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1"/>
  <workbookPr/>
  <mc:AlternateContent xmlns:mc="http://schemas.openxmlformats.org/markup-compatibility/2006">
    <mc:Choice Requires="x15">
      <x15ac:absPath xmlns:x15ac="http://schemas.microsoft.com/office/spreadsheetml/2010/11/ac" url="V:\Data.OAT\2 Учебный отдел\04 Учебная часть\! Документы для всех\Учебный процесс_2020-2021\"/>
    </mc:Choice>
  </mc:AlternateContent>
  <xr:revisionPtr revIDLastSave="0" documentId="13_ncr:1_{7CDC160A-0A70-4EA9-B6B2-6BE37619024C}" xr6:coauthVersionLast="36" xr6:coauthVersionMax="36" xr10:uidLastSave="{00000000-0000-0000-0000-000000000000}"/>
  <bookViews>
    <workbookView xWindow="0" yWindow="0" windowWidth="28800" windowHeight="12300" tabRatio="589" firstSheet="5" activeTab="5" xr2:uid="{00000000-000D-0000-FFFF-FFFF00000000}"/>
  </bookViews>
  <sheets>
    <sheet name="Лицензия" sheetId="4" state="hidden" r:id="rId1"/>
    <sheet name="ФГОС" sheetId="9" state="hidden" r:id="rId2"/>
    <sheet name="Графики" sheetId="6" state="hidden" r:id="rId3"/>
    <sheet name="Группы 2015" sheetId="5" state="hidden" r:id="rId4"/>
    <sheet name="Группы 2016" sheetId="7" state="hidden" r:id="rId5"/>
    <sheet name="КУГ 2020.PRN" sheetId="8" r:id="rId6"/>
    <sheet name="План 2016" sheetId="10" state="hidden" r:id="rId7"/>
    <sheet name="УчПлан" sheetId="1" state="hidden" r:id="rId8"/>
    <sheet name="2016-17" sheetId="2" state="hidden" r:id="rId9"/>
    <sheet name="111" sheetId="3" state="hidden" r:id="rId10"/>
  </sheets>
  <definedNames>
    <definedName name="_FilterDatabase" localSheetId="2" hidden="1">Графики!$A$2:$XP$110</definedName>
    <definedName name="_FilterDatabase" localSheetId="3" hidden="1">'Группы 2015'!$A$2:$EK$111</definedName>
    <definedName name="_FilterDatabase" localSheetId="4" hidden="1">'Группы 2016'!$A$2:$EL$111</definedName>
    <definedName name="_FilterDatabase" localSheetId="5" hidden="1">'КУГ 2020.PRN'!$A$4:$I$4</definedName>
    <definedName name="_FilterDatabase" localSheetId="0" hidden="1">Лицензия!$A$2:$O$36</definedName>
    <definedName name="_FilterDatabase" localSheetId="6" hidden="1">'План 2016'!$A$2:$CV$111</definedName>
    <definedName name="_FilterDatabase" localSheetId="7" hidden="1">УчПлан!$A$3:$Y$81</definedName>
    <definedName name="_FilterDatabase" localSheetId="1" hidden="1">ФГОС!$A$2:$T$32</definedName>
    <definedName name="_xlnm._FilterDatabase" localSheetId="2" hidden="1">Графики!$A$2:$XP$110</definedName>
    <definedName name="_xlnm._FilterDatabase" localSheetId="4" hidden="1">'Группы 2016'!$A$2:$EL$111</definedName>
    <definedName name="_xlnm._FilterDatabase" localSheetId="5" hidden="1">'КУГ 2020.PRN'!$A$4:$BT$142</definedName>
    <definedName name="КОД_ОПОП">Лицензия!$A:$A</definedName>
    <definedName name="КОД_ФГОС">ФГОС!$A:$A</definedName>
    <definedName name="ОПОПы" localSheetId="3">'Группы 2015'!$A$3:$A$28</definedName>
    <definedName name="ОПОПы" localSheetId="4">'Группы 2016'!$A$3:$A$29</definedName>
    <definedName name="ПП.2">'КУГ 2020.PRN'!#REF!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8" l="1"/>
  <c r="BF1" i="8" l="1"/>
  <c r="A1" i="8" l="1"/>
  <c r="B12" i="8" l="1"/>
  <c r="B5" i="8"/>
  <c r="F92" i="10" l="1"/>
  <c r="CA1" i="10"/>
  <c r="BZ1" i="10"/>
  <c r="BY1" i="10"/>
  <c r="BX1" i="10"/>
  <c r="BW1" i="10"/>
  <c r="BV1" i="10"/>
  <c r="BU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G1" i="10"/>
  <c r="O11" i="10"/>
  <c r="P11" i="10"/>
  <c r="Q11" i="10"/>
  <c r="T11" i="10"/>
  <c r="U11" i="10"/>
  <c r="V11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E39" i="10"/>
  <c r="AF39" i="10"/>
  <c r="AG39" i="10"/>
  <c r="AH39" i="10"/>
  <c r="AI39" i="10"/>
  <c r="AJ39" i="10"/>
  <c r="AK39" i="10"/>
  <c r="AR39" i="10"/>
  <c r="AS39" i="10"/>
  <c r="AT39" i="10"/>
  <c r="AU39" i="10"/>
  <c r="AV39" i="10"/>
  <c r="AW39" i="10"/>
  <c r="O44" i="10"/>
  <c r="P44" i="10"/>
  <c r="Q44" i="10"/>
  <c r="R44" i="10"/>
  <c r="T44" i="10"/>
  <c r="U44" i="10"/>
  <c r="V44" i="10"/>
  <c r="W44" i="10"/>
  <c r="G45" i="10"/>
  <c r="H45" i="10"/>
  <c r="I45" i="10"/>
  <c r="J45" i="10"/>
  <c r="K45" i="10"/>
  <c r="L45" i="10"/>
  <c r="R45" i="10"/>
  <c r="S45" i="10"/>
  <c r="T45" i="10"/>
  <c r="U45" i="10"/>
  <c r="V45" i="10"/>
  <c r="W45" i="10"/>
  <c r="Z45" i="10"/>
  <c r="AA45" i="10"/>
  <c r="AB45" i="10"/>
  <c r="AC45" i="10"/>
  <c r="AF45" i="10"/>
  <c r="AG45" i="10"/>
  <c r="AH45" i="10"/>
  <c r="AI45" i="10"/>
  <c r="M46" i="10"/>
  <c r="N46" i="10"/>
  <c r="O46" i="10"/>
  <c r="P46" i="10"/>
  <c r="Q46" i="10"/>
  <c r="R46" i="10"/>
  <c r="S46" i="10"/>
  <c r="T46" i="10"/>
  <c r="U46" i="10"/>
  <c r="V46" i="10"/>
  <c r="W46" i="10"/>
  <c r="Z46" i="10"/>
  <c r="AA46" i="10"/>
  <c r="AB46" i="10"/>
  <c r="AC46" i="10"/>
  <c r="AJ46" i="10"/>
  <c r="AK46" i="10"/>
  <c r="AL46" i="10"/>
  <c r="AM46" i="10"/>
  <c r="G50" i="10"/>
  <c r="H50" i="10"/>
  <c r="I50" i="10"/>
  <c r="J50" i="10"/>
  <c r="K50" i="10"/>
  <c r="L50" i="10"/>
  <c r="M50" i="10"/>
  <c r="G51" i="10"/>
  <c r="H51" i="10"/>
  <c r="I51" i="10"/>
  <c r="J51" i="10"/>
  <c r="Q51" i="10"/>
  <c r="R51" i="10"/>
  <c r="S51" i="10"/>
  <c r="T51" i="10"/>
  <c r="AC59" i="10"/>
  <c r="AD59" i="10"/>
  <c r="AE59" i="10"/>
  <c r="AR59" i="10"/>
  <c r="AS59" i="10"/>
  <c r="AT59" i="10"/>
  <c r="AU59" i="10"/>
  <c r="AV59" i="10"/>
  <c r="AW59" i="10"/>
  <c r="AX59" i="10"/>
  <c r="Z60" i="10"/>
  <c r="AA60" i="10"/>
  <c r="AB60" i="10"/>
  <c r="AR60" i="10"/>
  <c r="AS60" i="10"/>
  <c r="AT60" i="10"/>
  <c r="AU60" i="10"/>
  <c r="AV60" i="10"/>
  <c r="AW60" i="10"/>
  <c r="AM61" i="10"/>
  <c r="AN61" i="10"/>
  <c r="AO61" i="10"/>
  <c r="AR61" i="10"/>
  <c r="AS61" i="10"/>
  <c r="AT61" i="10"/>
  <c r="AU61" i="10"/>
  <c r="AV61" i="10"/>
  <c r="AW61" i="10"/>
  <c r="AX61" i="10"/>
  <c r="AT62" i="10"/>
  <c r="AU62" i="10"/>
  <c r="AV62" i="10"/>
  <c r="AW62" i="10"/>
  <c r="AX62" i="10"/>
  <c r="AR63" i="10"/>
  <c r="AS63" i="10"/>
  <c r="AT63" i="10"/>
  <c r="AU63" i="10"/>
  <c r="AV63" i="10"/>
  <c r="AW63" i="10"/>
  <c r="Z64" i="10"/>
  <c r="AA64" i="10"/>
  <c r="AB64" i="10"/>
  <c r="AC64" i="10"/>
  <c r="AD64" i="10"/>
  <c r="AE64" i="10"/>
  <c r="AQ64" i="10"/>
  <c r="AR64" i="10"/>
  <c r="AS64" i="10"/>
  <c r="AT64" i="10"/>
  <c r="AU64" i="10"/>
  <c r="AV64" i="10"/>
  <c r="AF65" i="10"/>
  <c r="AG65" i="10"/>
  <c r="AH65" i="10"/>
  <c r="AI65" i="10"/>
  <c r="AJ65" i="10"/>
  <c r="AK65" i="10"/>
  <c r="AQ65" i="10"/>
  <c r="AR65" i="10"/>
  <c r="AS65" i="10"/>
  <c r="AT65" i="10"/>
  <c r="AU65" i="10"/>
  <c r="AV65" i="10"/>
  <c r="N67" i="10"/>
  <c r="O67" i="10"/>
  <c r="P67" i="10"/>
  <c r="Q67" i="10"/>
  <c r="R67" i="10"/>
  <c r="S67" i="10"/>
  <c r="T67" i="10"/>
  <c r="U67" i="10"/>
  <c r="V67" i="10"/>
  <c r="W67" i="10"/>
  <c r="AM67" i="10"/>
  <c r="AN67" i="10"/>
  <c r="AO67" i="10"/>
  <c r="AP67" i="10"/>
  <c r="AQ67" i="10"/>
  <c r="AR67" i="10"/>
  <c r="AS67" i="10"/>
  <c r="AT67" i="10"/>
  <c r="AU67" i="10"/>
  <c r="AV67" i="10"/>
  <c r="AH68" i="10"/>
  <c r="AI68" i="10"/>
  <c r="AJ68" i="10"/>
  <c r="AK68" i="10"/>
  <c r="AL68" i="10"/>
  <c r="AQ68" i="10"/>
  <c r="AR68" i="10"/>
  <c r="AS68" i="10"/>
  <c r="AT68" i="10"/>
  <c r="AU68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J106" i="10"/>
  <c r="K106" i="10"/>
  <c r="L106" i="10"/>
  <c r="M106" i="10"/>
  <c r="N106" i="10"/>
  <c r="B4" i="10"/>
  <c r="C4" i="10"/>
  <c r="E4" i="10"/>
  <c r="F4" i="10"/>
  <c r="B5" i="10"/>
  <c r="C5" i="10"/>
  <c r="E5" i="10"/>
  <c r="F5" i="10"/>
  <c r="B6" i="10"/>
  <c r="C6" i="10"/>
  <c r="E6" i="10"/>
  <c r="F6" i="10"/>
  <c r="B7" i="10"/>
  <c r="C7" i="10"/>
  <c r="E7" i="10"/>
  <c r="F7" i="10"/>
  <c r="B8" i="10"/>
  <c r="C8" i="10"/>
  <c r="E8" i="10"/>
  <c r="F8" i="10"/>
  <c r="B9" i="10"/>
  <c r="C9" i="10"/>
  <c r="E9" i="10"/>
  <c r="F9" i="10"/>
  <c r="B10" i="10"/>
  <c r="C10" i="10"/>
  <c r="E10" i="10"/>
  <c r="F10" i="10"/>
  <c r="B11" i="10"/>
  <c r="C11" i="10"/>
  <c r="E11" i="10"/>
  <c r="F11" i="10"/>
  <c r="B12" i="10"/>
  <c r="C12" i="10"/>
  <c r="E12" i="10"/>
  <c r="F12" i="10"/>
  <c r="B13" i="10"/>
  <c r="C13" i="10"/>
  <c r="E13" i="10"/>
  <c r="F13" i="10"/>
  <c r="B14" i="10"/>
  <c r="C14" i="10"/>
  <c r="E14" i="10"/>
  <c r="F14" i="10"/>
  <c r="B15" i="10"/>
  <c r="C15" i="10"/>
  <c r="E15" i="10"/>
  <c r="F15" i="10"/>
  <c r="B16" i="10"/>
  <c r="C16" i="10"/>
  <c r="E16" i="10"/>
  <c r="F16" i="10"/>
  <c r="B17" i="10"/>
  <c r="C17" i="10"/>
  <c r="E17" i="10"/>
  <c r="F17" i="10"/>
  <c r="B18" i="10"/>
  <c r="C18" i="10"/>
  <c r="E18" i="10"/>
  <c r="F18" i="10"/>
  <c r="B19" i="10"/>
  <c r="C19" i="10"/>
  <c r="E19" i="10"/>
  <c r="F19" i="10"/>
  <c r="B20" i="10"/>
  <c r="C20" i="10"/>
  <c r="E20" i="10"/>
  <c r="F20" i="10"/>
  <c r="B21" i="10"/>
  <c r="C21" i="10"/>
  <c r="E21" i="10"/>
  <c r="F21" i="10"/>
  <c r="B22" i="10"/>
  <c r="C22" i="10"/>
  <c r="E22" i="10"/>
  <c r="F22" i="10"/>
  <c r="B23" i="10"/>
  <c r="C23" i="10"/>
  <c r="E23" i="10"/>
  <c r="F23" i="10"/>
  <c r="B24" i="10"/>
  <c r="C24" i="10"/>
  <c r="E24" i="10"/>
  <c r="F24" i="10"/>
  <c r="B25" i="10"/>
  <c r="C25" i="10"/>
  <c r="E25" i="10"/>
  <c r="F25" i="10"/>
  <c r="B26" i="10"/>
  <c r="C26" i="10"/>
  <c r="E26" i="10"/>
  <c r="F26" i="10"/>
  <c r="B27" i="10"/>
  <c r="C27" i="10"/>
  <c r="E27" i="10"/>
  <c r="F27" i="10"/>
  <c r="B28" i="10"/>
  <c r="C28" i="10"/>
  <c r="E28" i="10"/>
  <c r="F28" i="10"/>
  <c r="B29" i="10"/>
  <c r="C29" i="10"/>
  <c r="E29" i="10"/>
  <c r="F29" i="10"/>
  <c r="B30" i="10"/>
  <c r="C30" i="10"/>
  <c r="E30" i="10"/>
  <c r="F30" i="10"/>
  <c r="B31" i="10"/>
  <c r="C31" i="10"/>
  <c r="E31" i="10"/>
  <c r="F31" i="10"/>
  <c r="B32" i="10"/>
  <c r="C32" i="10"/>
  <c r="E32" i="10"/>
  <c r="F32" i="10"/>
  <c r="B33" i="10"/>
  <c r="C33" i="10"/>
  <c r="E33" i="10"/>
  <c r="F33" i="10"/>
  <c r="B34" i="10"/>
  <c r="C34" i="10"/>
  <c r="E34" i="10"/>
  <c r="F34" i="10"/>
  <c r="B35" i="10"/>
  <c r="C35" i="10"/>
  <c r="E35" i="10"/>
  <c r="F35" i="10"/>
  <c r="B36" i="10"/>
  <c r="C36" i="10"/>
  <c r="E36" i="10"/>
  <c r="F36" i="10"/>
  <c r="B37" i="10"/>
  <c r="C37" i="10"/>
  <c r="E37" i="10"/>
  <c r="F37" i="10"/>
  <c r="B38" i="10"/>
  <c r="C38" i="10"/>
  <c r="E38" i="10"/>
  <c r="F38" i="10"/>
  <c r="B39" i="10"/>
  <c r="C39" i="10"/>
  <c r="E39" i="10"/>
  <c r="F39" i="10"/>
  <c r="B40" i="10"/>
  <c r="C40" i="10"/>
  <c r="E40" i="10"/>
  <c r="F40" i="10"/>
  <c r="B41" i="10"/>
  <c r="C41" i="10"/>
  <c r="E41" i="10"/>
  <c r="F41" i="10"/>
  <c r="B42" i="10"/>
  <c r="C42" i="10"/>
  <c r="E42" i="10"/>
  <c r="F42" i="10"/>
  <c r="B43" i="10"/>
  <c r="C43" i="10"/>
  <c r="E43" i="10"/>
  <c r="F43" i="10"/>
  <c r="B44" i="10"/>
  <c r="C44" i="10"/>
  <c r="E44" i="10"/>
  <c r="F44" i="10"/>
  <c r="B45" i="10"/>
  <c r="C45" i="10"/>
  <c r="E45" i="10"/>
  <c r="F45" i="10"/>
  <c r="B46" i="10"/>
  <c r="C46" i="10"/>
  <c r="E46" i="10"/>
  <c r="F46" i="10"/>
  <c r="B47" i="10"/>
  <c r="C47" i="10"/>
  <c r="E47" i="10"/>
  <c r="F47" i="10"/>
  <c r="B48" i="10"/>
  <c r="C48" i="10"/>
  <c r="E48" i="10"/>
  <c r="F48" i="10"/>
  <c r="B49" i="10"/>
  <c r="C49" i="10"/>
  <c r="E49" i="10"/>
  <c r="F49" i="10"/>
  <c r="B50" i="10"/>
  <c r="C50" i="10"/>
  <c r="E50" i="10"/>
  <c r="F50" i="10"/>
  <c r="B51" i="10"/>
  <c r="C51" i="10"/>
  <c r="E51" i="10"/>
  <c r="F51" i="10"/>
  <c r="B52" i="10"/>
  <c r="C52" i="10"/>
  <c r="E52" i="10"/>
  <c r="F52" i="10"/>
  <c r="B53" i="10"/>
  <c r="C53" i="10"/>
  <c r="E53" i="10"/>
  <c r="F53" i="10"/>
  <c r="B54" i="10"/>
  <c r="C54" i="10"/>
  <c r="E54" i="10"/>
  <c r="F54" i="10"/>
  <c r="B55" i="10"/>
  <c r="C55" i="10"/>
  <c r="E55" i="10"/>
  <c r="F55" i="10"/>
  <c r="B56" i="10"/>
  <c r="C56" i="10"/>
  <c r="E56" i="10"/>
  <c r="F56" i="10"/>
  <c r="B57" i="10"/>
  <c r="C57" i="10"/>
  <c r="E57" i="10"/>
  <c r="F57" i="10"/>
  <c r="B58" i="10"/>
  <c r="C58" i="10"/>
  <c r="E58" i="10"/>
  <c r="F58" i="10"/>
  <c r="B59" i="10"/>
  <c r="C59" i="10"/>
  <c r="E59" i="10"/>
  <c r="F59" i="10"/>
  <c r="B60" i="10"/>
  <c r="C60" i="10"/>
  <c r="E60" i="10"/>
  <c r="F60" i="10"/>
  <c r="B61" i="10"/>
  <c r="C61" i="10"/>
  <c r="E61" i="10"/>
  <c r="F61" i="10"/>
  <c r="B62" i="10"/>
  <c r="C62" i="10"/>
  <c r="E62" i="10"/>
  <c r="F62" i="10"/>
  <c r="B63" i="10"/>
  <c r="C63" i="10"/>
  <c r="E63" i="10"/>
  <c r="F63" i="10"/>
  <c r="B64" i="10"/>
  <c r="C64" i="10"/>
  <c r="E64" i="10"/>
  <c r="F64" i="10"/>
  <c r="B65" i="10"/>
  <c r="C65" i="10"/>
  <c r="E65" i="10"/>
  <c r="F65" i="10"/>
  <c r="B66" i="10"/>
  <c r="C66" i="10"/>
  <c r="E66" i="10"/>
  <c r="F66" i="10"/>
  <c r="B67" i="10"/>
  <c r="C67" i="10"/>
  <c r="E67" i="10"/>
  <c r="F67" i="10"/>
  <c r="B68" i="10"/>
  <c r="C68" i="10"/>
  <c r="E68" i="10"/>
  <c r="F68" i="10"/>
  <c r="B69" i="10"/>
  <c r="C69" i="10"/>
  <c r="E69" i="10"/>
  <c r="F69" i="10"/>
  <c r="B70" i="10"/>
  <c r="C70" i="10"/>
  <c r="E70" i="10"/>
  <c r="F70" i="10"/>
  <c r="B71" i="10"/>
  <c r="C71" i="10"/>
  <c r="E71" i="10"/>
  <c r="F71" i="10"/>
  <c r="B72" i="10"/>
  <c r="C72" i="10"/>
  <c r="E72" i="10"/>
  <c r="F72" i="10"/>
  <c r="B73" i="10"/>
  <c r="C73" i="10"/>
  <c r="E73" i="10"/>
  <c r="F73" i="10"/>
  <c r="B74" i="10"/>
  <c r="C74" i="10"/>
  <c r="E74" i="10"/>
  <c r="F74" i="10"/>
  <c r="B75" i="10"/>
  <c r="C75" i="10"/>
  <c r="E75" i="10"/>
  <c r="F75" i="10"/>
  <c r="B76" i="10"/>
  <c r="C76" i="10"/>
  <c r="E76" i="10"/>
  <c r="F76" i="10"/>
  <c r="B77" i="10"/>
  <c r="C77" i="10"/>
  <c r="E77" i="10"/>
  <c r="F77" i="10"/>
  <c r="B78" i="10"/>
  <c r="C78" i="10"/>
  <c r="E78" i="10"/>
  <c r="F78" i="10"/>
  <c r="B79" i="10"/>
  <c r="C79" i="10"/>
  <c r="E79" i="10"/>
  <c r="F79" i="10"/>
  <c r="B80" i="10"/>
  <c r="C80" i="10"/>
  <c r="E80" i="10"/>
  <c r="F80" i="10"/>
  <c r="B81" i="10"/>
  <c r="C81" i="10"/>
  <c r="E81" i="10"/>
  <c r="F81" i="10"/>
  <c r="B82" i="10"/>
  <c r="C82" i="10"/>
  <c r="E82" i="10"/>
  <c r="F82" i="10"/>
  <c r="B83" i="10"/>
  <c r="C83" i="10"/>
  <c r="E83" i="10"/>
  <c r="F83" i="10"/>
  <c r="B84" i="10"/>
  <c r="C84" i="10"/>
  <c r="E84" i="10"/>
  <c r="F84" i="10"/>
  <c r="B85" i="10"/>
  <c r="C85" i="10"/>
  <c r="E85" i="10"/>
  <c r="F85" i="10"/>
  <c r="B86" i="10"/>
  <c r="C86" i="10"/>
  <c r="E86" i="10"/>
  <c r="F86" i="10"/>
  <c r="B87" i="10"/>
  <c r="C87" i="10"/>
  <c r="E87" i="10"/>
  <c r="F87" i="10"/>
  <c r="B88" i="10"/>
  <c r="C88" i="10"/>
  <c r="E88" i="10"/>
  <c r="F88" i="10"/>
  <c r="B89" i="10"/>
  <c r="C89" i="10"/>
  <c r="E89" i="10"/>
  <c r="F89" i="10"/>
  <c r="B90" i="10"/>
  <c r="C90" i="10"/>
  <c r="E90" i="10"/>
  <c r="F90" i="10"/>
  <c r="B91" i="10"/>
  <c r="C91" i="10"/>
  <c r="E91" i="10"/>
  <c r="F91" i="10"/>
  <c r="B92" i="10"/>
  <c r="C92" i="10"/>
  <c r="E92" i="10"/>
  <c r="B93" i="10"/>
  <c r="C93" i="10"/>
  <c r="E93" i="10"/>
  <c r="F93" i="10"/>
  <c r="B94" i="10"/>
  <c r="C94" i="10"/>
  <c r="E94" i="10"/>
  <c r="F94" i="10"/>
  <c r="B95" i="10"/>
  <c r="C95" i="10"/>
  <c r="E95" i="10"/>
  <c r="F95" i="10"/>
  <c r="B96" i="10"/>
  <c r="C96" i="10"/>
  <c r="E96" i="10"/>
  <c r="F96" i="10"/>
  <c r="B97" i="10"/>
  <c r="C97" i="10"/>
  <c r="E97" i="10"/>
  <c r="F97" i="10"/>
  <c r="B98" i="10"/>
  <c r="C98" i="10"/>
  <c r="E98" i="10"/>
  <c r="F98" i="10"/>
  <c r="B99" i="10"/>
  <c r="C99" i="10"/>
  <c r="E99" i="10"/>
  <c r="F99" i="10"/>
  <c r="B100" i="10"/>
  <c r="C100" i="10"/>
  <c r="E100" i="10"/>
  <c r="F100" i="10"/>
  <c r="B101" i="10"/>
  <c r="C101" i="10"/>
  <c r="E101" i="10"/>
  <c r="F101" i="10"/>
  <c r="B102" i="10"/>
  <c r="C102" i="10"/>
  <c r="E102" i="10"/>
  <c r="F102" i="10"/>
  <c r="B103" i="10"/>
  <c r="C103" i="10"/>
  <c r="E103" i="10"/>
  <c r="F103" i="10"/>
  <c r="B104" i="10"/>
  <c r="C104" i="10"/>
  <c r="E104" i="10"/>
  <c r="F104" i="10"/>
  <c r="B105" i="10"/>
  <c r="C105" i="10"/>
  <c r="E105" i="10"/>
  <c r="F105" i="10"/>
  <c r="B106" i="10"/>
  <c r="C106" i="10"/>
  <c r="E106" i="10"/>
  <c r="F106" i="10"/>
  <c r="B107" i="10"/>
  <c r="C107" i="10"/>
  <c r="E107" i="10"/>
  <c r="F107" i="10"/>
  <c r="B108" i="10"/>
  <c r="C108" i="10"/>
  <c r="E108" i="10"/>
  <c r="F108" i="10"/>
  <c r="B109" i="10"/>
  <c r="C109" i="10"/>
  <c r="E109" i="10"/>
  <c r="F109" i="10"/>
  <c r="B110" i="10"/>
  <c r="C110" i="10"/>
  <c r="E110" i="10"/>
  <c r="F110" i="10"/>
  <c r="B111" i="10"/>
  <c r="C111" i="10"/>
  <c r="E111" i="10"/>
  <c r="F111" i="10"/>
  <c r="CB4" i="10"/>
  <c r="CB5" i="10"/>
  <c r="CB6" i="10"/>
  <c r="CB7" i="10"/>
  <c r="CB8" i="10"/>
  <c r="CB9" i="10"/>
  <c r="CB10" i="10"/>
  <c r="CB11" i="10"/>
  <c r="CB12" i="10"/>
  <c r="CB13" i="10"/>
  <c r="CB14" i="10"/>
  <c r="CB15" i="10"/>
  <c r="CB16" i="10"/>
  <c r="CB17" i="10"/>
  <c r="CB18" i="10"/>
  <c r="CB19" i="10"/>
  <c r="CB20" i="10"/>
  <c r="CB21" i="10"/>
  <c r="CB22" i="10"/>
  <c r="CB23" i="10"/>
  <c r="CB24" i="10"/>
  <c r="CB25" i="10"/>
  <c r="CB26" i="10"/>
  <c r="CB27" i="10"/>
  <c r="CB28" i="10"/>
  <c r="CB29" i="10"/>
  <c r="CB30" i="10"/>
  <c r="CB31" i="10"/>
  <c r="CB32" i="10"/>
  <c r="CB33" i="10"/>
  <c r="CB34" i="10"/>
  <c r="CB35" i="10"/>
  <c r="CB36" i="10"/>
  <c r="CB37" i="10"/>
  <c r="CB38" i="10"/>
  <c r="CB39" i="10"/>
  <c r="CB40" i="10"/>
  <c r="CB41" i="10"/>
  <c r="CB42" i="10"/>
  <c r="CB43" i="10"/>
  <c r="CB44" i="10"/>
  <c r="CB45" i="10"/>
  <c r="CB46" i="10"/>
  <c r="CB47" i="10"/>
  <c r="CB48" i="10"/>
  <c r="CB49" i="10"/>
  <c r="CB50" i="10"/>
  <c r="CB51" i="10"/>
  <c r="CB52" i="10"/>
  <c r="CB53" i="10"/>
  <c r="CB54" i="10"/>
  <c r="CB55" i="10"/>
  <c r="CB56" i="10"/>
  <c r="CB57" i="10"/>
  <c r="CB58" i="10"/>
  <c r="CB59" i="10"/>
  <c r="CB60" i="10"/>
  <c r="CB61" i="10"/>
  <c r="CB62" i="10"/>
  <c r="CB63" i="10"/>
  <c r="CB64" i="10"/>
  <c r="CB65" i="10"/>
  <c r="CB66" i="10"/>
  <c r="CB67" i="10"/>
  <c r="CB68" i="10"/>
  <c r="CB69" i="10"/>
  <c r="CB70" i="10"/>
  <c r="CB71" i="10"/>
  <c r="CB72" i="10"/>
  <c r="CB73" i="10"/>
  <c r="CB74" i="10"/>
  <c r="CB75" i="10"/>
  <c r="CB76" i="10"/>
  <c r="CB77" i="10"/>
  <c r="CB78" i="10"/>
  <c r="CB79" i="10"/>
  <c r="CB80" i="10"/>
  <c r="CB81" i="10"/>
  <c r="CB82" i="10"/>
  <c r="CB83" i="10"/>
  <c r="CB84" i="10"/>
  <c r="CB85" i="10"/>
  <c r="CB86" i="10"/>
  <c r="CB87" i="10"/>
  <c r="CB88" i="10"/>
  <c r="CB89" i="10"/>
  <c r="CB90" i="10"/>
  <c r="CB91" i="10"/>
  <c r="CB92" i="10"/>
  <c r="CB93" i="10"/>
  <c r="CB94" i="10"/>
  <c r="CB95" i="10"/>
  <c r="CB96" i="10"/>
  <c r="CB97" i="10"/>
  <c r="CB98" i="10"/>
  <c r="CB99" i="10"/>
  <c r="CB100" i="10"/>
  <c r="CB101" i="10"/>
  <c r="CB102" i="10"/>
  <c r="CB103" i="10"/>
  <c r="CB104" i="10"/>
  <c r="CB105" i="10"/>
  <c r="CB106" i="10"/>
  <c r="CB107" i="10"/>
  <c r="CB108" i="10"/>
  <c r="CB109" i="10"/>
  <c r="CB110" i="10"/>
  <c r="CB111" i="10"/>
  <c r="CB3" i="10"/>
  <c r="B3" i="10"/>
  <c r="C3" i="10"/>
  <c r="E3" i="10"/>
  <c r="F3" i="10"/>
  <c r="CB1" i="10"/>
  <c r="B1" i="10"/>
  <c r="C1" i="10"/>
  <c r="D1" i="10"/>
  <c r="E1" i="10"/>
  <c r="F1" i="10"/>
  <c r="A1" i="10"/>
  <c r="A38" i="6" l="1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" i="6"/>
  <c r="T19" i="9"/>
  <c r="J19" i="9"/>
  <c r="A19" i="9"/>
  <c r="U19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" i="9"/>
  <c r="T10" i="9"/>
  <c r="J10" i="9"/>
  <c r="T15" i="9"/>
  <c r="J15" i="9"/>
  <c r="T18" i="9"/>
  <c r="J18" i="9"/>
  <c r="T13" i="9"/>
  <c r="J13" i="9"/>
  <c r="J4" i="9"/>
  <c r="J5" i="9"/>
  <c r="J6" i="9"/>
  <c r="J7" i="9"/>
  <c r="J8" i="9"/>
  <c r="J9" i="9"/>
  <c r="J11" i="9"/>
  <c r="J12" i="9"/>
  <c r="J14" i="9"/>
  <c r="J16" i="9"/>
  <c r="J17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21" i="9"/>
  <c r="T4" i="9"/>
  <c r="T5" i="9"/>
  <c r="T6" i="9"/>
  <c r="T7" i="9"/>
  <c r="T8" i="9"/>
  <c r="T9" i="9"/>
  <c r="T11" i="9"/>
  <c r="T12" i="9"/>
  <c r="T14" i="9"/>
  <c r="T16" i="9"/>
  <c r="T17" i="9"/>
  <c r="T20" i="9"/>
  <c r="T3" i="9"/>
  <c r="U34" i="9" l="1"/>
  <c r="U33" i="9"/>
  <c r="U3" i="9"/>
  <c r="U17" i="9"/>
  <c r="U14" i="9"/>
  <c r="U11" i="9"/>
  <c r="U8" i="9"/>
  <c r="U6" i="9"/>
  <c r="U4" i="9"/>
  <c r="U31" i="9"/>
  <c r="U29" i="9"/>
  <c r="U27" i="9"/>
  <c r="U25" i="9"/>
  <c r="U23" i="9"/>
  <c r="U21" i="9"/>
  <c r="U32" i="9"/>
  <c r="U30" i="9"/>
  <c r="U28" i="9"/>
  <c r="U26" i="9"/>
  <c r="U24" i="9"/>
  <c r="U22" i="9"/>
  <c r="U20" i="9"/>
  <c r="U16" i="9"/>
  <c r="U12" i="9"/>
  <c r="U9" i="9"/>
  <c r="U7" i="9"/>
  <c r="U5" i="9"/>
  <c r="U13" i="9"/>
  <c r="U18" i="9"/>
  <c r="U15" i="9"/>
  <c r="U10" i="9"/>
  <c r="XI89" i="6"/>
  <c r="XJ89" i="6" s="1"/>
  <c r="XI88" i="6"/>
  <c r="XJ88" i="6" s="1"/>
  <c r="UY103" i="6"/>
  <c r="UZ103" i="6" s="1"/>
  <c r="UY102" i="6"/>
  <c r="UZ102" i="6" s="1"/>
  <c r="UY101" i="6"/>
  <c r="UZ101" i="6" s="1"/>
  <c r="UY90" i="6"/>
  <c r="UZ90" i="6" s="1"/>
  <c r="UY91" i="6"/>
  <c r="UZ91" i="6" s="1"/>
  <c r="UY92" i="6"/>
  <c r="UZ92" i="6" s="1"/>
  <c r="UY93" i="6"/>
  <c r="UZ93" i="6" s="1"/>
  <c r="UY94" i="6"/>
  <c r="UZ94" i="6" s="1"/>
  <c r="UY95" i="6"/>
  <c r="UZ95" i="6" s="1"/>
  <c r="UY96" i="6"/>
  <c r="UZ96" i="6" s="1"/>
  <c r="UY97" i="6"/>
  <c r="UZ97" i="6" s="1"/>
  <c r="UY98" i="6"/>
  <c r="UZ98" i="6" s="1"/>
  <c r="UY99" i="6"/>
  <c r="UZ99" i="6" s="1"/>
  <c r="UY89" i="6"/>
  <c r="UZ89" i="6" s="1"/>
  <c r="UY88" i="6"/>
  <c r="UZ88" i="6" s="1"/>
  <c r="UY67" i="6"/>
  <c r="UZ67" i="6" s="1"/>
  <c r="UY66" i="6"/>
  <c r="UZ66" i="6" s="1"/>
  <c r="SO100" i="6"/>
  <c r="SP100" i="6" s="1"/>
  <c r="SO101" i="6"/>
  <c r="SP101" i="6" s="1"/>
  <c r="SO102" i="6"/>
  <c r="SP102" i="6" s="1"/>
  <c r="SO103" i="6"/>
  <c r="SP103" i="6" s="1"/>
  <c r="SO104" i="6"/>
  <c r="SP104" i="6" s="1"/>
  <c r="SO105" i="6"/>
  <c r="SP105" i="6" s="1"/>
  <c r="SO106" i="6"/>
  <c r="SP106" i="6" s="1"/>
  <c r="SO107" i="6"/>
  <c r="SP107" i="6" s="1"/>
  <c r="SO108" i="6"/>
  <c r="SP108" i="6" s="1"/>
  <c r="SO109" i="6"/>
  <c r="SP109" i="6" s="1"/>
  <c r="SO99" i="6"/>
  <c r="SP99" i="6" s="1"/>
  <c r="SO98" i="6"/>
  <c r="SP98" i="6" s="1"/>
  <c r="SO97" i="6"/>
  <c r="SP97" i="6" s="1"/>
  <c r="SO96" i="6"/>
  <c r="SP96" i="6" s="1"/>
  <c r="SO95" i="6"/>
  <c r="SP95" i="6" s="1"/>
  <c r="SO94" i="6"/>
  <c r="SP94" i="6" s="1"/>
  <c r="SO93" i="6"/>
  <c r="SP93" i="6" s="1"/>
  <c r="SO92" i="6"/>
  <c r="SP92" i="6" s="1"/>
  <c r="SO91" i="6"/>
  <c r="SP91" i="6" s="1"/>
  <c r="SO90" i="6"/>
  <c r="SP90" i="6" s="1"/>
  <c r="SO89" i="6"/>
  <c r="SP89" i="6" s="1"/>
  <c r="SO88" i="6"/>
  <c r="SP88" i="6" s="1"/>
  <c r="SO80" i="6"/>
  <c r="SP80" i="6" s="1"/>
  <c r="SO79" i="6"/>
  <c r="SP79" i="6" s="1"/>
  <c r="SO68" i="6"/>
  <c r="SP68" i="6" s="1"/>
  <c r="SO69" i="6"/>
  <c r="SP69" i="6" s="1"/>
  <c r="SO70" i="6"/>
  <c r="SP70" i="6" s="1"/>
  <c r="SO71" i="6"/>
  <c r="SP71" i="6" s="1"/>
  <c r="SO72" i="6"/>
  <c r="SP72" i="6" s="1"/>
  <c r="SO73" i="6"/>
  <c r="SP73" i="6" s="1"/>
  <c r="SO74" i="6"/>
  <c r="SP74" i="6" s="1"/>
  <c r="SO75" i="6"/>
  <c r="SP75" i="6" s="1"/>
  <c r="SO76" i="6"/>
  <c r="SP76" i="6" s="1"/>
  <c r="SO77" i="6"/>
  <c r="SP77" i="6" s="1"/>
  <c r="SO67" i="6"/>
  <c r="SP67" i="6" s="1"/>
  <c r="SO66" i="6"/>
  <c r="SP66" i="6" s="1"/>
  <c r="SO44" i="6"/>
  <c r="SP44" i="6" s="1"/>
  <c r="SO43" i="6"/>
  <c r="SP43" i="6" s="1"/>
  <c r="QE109" i="6"/>
  <c r="QF109" i="6" s="1"/>
  <c r="QE108" i="6"/>
  <c r="QF108" i="6" s="1"/>
  <c r="QE107" i="6"/>
  <c r="QF107" i="6" s="1"/>
  <c r="QE106" i="6"/>
  <c r="QF106" i="6" s="1"/>
  <c r="QE105" i="6"/>
  <c r="QF105" i="6" s="1"/>
  <c r="QE104" i="6"/>
  <c r="QF104" i="6" s="1"/>
  <c r="QE103" i="6"/>
  <c r="QF103" i="6" s="1"/>
  <c r="QE102" i="6"/>
  <c r="QF102" i="6" s="1"/>
  <c r="QE101" i="6"/>
  <c r="QF101" i="6" s="1"/>
  <c r="QE100" i="6"/>
  <c r="QF100" i="6" s="1"/>
  <c r="QE99" i="6"/>
  <c r="QF99" i="6" s="1"/>
  <c r="QE98" i="6"/>
  <c r="QF98" i="6" s="1"/>
  <c r="QE97" i="6"/>
  <c r="QF97" i="6" s="1"/>
  <c r="QE96" i="6"/>
  <c r="QF96" i="6" s="1"/>
  <c r="QE95" i="6"/>
  <c r="QF95" i="6" s="1"/>
  <c r="QE94" i="6"/>
  <c r="QF94" i="6" s="1"/>
  <c r="QE93" i="6"/>
  <c r="QF93" i="6" s="1"/>
  <c r="QE92" i="6"/>
  <c r="QF92" i="6" s="1"/>
  <c r="QE91" i="6"/>
  <c r="QF91" i="6" s="1"/>
  <c r="QE90" i="6"/>
  <c r="QF90" i="6" s="1"/>
  <c r="QE89" i="6"/>
  <c r="QF89" i="6" s="1"/>
  <c r="QE88" i="6"/>
  <c r="QF88" i="6" s="1"/>
  <c r="QE69" i="6"/>
  <c r="QF69" i="6" s="1"/>
  <c r="QE70" i="6"/>
  <c r="QF70" i="6" s="1"/>
  <c r="QE71" i="6"/>
  <c r="QF71" i="6" s="1"/>
  <c r="QE72" i="6"/>
  <c r="QF72" i="6" s="1"/>
  <c r="QE73" i="6"/>
  <c r="QF73" i="6" s="1"/>
  <c r="QE74" i="6"/>
  <c r="QF74" i="6" s="1"/>
  <c r="QE75" i="6"/>
  <c r="QF75" i="6" s="1"/>
  <c r="QE76" i="6"/>
  <c r="QF76" i="6" s="1"/>
  <c r="QE77" i="6"/>
  <c r="QF77" i="6" s="1"/>
  <c r="QE78" i="6"/>
  <c r="QF78" i="6" s="1"/>
  <c r="QE79" i="6"/>
  <c r="QF79" i="6" s="1"/>
  <c r="QE80" i="6"/>
  <c r="QF80" i="6" s="1"/>
  <c r="QE81" i="6"/>
  <c r="QF81" i="6" s="1"/>
  <c r="QE82" i="6"/>
  <c r="QF82" i="6" s="1"/>
  <c r="QE83" i="6"/>
  <c r="QF83" i="6" s="1"/>
  <c r="QE84" i="6"/>
  <c r="QF84" i="6" s="1"/>
  <c r="QE85" i="6"/>
  <c r="QF85" i="6" s="1"/>
  <c r="QE86" i="6"/>
  <c r="QF86" i="6" s="1"/>
  <c r="QE68" i="6"/>
  <c r="QF68" i="6" s="1"/>
  <c r="QE67" i="6"/>
  <c r="QF67" i="6" s="1"/>
  <c r="QE66" i="6"/>
  <c r="QF66" i="6" s="1"/>
  <c r="QE58" i="6"/>
  <c r="QF58" i="6" s="1"/>
  <c r="QE57" i="6"/>
  <c r="QF57" i="6" s="1"/>
  <c r="QE56" i="6"/>
  <c r="QF56" i="6" s="1"/>
  <c r="QE44" i="6"/>
  <c r="QF44" i="6" s="1"/>
  <c r="QE45" i="6"/>
  <c r="QF45" i="6" s="1"/>
  <c r="QE46" i="6"/>
  <c r="QF46" i="6" s="1"/>
  <c r="QE47" i="6"/>
  <c r="QF47" i="6" s="1"/>
  <c r="QE48" i="6"/>
  <c r="QF48" i="6" s="1"/>
  <c r="QE49" i="6"/>
  <c r="QF49" i="6" s="1"/>
  <c r="QE50" i="6"/>
  <c r="QF50" i="6" s="1"/>
  <c r="QE51" i="6"/>
  <c r="QF51" i="6" s="1"/>
  <c r="QE52" i="6"/>
  <c r="QF52" i="6" s="1"/>
  <c r="QE53" i="6"/>
  <c r="QF53" i="6" s="1"/>
  <c r="QE54" i="6"/>
  <c r="QF54" i="6" s="1"/>
  <c r="QE43" i="6"/>
  <c r="QF43" i="6" s="1"/>
  <c r="QE19" i="6"/>
  <c r="QF19" i="6" s="1"/>
  <c r="QE18" i="6"/>
  <c r="QF18" i="6" s="1"/>
  <c r="NU89" i="6"/>
  <c r="NU90" i="6"/>
  <c r="NU91" i="6"/>
  <c r="NU92" i="6"/>
  <c r="NU93" i="6"/>
  <c r="NU94" i="6"/>
  <c r="NU95" i="6"/>
  <c r="NU96" i="6"/>
  <c r="NU97" i="6"/>
  <c r="NU98" i="6"/>
  <c r="NU99" i="6"/>
  <c r="NU100" i="6"/>
  <c r="NU101" i="6"/>
  <c r="NU102" i="6"/>
  <c r="NU103" i="6"/>
  <c r="NU104" i="6"/>
  <c r="NU105" i="6"/>
  <c r="NU106" i="6"/>
  <c r="NU107" i="6"/>
  <c r="NU108" i="6"/>
  <c r="NV108" i="6" s="1"/>
  <c r="NU109" i="6"/>
  <c r="NU110" i="6"/>
  <c r="NU88" i="6"/>
  <c r="NU44" i="6"/>
  <c r="NU45" i="6"/>
  <c r="NU46" i="6"/>
  <c r="NU47" i="6"/>
  <c r="NU48" i="6"/>
  <c r="NU49" i="6"/>
  <c r="NU50" i="6"/>
  <c r="NU51" i="6"/>
  <c r="NU52" i="6"/>
  <c r="NU53" i="6"/>
  <c r="NU54" i="6"/>
  <c r="NU55" i="6"/>
  <c r="NU56" i="6"/>
  <c r="NU57" i="6"/>
  <c r="NU58" i="6"/>
  <c r="NU59" i="6"/>
  <c r="NU60" i="6"/>
  <c r="NU61" i="6"/>
  <c r="NU62" i="6"/>
  <c r="NU63" i="6"/>
  <c r="NU64" i="6"/>
  <c r="NU65" i="6"/>
  <c r="NU66" i="6"/>
  <c r="NU67" i="6"/>
  <c r="NU68" i="6"/>
  <c r="NU69" i="6"/>
  <c r="NU70" i="6"/>
  <c r="NU71" i="6"/>
  <c r="NU72" i="6"/>
  <c r="NU73" i="6"/>
  <c r="NU74" i="6"/>
  <c r="NU75" i="6"/>
  <c r="NU76" i="6"/>
  <c r="NU77" i="6"/>
  <c r="NU78" i="6"/>
  <c r="NU79" i="6"/>
  <c r="NU80" i="6"/>
  <c r="NU81" i="6"/>
  <c r="NU82" i="6"/>
  <c r="NU83" i="6"/>
  <c r="NU84" i="6"/>
  <c r="NU85" i="6"/>
  <c r="NU86" i="6"/>
  <c r="NU43" i="6"/>
  <c r="NU33" i="6"/>
  <c r="NU34" i="6"/>
  <c r="NU32" i="6"/>
  <c r="NU19" i="6"/>
  <c r="NU20" i="6"/>
  <c r="NU21" i="6"/>
  <c r="NU22" i="6"/>
  <c r="NU23" i="6"/>
  <c r="NU24" i="6"/>
  <c r="NU25" i="6"/>
  <c r="NU26" i="6"/>
  <c r="NU27" i="6"/>
  <c r="NU28" i="6"/>
  <c r="NU29" i="6"/>
  <c r="NU18" i="6"/>
  <c r="NU6" i="6"/>
  <c r="NU5" i="6"/>
  <c r="LK4" i="6"/>
  <c r="LK5" i="6"/>
  <c r="LK6" i="6"/>
  <c r="LK7" i="6"/>
  <c r="LK8" i="6"/>
  <c r="LK9" i="6"/>
  <c r="LK10" i="6"/>
  <c r="LK11" i="6"/>
  <c r="LK12" i="6"/>
  <c r="LK13" i="6"/>
  <c r="LK14" i="6"/>
  <c r="LK15" i="6"/>
  <c r="LK16" i="6"/>
  <c r="LK17" i="6"/>
  <c r="LK18" i="6"/>
  <c r="LK19" i="6"/>
  <c r="LK20" i="6"/>
  <c r="LK21" i="6"/>
  <c r="LK22" i="6"/>
  <c r="LK23" i="6"/>
  <c r="LK24" i="6"/>
  <c r="LK25" i="6"/>
  <c r="LK26" i="6"/>
  <c r="LK27" i="6"/>
  <c r="LK28" i="6"/>
  <c r="LK29" i="6"/>
  <c r="LK30" i="6"/>
  <c r="LK31" i="6"/>
  <c r="LK32" i="6"/>
  <c r="LK33" i="6"/>
  <c r="LK34" i="6"/>
  <c r="LK35" i="6"/>
  <c r="LK36" i="6"/>
  <c r="LL36" i="6" s="1"/>
  <c r="LK37" i="6"/>
  <c r="LK38" i="6"/>
  <c r="LK39" i="6"/>
  <c r="LK40" i="6"/>
  <c r="LK41" i="6"/>
  <c r="LK42" i="6"/>
  <c r="LK43" i="6"/>
  <c r="LK44" i="6"/>
  <c r="LK45" i="6"/>
  <c r="LK46" i="6"/>
  <c r="LK47" i="6"/>
  <c r="LK48" i="6"/>
  <c r="LK49" i="6"/>
  <c r="LK50" i="6"/>
  <c r="LK51" i="6"/>
  <c r="LK52" i="6"/>
  <c r="LK53" i="6"/>
  <c r="LK54" i="6"/>
  <c r="LK55" i="6"/>
  <c r="LK56" i="6"/>
  <c r="LK57" i="6"/>
  <c r="LK58" i="6"/>
  <c r="LK59" i="6"/>
  <c r="LK60" i="6"/>
  <c r="LK61" i="6"/>
  <c r="LK62" i="6"/>
  <c r="LK63" i="6"/>
  <c r="LK64" i="6"/>
  <c r="LK65" i="6"/>
  <c r="LK66" i="6"/>
  <c r="LK67" i="6"/>
  <c r="LK68" i="6"/>
  <c r="LK69" i="6"/>
  <c r="LK70" i="6"/>
  <c r="LK71" i="6"/>
  <c r="LK72" i="6"/>
  <c r="LK73" i="6"/>
  <c r="LK74" i="6"/>
  <c r="LK75" i="6"/>
  <c r="LK76" i="6"/>
  <c r="LK77" i="6"/>
  <c r="LK78" i="6"/>
  <c r="LK79" i="6"/>
  <c r="LK80" i="6"/>
  <c r="LK81" i="6"/>
  <c r="LK82" i="6"/>
  <c r="LK83" i="6"/>
  <c r="LK84" i="6"/>
  <c r="LK85" i="6"/>
  <c r="LK86" i="6"/>
  <c r="LK87" i="6"/>
  <c r="LK3" i="6"/>
  <c r="JA4" i="6"/>
  <c r="JB4" i="6" s="1"/>
  <c r="JA5" i="6"/>
  <c r="JB5" i="6" s="1"/>
  <c r="JA6" i="6"/>
  <c r="JB6" i="6" s="1"/>
  <c r="JA7" i="6"/>
  <c r="JB7" i="6" s="1"/>
  <c r="JA8" i="6"/>
  <c r="JB8" i="6" s="1"/>
  <c r="JA9" i="6"/>
  <c r="JB9" i="6" s="1"/>
  <c r="JA10" i="6"/>
  <c r="JB10" i="6" s="1"/>
  <c r="JA11" i="6"/>
  <c r="JB11" i="6" s="1"/>
  <c r="JA12" i="6"/>
  <c r="JB12" i="6" s="1"/>
  <c r="JA13" i="6"/>
  <c r="JB13" i="6" s="1"/>
  <c r="JA14" i="6"/>
  <c r="JB14" i="6" s="1"/>
  <c r="JA15" i="6"/>
  <c r="JB15" i="6" s="1"/>
  <c r="JA16" i="6"/>
  <c r="JB16" i="6" s="1"/>
  <c r="JA17" i="6"/>
  <c r="JB17" i="6" s="1"/>
  <c r="JA18" i="6"/>
  <c r="JB18" i="6" s="1"/>
  <c r="JA19" i="6"/>
  <c r="JB19" i="6" s="1"/>
  <c r="JA20" i="6"/>
  <c r="JB20" i="6" s="1"/>
  <c r="JA21" i="6"/>
  <c r="JB21" i="6" s="1"/>
  <c r="JA22" i="6"/>
  <c r="JB22" i="6" s="1"/>
  <c r="JA23" i="6"/>
  <c r="JB23" i="6" s="1"/>
  <c r="JA24" i="6"/>
  <c r="JB24" i="6" s="1"/>
  <c r="JA25" i="6"/>
  <c r="JB25" i="6" s="1"/>
  <c r="JA26" i="6"/>
  <c r="JB26" i="6" s="1"/>
  <c r="JA27" i="6"/>
  <c r="JB27" i="6" s="1"/>
  <c r="JA28" i="6"/>
  <c r="JB28" i="6" s="1"/>
  <c r="JA29" i="6"/>
  <c r="JB29" i="6" s="1"/>
  <c r="JA30" i="6"/>
  <c r="JB30" i="6" s="1"/>
  <c r="JA31" i="6"/>
  <c r="JB31" i="6" s="1"/>
  <c r="JA32" i="6"/>
  <c r="JB32" i="6" s="1"/>
  <c r="JA33" i="6"/>
  <c r="JB33" i="6" s="1"/>
  <c r="JA34" i="6"/>
  <c r="JB34" i="6" s="1"/>
  <c r="JA35" i="6"/>
  <c r="JB35" i="6" s="1"/>
  <c r="JA36" i="6"/>
  <c r="JB36" i="6" s="1"/>
  <c r="JA37" i="6"/>
  <c r="JB37" i="6" s="1"/>
  <c r="JA38" i="6"/>
  <c r="JB38" i="6" s="1"/>
  <c r="JA39" i="6"/>
  <c r="JB39" i="6" s="1"/>
  <c r="JA40" i="6"/>
  <c r="JB40" i="6" s="1"/>
  <c r="JA41" i="6"/>
  <c r="JB41" i="6" s="1"/>
  <c r="JA42" i="6"/>
  <c r="JB42" i="6" s="1"/>
  <c r="JA43" i="6"/>
  <c r="JB43" i="6" s="1"/>
  <c r="JA44" i="6"/>
  <c r="JB44" i="6" s="1"/>
  <c r="JA45" i="6"/>
  <c r="JB45" i="6" s="1"/>
  <c r="JA46" i="6"/>
  <c r="JB46" i="6" s="1"/>
  <c r="JA47" i="6"/>
  <c r="JB47" i="6" s="1"/>
  <c r="JA48" i="6"/>
  <c r="JB48" i="6" s="1"/>
  <c r="JA49" i="6"/>
  <c r="JB49" i="6" s="1"/>
  <c r="JA50" i="6"/>
  <c r="JB50" i="6" s="1"/>
  <c r="JA51" i="6"/>
  <c r="JB51" i="6" s="1"/>
  <c r="JA52" i="6"/>
  <c r="JB52" i="6" s="1"/>
  <c r="JA53" i="6"/>
  <c r="JB53" i="6" s="1"/>
  <c r="JA54" i="6"/>
  <c r="JB54" i="6" s="1"/>
  <c r="JA55" i="6"/>
  <c r="JB55" i="6" s="1"/>
  <c r="JA56" i="6"/>
  <c r="JB56" i="6" s="1"/>
  <c r="JA57" i="6"/>
  <c r="JB57" i="6" s="1"/>
  <c r="JA58" i="6"/>
  <c r="JB58" i="6" s="1"/>
  <c r="JA59" i="6"/>
  <c r="JB59" i="6" s="1"/>
  <c r="JA60" i="6"/>
  <c r="JB60" i="6" s="1"/>
  <c r="JA61" i="6"/>
  <c r="JB61" i="6" s="1"/>
  <c r="JA62" i="6"/>
  <c r="JB62" i="6" s="1"/>
  <c r="JA63" i="6"/>
  <c r="JB63" i="6" s="1"/>
  <c r="JA64" i="6"/>
  <c r="JB64" i="6" s="1"/>
  <c r="JA65" i="6"/>
  <c r="JB65" i="6" s="1"/>
  <c r="JA3" i="6"/>
  <c r="JB3" i="6" s="1"/>
  <c r="JE3" i="6"/>
  <c r="GQ4" i="6"/>
  <c r="GR4" i="6" s="1"/>
  <c r="GQ5" i="6"/>
  <c r="GR5" i="6" s="1"/>
  <c r="GQ6" i="6"/>
  <c r="GR6" i="6" s="1"/>
  <c r="GQ7" i="6"/>
  <c r="GR7" i="6" s="1"/>
  <c r="GQ8" i="6"/>
  <c r="GR8" i="6" s="1"/>
  <c r="GQ9" i="6"/>
  <c r="GR9" i="6" s="1"/>
  <c r="GQ10" i="6"/>
  <c r="GR10" i="6" s="1"/>
  <c r="GQ11" i="6"/>
  <c r="GR11" i="6" s="1"/>
  <c r="GQ12" i="6"/>
  <c r="GR12" i="6" s="1"/>
  <c r="GQ13" i="6"/>
  <c r="GR13" i="6" s="1"/>
  <c r="GQ14" i="6"/>
  <c r="GR14" i="6" s="1"/>
  <c r="GQ15" i="6"/>
  <c r="GR15" i="6" s="1"/>
  <c r="GQ16" i="6"/>
  <c r="GR16" i="6" s="1"/>
  <c r="GQ17" i="6"/>
  <c r="GR17" i="6" s="1"/>
  <c r="GQ18" i="6"/>
  <c r="GR18" i="6" s="1"/>
  <c r="GQ19" i="6"/>
  <c r="GR19" i="6" s="1"/>
  <c r="GQ20" i="6"/>
  <c r="GR20" i="6" s="1"/>
  <c r="GQ21" i="6"/>
  <c r="GR21" i="6" s="1"/>
  <c r="GQ22" i="6"/>
  <c r="GR22" i="6" s="1"/>
  <c r="GQ23" i="6"/>
  <c r="GR23" i="6" s="1"/>
  <c r="GQ24" i="6"/>
  <c r="GR24" i="6" s="1"/>
  <c r="GQ25" i="6"/>
  <c r="GR25" i="6" s="1"/>
  <c r="GQ26" i="6"/>
  <c r="GR26" i="6" s="1"/>
  <c r="GQ27" i="6"/>
  <c r="GR27" i="6" s="1"/>
  <c r="GQ28" i="6"/>
  <c r="GR28" i="6" s="1"/>
  <c r="GQ29" i="6"/>
  <c r="GR29" i="6" s="1"/>
  <c r="GQ30" i="6"/>
  <c r="GR30" i="6" s="1"/>
  <c r="GQ31" i="6"/>
  <c r="GR31" i="6" s="1"/>
  <c r="GQ32" i="6"/>
  <c r="GR32" i="6" s="1"/>
  <c r="GQ33" i="6"/>
  <c r="GR33" i="6" s="1"/>
  <c r="GQ34" i="6"/>
  <c r="GR34" i="6" s="1"/>
  <c r="GQ35" i="6"/>
  <c r="GR35" i="6" s="1"/>
  <c r="GQ36" i="6"/>
  <c r="GR36" i="6" s="1"/>
  <c r="GQ37" i="6"/>
  <c r="GR37" i="6" s="1"/>
  <c r="GQ38" i="6"/>
  <c r="GR38" i="6" s="1"/>
  <c r="GQ39" i="6"/>
  <c r="GR39" i="6" s="1"/>
  <c r="GQ40" i="6"/>
  <c r="GR40" i="6" s="1"/>
  <c r="GQ41" i="6"/>
  <c r="GR41" i="6" s="1"/>
  <c r="GQ42" i="6"/>
  <c r="GR42" i="6" s="1"/>
  <c r="GQ3" i="6"/>
  <c r="GR3" i="6" s="1"/>
  <c r="EG4" i="6"/>
  <c r="EH4" i="6" s="1"/>
  <c r="EG5" i="6"/>
  <c r="EH5" i="6" s="1"/>
  <c r="EG6" i="6"/>
  <c r="EH6" i="6" s="1"/>
  <c r="EG7" i="6"/>
  <c r="EH7" i="6" s="1"/>
  <c r="EG8" i="6"/>
  <c r="EH8" i="6" s="1"/>
  <c r="EG9" i="6"/>
  <c r="EH9" i="6" s="1"/>
  <c r="EG10" i="6"/>
  <c r="EH10" i="6" s="1"/>
  <c r="EG11" i="6"/>
  <c r="EH11" i="6" s="1"/>
  <c r="EG12" i="6"/>
  <c r="EH12" i="6" s="1"/>
  <c r="EG13" i="6"/>
  <c r="EH13" i="6" s="1"/>
  <c r="EG14" i="6"/>
  <c r="EH14" i="6" s="1"/>
  <c r="EG15" i="6"/>
  <c r="EH15" i="6" s="1"/>
  <c r="EG16" i="6"/>
  <c r="EH16" i="6" s="1"/>
  <c r="EG17" i="6"/>
  <c r="EH17" i="6" s="1"/>
  <c r="EG3" i="6"/>
  <c r="EH3" i="6" s="1"/>
  <c r="BW4" i="6"/>
  <c r="BX4" i="6" s="1"/>
  <c r="BW3" i="6"/>
  <c r="BX3" i="6" s="1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H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H110" i="6"/>
  <c r="G21" i="6"/>
  <c r="G22" i="6"/>
  <c r="G23" i="6"/>
  <c r="G24" i="6"/>
  <c r="G25" i="6"/>
  <c r="G26" i="6"/>
  <c r="G27" i="6"/>
  <c r="G28" i="6"/>
  <c r="G29" i="6"/>
  <c r="G30" i="6"/>
  <c r="G31" i="6"/>
  <c r="G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3" i="6"/>
  <c r="K1" i="3"/>
  <c r="I87" i="6" l="1"/>
  <c r="J87" i="6"/>
  <c r="LL3" i="6"/>
  <c r="LL86" i="6"/>
  <c r="LL84" i="6"/>
  <c r="LL82" i="6"/>
  <c r="LL80" i="6"/>
  <c r="LL78" i="6"/>
  <c r="LL76" i="6"/>
  <c r="LL74" i="6"/>
  <c r="LL72" i="6"/>
  <c r="LL70" i="6"/>
  <c r="LL68" i="6"/>
  <c r="LL66" i="6"/>
  <c r="LL64" i="6"/>
  <c r="LL62" i="6"/>
  <c r="LL60" i="6"/>
  <c r="LL58" i="6"/>
  <c r="LL56" i="6"/>
  <c r="LL54" i="6"/>
  <c r="LL52" i="6"/>
  <c r="LL50" i="6"/>
  <c r="LL48" i="6"/>
  <c r="LL46" i="6"/>
  <c r="LL44" i="6"/>
  <c r="LL42" i="6"/>
  <c r="LL40" i="6"/>
  <c r="LL38" i="6"/>
  <c r="LL34" i="6"/>
  <c r="LL32" i="6"/>
  <c r="LL30" i="6"/>
  <c r="LL28" i="6"/>
  <c r="LL26" i="6"/>
  <c r="LL24" i="6"/>
  <c r="LL22" i="6"/>
  <c r="LL20" i="6"/>
  <c r="LL18" i="6"/>
  <c r="LL16" i="6"/>
  <c r="LL14" i="6"/>
  <c r="LL12" i="6"/>
  <c r="LL10" i="6"/>
  <c r="LL8" i="6"/>
  <c r="LL6" i="6"/>
  <c r="LL4" i="6"/>
  <c r="J110" i="6"/>
  <c r="I110" i="6"/>
  <c r="LL87" i="6"/>
  <c r="LL85" i="6"/>
  <c r="LL83" i="6"/>
  <c r="LL81" i="6"/>
  <c r="LL79" i="6"/>
  <c r="LL77" i="6"/>
  <c r="LL75" i="6"/>
  <c r="LL73" i="6"/>
  <c r="LL71" i="6"/>
  <c r="LL69" i="6"/>
  <c r="LL67" i="6"/>
  <c r="LL65" i="6"/>
  <c r="LL63" i="6"/>
  <c r="LL61" i="6"/>
  <c r="LL59" i="6"/>
  <c r="LL57" i="6"/>
  <c r="LL55" i="6"/>
  <c r="LL53" i="6"/>
  <c r="LL51" i="6"/>
  <c r="LL49" i="6"/>
  <c r="LL47" i="6"/>
  <c r="LL45" i="6"/>
  <c r="LL43" i="6"/>
  <c r="LL41" i="6"/>
  <c r="LL39" i="6"/>
  <c r="LL37" i="6"/>
  <c r="LL35" i="6"/>
  <c r="LL33" i="6"/>
  <c r="LL31" i="6"/>
  <c r="LL29" i="6"/>
  <c r="LL27" i="6"/>
  <c r="LL25" i="6"/>
  <c r="LL23" i="6"/>
  <c r="LL21" i="6"/>
  <c r="LL19" i="6"/>
  <c r="LL17" i="6"/>
  <c r="LL15" i="6"/>
  <c r="LL13" i="6"/>
  <c r="LL11" i="6"/>
  <c r="LL9" i="6"/>
  <c r="LL7" i="6"/>
  <c r="LL5" i="6"/>
  <c r="NV5" i="6"/>
  <c r="NV18" i="6"/>
  <c r="NV28" i="6"/>
  <c r="NV26" i="6"/>
  <c r="NV24" i="6"/>
  <c r="NV22" i="6"/>
  <c r="NV20" i="6"/>
  <c r="NV32" i="6"/>
  <c r="NV33" i="6"/>
  <c r="NV86" i="6"/>
  <c r="NV84" i="6"/>
  <c r="NV82" i="6"/>
  <c r="NV80" i="6"/>
  <c r="NV78" i="6"/>
  <c r="NV76" i="6"/>
  <c r="NV74" i="6"/>
  <c r="NV72" i="6"/>
  <c r="NV70" i="6"/>
  <c r="NV68" i="6"/>
  <c r="NV66" i="6"/>
  <c r="NV64" i="6"/>
  <c r="NV62" i="6"/>
  <c r="NV60" i="6"/>
  <c r="NV58" i="6"/>
  <c r="NV56" i="6"/>
  <c r="NV54" i="6"/>
  <c r="NV52" i="6"/>
  <c r="NV50" i="6"/>
  <c r="NV48" i="6"/>
  <c r="NV46" i="6"/>
  <c r="NV44" i="6"/>
  <c r="NV110" i="6"/>
  <c r="NV106" i="6"/>
  <c r="NV104" i="6"/>
  <c r="NV102" i="6"/>
  <c r="NV100" i="6"/>
  <c r="NV98" i="6"/>
  <c r="NV96" i="6"/>
  <c r="NV94" i="6"/>
  <c r="NV92" i="6"/>
  <c r="NV90" i="6"/>
  <c r="NV6" i="6"/>
  <c r="NV29" i="6"/>
  <c r="NV27" i="6"/>
  <c r="NV25" i="6"/>
  <c r="NV23" i="6"/>
  <c r="NV21" i="6"/>
  <c r="NV19" i="6"/>
  <c r="NV34" i="6"/>
  <c r="NV43" i="6"/>
  <c r="NV85" i="6"/>
  <c r="NV83" i="6"/>
  <c r="NV81" i="6"/>
  <c r="NV79" i="6"/>
  <c r="NV77" i="6"/>
  <c r="NV75" i="6"/>
  <c r="NV73" i="6"/>
  <c r="NV71" i="6"/>
  <c r="NV69" i="6"/>
  <c r="NV67" i="6"/>
  <c r="NV65" i="6"/>
  <c r="NV63" i="6"/>
  <c r="NV61" i="6"/>
  <c r="NV59" i="6"/>
  <c r="NV57" i="6"/>
  <c r="NV55" i="6"/>
  <c r="NV53" i="6"/>
  <c r="NV51" i="6"/>
  <c r="NV49" i="6"/>
  <c r="NV47" i="6"/>
  <c r="NV45" i="6"/>
  <c r="NV88" i="6"/>
  <c r="NV109" i="6"/>
  <c r="NV107" i="6"/>
  <c r="NV105" i="6"/>
  <c r="NV103" i="6"/>
  <c r="NV101" i="6"/>
  <c r="NV99" i="6"/>
  <c r="NV97" i="6"/>
  <c r="NV95" i="6"/>
  <c r="NV93" i="6"/>
  <c r="NV91" i="6"/>
  <c r="NV89" i="6"/>
  <c r="N3" i="6"/>
  <c r="N107" i="6"/>
  <c r="N103" i="6"/>
  <c r="N99" i="6"/>
  <c r="N95" i="6"/>
  <c r="N91" i="6"/>
  <c r="N87" i="6"/>
  <c r="N83" i="6"/>
  <c r="N79" i="6"/>
  <c r="N75" i="6"/>
  <c r="N71" i="6"/>
  <c r="N67" i="6"/>
  <c r="N63" i="6"/>
  <c r="N59" i="6"/>
  <c r="N55" i="6"/>
  <c r="N51" i="6"/>
  <c r="N47" i="6"/>
  <c r="N43" i="6"/>
  <c r="N39" i="6"/>
  <c r="N35" i="6"/>
  <c r="N31" i="6"/>
  <c r="N27" i="6"/>
  <c r="N23" i="6"/>
  <c r="N19" i="6"/>
  <c r="N15" i="6"/>
  <c r="N11" i="6"/>
  <c r="N7" i="6"/>
  <c r="N110" i="6"/>
  <c r="N106" i="6"/>
  <c r="N102" i="6"/>
  <c r="N98" i="6"/>
  <c r="N94" i="6"/>
  <c r="N90" i="6"/>
  <c r="N86" i="6"/>
  <c r="N82" i="6"/>
  <c r="N78" i="6"/>
  <c r="N74" i="6"/>
  <c r="N70" i="6"/>
  <c r="N66" i="6"/>
  <c r="N62" i="6"/>
  <c r="N58" i="6"/>
  <c r="N54" i="6"/>
  <c r="N50" i="6"/>
  <c r="N46" i="6"/>
  <c r="N42" i="6"/>
  <c r="N38" i="6"/>
  <c r="N34" i="6"/>
  <c r="N30" i="6"/>
  <c r="N26" i="6"/>
  <c r="N22" i="6"/>
  <c r="N18" i="6"/>
  <c r="N14" i="6"/>
  <c r="N10" i="6"/>
  <c r="N6" i="6"/>
  <c r="N109" i="6"/>
  <c r="N105" i="6"/>
  <c r="N101" i="6"/>
  <c r="N97" i="6"/>
  <c r="N93" i="6"/>
  <c r="N89" i="6"/>
  <c r="N85" i="6"/>
  <c r="N81" i="6"/>
  <c r="N77" i="6"/>
  <c r="N73" i="6"/>
  <c r="N69" i="6"/>
  <c r="N65" i="6"/>
  <c r="N61" i="6"/>
  <c r="N57" i="6"/>
  <c r="N53" i="6"/>
  <c r="N49" i="6"/>
  <c r="N45" i="6"/>
  <c r="N41" i="6"/>
  <c r="N37" i="6"/>
  <c r="N33" i="6"/>
  <c r="N29" i="6"/>
  <c r="N25" i="6"/>
  <c r="N21" i="6"/>
  <c r="N17" i="6"/>
  <c r="N13" i="6"/>
  <c r="N9" i="6"/>
  <c r="N5" i="6"/>
  <c r="N108" i="6"/>
  <c r="N104" i="6"/>
  <c r="N100" i="6"/>
  <c r="N96" i="6"/>
  <c r="N92" i="6"/>
  <c r="N88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4" i="6"/>
  <c r="N20" i="6"/>
  <c r="N16" i="6"/>
  <c r="N12" i="6"/>
  <c r="N8" i="6"/>
  <c r="N4" i="6"/>
  <c r="M3" i="6" l="1"/>
  <c r="VD103" i="6" l="1"/>
  <c r="VC103" i="6"/>
  <c r="VB103" i="6"/>
  <c r="VA103" i="6"/>
  <c r="UX103" i="6"/>
  <c r="UW103" i="6"/>
  <c r="ST103" i="6"/>
  <c r="SS103" i="6"/>
  <c r="SR103" i="6"/>
  <c r="SQ103" i="6"/>
  <c r="SN103" i="6"/>
  <c r="SM103" i="6"/>
  <c r="QJ103" i="6"/>
  <c r="QI103" i="6"/>
  <c r="QH103" i="6"/>
  <c r="QG103" i="6"/>
  <c r="QD103" i="6"/>
  <c r="QC103" i="6"/>
  <c r="NZ103" i="6"/>
  <c r="NY103" i="6"/>
  <c r="NX103" i="6"/>
  <c r="NW103" i="6"/>
  <c r="M103" i="6"/>
  <c r="NT103" i="6"/>
  <c r="NS103" i="6"/>
  <c r="A75" i="7"/>
  <c r="F113" i="5"/>
  <c r="F121" i="5"/>
  <c r="A75" i="10" l="1"/>
  <c r="R103" i="6"/>
  <c r="O103" i="6"/>
  <c r="K103" i="6"/>
  <c r="P103" i="6"/>
  <c r="L103" i="6"/>
  <c r="Q103" i="6"/>
  <c r="QK103" i="6"/>
  <c r="OA103" i="6"/>
  <c r="VE103" i="6"/>
  <c r="SU103" i="6"/>
  <c r="BU3" i="6"/>
  <c r="BU4" i="6"/>
  <c r="XG88" i="6"/>
  <c r="XH88" i="6"/>
  <c r="XK88" i="6"/>
  <c r="XL88" i="6"/>
  <c r="XM88" i="6"/>
  <c r="XN88" i="6"/>
  <c r="XG89" i="6"/>
  <c r="XH89" i="6"/>
  <c r="XK89" i="6"/>
  <c r="XL89" i="6"/>
  <c r="XM89" i="6"/>
  <c r="XN89" i="6"/>
  <c r="UW66" i="6"/>
  <c r="UX66" i="6"/>
  <c r="VA66" i="6"/>
  <c r="VB66" i="6"/>
  <c r="VC66" i="6"/>
  <c r="VD66" i="6"/>
  <c r="UW67" i="6"/>
  <c r="UX67" i="6"/>
  <c r="VA67" i="6"/>
  <c r="VB67" i="6"/>
  <c r="VC67" i="6"/>
  <c r="VD67" i="6"/>
  <c r="UW88" i="6"/>
  <c r="UX88" i="6"/>
  <c r="VA88" i="6"/>
  <c r="VB88" i="6"/>
  <c r="VC88" i="6"/>
  <c r="VD88" i="6"/>
  <c r="UW89" i="6"/>
  <c r="UX89" i="6"/>
  <c r="VA89" i="6"/>
  <c r="VB89" i="6"/>
  <c r="VC89" i="6"/>
  <c r="VD89" i="6"/>
  <c r="UW90" i="6"/>
  <c r="UX90" i="6"/>
  <c r="VA90" i="6"/>
  <c r="VB90" i="6"/>
  <c r="VC90" i="6"/>
  <c r="VD90" i="6"/>
  <c r="UW91" i="6"/>
  <c r="UX91" i="6"/>
  <c r="VA91" i="6"/>
  <c r="VB91" i="6"/>
  <c r="VC91" i="6"/>
  <c r="VD91" i="6"/>
  <c r="UW92" i="6"/>
  <c r="UX92" i="6"/>
  <c r="VA92" i="6"/>
  <c r="VB92" i="6"/>
  <c r="VC92" i="6"/>
  <c r="VD92" i="6"/>
  <c r="UW93" i="6"/>
  <c r="UX93" i="6"/>
  <c r="VA93" i="6"/>
  <c r="VB93" i="6"/>
  <c r="VC93" i="6"/>
  <c r="VD93" i="6"/>
  <c r="UW94" i="6"/>
  <c r="UX94" i="6"/>
  <c r="VA94" i="6"/>
  <c r="VB94" i="6"/>
  <c r="VC94" i="6"/>
  <c r="VD94" i="6"/>
  <c r="UW95" i="6"/>
  <c r="UX95" i="6"/>
  <c r="VA95" i="6"/>
  <c r="VB95" i="6"/>
  <c r="VC95" i="6"/>
  <c r="VD95" i="6"/>
  <c r="UW96" i="6"/>
  <c r="UX96" i="6"/>
  <c r="VA96" i="6"/>
  <c r="VB96" i="6"/>
  <c r="VC96" i="6"/>
  <c r="VD96" i="6"/>
  <c r="UW97" i="6"/>
  <c r="UX97" i="6"/>
  <c r="VA97" i="6"/>
  <c r="VB97" i="6"/>
  <c r="VC97" i="6"/>
  <c r="VD97" i="6"/>
  <c r="UW98" i="6"/>
  <c r="UX98" i="6"/>
  <c r="VA98" i="6"/>
  <c r="VB98" i="6"/>
  <c r="VC98" i="6"/>
  <c r="VD98" i="6"/>
  <c r="UW99" i="6"/>
  <c r="UX99" i="6"/>
  <c r="VA99" i="6"/>
  <c r="VB99" i="6"/>
  <c r="VC99" i="6"/>
  <c r="VD99" i="6"/>
  <c r="UW101" i="6"/>
  <c r="UX101" i="6"/>
  <c r="VA101" i="6"/>
  <c r="VB101" i="6"/>
  <c r="VC101" i="6"/>
  <c r="VD101" i="6"/>
  <c r="UW102" i="6"/>
  <c r="UX102" i="6"/>
  <c r="VA102" i="6"/>
  <c r="VB102" i="6"/>
  <c r="VC102" i="6"/>
  <c r="VD102" i="6"/>
  <c r="SM43" i="6"/>
  <c r="SN43" i="6"/>
  <c r="SQ43" i="6"/>
  <c r="SR43" i="6"/>
  <c r="SS43" i="6"/>
  <c r="ST43" i="6"/>
  <c r="SM44" i="6"/>
  <c r="SN44" i="6"/>
  <c r="SQ44" i="6"/>
  <c r="SR44" i="6"/>
  <c r="SS44" i="6"/>
  <c r="ST44" i="6"/>
  <c r="SM66" i="6"/>
  <c r="SN66" i="6"/>
  <c r="SQ66" i="6"/>
  <c r="SR66" i="6"/>
  <c r="SS66" i="6"/>
  <c r="ST66" i="6"/>
  <c r="SM67" i="6"/>
  <c r="SN67" i="6"/>
  <c r="SQ67" i="6"/>
  <c r="SR67" i="6"/>
  <c r="SS67" i="6"/>
  <c r="ST67" i="6"/>
  <c r="SM68" i="6"/>
  <c r="SN68" i="6"/>
  <c r="SQ68" i="6"/>
  <c r="SR68" i="6"/>
  <c r="SS68" i="6"/>
  <c r="ST68" i="6"/>
  <c r="SM69" i="6"/>
  <c r="SN69" i="6"/>
  <c r="SQ69" i="6"/>
  <c r="SR69" i="6"/>
  <c r="SS69" i="6"/>
  <c r="ST69" i="6"/>
  <c r="SM70" i="6"/>
  <c r="SN70" i="6"/>
  <c r="SQ70" i="6"/>
  <c r="SR70" i="6"/>
  <c r="SS70" i="6"/>
  <c r="ST70" i="6"/>
  <c r="SM71" i="6"/>
  <c r="SN71" i="6"/>
  <c r="SQ71" i="6"/>
  <c r="SR71" i="6"/>
  <c r="SS71" i="6"/>
  <c r="ST71" i="6"/>
  <c r="SM72" i="6"/>
  <c r="SN72" i="6"/>
  <c r="SQ72" i="6"/>
  <c r="SR72" i="6"/>
  <c r="SS72" i="6"/>
  <c r="ST72" i="6"/>
  <c r="SM73" i="6"/>
  <c r="SN73" i="6"/>
  <c r="SQ73" i="6"/>
  <c r="SR73" i="6"/>
  <c r="SS73" i="6"/>
  <c r="ST73" i="6"/>
  <c r="SM74" i="6"/>
  <c r="SN74" i="6"/>
  <c r="SQ74" i="6"/>
  <c r="SR74" i="6"/>
  <c r="SS74" i="6"/>
  <c r="ST74" i="6"/>
  <c r="SM75" i="6"/>
  <c r="SN75" i="6"/>
  <c r="SQ75" i="6"/>
  <c r="SR75" i="6"/>
  <c r="SS75" i="6"/>
  <c r="ST75" i="6"/>
  <c r="SM76" i="6"/>
  <c r="SN76" i="6"/>
  <c r="SQ76" i="6"/>
  <c r="SR76" i="6"/>
  <c r="SS76" i="6"/>
  <c r="ST76" i="6"/>
  <c r="SM77" i="6"/>
  <c r="SN77" i="6"/>
  <c r="SQ77" i="6"/>
  <c r="SR77" i="6"/>
  <c r="SS77" i="6"/>
  <c r="ST77" i="6"/>
  <c r="SM79" i="6"/>
  <c r="SN79" i="6"/>
  <c r="SQ79" i="6"/>
  <c r="SR79" i="6"/>
  <c r="SS79" i="6"/>
  <c r="ST79" i="6"/>
  <c r="SM80" i="6"/>
  <c r="SN80" i="6"/>
  <c r="SQ80" i="6"/>
  <c r="SR80" i="6"/>
  <c r="SS80" i="6"/>
  <c r="ST80" i="6"/>
  <c r="SM88" i="6"/>
  <c r="SN88" i="6"/>
  <c r="SQ88" i="6"/>
  <c r="SR88" i="6"/>
  <c r="SS88" i="6"/>
  <c r="ST88" i="6"/>
  <c r="SM89" i="6"/>
  <c r="SN89" i="6"/>
  <c r="SQ89" i="6"/>
  <c r="SR89" i="6"/>
  <c r="SS89" i="6"/>
  <c r="ST89" i="6"/>
  <c r="SM90" i="6"/>
  <c r="SN90" i="6"/>
  <c r="SQ90" i="6"/>
  <c r="SR90" i="6"/>
  <c r="SS90" i="6"/>
  <c r="ST90" i="6"/>
  <c r="SM91" i="6"/>
  <c r="SN91" i="6"/>
  <c r="SQ91" i="6"/>
  <c r="SR91" i="6"/>
  <c r="SS91" i="6"/>
  <c r="ST91" i="6"/>
  <c r="SM92" i="6"/>
  <c r="SN92" i="6"/>
  <c r="SQ92" i="6"/>
  <c r="SR92" i="6"/>
  <c r="SS92" i="6"/>
  <c r="ST92" i="6"/>
  <c r="SM93" i="6"/>
  <c r="SN93" i="6"/>
  <c r="SQ93" i="6"/>
  <c r="SR93" i="6"/>
  <c r="SS93" i="6"/>
  <c r="ST93" i="6"/>
  <c r="SM94" i="6"/>
  <c r="SN94" i="6"/>
  <c r="SQ94" i="6"/>
  <c r="SR94" i="6"/>
  <c r="SS94" i="6"/>
  <c r="ST94" i="6"/>
  <c r="SM95" i="6"/>
  <c r="SN95" i="6"/>
  <c r="SQ95" i="6"/>
  <c r="SR95" i="6"/>
  <c r="SS95" i="6"/>
  <c r="ST95" i="6"/>
  <c r="SM96" i="6"/>
  <c r="SN96" i="6"/>
  <c r="SQ96" i="6"/>
  <c r="SR96" i="6"/>
  <c r="SS96" i="6"/>
  <c r="ST96" i="6"/>
  <c r="SM97" i="6"/>
  <c r="SN97" i="6"/>
  <c r="SQ97" i="6"/>
  <c r="SR97" i="6"/>
  <c r="SS97" i="6"/>
  <c r="ST97" i="6"/>
  <c r="SM98" i="6"/>
  <c r="SN98" i="6"/>
  <c r="SQ98" i="6"/>
  <c r="SR98" i="6"/>
  <c r="SS98" i="6"/>
  <c r="ST98" i="6"/>
  <c r="SM99" i="6"/>
  <c r="SN99" i="6"/>
  <c r="SQ99" i="6"/>
  <c r="SR99" i="6"/>
  <c r="SS99" i="6"/>
  <c r="ST99" i="6"/>
  <c r="SM100" i="6"/>
  <c r="SN100" i="6"/>
  <c r="SQ100" i="6"/>
  <c r="SR100" i="6"/>
  <c r="SS100" i="6"/>
  <c r="ST100" i="6"/>
  <c r="SM101" i="6"/>
  <c r="SN101" i="6"/>
  <c r="SQ101" i="6"/>
  <c r="SR101" i="6"/>
  <c r="SS101" i="6"/>
  <c r="ST101" i="6"/>
  <c r="SM102" i="6"/>
  <c r="SN102" i="6"/>
  <c r="SQ102" i="6"/>
  <c r="SR102" i="6"/>
  <c r="SS102" i="6"/>
  <c r="ST102" i="6"/>
  <c r="SM104" i="6"/>
  <c r="SN104" i="6"/>
  <c r="SQ104" i="6"/>
  <c r="SR104" i="6"/>
  <c r="SS104" i="6"/>
  <c r="ST104" i="6"/>
  <c r="SM105" i="6"/>
  <c r="SN105" i="6"/>
  <c r="SQ105" i="6"/>
  <c r="SR105" i="6"/>
  <c r="SS105" i="6"/>
  <c r="ST105" i="6"/>
  <c r="SM106" i="6"/>
  <c r="SN106" i="6"/>
  <c r="SQ106" i="6"/>
  <c r="SR106" i="6"/>
  <c r="SS106" i="6"/>
  <c r="ST106" i="6"/>
  <c r="SM107" i="6"/>
  <c r="SN107" i="6"/>
  <c r="SQ107" i="6"/>
  <c r="SR107" i="6"/>
  <c r="SS107" i="6"/>
  <c r="ST107" i="6"/>
  <c r="SM108" i="6"/>
  <c r="SN108" i="6"/>
  <c r="SQ108" i="6"/>
  <c r="SR108" i="6"/>
  <c r="SS108" i="6"/>
  <c r="ST108" i="6"/>
  <c r="SM109" i="6"/>
  <c r="SN109" i="6"/>
  <c r="SQ109" i="6"/>
  <c r="SR109" i="6"/>
  <c r="SS109" i="6"/>
  <c r="ST109" i="6"/>
  <c r="QC18" i="6"/>
  <c r="QD18" i="6"/>
  <c r="QG18" i="6"/>
  <c r="QH18" i="6"/>
  <c r="QI18" i="6"/>
  <c r="QJ18" i="6"/>
  <c r="QC19" i="6"/>
  <c r="QD19" i="6"/>
  <c r="QG19" i="6"/>
  <c r="QH19" i="6"/>
  <c r="QI19" i="6"/>
  <c r="QJ19" i="6"/>
  <c r="QC43" i="6"/>
  <c r="QD43" i="6"/>
  <c r="QG43" i="6"/>
  <c r="QH43" i="6"/>
  <c r="QI43" i="6"/>
  <c r="QJ43" i="6"/>
  <c r="QC44" i="6"/>
  <c r="QD44" i="6"/>
  <c r="QG44" i="6"/>
  <c r="QH44" i="6"/>
  <c r="QI44" i="6"/>
  <c r="QJ44" i="6"/>
  <c r="QC45" i="6"/>
  <c r="QD45" i="6"/>
  <c r="QG45" i="6"/>
  <c r="QH45" i="6"/>
  <c r="QI45" i="6"/>
  <c r="QJ45" i="6"/>
  <c r="QC46" i="6"/>
  <c r="QD46" i="6"/>
  <c r="QG46" i="6"/>
  <c r="QH46" i="6"/>
  <c r="QI46" i="6"/>
  <c r="QJ46" i="6"/>
  <c r="QC47" i="6"/>
  <c r="QD47" i="6"/>
  <c r="QG47" i="6"/>
  <c r="QH47" i="6"/>
  <c r="QI47" i="6"/>
  <c r="QJ47" i="6"/>
  <c r="QC48" i="6"/>
  <c r="QD48" i="6"/>
  <c r="QG48" i="6"/>
  <c r="QH48" i="6"/>
  <c r="QI48" i="6"/>
  <c r="QJ48" i="6"/>
  <c r="QC49" i="6"/>
  <c r="QD49" i="6"/>
  <c r="QG49" i="6"/>
  <c r="QH49" i="6"/>
  <c r="QI49" i="6"/>
  <c r="QJ49" i="6"/>
  <c r="QC50" i="6"/>
  <c r="QD50" i="6"/>
  <c r="QG50" i="6"/>
  <c r="QH50" i="6"/>
  <c r="QI50" i="6"/>
  <c r="QJ50" i="6"/>
  <c r="QC51" i="6"/>
  <c r="QD51" i="6"/>
  <c r="QG51" i="6"/>
  <c r="QH51" i="6"/>
  <c r="QI51" i="6"/>
  <c r="QJ51" i="6"/>
  <c r="QC52" i="6"/>
  <c r="QD52" i="6"/>
  <c r="QG52" i="6"/>
  <c r="QH52" i="6"/>
  <c r="QI52" i="6"/>
  <c r="QJ52" i="6"/>
  <c r="QC53" i="6"/>
  <c r="QD53" i="6"/>
  <c r="QG53" i="6"/>
  <c r="QH53" i="6"/>
  <c r="QI53" i="6"/>
  <c r="QJ53" i="6"/>
  <c r="QC54" i="6"/>
  <c r="QD54" i="6"/>
  <c r="QG54" i="6"/>
  <c r="QH54" i="6"/>
  <c r="QI54" i="6"/>
  <c r="QJ54" i="6"/>
  <c r="QC56" i="6"/>
  <c r="QD56" i="6"/>
  <c r="QG56" i="6"/>
  <c r="QH56" i="6"/>
  <c r="QI56" i="6"/>
  <c r="QJ56" i="6"/>
  <c r="QC57" i="6"/>
  <c r="QD57" i="6"/>
  <c r="QG57" i="6"/>
  <c r="QH57" i="6"/>
  <c r="QI57" i="6"/>
  <c r="QJ57" i="6"/>
  <c r="QC58" i="6"/>
  <c r="QD58" i="6"/>
  <c r="QG58" i="6"/>
  <c r="QH58" i="6"/>
  <c r="QI58" i="6"/>
  <c r="QJ58" i="6"/>
  <c r="QC66" i="6"/>
  <c r="QD66" i="6"/>
  <c r="QG66" i="6"/>
  <c r="QH66" i="6"/>
  <c r="QI66" i="6"/>
  <c r="QJ66" i="6"/>
  <c r="QC67" i="6"/>
  <c r="QD67" i="6"/>
  <c r="QG67" i="6"/>
  <c r="QH67" i="6"/>
  <c r="QI67" i="6"/>
  <c r="QJ67" i="6"/>
  <c r="QC68" i="6"/>
  <c r="QD68" i="6"/>
  <c r="QG68" i="6"/>
  <c r="QH68" i="6"/>
  <c r="QI68" i="6"/>
  <c r="QJ68" i="6"/>
  <c r="QC69" i="6"/>
  <c r="QD69" i="6"/>
  <c r="QG69" i="6"/>
  <c r="QH69" i="6"/>
  <c r="QI69" i="6"/>
  <c r="QJ69" i="6"/>
  <c r="QC70" i="6"/>
  <c r="QD70" i="6"/>
  <c r="QG70" i="6"/>
  <c r="QH70" i="6"/>
  <c r="QI70" i="6"/>
  <c r="QJ70" i="6"/>
  <c r="QC71" i="6"/>
  <c r="QD71" i="6"/>
  <c r="QG71" i="6"/>
  <c r="QH71" i="6"/>
  <c r="QI71" i="6"/>
  <c r="QJ71" i="6"/>
  <c r="QC72" i="6"/>
  <c r="QD72" i="6"/>
  <c r="QG72" i="6"/>
  <c r="QH72" i="6"/>
  <c r="QI72" i="6"/>
  <c r="QJ72" i="6"/>
  <c r="QC73" i="6"/>
  <c r="QD73" i="6"/>
  <c r="QG73" i="6"/>
  <c r="QH73" i="6"/>
  <c r="QI73" i="6"/>
  <c r="QJ73" i="6"/>
  <c r="QC74" i="6"/>
  <c r="QD74" i="6"/>
  <c r="QG74" i="6"/>
  <c r="QH74" i="6"/>
  <c r="QI74" i="6"/>
  <c r="QJ74" i="6"/>
  <c r="QC75" i="6"/>
  <c r="QD75" i="6"/>
  <c r="QG75" i="6"/>
  <c r="QH75" i="6"/>
  <c r="QI75" i="6"/>
  <c r="QJ75" i="6"/>
  <c r="QC76" i="6"/>
  <c r="QD76" i="6"/>
  <c r="QG76" i="6"/>
  <c r="QH76" i="6"/>
  <c r="QI76" i="6"/>
  <c r="QJ76" i="6"/>
  <c r="QC77" i="6"/>
  <c r="QD77" i="6"/>
  <c r="QG77" i="6"/>
  <c r="QH77" i="6"/>
  <c r="QI77" i="6"/>
  <c r="QJ77" i="6"/>
  <c r="QC78" i="6"/>
  <c r="QD78" i="6"/>
  <c r="QG78" i="6"/>
  <c r="QH78" i="6"/>
  <c r="QI78" i="6"/>
  <c r="QJ78" i="6"/>
  <c r="QC79" i="6"/>
  <c r="QD79" i="6"/>
  <c r="QG79" i="6"/>
  <c r="QH79" i="6"/>
  <c r="QI79" i="6"/>
  <c r="QJ79" i="6"/>
  <c r="QC80" i="6"/>
  <c r="QD80" i="6"/>
  <c r="QG80" i="6"/>
  <c r="QH80" i="6"/>
  <c r="QI80" i="6"/>
  <c r="QJ80" i="6"/>
  <c r="QC81" i="6"/>
  <c r="QD81" i="6"/>
  <c r="QG81" i="6"/>
  <c r="QH81" i="6"/>
  <c r="QI81" i="6"/>
  <c r="QJ81" i="6"/>
  <c r="QC82" i="6"/>
  <c r="QD82" i="6"/>
  <c r="QG82" i="6"/>
  <c r="QH82" i="6"/>
  <c r="QI82" i="6"/>
  <c r="QJ82" i="6"/>
  <c r="QC83" i="6"/>
  <c r="QD83" i="6"/>
  <c r="QG83" i="6"/>
  <c r="QH83" i="6"/>
  <c r="QI83" i="6"/>
  <c r="QJ83" i="6"/>
  <c r="QC84" i="6"/>
  <c r="QD84" i="6"/>
  <c r="QG84" i="6"/>
  <c r="QH84" i="6"/>
  <c r="QI84" i="6"/>
  <c r="QJ84" i="6"/>
  <c r="QC85" i="6"/>
  <c r="QD85" i="6"/>
  <c r="QG85" i="6"/>
  <c r="QH85" i="6"/>
  <c r="QI85" i="6"/>
  <c r="QJ85" i="6"/>
  <c r="QC86" i="6"/>
  <c r="QD86" i="6"/>
  <c r="QG86" i="6"/>
  <c r="QH86" i="6"/>
  <c r="QI86" i="6"/>
  <c r="QJ86" i="6"/>
  <c r="QC88" i="6"/>
  <c r="QD88" i="6"/>
  <c r="QG88" i="6"/>
  <c r="QH88" i="6"/>
  <c r="QI88" i="6"/>
  <c r="QJ88" i="6"/>
  <c r="QC89" i="6"/>
  <c r="QD89" i="6"/>
  <c r="QG89" i="6"/>
  <c r="QH89" i="6"/>
  <c r="QI89" i="6"/>
  <c r="QJ89" i="6"/>
  <c r="QC90" i="6"/>
  <c r="QD90" i="6"/>
  <c r="QG90" i="6"/>
  <c r="QH90" i="6"/>
  <c r="QI90" i="6"/>
  <c r="QJ90" i="6"/>
  <c r="QC91" i="6"/>
  <c r="QD91" i="6"/>
  <c r="QG91" i="6"/>
  <c r="QH91" i="6"/>
  <c r="QI91" i="6"/>
  <c r="QJ91" i="6"/>
  <c r="QC92" i="6"/>
  <c r="QD92" i="6"/>
  <c r="QG92" i="6"/>
  <c r="QH92" i="6"/>
  <c r="QI92" i="6"/>
  <c r="QJ92" i="6"/>
  <c r="QC93" i="6"/>
  <c r="QD93" i="6"/>
  <c r="QG93" i="6"/>
  <c r="QH93" i="6"/>
  <c r="QI93" i="6"/>
  <c r="QJ93" i="6"/>
  <c r="QC94" i="6"/>
  <c r="QD94" i="6"/>
  <c r="QG94" i="6"/>
  <c r="QH94" i="6"/>
  <c r="QI94" i="6"/>
  <c r="QJ94" i="6"/>
  <c r="QC95" i="6"/>
  <c r="QD95" i="6"/>
  <c r="QG95" i="6"/>
  <c r="QH95" i="6"/>
  <c r="QI95" i="6"/>
  <c r="QJ95" i="6"/>
  <c r="QC96" i="6"/>
  <c r="QD96" i="6"/>
  <c r="QG96" i="6"/>
  <c r="QH96" i="6"/>
  <c r="QI96" i="6"/>
  <c r="QJ96" i="6"/>
  <c r="QC97" i="6"/>
  <c r="QD97" i="6"/>
  <c r="QG97" i="6"/>
  <c r="QH97" i="6"/>
  <c r="QI97" i="6"/>
  <c r="QJ97" i="6"/>
  <c r="QC98" i="6"/>
  <c r="QD98" i="6"/>
  <c r="QG98" i="6"/>
  <c r="QH98" i="6"/>
  <c r="QI98" i="6"/>
  <c r="QJ98" i="6"/>
  <c r="QC99" i="6"/>
  <c r="QD99" i="6"/>
  <c r="QG99" i="6"/>
  <c r="QH99" i="6"/>
  <c r="QI99" i="6"/>
  <c r="QJ99" i="6"/>
  <c r="QC100" i="6"/>
  <c r="QD100" i="6"/>
  <c r="QG100" i="6"/>
  <c r="QH100" i="6"/>
  <c r="QI100" i="6"/>
  <c r="QJ100" i="6"/>
  <c r="QC101" i="6"/>
  <c r="QD101" i="6"/>
  <c r="QG101" i="6"/>
  <c r="QH101" i="6"/>
  <c r="QI101" i="6"/>
  <c r="QJ101" i="6"/>
  <c r="QC102" i="6"/>
  <c r="QD102" i="6"/>
  <c r="QG102" i="6"/>
  <c r="QH102" i="6"/>
  <c r="QI102" i="6"/>
  <c r="QJ102" i="6"/>
  <c r="QC104" i="6"/>
  <c r="QD104" i="6"/>
  <c r="QG104" i="6"/>
  <c r="QH104" i="6"/>
  <c r="QI104" i="6"/>
  <c r="QJ104" i="6"/>
  <c r="QC105" i="6"/>
  <c r="QD105" i="6"/>
  <c r="QG105" i="6"/>
  <c r="QH105" i="6"/>
  <c r="QI105" i="6"/>
  <c r="QJ105" i="6"/>
  <c r="QC106" i="6"/>
  <c r="QD106" i="6"/>
  <c r="QG106" i="6"/>
  <c r="QH106" i="6"/>
  <c r="QI106" i="6"/>
  <c r="QJ106" i="6"/>
  <c r="QC107" i="6"/>
  <c r="QD107" i="6"/>
  <c r="QG107" i="6"/>
  <c r="QH107" i="6"/>
  <c r="QI107" i="6"/>
  <c r="QJ107" i="6"/>
  <c r="QC108" i="6"/>
  <c r="QD108" i="6"/>
  <c r="QG108" i="6"/>
  <c r="QH108" i="6"/>
  <c r="QI108" i="6"/>
  <c r="QJ108" i="6"/>
  <c r="QC109" i="6"/>
  <c r="QD109" i="6"/>
  <c r="QG109" i="6"/>
  <c r="QH109" i="6"/>
  <c r="QI109" i="6"/>
  <c r="QJ109" i="6"/>
  <c r="NS5" i="6"/>
  <c r="NT5" i="6"/>
  <c r="NW5" i="6"/>
  <c r="NX5" i="6"/>
  <c r="NY5" i="6"/>
  <c r="NZ5" i="6"/>
  <c r="NS6" i="6"/>
  <c r="NT6" i="6"/>
  <c r="NW6" i="6"/>
  <c r="NX6" i="6"/>
  <c r="NY6" i="6"/>
  <c r="NZ6" i="6"/>
  <c r="NS18" i="6"/>
  <c r="NT18" i="6"/>
  <c r="NW18" i="6"/>
  <c r="NX18" i="6"/>
  <c r="NY18" i="6"/>
  <c r="NZ18" i="6"/>
  <c r="NS19" i="6"/>
  <c r="NT19" i="6"/>
  <c r="NW19" i="6"/>
  <c r="NX19" i="6"/>
  <c r="NY19" i="6"/>
  <c r="NZ19" i="6"/>
  <c r="NS20" i="6"/>
  <c r="NT20" i="6"/>
  <c r="NW20" i="6"/>
  <c r="NX20" i="6"/>
  <c r="NY20" i="6"/>
  <c r="NZ20" i="6"/>
  <c r="NS21" i="6"/>
  <c r="NT21" i="6"/>
  <c r="NW21" i="6"/>
  <c r="NX21" i="6"/>
  <c r="NY21" i="6"/>
  <c r="NZ21" i="6"/>
  <c r="NS22" i="6"/>
  <c r="NT22" i="6"/>
  <c r="NW22" i="6"/>
  <c r="NX22" i="6"/>
  <c r="NY22" i="6"/>
  <c r="NZ22" i="6"/>
  <c r="NS23" i="6"/>
  <c r="NT23" i="6"/>
  <c r="NW23" i="6"/>
  <c r="NX23" i="6"/>
  <c r="NY23" i="6"/>
  <c r="NZ23" i="6"/>
  <c r="NS24" i="6"/>
  <c r="NT24" i="6"/>
  <c r="NW24" i="6"/>
  <c r="NX24" i="6"/>
  <c r="NY24" i="6"/>
  <c r="NZ24" i="6"/>
  <c r="NS25" i="6"/>
  <c r="NT25" i="6"/>
  <c r="NW25" i="6"/>
  <c r="NX25" i="6"/>
  <c r="NY25" i="6"/>
  <c r="NZ25" i="6"/>
  <c r="NS26" i="6"/>
  <c r="NT26" i="6"/>
  <c r="NW26" i="6"/>
  <c r="NX26" i="6"/>
  <c r="NY26" i="6"/>
  <c r="NZ26" i="6"/>
  <c r="NS27" i="6"/>
  <c r="NT27" i="6"/>
  <c r="NW27" i="6"/>
  <c r="NX27" i="6"/>
  <c r="NY27" i="6"/>
  <c r="NZ27" i="6"/>
  <c r="NS28" i="6"/>
  <c r="NT28" i="6"/>
  <c r="NW28" i="6"/>
  <c r="NX28" i="6"/>
  <c r="NY28" i="6"/>
  <c r="NZ28" i="6"/>
  <c r="NS29" i="6"/>
  <c r="NT29" i="6"/>
  <c r="NW29" i="6"/>
  <c r="NX29" i="6"/>
  <c r="NY29" i="6"/>
  <c r="NZ29" i="6"/>
  <c r="NS32" i="6"/>
  <c r="NT32" i="6"/>
  <c r="NW32" i="6"/>
  <c r="NX32" i="6"/>
  <c r="NY32" i="6"/>
  <c r="NZ32" i="6"/>
  <c r="NS33" i="6"/>
  <c r="NT33" i="6"/>
  <c r="NW33" i="6"/>
  <c r="NX33" i="6"/>
  <c r="NY33" i="6"/>
  <c r="NZ33" i="6"/>
  <c r="NS34" i="6"/>
  <c r="NT34" i="6"/>
  <c r="NW34" i="6"/>
  <c r="NX34" i="6"/>
  <c r="NY34" i="6"/>
  <c r="NZ34" i="6"/>
  <c r="NS43" i="6"/>
  <c r="NT43" i="6"/>
  <c r="NW43" i="6"/>
  <c r="NX43" i="6"/>
  <c r="NY43" i="6"/>
  <c r="NZ43" i="6"/>
  <c r="NS44" i="6"/>
  <c r="NT44" i="6"/>
  <c r="NW44" i="6"/>
  <c r="NX44" i="6"/>
  <c r="NY44" i="6"/>
  <c r="NZ44" i="6"/>
  <c r="NS45" i="6"/>
  <c r="NT45" i="6"/>
  <c r="NW45" i="6"/>
  <c r="NX45" i="6"/>
  <c r="NY45" i="6"/>
  <c r="NZ45" i="6"/>
  <c r="NS46" i="6"/>
  <c r="NT46" i="6"/>
  <c r="NW46" i="6"/>
  <c r="NX46" i="6"/>
  <c r="NY46" i="6"/>
  <c r="NZ46" i="6"/>
  <c r="NS47" i="6"/>
  <c r="NT47" i="6"/>
  <c r="NW47" i="6"/>
  <c r="NX47" i="6"/>
  <c r="NY47" i="6"/>
  <c r="NZ47" i="6"/>
  <c r="NS48" i="6"/>
  <c r="NT48" i="6"/>
  <c r="NW48" i="6"/>
  <c r="NX48" i="6"/>
  <c r="NY48" i="6"/>
  <c r="NZ48" i="6"/>
  <c r="NS49" i="6"/>
  <c r="NT49" i="6"/>
  <c r="NW49" i="6"/>
  <c r="NX49" i="6"/>
  <c r="NY49" i="6"/>
  <c r="NZ49" i="6"/>
  <c r="NS50" i="6"/>
  <c r="NT50" i="6"/>
  <c r="NW50" i="6"/>
  <c r="NX50" i="6"/>
  <c r="NY50" i="6"/>
  <c r="NZ50" i="6"/>
  <c r="NS51" i="6"/>
  <c r="NT51" i="6"/>
  <c r="NW51" i="6"/>
  <c r="NX51" i="6"/>
  <c r="NY51" i="6"/>
  <c r="NZ51" i="6"/>
  <c r="NS52" i="6"/>
  <c r="NT52" i="6"/>
  <c r="NW52" i="6"/>
  <c r="NX52" i="6"/>
  <c r="NY52" i="6"/>
  <c r="NZ52" i="6"/>
  <c r="NS53" i="6"/>
  <c r="NT53" i="6"/>
  <c r="NW53" i="6"/>
  <c r="NX53" i="6"/>
  <c r="NY53" i="6"/>
  <c r="NZ53" i="6"/>
  <c r="NS54" i="6"/>
  <c r="NT54" i="6"/>
  <c r="NW54" i="6"/>
  <c r="NX54" i="6"/>
  <c r="NY54" i="6"/>
  <c r="NZ54" i="6"/>
  <c r="NS55" i="6"/>
  <c r="NT55" i="6"/>
  <c r="NW55" i="6"/>
  <c r="NX55" i="6"/>
  <c r="NY55" i="6"/>
  <c r="NZ55" i="6"/>
  <c r="NS56" i="6"/>
  <c r="NT56" i="6"/>
  <c r="NW56" i="6"/>
  <c r="NX56" i="6"/>
  <c r="NY56" i="6"/>
  <c r="NZ56" i="6"/>
  <c r="NS57" i="6"/>
  <c r="NT57" i="6"/>
  <c r="NW57" i="6"/>
  <c r="NX57" i="6"/>
  <c r="NY57" i="6"/>
  <c r="NZ57" i="6"/>
  <c r="NS58" i="6"/>
  <c r="NT58" i="6"/>
  <c r="NW58" i="6"/>
  <c r="NX58" i="6"/>
  <c r="NY58" i="6"/>
  <c r="NZ58" i="6"/>
  <c r="NS59" i="6"/>
  <c r="NT59" i="6"/>
  <c r="NW59" i="6"/>
  <c r="NX59" i="6"/>
  <c r="NY59" i="6"/>
  <c r="NZ59" i="6"/>
  <c r="NS60" i="6"/>
  <c r="NT60" i="6"/>
  <c r="NW60" i="6"/>
  <c r="NX60" i="6"/>
  <c r="NY60" i="6"/>
  <c r="NZ60" i="6"/>
  <c r="NS61" i="6"/>
  <c r="NT61" i="6"/>
  <c r="NW61" i="6"/>
  <c r="NX61" i="6"/>
  <c r="NY61" i="6"/>
  <c r="NZ61" i="6"/>
  <c r="NS62" i="6"/>
  <c r="NT62" i="6"/>
  <c r="NW62" i="6"/>
  <c r="NX62" i="6"/>
  <c r="NY62" i="6"/>
  <c r="NZ62" i="6"/>
  <c r="NS63" i="6"/>
  <c r="NT63" i="6"/>
  <c r="NW63" i="6"/>
  <c r="NX63" i="6"/>
  <c r="NY63" i="6"/>
  <c r="NZ63" i="6"/>
  <c r="NS64" i="6"/>
  <c r="NT64" i="6"/>
  <c r="NW64" i="6"/>
  <c r="NX64" i="6"/>
  <c r="NY64" i="6"/>
  <c r="NZ64" i="6"/>
  <c r="NS65" i="6"/>
  <c r="NT65" i="6"/>
  <c r="NW65" i="6"/>
  <c r="NX65" i="6"/>
  <c r="NY65" i="6"/>
  <c r="NZ65" i="6"/>
  <c r="NS66" i="6"/>
  <c r="NT66" i="6"/>
  <c r="NW66" i="6"/>
  <c r="NX66" i="6"/>
  <c r="NY66" i="6"/>
  <c r="NZ66" i="6"/>
  <c r="NS67" i="6"/>
  <c r="NT67" i="6"/>
  <c r="NW67" i="6"/>
  <c r="NX67" i="6"/>
  <c r="NY67" i="6"/>
  <c r="NZ67" i="6"/>
  <c r="NS68" i="6"/>
  <c r="NT68" i="6"/>
  <c r="NW68" i="6"/>
  <c r="NX68" i="6"/>
  <c r="NY68" i="6"/>
  <c r="NZ68" i="6"/>
  <c r="NS69" i="6"/>
  <c r="NT69" i="6"/>
  <c r="NW69" i="6"/>
  <c r="NX69" i="6"/>
  <c r="NY69" i="6"/>
  <c r="NZ69" i="6"/>
  <c r="NS70" i="6"/>
  <c r="NT70" i="6"/>
  <c r="NW70" i="6"/>
  <c r="NX70" i="6"/>
  <c r="NY70" i="6"/>
  <c r="NZ70" i="6"/>
  <c r="NS71" i="6"/>
  <c r="NT71" i="6"/>
  <c r="NW71" i="6"/>
  <c r="NX71" i="6"/>
  <c r="NY71" i="6"/>
  <c r="NZ71" i="6"/>
  <c r="NS72" i="6"/>
  <c r="NT72" i="6"/>
  <c r="NW72" i="6"/>
  <c r="NX72" i="6"/>
  <c r="NY72" i="6"/>
  <c r="NZ72" i="6"/>
  <c r="NS73" i="6"/>
  <c r="NT73" i="6"/>
  <c r="NW73" i="6"/>
  <c r="NX73" i="6"/>
  <c r="NY73" i="6"/>
  <c r="NZ73" i="6"/>
  <c r="NS74" i="6"/>
  <c r="NT74" i="6"/>
  <c r="NW74" i="6"/>
  <c r="NX74" i="6"/>
  <c r="NY74" i="6"/>
  <c r="NZ74" i="6"/>
  <c r="NS75" i="6"/>
  <c r="NT75" i="6"/>
  <c r="NW75" i="6"/>
  <c r="NX75" i="6"/>
  <c r="NY75" i="6"/>
  <c r="NZ75" i="6"/>
  <c r="NS76" i="6"/>
  <c r="NT76" i="6"/>
  <c r="NW76" i="6"/>
  <c r="NX76" i="6"/>
  <c r="NY76" i="6"/>
  <c r="NZ76" i="6"/>
  <c r="NS77" i="6"/>
  <c r="NT77" i="6"/>
  <c r="NW77" i="6"/>
  <c r="NX77" i="6"/>
  <c r="NY77" i="6"/>
  <c r="NZ77" i="6"/>
  <c r="NS78" i="6"/>
  <c r="NT78" i="6"/>
  <c r="NW78" i="6"/>
  <c r="NX78" i="6"/>
  <c r="NY78" i="6"/>
  <c r="NZ78" i="6"/>
  <c r="NS79" i="6"/>
  <c r="NT79" i="6"/>
  <c r="NW79" i="6"/>
  <c r="NX79" i="6"/>
  <c r="NY79" i="6"/>
  <c r="NZ79" i="6"/>
  <c r="NS80" i="6"/>
  <c r="NT80" i="6"/>
  <c r="NW80" i="6"/>
  <c r="NX80" i="6"/>
  <c r="NY80" i="6"/>
  <c r="NZ80" i="6"/>
  <c r="NS81" i="6"/>
  <c r="NT81" i="6"/>
  <c r="NW81" i="6"/>
  <c r="NX81" i="6"/>
  <c r="NY81" i="6"/>
  <c r="NZ81" i="6"/>
  <c r="NS82" i="6"/>
  <c r="NT82" i="6"/>
  <c r="NW82" i="6"/>
  <c r="NX82" i="6"/>
  <c r="NY82" i="6"/>
  <c r="NZ82" i="6"/>
  <c r="NS83" i="6"/>
  <c r="NT83" i="6"/>
  <c r="NW83" i="6"/>
  <c r="NX83" i="6"/>
  <c r="NY83" i="6"/>
  <c r="NZ83" i="6"/>
  <c r="NS84" i="6"/>
  <c r="NT84" i="6"/>
  <c r="NW84" i="6"/>
  <c r="NX84" i="6"/>
  <c r="NY84" i="6"/>
  <c r="NZ84" i="6"/>
  <c r="NS85" i="6"/>
  <c r="NT85" i="6"/>
  <c r="NW85" i="6"/>
  <c r="NX85" i="6"/>
  <c r="NY85" i="6"/>
  <c r="NZ85" i="6"/>
  <c r="NS86" i="6"/>
  <c r="NT86" i="6"/>
  <c r="NW86" i="6"/>
  <c r="NX86" i="6"/>
  <c r="NY86" i="6"/>
  <c r="NZ86" i="6"/>
  <c r="NS88" i="6"/>
  <c r="NT88" i="6"/>
  <c r="NW88" i="6"/>
  <c r="NX88" i="6"/>
  <c r="NY88" i="6"/>
  <c r="NZ88" i="6"/>
  <c r="NS89" i="6"/>
  <c r="NT89" i="6"/>
  <c r="NW89" i="6"/>
  <c r="NX89" i="6"/>
  <c r="NY89" i="6"/>
  <c r="NZ89" i="6"/>
  <c r="NS90" i="6"/>
  <c r="NT90" i="6"/>
  <c r="NW90" i="6"/>
  <c r="NX90" i="6"/>
  <c r="NY90" i="6"/>
  <c r="NZ90" i="6"/>
  <c r="NS91" i="6"/>
  <c r="NT91" i="6"/>
  <c r="NW91" i="6"/>
  <c r="NX91" i="6"/>
  <c r="NY91" i="6"/>
  <c r="NZ91" i="6"/>
  <c r="NS92" i="6"/>
  <c r="NT92" i="6"/>
  <c r="NW92" i="6"/>
  <c r="NX92" i="6"/>
  <c r="NY92" i="6"/>
  <c r="NZ92" i="6"/>
  <c r="NS93" i="6"/>
  <c r="NT93" i="6"/>
  <c r="NW93" i="6"/>
  <c r="NX93" i="6"/>
  <c r="NY93" i="6"/>
  <c r="NZ93" i="6"/>
  <c r="NS94" i="6"/>
  <c r="NT94" i="6"/>
  <c r="NW94" i="6"/>
  <c r="NX94" i="6"/>
  <c r="NY94" i="6"/>
  <c r="NZ94" i="6"/>
  <c r="NS95" i="6"/>
  <c r="NT95" i="6"/>
  <c r="NW95" i="6"/>
  <c r="NX95" i="6"/>
  <c r="NY95" i="6"/>
  <c r="NZ95" i="6"/>
  <c r="NS96" i="6"/>
  <c r="NT96" i="6"/>
  <c r="NW96" i="6"/>
  <c r="NX96" i="6"/>
  <c r="NY96" i="6"/>
  <c r="NZ96" i="6"/>
  <c r="NS97" i="6"/>
  <c r="NT97" i="6"/>
  <c r="NW97" i="6"/>
  <c r="NX97" i="6"/>
  <c r="NY97" i="6"/>
  <c r="NZ97" i="6"/>
  <c r="NS98" i="6"/>
  <c r="NT98" i="6"/>
  <c r="NW98" i="6"/>
  <c r="NX98" i="6"/>
  <c r="NY98" i="6"/>
  <c r="NZ98" i="6"/>
  <c r="NS99" i="6"/>
  <c r="NT99" i="6"/>
  <c r="NW99" i="6"/>
  <c r="NX99" i="6"/>
  <c r="NY99" i="6"/>
  <c r="NZ99" i="6"/>
  <c r="NS100" i="6"/>
  <c r="NT100" i="6"/>
  <c r="NW100" i="6"/>
  <c r="NX100" i="6"/>
  <c r="NY100" i="6"/>
  <c r="NZ100" i="6"/>
  <c r="NS101" i="6"/>
  <c r="NT101" i="6"/>
  <c r="NW101" i="6"/>
  <c r="NX101" i="6"/>
  <c r="NY101" i="6"/>
  <c r="NZ101" i="6"/>
  <c r="NS102" i="6"/>
  <c r="NT102" i="6"/>
  <c r="NW102" i="6"/>
  <c r="NX102" i="6"/>
  <c r="NY102" i="6"/>
  <c r="NZ102" i="6"/>
  <c r="NS104" i="6"/>
  <c r="NT104" i="6"/>
  <c r="NW104" i="6"/>
  <c r="NX104" i="6"/>
  <c r="NY104" i="6"/>
  <c r="NZ104" i="6"/>
  <c r="NS105" i="6"/>
  <c r="NT105" i="6"/>
  <c r="NW105" i="6"/>
  <c r="NX105" i="6"/>
  <c r="NY105" i="6"/>
  <c r="NZ105" i="6"/>
  <c r="NS106" i="6"/>
  <c r="NT106" i="6"/>
  <c r="NW106" i="6"/>
  <c r="NX106" i="6"/>
  <c r="NY106" i="6"/>
  <c r="NZ106" i="6"/>
  <c r="NS107" i="6"/>
  <c r="NT107" i="6"/>
  <c r="NW107" i="6"/>
  <c r="NX107" i="6"/>
  <c r="NY107" i="6"/>
  <c r="NZ107" i="6"/>
  <c r="NS108" i="6"/>
  <c r="NT108" i="6"/>
  <c r="NW108" i="6"/>
  <c r="NX108" i="6"/>
  <c r="NY108" i="6"/>
  <c r="NZ108" i="6"/>
  <c r="NS109" i="6"/>
  <c r="NT109" i="6"/>
  <c r="NW109" i="6"/>
  <c r="NX109" i="6"/>
  <c r="NY109" i="6"/>
  <c r="NZ109" i="6"/>
  <c r="NS110" i="6"/>
  <c r="NT110" i="6"/>
  <c r="M110" i="6"/>
  <c r="NW110" i="6"/>
  <c r="NX110" i="6"/>
  <c r="NY110" i="6"/>
  <c r="NZ110" i="6"/>
  <c r="LI4" i="6"/>
  <c r="LJ4" i="6"/>
  <c r="LM4" i="6"/>
  <c r="LN4" i="6"/>
  <c r="LO4" i="6"/>
  <c r="LP4" i="6"/>
  <c r="LI5" i="6"/>
  <c r="LJ5" i="6"/>
  <c r="LM5" i="6"/>
  <c r="LN5" i="6"/>
  <c r="LO5" i="6"/>
  <c r="LP5" i="6"/>
  <c r="LI6" i="6"/>
  <c r="LJ6" i="6"/>
  <c r="LM6" i="6"/>
  <c r="LN6" i="6"/>
  <c r="LO6" i="6"/>
  <c r="LP6" i="6"/>
  <c r="LI7" i="6"/>
  <c r="LJ7" i="6"/>
  <c r="LM7" i="6"/>
  <c r="LN7" i="6"/>
  <c r="LO7" i="6"/>
  <c r="LP7" i="6"/>
  <c r="LI8" i="6"/>
  <c r="LJ8" i="6"/>
  <c r="LM8" i="6"/>
  <c r="LN8" i="6"/>
  <c r="LO8" i="6"/>
  <c r="LP8" i="6"/>
  <c r="LI9" i="6"/>
  <c r="LJ9" i="6"/>
  <c r="LM9" i="6"/>
  <c r="LN9" i="6"/>
  <c r="LO9" i="6"/>
  <c r="LP9" i="6"/>
  <c r="LI10" i="6"/>
  <c r="LJ10" i="6"/>
  <c r="LM10" i="6"/>
  <c r="LN10" i="6"/>
  <c r="LO10" i="6"/>
  <c r="LP10" i="6"/>
  <c r="LI11" i="6"/>
  <c r="LJ11" i="6"/>
  <c r="LM11" i="6"/>
  <c r="LN11" i="6"/>
  <c r="LO11" i="6"/>
  <c r="LP11" i="6"/>
  <c r="LI12" i="6"/>
  <c r="LJ12" i="6"/>
  <c r="LM12" i="6"/>
  <c r="LN12" i="6"/>
  <c r="LO12" i="6"/>
  <c r="LP12" i="6"/>
  <c r="LI13" i="6"/>
  <c r="LJ13" i="6"/>
  <c r="LM13" i="6"/>
  <c r="LN13" i="6"/>
  <c r="LO13" i="6"/>
  <c r="LP13" i="6"/>
  <c r="LI14" i="6"/>
  <c r="LJ14" i="6"/>
  <c r="LM14" i="6"/>
  <c r="LN14" i="6"/>
  <c r="LO14" i="6"/>
  <c r="LP14" i="6"/>
  <c r="LI15" i="6"/>
  <c r="LJ15" i="6"/>
  <c r="LM15" i="6"/>
  <c r="LN15" i="6"/>
  <c r="LO15" i="6"/>
  <c r="LP15" i="6"/>
  <c r="LI16" i="6"/>
  <c r="LJ16" i="6"/>
  <c r="LM16" i="6"/>
  <c r="LN16" i="6"/>
  <c r="LO16" i="6"/>
  <c r="LP16" i="6"/>
  <c r="LI17" i="6"/>
  <c r="LJ17" i="6"/>
  <c r="LM17" i="6"/>
  <c r="LN17" i="6"/>
  <c r="LO17" i="6"/>
  <c r="LP17" i="6"/>
  <c r="LI18" i="6"/>
  <c r="LJ18" i="6"/>
  <c r="LM18" i="6"/>
  <c r="LN18" i="6"/>
  <c r="LO18" i="6"/>
  <c r="LP18" i="6"/>
  <c r="LI19" i="6"/>
  <c r="LJ19" i="6"/>
  <c r="LM19" i="6"/>
  <c r="LN19" i="6"/>
  <c r="LO19" i="6"/>
  <c r="LP19" i="6"/>
  <c r="LI20" i="6"/>
  <c r="LJ20" i="6"/>
  <c r="LM20" i="6"/>
  <c r="LN20" i="6"/>
  <c r="LO20" i="6"/>
  <c r="LP20" i="6"/>
  <c r="LI21" i="6"/>
  <c r="LJ21" i="6"/>
  <c r="LM21" i="6"/>
  <c r="LN21" i="6"/>
  <c r="LO21" i="6"/>
  <c r="LP21" i="6"/>
  <c r="LI22" i="6"/>
  <c r="LJ22" i="6"/>
  <c r="LM22" i="6"/>
  <c r="LN22" i="6"/>
  <c r="LO22" i="6"/>
  <c r="LP22" i="6"/>
  <c r="LI23" i="6"/>
  <c r="LJ23" i="6"/>
  <c r="LM23" i="6"/>
  <c r="LN23" i="6"/>
  <c r="LO23" i="6"/>
  <c r="LP23" i="6"/>
  <c r="LI24" i="6"/>
  <c r="LJ24" i="6"/>
  <c r="LM24" i="6"/>
  <c r="LN24" i="6"/>
  <c r="LO24" i="6"/>
  <c r="LP24" i="6"/>
  <c r="LI25" i="6"/>
  <c r="LJ25" i="6"/>
  <c r="LM25" i="6"/>
  <c r="LN25" i="6"/>
  <c r="LO25" i="6"/>
  <c r="LP25" i="6"/>
  <c r="LI26" i="6"/>
  <c r="LJ26" i="6"/>
  <c r="LM26" i="6"/>
  <c r="LN26" i="6"/>
  <c r="LO26" i="6"/>
  <c r="LP26" i="6"/>
  <c r="LI27" i="6"/>
  <c r="LJ27" i="6"/>
  <c r="LM27" i="6"/>
  <c r="LN27" i="6"/>
  <c r="LO27" i="6"/>
  <c r="LP27" i="6"/>
  <c r="LI28" i="6"/>
  <c r="LJ28" i="6"/>
  <c r="LM28" i="6"/>
  <c r="LN28" i="6"/>
  <c r="LO28" i="6"/>
  <c r="LP28" i="6"/>
  <c r="LI29" i="6"/>
  <c r="LJ29" i="6"/>
  <c r="LM29" i="6"/>
  <c r="LN29" i="6"/>
  <c r="LO29" i="6"/>
  <c r="LP29" i="6"/>
  <c r="LI30" i="6"/>
  <c r="LJ30" i="6"/>
  <c r="LM30" i="6"/>
  <c r="LN30" i="6"/>
  <c r="LO30" i="6"/>
  <c r="LP30" i="6"/>
  <c r="LI31" i="6"/>
  <c r="LJ31" i="6"/>
  <c r="LM31" i="6"/>
  <c r="LN31" i="6"/>
  <c r="LO31" i="6"/>
  <c r="LP31" i="6"/>
  <c r="LI32" i="6"/>
  <c r="LJ32" i="6"/>
  <c r="LM32" i="6"/>
  <c r="LN32" i="6"/>
  <c r="LO32" i="6"/>
  <c r="LP32" i="6"/>
  <c r="LI33" i="6"/>
  <c r="LJ33" i="6"/>
  <c r="LM33" i="6"/>
  <c r="LN33" i="6"/>
  <c r="LO33" i="6"/>
  <c r="LP33" i="6"/>
  <c r="LI34" i="6"/>
  <c r="LJ34" i="6"/>
  <c r="LM34" i="6"/>
  <c r="LN34" i="6"/>
  <c r="LO34" i="6"/>
  <c r="LP34" i="6"/>
  <c r="LI35" i="6"/>
  <c r="LJ35" i="6"/>
  <c r="LM35" i="6"/>
  <c r="LN35" i="6"/>
  <c r="LO35" i="6"/>
  <c r="LP35" i="6"/>
  <c r="LI36" i="6"/>
  <c r="LJ36" i="6"/>
  <c r="LM36" i="6"/>
  <c r="LN36" i="6"/>
  <c r="LO36" i="6"/>
  <c r="LP36" i="6"/>
  <c r="LI37" i="6"/>
  <c r="LJ37" i="6"/>
  <c r="LM37" i="6"/>
  <c r="LN37" i="6"/>
  <c r="LO37" i="6"/>
  <c r="LP37" i="6"/>
  <c r="LI38" i="6"/>
  <c r="LJ38" i="6"/>
  <c r="LM38" i="6"/>
  <c r="LN38" i="6"/>
  <c r="LO38" i="6"/>
  <c r="LP38" i="6"/>
  <c r="LI39" i="6"/>
  <c r="LJ39" i="6"/>
  <c r="LM39" i="6"/>
  <c r="LN39" i="6"/>
  <c r="LO39" i="6"/>
  <c r="LP39" i="6"/>
  <c r="LI40" i="6"/>
  <c r="LJ40" i="6"/>
  <c r="LM40" i="6"/>
  <c r="LN40" i="6"/>
  <c r="LO40" i="6"/>
  <c r="LP40" i="6"/>
  <c r="LI41" i="6"/>
  <c r="LJ41" i="6"/>
  <c r="LM41" i="6"/>
  <c r="LN41" i="6"/>
  <c r="LO41" i="6"/>
  <c r="LP41" i="6"/>
  <c r="LI42" i="6"/>
  <c r="LJ42" i="6"/>
  <c r="LM42" i="6"/>
  <c r="LN42" i="6"/>
  <c r="LO42" i="6"/>
  <c r="LP42" i="6"/>
  <c r="LI43" i="6"/>
  <c r="LJ43" i="6"/>
  <c r="LM43" i="6"/>
  <c r="LN43" i="6"/>
  <c r="LO43" i="6"/>
  <c r="LP43" i="6"/>
  <c r="LI44" i="6"/>
  <c r="LJ44" i="6"/>
  <c r="LM44" i="6"/>
  <c r="LN44" i="6"/>
  <c r="LO44" i="6"/>
  <c r="LP44" i="6"/>
  <c r="LI45" i="6"/>
  <c r="LJ45" i="6"/>
  <c r="LM45" i="6"/>
  <c r="LN45" i="6"/>
  <c r="LO45" i="6"/>
  <c r="LP45" i="6"/>
  <c r="LI46" i="6"/>
  <c r="LJ46" i="6"/>
  <c r="LM46" i="6"/>
  <c r="LN46" i="6"/>
  <c r="LO46" i="6"/>
  <c r="LP46" i="6"/>
  <c r="LI47" i="6"/>
  <c r="LJ47" i="6"/>
  <c r="LM47" i="6"/>
  <c r="LN47" i="6"/>
  <c r="LO47" i="6"/>
  <c r="LP47" i="6"/>
  <c r="LI48" i="6"/>
  <c r="LJ48" i="6"/>
  <c r="LM48" i="6"/>
  <c r="LN48" i="6"/>
  <c r="LO48" i="6"/>
  <c r="LP48" i="6"/>
  <c r="LI49" i="6"/>
  <c r="LJ49" i="6"/>
  <c r="LM49" i="6"/>
  <c r="LN49" i="6"/>
  <c r="LO49" i="6"/>
  <c r="LP49" i="6"/>
  <c r="LI50" i="6"/>
  <c r="LJ50" i="6"/>
  <c r="LM50" i="6"/>
  <c r="LN50" i="6"/>
  <c r="LO50" i="6"/>
  <c r="LP50" i="6"/>
  <c r="LI51" i="6"/>
  <c r="LJ51" i="6"/>
  <c r="LM51" i="6"/>
  <c r="LN51" i="6"/>
  <c r="LO51" i="6"/>
  <c r="LP51" i="6"/>
  <c r="LI52" i="6"/>
  <c r="LJ52" i="6"/>
  <c r="LM52" i="6"/>
  <c r="LN52" i="6"/>
  <c r="LO52" i="6"/>
  <c r="LP52" i="6"/>
  <c r="LI53" i="6"/>
  <c r="LJ53" i="6"/>
  <c r="LM53" i="6"/>
  <c r="LN53" i="6"/>
  <c r="LO53" i="6"/>
  <c r="LP53" i="6"/>
  <c r="LI54" i="6"/>
  <c r="LJ54" i="6"/>
  <c r="LM54" i="6"/>
  <c r="LN54" i="6"/>
  <c r="LO54" i="6"/>
  <c r="LP54" i="6"/>
  <c r="LI55" i="6"/>
  <c r="LJ55" i="6"/>
  <c r="LM55" i="6"/>
  <c r="LN55" i="6"/>
  <c r="LO55" i="6"/>
  <c r="LP55" i="6"/>
  <c r="LI56" i="6"/>
  <c r="LJ56" i="6"/>
  <c r="LM56" i="6"/>
  <c r="LN56" i="6"/>
  <c r="LO56" i="6"/>
  <c r="LP56" i="6"/>
  <c r="LI57" i="6"/>
  <c r="LJ57" i="6"/>
  <c r="LM57" i="6"/>
  <c r="LN57" i="6"/>
  <c r="LO57" i="6"/>
  <c r="LP57" i="6"/>
  <c r="LI58" i="6"/>
  <c r="LJ58" i="6"/>
  <c r="LM58" i="6"/>
  <c r="LN58" i="6"/>
  <c r="LO58" i="6"/>
  <c r="LP58" i="6"/>
  <c r="LI59" i="6"/>
  <c r="LJ59" i="6"/>
  <c r="LM59" i="6"/>
  <c r="LN59" i="6"/>
  <c r="LO59" i="6"/>
  <c r="LP59" i="6"/>
  <c r="LI60" i="6"/>
  <c r="LJ60" i="6"/>
  <c r="LM60" i="6"/>
  <c r="LN60" i="6"/>
  <c r="LO60" i="6"/>
  <c r="LP60" i="6"/>
  <c r="LI61" i="6"/>
  <c r="LJ61" i="6"/>
  <c r="LM61" i="6"/>
  <c r="LN61" i="6"/>
  <c r="LO61" i="6"/>
  <c r="LP61" i="6"/>
  <c r="LI62" i="6"/>
  <c r="LJ62" i="6"/>
  <c r="LM62" i="6"/>
  <c r="LN62" i="6"/>
  <c r="LO62" i="6"/>
  <c r="LP62" i="6"/>
  <c r="LI63" i="6"/>
  <c r="LJ63" i="6"/>
  <c r="LM63" i="6"/>
  <c r="LN63" i="6"/>
  <c r="LO63" i="6"/>
  <c r="LP63" i="6"/>
  <c r="LI64" i="6"/>
  <c r="LJ64" i="6"/>
  <c r="LM64" i="6"/>
  <c r="LN64" i="6"/>
  <c r="LO64" i="6"/>
  <c r="LP64" i="6"/>
  <c r="LI65" i="6"/>
  <c r="LJ65" i="6"/>
  <c r="LM65" i="6"/>
  <c r="LN65" i="6"/>
  <c r="LO65" i="6"/>
  <c r="LP65" i="6"/>
  <c r="LI66" i="6"/>
  <c r="LJ66" i="6"/>
  <c r="LM66" i="6"/>
  <c r="LN66" i="6"/>
  <c r="LO66" i="6"/>
  <c r="LP66" i="6"/>
  <c r="LI67" i="6"/>
  <c r="LJ67" i="6"/>
  <c r="LM67" i="6"/>
  <c r="LN67" i="6"/>
  <c r="LO67" i="6"/>
  <c r="LP67" i="6"/>
  <c r="LI68" i="6"/>
  <c r="LJ68" i="6"/>
  <c r="LM68" i="6"/>
  <c r="LN68" i="6"/>
  <c r="LO68" i="6"/>
  <c r="LP68" i="6"/>
  <c r="LI69" i="6"/>
  <c r="LJ69" i="6"/>
  <c r="LM69" i="6"/>
  <c r="LN69" i="6"/>
  <c r="LO69" i="6"/>
  <c r="LP69" i="6"/>
  <c r="LI70" i="6"/>
  <c r="LJ70" i="6"/>
  <c r="LM70" i="6"/>
  <c r="LN70" i="6"/>
  <c r="LO70" i="6"/>
  <c r="LP70" i="6"/>
  <c r="LI71" i="6"/>
  <c r="LJ71" i="6"/>
  <c r="LM71" i="6"/>
  <c r="LN71" i="6"/>
  <c r="LO71" i="6"/>
  <c r="LP71" i="6"/>
  <c r="LI72" i="6"/>
  <c r="LJ72" i="6"/>
  <c r="LM72" i="6"/>
  <c r="LN72" i="6"/>
  <c r="LO72" i="6"/>
  <c r="LP72" i="6"/>
  <c r="LI73" i="6"/>
  <c r="LJ73" i="6"/>
  <c r="LM73" i="6"/>
  <c r="LN73" i="6"/>
  <c r="LO73" i="6"/>
  <c r="LP73" i="6"/>
  <c r="LI74" i="6"/>
  <c r="LJ74" i="6"/>
  <c r="LM74" i="6"/>
  <c r="LN74" i="6"/>
  <c r="LO74" i="6"/>
  <c r="LP74" i="6"/>
  <c r="LI75" i="6"/>
  <c r="LJ75" i="6"/>
  <c r="LM75" i="6"/>
  <c r="LN75" i="6"/>
  <c r="LO75" i="6"/>
  <c r="LP75" i="6"/>
  <c r="LI76" i="6"/>
  <c r="LJ76" i="6"/>
  <c r="LM76" i="6"/>
  <c r="LN76" i="6"/>
  <c r="LO76" i="6"/>
  <c r="LP76" i="6"/>
  <c r="LI77" i="6"/>
  <c r="LJ77" i="6"/>
  <c r="LM77" i="6"/>
  <c r="LN77" i="6"/>
  <c r="LO77" i="6"/>
  <c r="LP77" i="6"/>
  <c r="LI78" i="6"/>
  <c r="LJ78" i="6"/>
  <c r="LM78" i="6"/>
  <c r="LN78" i="6"/>
  <c r="LO78" i="6"/>
  <c r="LP78" i="6"/>
  <c r="LI79" i="6"/>
  <c r="LJ79" i="6"/>
  <c r="LM79" i="6"/>
  <c r="LN79" i="6"/>
  <c r="LO79" i="6"/>
  <c r="LP79" i="6"/>
  <c r="LI80" i="6"/>
  <c r="LJ80" i="6"/>
  <c r="LM80" i="6"/>
  <c r="LN80" i="6"/>
  <c r="LO80" i="6"/>
  <c r="LP80" i="6"/>
  <c r="LI81" i="6"/>
  <c r="LJ81" i="6"/>
  <c r="LM81" i="6"/>
  <c r="LN81" i="6"/>
  <c r="LO81" i="6"/>
  <c r="LP81" i="6"/>
  <c r="LI82" i="6"/>
  <c r="LJ82" i="6"/>
  <c r="LM82" i="6"/>
  <c r="LN82" i="6"/>
  <c r="LO82" i="6"/>
  <c r="LP82" i="6"/>
  <c r="LI83" i="6"/>
  <c r="LJ83" i="6"/>
  <c r="LM83" i="6"/>
  <c r="LN83" i="6"/>
  <c r="LO83" i="6"/>
  <c r="LP83" i="6"/>
  <c r="LI84" i="6"/>
  <c r="LJ84" i="6"/>
  <c r="LM84" i="6"/>
  <c r="LN84" i="6"/>
  <c r="LO84" i="6"/>
  <c r="LP84" i="6"/>
  <c r="LI85" i="6"/>
  <c r="LJ85" i="6"/>
  <c r="LM85" i="6"/>
  <c r="LN85" i="6"/>
  <c r="LO85" i="6"/>
  <c r="LP85" i="6"/>
  <c r="LI86" i="6"/>
  <c r="LJ86" i="6"/>
  <c r="LM86" i="6"/>
  <c r="LN86" i="6"/>
  <c r="LO86" i="6"/>
  <c r="LP86" i="6"/>
  <c r="LI87" i="6"/>
  <c r="LJ87" i="6"/>
  <c r="M87" i="6"/>
  <c r="LM87" i="6"/>
  <c r="LN87" i="6"/>
  <c r="LO87" i="6"/>
  <c r="LP87" i="6"/>
  <c r="LP3" i="6"/>
  <c r="LO3" i="6"/>
  <c r="LN3" i="6"/>
  <c r="LM3" i="6"/>
  <c r="LJ3" i="6"/>
  <c r="LI3" i="6"/>
  <c r="IY4" i="6"/>
  <c r="IZ4" i="6"/>
  <c r="JC4" i="6"/>
  <c r="JD4" i="6"/>
  <c r="JE4" i="6"/>
  <c r="JF4" i="6"/>
  <c r="IY5" i="6"/>
  <c r="IZ5" i="6"/>
  <c r="JC5" i="6"/>
  <c r="JD5" i="6"/>
  <c r="JE5" i="6"/>
  <c r="JF5" i="6"/>
  <c r="IY6" i="6"/>
  <c r="IZ6" i="6"/>
  <c r="JC6" i="6"/>
  <c r="JD6" i="6"/>
  <c r="JE6" i="6"/>
  <c r="JF6" i="6"/>
  <c r="IY7" i="6"/>
  <c r="IZ7" i="6"/>
  <c r="JC7" i="6"/>
  <c r="JD7" i="6"/>
  <c r="JE7" i="6"/>
  <c r="JF7" i="6"/>
  <c r="IY8" i="6"/>
  <c r="IZ8" i="6"/>
  <c r="JC8" i="6"/>
  <c r="JD8" i="6"/>
  <c r="JE8" i="6"/>
  <c r="JF8" i="6"/>
  <c r="IY9" i="6"/>
  <c r="IZ9" i="6"/>
  <c r="JC9" i="6"/>
  <c r="JD9" i="6"/>
  <c r="JE9" i="6"/>
  <c r="JF9" i="6"/>
  <c r="IY10" i="6"/>
  <c r="IZ10" i="6"/>
  <c r="JC10" i="6"/>
  <c r="JD10" i="6"/>
  <c r="JE10" i="6"/>
  <c r="JF10" i="6"/>
  <c r="IY11" i="6"/>
  <c r="IZ11" i="6"/>
  <c r="JC11" i="6"/>
  <c r="JD11" i="6"/>
  <c r="JE11" i="6"/>
  <c r="JF11" i="6"/>
  <c r="IY12" i="6"/>
  <c r="IZ12" i="6"/>
  <c r="JC12" i="6"/>
  <c r="JD12" i="6"/>
  <c r="JE12" i="6"/>
  <c r="JF12" i="6"/>
  <c r="IY13" i="6"/>
  <c r="IZ13" i="6"/>
  <c r="JC13" i="6"/>
  <c r="JD13" i="6"/>
  <c r="JE13" i="6"/>
  <c r="JF13" i="6"/>
  <c r="IY14" i="6"/>
  <c r="IZ14" i="6"/>
  <c r="JC14" i="6"/>
  <c r="JD14" i="6"/>
  <c r="JE14" i="6"/>
  <c r="JF14" i="6"/>
  <c r="IY15" i="6"/>
  <c r="IZ15" i="6"/>
  <c r="JC15" i="6"/>
  <c r="JD15" i="6"/>
  <c r="JE15" i="6"/>
  <c r="JF15" i="6"/>
  <c r="IY16" i="6"/>
  <c r="IZ16" i="6"/>
  <c r="JC16" i="6"/>
  <c r="JD16" i="6"/>
  <c r="JE16" i="6"/>
  <c r="JF16" i="6"/>
  <c r="IY17" i="6"/>
  <c r="IZ17" i="6"/>
  <c r="JC17" i="6"/>
  <c r="JD17" i="6"/>
  <c r="JE17" i="6"/>
  <c r="JF17" i="6"/>
  <c r="IY18" i="6"/>
  <c r="IZ18" i="6"/>
  <c r="JC18" i="6"/>
  <c r="JD18" i="6"/>
  <c r="JE18" i="6"/>
  <c r="JF18" i="6"/>
  <c r="IY19" i="6"/>
  <c r="IZ19" i="6"/>
  <c r="JC19" i="6"/>
  <c r="JD19" i="6"/>
  <c r="JE19" i="6"/>
  <c r="JF19" i="6"/>
  <c r="IY20" i="6"/>
  <c r="IZ20" i="6"/>
  <c r="JC20" i="6"/>
  <c r="JD20" i="6"/>
  <c r="JE20" i="6"/>
  <c r="JF20" i="6"/>
  <c r="IY21" i="6"/>
  <c r="IZ21" i="6"/>
  <c r="JC21" i="6"/>
  <c r="JD21" i="6"/>
  <c r="JE21" i="6"/>
  <c r="JF21" i="6"/>
  <c r="IY22" i="6"/>
  <c r="IZ22" i="6"/>
  <c r="JC22" i="6"/>
  <c r="JD22" i="6"/>
  <c r="JE22" i="6"/>
  <c r="JF22" i="6"/>
  <c r="IY23" i="6"/>
  <c r="IZ23" i="6"/>
  <c r="JC23" i="6"/>
  <c r="JD23" i="6"/>
  <c r="JE23" i="6"/>
  <c r="JF23" i="6"/>
  <c r="IY24" i="6"/>
  <c r="IZ24" i="6"/>
  <c r="JC24" i="6"/>
  <c r="JD24" i="6"/>
  <c r="JE24" i="6"/>
  <c r="JF24" i="6"/>
  <c r="IY25" i="6"/>
  <c r="IZ25" i="6"/>
  <c r="JC25" i="6"/>
  <c r="JD25" i="6"/>
  <c r="JE25" i="6"/>
  <c r="JF25" i="6"/>
  <c r="IY26" i="6"/>
  <c r="IZ26" i="6"/>
  <c r="JC26" i="6"/>
  <c r="JD26" i="6"/>
  <c r="JE26" i="6"/>
  <c r="JF26" i="6"/>
  <c r="IY27" i="6"/>
  <c r="IZ27" i="6"/>
  <c r="JC27" i="6"/>
  <c r="JD27" i="6"/>
  <c r="JE27" i="6"/>
  <c r="JF27" i="6"/>
  <c r="IY28" i="6"/>
  <c r="IZ28" i="6"/>
  <c r="JC28" i="6"/>
  <c r="JD28" i="6"/>
  <c r="JE28" i="6"/>
  <c r="JF28" i="6"/>
  <c r="IY29" i="6"/>
  <c r="IZ29" i="6"/>
  <c r="JC29" i="6"/>
  <c r="JD29" i="6"/>
  <c r="JE29" i="6"/>
  <c r="JF29" i="6"/>
  <c r="IY30" i="6"/>
  <c r="IZ30" i="6"/>
  <c r="JC30" i="6"/>
  <c r="JD30" i="6"/>
  <c r="JE30" i="6"/>
  <c r="JF30" i="6"/>
  <c r="IY31" i="6"/>
  <c r="IZ31" i="6"/>
  <c r="JC31" i="6"/>
  <c r="JD31" i="6"/>
  <c r="JE31" i="6"/>
  <c r="JF31" i="6"/>
  <c r="IY32" i="6"/>
  <c r="IZ32" i="6"/>
  <c r="JC32" i="6"/>
  <c r="JD32" i="6"/>
  <c r="JE32" i="6"/>
  <c r="JF32" i="6"/>
  <c r="IY33" i="6"/>
  <c r="IZ33" i="6"/>
  <c r="JC33" i="6"/>
  <c r="JD33" i="6"/>
  <c r="JE33" i="6"/>
  <c r="JF33" i="6"/>
  <c r="IY34" i="6"/>
  <c r="IZ34" i="6"/>
  <c r="JC34" i="6"/>
  <c r="JD34" i="6"/>
  <c r="JE34" i="6"/>
  <c r="JF34" i="6"/>
  <c r="IY35" i="6"/>
  <c r="IZ35" i="6"/>
  <c r="JC35" i="6"/>
  <c r="JD35" i="6"/>
  <c r="JE35" i="6"/>
  <c r="JF35" i="6"/>
  <c r="IY36" i="6"/>
  <c r="IZ36" i="6"/>
  <c r="JC36" i="6"/>
  <c r="JD36" i="6"/>
  <c r="JE36" i="6"/>
  <c r="JF36" i="6"/>
  <c r="IY37" i="6"/>
  <c r="IZ37" i="6"/>
  <c r="JC37" i="6"/>
  <c r="JD37" i="6"/>
  <c r="JE37" i="6"/>
  <c r="JF37" i="6"/>
  <c r="IY38" i="6"/>
  <c r="IZ38" i="6"/>
  <c r="JC38" i="6"/>
  <c r="JD38" i="6"/>
  <c r="JE38" i="6"/>
  <c r="JF38" i="6"/>
  <c r="IY39" i="6"/>
  <c r="IZ39" i="6"/>
  <c r="JC39" i="6"/>
  <c r="JD39" i="6"/>
  <c r="JE39" i="6"/>
  <c r="JF39" i="6"/>
  <c r="IY40" i="6"/>
  <c r="IZ40" i="6"/>
  <c r="JC40" i="6"/>
  <c r="JD40" i="6"/>
  <c r="JE40" i="6"/>
  <c r="JF40" i="6"/>
  <c r="IY41" i="6"/>
  <c r="IZ41" i="6"/>
  <c r="JC41" i="6"/>
  <c r="JD41" i="6"/>
  <c r="JE41" i="6"/>
  <c r="JF41" i="6"/>
  <c r="IY42" i="6"/>
  <c r="IZ42" i="6"/>
  <c r="JC42" i="6"/>
  <c r="JD42" i="6"/>
  <c r="JE42" i="6"/>
  <c r="JF42" i="6"/>
  <c r="IY43" i="6"/>
  <c r="IZ43" i="6"/>
  <c r="JC43" i="6"/>
  <c r="JD43" i="6"/>
  <c r="JE43" i="6"/>
  <c r="JF43" i="6"/>
  <c r="IY44" i="6"/>
  <c r="IZ44" i="6"/>
  <c r="JC44" i="6"/>
  <c r="JD44" i="6"/>
  <c r="JE44" i="6"/>
  <c r="JF44" i="6"/>
  <c r="IY45" i="6"/>
  <c r="IZ45" i="6"/>
  <c r="M45" i="6"/>
  <c r="JC45" i="6"/>
  <c r="O45" i="6" s="1"/>
  <c r="JD45" i="6"/>
  <c r="JE45" i="6"/>
  <c r="JF45" i="6"/>
  <c r="R45" i="6" s="1"/>
  <c r="IY46" i="6"/>
  <c r="IZ46" i="6"/>
  <c r="JC46" i="6"/>
  <c r="O46" i="6" s="1"/>
  <c r="JD46" i="6"/>
  <c r="P46" i="6" s="1"/>
  <c r="JE46" i="6"/>
  <c r="JF46" i="6"/>
  <c r="IY47" i="6"/>
  <c r="IZ47" i="6"/>
  <c r="L47" i="6" s="1"/>
  <c r="JC47" i="6"/>
  <c r="JD47" i="6"/>
  <c r="P47" i="6" s="1"/>
  <c r="JE47" i="6"/>
  <c r="Q47" i="6" s="1"/>
  <c r="JF47" i="6"/>
  <c r="IY48" i="6"/>
  <c r="IZ48" i="6"/>
  <c r="M48" i="6"/>
  <c r="JC48" i="6"/>
  <c r="JD48" i="6"/>
  <c r="JE48" i="6"/>
  <c r="JF48" i="6"/>
  <c r="IY49" i="6"/>
  <c r="IZ49" i="6"/>
  <c r="M49" i="6"/>
  <c r="JC49" i="6"/>
  <c r="JD49" i="6"/>
  <c r="JE49" i="6"/>
  <c r="JF49" i="6"/>
  <c r="R49" i="6" s="1"/>
  <c r="IY50" i="6"/>
  <c r="IZ50" i="6"/>
  <c r="JC50" i="6"/>
  <c r="O50" i="6" s="1"/>
  <c r="JD50" i="6"/>
  <c r="P50" i="6" s="1"/>
  <c r="JE50" i="6"/>
  <c r="JF50" i="6"/>
  <c r="IY51" i="6"/>
  <c r="IZ51" i="6"/>
  <c r="JC51" i="6"/>
  <c r="JD51" i="6"/>
  <c r="P51" i="6" s="1"/>
  <c r="JE51" i="6"/>
  <c r="Q51" i="6" s="1"/>
  <c r="JF51" i="6"/>
  <c r="IY52" i="6"/>
  <c r="IZ52" i="6"/>
  <c r="L52" i="6" s="1"/>
  <c r="M52" i="6"/>
  <c r="JC52" i="6"/>
  <c r="JD52" i="6"/>
  <c r="JE52" i="6"/>
  <c r="JF52" i="6"/>
  <c r="IY53" i="6"/>
  <c r="IZ53" i="6"/>
  <c r="M53" i="6"/>
  <c r="JC53" i="6"/>
  <c r="O53" i="6" s="1"/>
  <c r="JD53" i="6"/>
  <c r="JE53" i="6"/>
  <c r="JF53" i="6"/>
  <c r="R53" i="6" s="1"/>
  <c r="IY54" i="6"/>
  <c r="IZ54" i="6"/>
  <c r="JC54" i="6"/>
  <c r="O54" i="6" s="1"/>
  <c r="JD54" i="6"/>
  <c r="P54" i="6" s="1"/>
  <c r="JE54" i="6"/>
  <c r="JF54" i="6"/>
  <c r="IY55" i="6"/>
  <c r="IZ55" i="6"/>
  <c r="L55" i="6" s="1"/>
  <c r="JC55" i="6"/>
  <c r="JD55" i="6"/>
  <c r="P55" i="6" s="1"/>
  <c r="JE55" i="6"/>
  <c r="JF55" i="6"/>
  <c r="IY56" i="6"/>
  <c r="IZ56" i="6"/>
  <c r="L56" i="6" s="1"/>
  <c r="M56" i="6"/>
  <c r="JC56" i="6"/>
  <c r="JD56" i="6"/>
  <c r="JE56" i="6"/>
  <c r="JF56" i="6"/>
  <c r="IY57" i="6"/>
  <c r="IZ57" i="6"/>
  <c r="M57" i="6"/>
  <c r="JC57" i="6"/>
  <c r="JD57" i="6"/>
  <c r="JE57" i="6"/>
  <c r="JF57" i="6"/>
  <c r="R57" i="6" s="1"/>
  <c r="IY58" i="6"/>
  <c r="IZ58" i="6"/>
  <c r="JC58" i="6"/>
  <c r="O58" i="6" s="1"/>
  <c r="JD58" i="6"/>
  <c r="P58" i="6" s="1"/>
  <c r="JE58" i="6"/>
  <c r="JF58" i="6"/>
  <c r="IY59" i="6"/>
  <c r="IZ59" i="6"/>
  <c r="L59" i="6" s="1"/>
  <c r="JC59" i="6"/>
  <c r="JD59" i="6"/>
  <c r="P59" i="6" s="1"/>
  <c r="JE59" i="6"/>
  <c r="Q59" i="6" s="1"/>
  <c r="JF59" i="6"/>
  <c r="IY60" i="6"/>
  <c r="IZ60" i="6"/>
  <c r="L60" i="6" s="1"/>
  <c r="M60" i="6"/>
  <c r="JC60" i="6"/>
  <c r="JD60" i="6"/>
  <c r="JE60" i="6"/>
  <c r="JF60" i="6"/>
  <c r="IY61" i="6"/>
  <c r="IZ61" i="6"/>
  <c r="M61" i="6"/>
  <c r="JC61" i="6"/>
  <c r="O61" i="6" s="1"/>
  <c r="JD61" i="6"/>
  <c r="JE61" i="6"/>
  <c r="JF61" i="6"/>
  <c r="R61" i="6" s="1"/>
  <c r="IY62" i="6"/>
  <c r="IZ62" i="6"/>
  <c r="JC62" i="6"/>
  <c r="O62" i="6" s="1"/>
  <c r="JD62" i="6"/>
  <c r="P62" i="6" s="1"/>
  <c r="JE62" i="6"/>
  <c r="JF62" i="6"/>
  <c r="IY63" i="6"/>
  <c r="IZ63" i="6"/>
  <c r="L63" i="6" s="1"/>
  <c r="JC63" i="6"/>
  <c r="JD63" i="6"/>
  <c r="P63" i="6" s="1"/>
  <c r="JE63" i="6"/>
  <c r="Q63" i="6" s="1"/>
  <c r="JF63" i="6"/>
  <c r="IY64" i="6"/>
  <c r="IZ64" i="6"/>
  <c r="L64" i="6" s="1"/>
  <c r="M64" i="6"/>
  <c r="JC64" i="6"/>
  <c r="JD64" i="6"/>
  <c r="JE64" i="6"/>
  <c r="JF64" i="6"/>
  <c r="IY65" i="6"/>
  <c r="IZ65" i="6"/>
  <c r="M65" i="6"/>
  <c r="JC65" i="6"/>
  <c r="JD65" i="6"/>
  <c r="JE65" i="6"/>
  <c r="JF65" i="6"/>
  <c r="R65" i="6" s="1"/>
  <c r="JF3" i="6"/>
  <c r="JD3" i="6"/>
  <c r="JC3" i="6"/>
  <c r="IZ3" i="6"/>
  <c r="IY3" i="6"/>
  <c r="GO4" i="6"/>
  <c r="GP4" i="6"/>
  <c r="GS4" i="6"/>
  <c r="GT4" i="6"/>
  <c r="GU4" i="6"/>
  <c r="GV4" i="6"/>
  <c r="GO5" i="6"/>
  <c r="GP5" i="6"/>
  <c r="GS5" i="6"/>
  <c r="GT5" i="6"/>
  <c r="GU5" i="6"/>
  <c r="GV5" i="6"/>
  <c r="GO6" i="6"/>
  <c r="GP6" i="6"/>
  <c r="GS6" i="6"/>
  <c r="GT6" i="6"/>
  <c r="GU6" i="6"/>
  <c r="GV6" i="6"/>
  <c r="GO7" i="6"/>
  <c r="GP7" i="6"/>
  <c r="GS7" i="6"/>
  <c r="GT7" i="6"/>
  <c r="GU7" i="6"/>
  <c r="GV7" i="6"/>
  <c r="GO8" i="6"/>
  <c r="GP8" i="6"/>
  <c r="GS8" i="6"/>
  <c r="GT8" i="6"/>
  <c r="GU8" i="6"/>
  <c r="GV8" i="6"/>
  <c r="GO9" i="6"/>
  <c r="GP9" i="6"/>
  <c r="GS9" i="6"/>
  <c r="GT9" i="6"/>
  <c r="GU9" i="6"/>
  <c r="GV9" i="6"/>
  <c r="GO10" i="6"/>
  <c r="GP10" i="6"/>
  <c r="GS10" i="6"/>
  <c r="GT10" i="6"/>
  <c r="GU10" i="6"/>
  <c r="GV10" i="6"/>
  <c r="GO11" i="6"/>
  <c r="GP11" i="6"/>
  <c r="GS11" i="6"/>
  <c r="GT11" i="6"/>
  <c r="GU11" i="6"/>
  <c r="GV11" i="6"/>
  <c r="GO12" i="6"/>
  <c r="GP12" i="6"/>
  <c r="GS12" i="6"/>
  <c r="GT12" i="6"/>
  <c r="GU12" i="6"/>
  <c r="GV12" i="6"/>
  <c r="GO13" i="6"/>
  <c r="GP13" i="6"/>
  <c r="GS13" i="6"/>
  <c r="GT13" i="6"/>
  <c r="GU13" i="6"/>
  <c r="GV13" i="6"/>
  <c r="GO14" i="6"/>
  <c r="GP14" i="6"/>
  <c r="GS14" i="6"/>
  <c r="GT14" i="6"/>
  <c r="GU14" i="6"/>
  <c r="GV14" i="6"/>
  <c r="GO15" i="6"/>
  <c r="GP15" i="6"/>
  <c r="GS15" i="6"/>
  <c r="GT15" i="6"/>
  <c r="GU15" i="6"/>
  <c r="GV15" i="6"/>
  <c r="GO16" i="6"/>
  <c r="GP16" i="6"/>
  <c r="GS16" i="6"/>
  <c r="GT16" i="6"/>
  <c r="GU16" i="6"/>
  <c r="GV16" i="6"/>
  <c r="GO17" i="6"/>
  <c r="GP17" i="6"/>
  <c r="GS17" i="6"/>
  <c r="GT17" i="6"/>
  <c r="GU17" i="6"/>
  <c r="GV17" i="6"/>
  <c r="GO18" i="6"/>
  <c r="GP18" i="6"/>
  <c r="L18" i="6" s="1"/>
  <c r="GS18" i="6"/>
  <c r="GT18" i="6"/>
  <c r="GU18" i="6"/>
  <c r="Q18" i="6" s="1"/>
  <c r="GV18" i="6"/>
  <c r="GO19" i="6"/>
  <c r="GP19" i="6"/>
  <c r="M19" i="6"/>
  <c r="GS19" i="6"/>
  <c r="GT19" i="6"/>
  <c r="GU19" i="6"/>
  <c r="GV19" i="6"/>
  <c r="GO20" i="6"/>
  <c r="GP20" i="6"/>
  <c r="GS20" i="6"/>
  <c r="GT20" i="6"/>
  <c r="GU20" i="6"/>
  <c r="GV20" i="6"/>
  <c r="GO21" i="6"/>
  <c r="GP21" i="6"/>
  <c r="GS21" i="6"/>
  <c r="GT21" i="6"/>
  <c r="GU21" i="6"/>
  <c r="GV21" i="6"/>
  <c r="GO22" i="6"/>
  <c r="GP22" i="6"/>
  <c r="GS22" i="6"/>
  <c r="GT22" i="6"/>
  <c r="GU22" i="6"/>
  <c r="GV22" i="6"/>
  <c r="GO23" i="6"/>
  <c r="GP23" i="6"/>
  <c r="M23" i="6"/>
  <c r="GS23" i="6"/>
  <c r="GT23" i="6"/>
  <c r="GU23" i="6"/>
  <c r="GV23" i="6"/>
  <c r="R23" i="6" s="1"/>
  <c r="GO24" i="6"/>
  <c r="GP24" i="6"/>
  <c r="GS24" i="6"/>
  <c r="O24" i="6" s="1"/>
  <c r="GT24" i="6"/>
  <c r="GU24" i="6"/>
  <c r="GV24" i="6"/>
  <c r="GO25" i="6"/>
  <c r="GP25" i="6"/>
  <c r="GS25" i="6"/>
  <c r="GT25" i="6"/>
  <c r="GU25" i="6"/>
  <c r="GV25" i="6"/>
  <c r="GO26" i="6"/>
  <c r="GP26" i="6"/>
  <c r="GS26" i="6"/>
  <c r="GT26" i="6"/>
  <c r="GU26" i="6"/>
  <c r="GV26" i="6"/>
  <c r="GO27" i="6"/>
  <c r="GP27" i="6"/>
  <c r="M27" i="6"/>
  <c r="GS27" i="6"/>
  <c r="GT27" i="6"/>
  <c r="GU27" i="6"/>
  <c r="GV27" i="6"/>
  <c r="GO28" i="6"/>
  <c r="GP28" i="6"/>
  <c r="GS28" i="6"/>
  <c r="GT28" i="6"/>
  <c r="GU28" i="6"/>
  <c r="GV28" i="6"/>
  <c r="GO29" i="6"/>
  <c r="GP29" i="6"/>
  <c r="GS29" i="6"/>
  <c r="GT29" i="6"/>
  <c r="GU29" i="6"/>
  <c r="GV29" i="6"/>
  <c r="GO30" i="6"/>
  <c r="GP30" i="6"/>
  <c r="GS30" i="6"/>
  <c r="GT30" i="6"/>
  <c r="GU30" i="6"/>
  <c r="GV30" i="6"/>
  <c r="GO31" i="6"/>
  <c r="GP31" i="6"/>
  <c r="M31" i="6"/>
  <c r="GS31" i="6"/>
  <c r="GT31" i="6"/>
  <c r="P31" i="6" s="1"/>
  <c r="GU31" i="6"/>
  <c r="GV31" i="6"/>
  <c r="R31" i="6" s="1"/>
  <c r="GO32" i="6"/>
  <c r="GP32" i="6"/>
  <c r="L32" i="6" s="1"/>
  <c r="M32" i="6"/>
  <c r="GS32" i="6"/>
  <c r="GT32" i="6"/>
  <c r="GU32" i="6"/>
  <c r="GV32" i="6"/>
  <c r="GO33" i="6"/>
  <c r="GP33" i="6"/>
  <c r="M33" i="6"/>
  <c r="GS33" i="6"/>
  <c r="GT33" i="6"/>
  <c r="GU33" i="6"/>
  <c r="GV33" i="6"/>
  <c r="R33" i="6" s="1"/>
  <c r="GO34" i="6"/>
  <c r="GP34" i="6"/>
  <c r="GS34" i="6"/>
  <c r="GT34" i="6"/>
  <c r="P34" i="6" s="1"/>
  <c r="GU34" i="6"/>
  <c r="GV34" i="6"/>
  <c r="GO35" i="6"/>
  <c r="GP35" i="6"/>
  <c r="L35" i="6" s="1"/>
  <c r="M35" i="6"/>
  <c r="GS35" i="6"/>
  <c r="GT35" i="6"/>
  <c r="GU35" i="6"/>
  <c r="GV35" i="6"/>
  <c r="GO36" i="6"/>
  <c r="GP36" i="6"/>
  <c r="M36" i="6"/>
  <c r="GS36" i="6"/>
  <c r="GT36" i="6"/>
  <c r="GU36" i="6"/>
  <c r="GV36" i="6"/>
  <c r="R36" i="6" s="1"/>
  <c r="GO37" i="6"/>
  <c r="GP37" i="6"/>
  <c r="M37" i="6"/>
  <c r="GS37" i="6"/>
  <c r="GT37" i="6"/>
  <c r="GU37" i="6"/>
  <c r="GV37" i="6"/>
  <c r="GO38" i="6"/>
  <c r="GP38" i="6"/>
  <c r="GS38" i="6"/>
  <c r="GT38" i="6"/>
  <c r="GU38" i="6"/>
  <c r="GV38" i="6"/>
  <c r="GO39" i="6"/>
  <c r="GP39" i="6"/>
  <c r="M39" i="6"/>
  <c r="GS39" i="6"/>
  <c r="GT39" i="6"/>
  <c r="GU39" i="6"/>
  <c r="GV39" i="6"/>
  <c r="R39" i="6" s="1"/>
  <c r="GO40" i="6"/>
  <c r="GP40" i="6"/>
  <c r="M40" i="6"/>
  <c r="GS40" i="6"/>
  <c r="GT40" i="6"/>
  <c r="GU40" i="6"/>
  <c r="GV40" i="6"/>
  <c r="GO41" i="6"/>
  <c r="GP41" i="6"/>
  <c r="M41" i="6"/>
  <c r="GS41" i="6"/>
  <c r="GT41" i="6"/>
  <c r="P41" i="6" s="1"/>
  <c r="GU41" i="6"/>
  <c r="GV41" i="6"/>
  <c r="R41" i="6" s="1"/>
  <c r="GO42" i="6"/>
  <c r="GP42" i="6"/>
  <c r="L42" i="6" s="1"/>
  <c r="GS42" i="6"/>
  <c r="GT42" i="6"/>
  <c r="P42" i="6" s="1"/>
  <c r="GU42" i="6"/>
  <c r="GV42" i="6"/>
  <c r="GV3" i="6"/>
  <c r="GU3" i="6"/>
  <c r="GT3" i="6"/>
  <c r="GS3" i="6"/>
  <c r="GP3" i="6"/>
  <c r="GO3" i="6"/>
  <c r="EE4" i="6"/>
  <c r="EF4" i="6"/>
  <c r="EI4" i="6"/>
  <c r="EJ4" i="6"/>
  <c r="EK4" i="6"/>
  <c r="EL4" i="6"/>
  <c r="EE5" i="6"/>
  <c r="EF5" i="6"/>
  <c r="M5" i="6"/>
  <c r="EI5" i="6"/>
  <c r="EJ5" i="6"/>
  <c r="EK5" i="6"/>
  <c r="EL5" i="6"/>
  <c r="EE6" i="6"/>
  <c r="EF6" i="6"/>
  <c r="EI6" i="6"/>
  <c r="EJ6" i="6"/>
  <c r="EK6" i="6"/>
  <c r="EL6" i="6"/>
  <c r="EE7" i="6"/>
  <c r="EF7" i="6"/>
  <c r="M7" i="6"/>
  <c r="EI7" i="6"/>
  <c r="EJ7" i="6"/>
  <c r="EK7" i="6"/>
  <c r="Q7" i="6" s="1"/>
  <c r="EL7" i="6"/>
  <c r="R7" i="6" s="1"/>
  <c r="EE8" i="6"/>
  <c r="EF8" i="6"/>
  <c r="M8" i="6"/>
  <c r="EI8" i="6"/>
  <c r="EJ8" i="6"/>
  <c r="EK8" i="6"/>
  <c r="EL8" i="6"/>
  <c r="EE9" i="6"/>
  <c r="EF9" i="6"/>
  <c r="M9" i="6"/>
  <c r="EI9" i="6"/>
  <c r="O9" i="6" s="1"/>
  <c r="EJ9" i="6"/>
  <c r="P9" i="6" s="1"/>
  <c r="EK9" i="6"/>
  <c r="EL9" i="6"/>
  <c r="R9" i="6" s="1"/>
  <c r="EE10" i="6"/>
  <c r="EF10" i="6"/>
  <c r="L10" i="6" s="1"/>
  <c r="EI10" i="6"/>
  <c r="O10" i="6" s="1"/>
  <c r="EJ10" i="6"/>
  <c r="P10" i="6" s="1"/>
  <c r="EK10" i="6"/>
  <c r="Q10" i="6" s="1"/>
  <c r="EL10" i="6"/>
  <c r="EE11" i="6"/>
  <c r="EF11" i="6"/>
  <c r="L11" i="6" s="1"/>
  <c r="M11" i="6"/>
  <c r="EI11" i="6"/>
  <c r="EJ11" i="6"/>
  <c r="EK11" i="6"/>
  <c r="EL11" i="6"/>
  <c r="EE12" i="6"/>
  <c r="EF12" i="6"/>
  <c r="M12" i="6"/>
  <c r="EI12" i="6"/>
  <c r="O12" i="6" s="1"/>
  <c r="EJ12" i="6"/>
  <c r="EK12" i="6"/>
  <c r="Q12" i="6" s="1"/>
  <c r="EL12" i="6"/>
  <c r="EE13" i="6"/>
  <c r="EF13" i="6"/>
  <c r="M13" i="6"/>
  <c r="EI13" i="6"/>
  <c r="EJ13" i="6"/>
  <c r="EK13" i="6"/>
  <c r="EL13" i="6"/>
  <c r="EE14" i="6"/>
  <c r="EF14" i="6"/>
  <c r="EI14" i="6"/>
  <c r="EJ14" i="6"/>
  <c r="EK14" i="6"/>
  <c r="EL14" i="6"/>
  <c r="EE15" i="6"/>
  <c r="EF15" i="6"/>
  <c r="M15" i="6"/>
  <c r="EI15" i="6"/>
  <c r="EJ15" i="6"/>
  <c r="P15" i="6" s="1"/>
  <c r="EK15" i="6"/>
  <c r="Q15" i="6" s="1"/>
  <c r="EL15" i="6"/>
  <c r="R15" i="6" s="1"/>
  <c r="EE16" i="6"/>
  <c r="EF16" i="6"/>
  <c r="L16" i="6" s="1"/>
  <c r="M16" i="6"/>
  <c r="EI16" i="6"/>
  <c r="EJ16" i="6"/>
  <c r="EK16" i="6"/>
  <c r="EL16" i="6"/>
  <c r="EE17" i="6"/>
  <c r="EF17" i="6"/>
  <c r="M17" i="6"/>
  <c r="EI17" i="6"/>
  <c r="O17" i="6" s="1"/>
  <c r="EJ17" i="6"/>
  <c r="EK17" i="6"/>
  <c r="EL17" i="6"/>
  <c r="R17" i="6" s="1"/>
  <c r="EL3" i="6"/>
  <c r="EK3" i="6"/>
  <c r="EJ3" i="6"/>
  <c r="EI3" i="6"/>
  <c r="EF3" i="6"/>
  <c r="EE3" i="6"/>
  <c r="BV4" i="6"/>
  <c r="BY4" i="6"/>
  <c r="BZ4" i="6"/>
  <c r="CA4" i="6"/>
  <c r="CB4" i="6"/>
  <c r="CB3" i="6"/>
  <c r="CA3" i="6"/>
  <c r="BZ3" i="6"/>
  <c r="BY3" i="6"/>
  <c r="BV3" i="6"/>
  <c r="A62" i="5"/>
  <c r="Q26" i="6" l="1"/>
  <c r="P14" i="6"/>
  <c r="P6" i="6"/>
  <c r="P38" i="6"/>
  <c r="P35" i="6"/>
  <c r="P30" i="6"/>
  <c r="P29" i="6"/>
  <c r="L48" i="6"/>
  <c r="Q55" i="6"/>
  <c r="Q87" i="6"/>
  <c r="O87" i="6"/>
  <c r="L87" i="6"/>
  <c r="R87" i="6"/>
  <c r="P87" i="6"/>
  <c r="K87" i="6"/>
  <c r="R110" i="6"/>
  <c r="P110" i="6"/>
  <c r="K110" i="6"/>
  <c r="Q110" i="6"/>
  <c r="O110" i="6"/>
  <c r="L110" i="6"/>
  <c r="S103" i="6"/>
  <c r="L15" i="6"/>
  <c r="R13" i="6"/>
  <c r="R11" i="6"/>
  <c r="L7" i="6"/>
  <c r="R5" i="6"/>
  <c r="Q42" i="6"/>
  <c r="O42" i="6"/>
  <c r="O41" i="6"/>
  <c r="R40" i="6"/>
  <c r="Q39" i="6"/>
  <c r="L39" i="6"/>
  <c r="R37" i="6"/>
  <c r="Q36" i="6"/>
  <c r="O36" i="6"/>
  <c r="L36" i="6"/>
  <c r="R35" i="6"/>
  <c r="O34" i="6"/>
  <c r="O33" i="6"/>
  <c r="Q31" i="6"/>
  <c r="L31" i="6"/>
  <c r="L30" i="6"/>
  <c r="R27" i="6"/>
  <c r="R19" i="6"/>
  <c r="Q60" i="6"/>
  <c r="Q52" i="6"/>
  <c r="Q44" i="6"/>
  <c r="R64" i="6"/>
  <c r="R60" i="6"/>
  <c r="L44" i="6"/>
  <c r="P43" i="6"/>
  <c r="L14" i="6"/>
  <c r="P13" i="6"/>
  <c r="P17" i="6"/>
  <c r="R12" i="6"/>
  <c r="L8" i="6"/>
  <c r="P7" i="6"/>
  <c r="L40" i="6"/>
  <c r="P39" i="6"/>
  <c r="L26" i="6"/>
  <c r="P25" i="6"/>
  <c r="O65" i="6"/>
  <c r="O57" i="6"/>
  <c r="O49" i="6"/>
  <c r="R8" i="6"/>
  <c r="R16" i="6"/>
  <c r="L12" i="6"/>
  <c r="P11" i="6"/>
  <c r="L6" i="6"/>
  <c r="P5" i="6"/>
  <c r="L38" i="6"/>
  <c r="P37" i="6"/>
  <c r="R32" i="6"/>
  <c r="L22" i="6"/>
  <c r="P21" i="6"/>
  <c r="Q64" i="6"/>
  <c r="Q56" i="6"/>
  <c r="L51" i="6"/>
  <c r="Q48" i="6"/>
  <c r="O14" i="6"/>
  <c r="O8" i="6"/>
  <c r="O40" i="6"/>
  <c r="Q38" i="6"/>
  <c r="O37" i="6"/>
  <c r="Q35" i="6"/>
  <c r="O30" i="6"/>
  <c r="O28" i="6"/>
  <c r="R52" i="6"/>
  <c r="O38" i="6"/>
  <c r="O20" i="6"/>
  <c r="R56" i="6"/>
  <c r="R48" i="6"/>
  <c r="O16" i="6"/>
  <c r="Q11" i="6"/>
  <c r="Q14" i="6"/>
  <c r="O13" i="6"/>
  <c r="Q8" i="6"/>
  <c r="O6" i="6"/>
  <c r="Q40" i="6"/>
  <c r="Q30" i="6"/>
  <c r="Q16" i="6"/>
  <c r="Q6" i="6"/>
  <c r="O5" i="6"/>
  <c r="Q32" i="6"/>
  <c r="Q22" i="6"/>
  <c r="O3" i="6"/>
  <c r="P3" i="6"/>
  <c r="R3" i="6"/>
  <c r="H103" i="6"/>
  <c r="Q4" i="6"/>
  <c r="L4" i="6"/>
  <c r="L3" i="6"/>
  <c r="Q3" i="6"/>
  <c r="K3" i="6"/>
  <c r="O4" i="6"/>
  <c r="R4" i="6"/>
  <c r="M4" i="6"/>
  <c r="M109" i="6"/>
  <c r="L108" i="6"/>
  <c r="O106" i="6"/>
  <c r="M105" i="6"/>
  <c r="L104" i="6"/>
  <c r="O101" i="6"/>
  <c r="M100" i="6"/>
  <c r="L99" i="6"/>
  <c r="O97" i="6"/>
  <c r="M96" i="6"/>
  <c r="L95" i="6"/>
  <c r="O93" i="6"/>
  <c r="M92" i="6"/>
  <c r="O89" i="6"/>
  <c r="M88" i="6"/>
  <c r="R109" i="6"/>
  <c r="Q108" i="6"/>
  <c r="P107" i="6"/>
  <c r="R105" i="6"/>
  <c r="Q104" i="6"/>
  <c r="P102" i="6"/>
  <c r="R100" i="6"/>
  <c r="Q99" i="6"/>
  <c r="P98" i="6"/>
  <c r="R96" i="6"/>
  <c r="Q95" i="6"/>
  <c r="P94" i="6"/>
  <c r="R92" i="6"/>
  <c r="P90" i="6"/>
  <c r="R88" i="6"/>
  <c r="Q34" i="6"/>
  <c r="L34" i="6"/>
  <c r="P33" i="6"/>
  <c r="O32" i="6"/>
  <c r="R29" i="6"/>
  <c r="M29" i="6"/>
  <c r="Q28" i="6"/>
  <c r="L28" i="6"/>
  <c r="P27" i="6"/>
  <c r="O26" i="6"/>
  <c r="R25" i="6"/>
  <c r="M25" i="6"/>
  <c r="Q24" i="6"/>
  <c r="L24" i="6"/>
  <c r="P23" i="6"/>
  <c r="O22" i="6"/>
  <c r="R21" i="6"/>
  <c r="M21" i="6"/>
  <c r="Q20" i="6"/>
  <c r="L20" i="6"/>
  <c r="P19" i="6"/>
  <c r="O18" i="6"/>
  <c r="R44" i="6"/>
  <c r="M44" i="6"/>
  <c r="Q43" i="6"/>
  <c r="L43" i="6"/>
  <c r="O86" i="6"/>
  <c r="R85" i="6"/>
  <c r="M85" i="6"/>
  <c r="Q84" i="6"/>
  <c r="L84" i="6"/>
  <c r="P83" i="6"/>
  <c r="O82" i="6"/>
  <c r="R81" i="6"/>
  <c r="M81" i="6"/>
  <c r="Q80" i="6"/>
  <c r="L80" i="6"/>
  <c r="P79" i="6"/>
  <c r="O78" i="6"/>
  <c r="R77" i="6"/>
  <c r="M77" i="6"/>
  <c r="Q76" i="6"/>
  <c r="L76" i="6"/>
  <c r="P75" i="6"/>
  <c r="O74" i="6"/>
  <c r="R73" i="6"/>
  <c r="M73" i="6"/>
  <c r="Q72" i="6"/>
  <c r="L72" i="6"/>
  <c r="P71" i="6"/>
  <c r="O70" i="6"/>
  <c r="R69" i="6"/>
  <c r="M69" i="6"/>
  <c r="Q68" i="6"/>
  <c r="L68" i="6"/>
  <c r="P67" i="6"/>
  <c r="O66" i="6"/>
  <c r="M86" i="6"/>
  <c r="P84" i="6"/>
  <c r="M82" i="6"/>
  <c r="P80" i="6"/>
  <c r="M78" i="6"/>
  <c r="P76" i="6"/>
  <c r="M74" i="6"/>
  <c r="P72" i="6"/>
  <c r="M70" i="6"/>
  <c r="P68" i="6"/>
  <c r="R66" i="6"/>
  <c r="R86" i="6"/>
  <c r="L85" i="6"/>
  <c r="R82" i="6"/>
  <c r="L81" i="6"/>
  <c r="R78" i="6"/>
  <c r="L77" i="6"/>
  <c r="R74" i="6"/>
  <c r="L73" i="6"/>
  <c r="R70" i="6"/>
  <c r="L69" i="6"/>
  <c r="Q65" i="6"/>
  <c r="L65" i="6"/>
  <c r="P64" i="6"/>
  <c r="O63" i="6"/>
  <c r="R62" i="6"/>
  <c r="M62" i="6"/>
  <c r="Q61" i="6"/>
  <c r="L61" i="6"/>
  <c r="P60" i="6"/>
  <c r="O59" i="6"/>
  <c r="R58" i="6"/>
  <c r="M58" i="6"/>
  <c r="Q85" i="6"/>
  <c r="O83" i="6"/>
  <c r="Q81" i="6"/>
  <c r="O79" i="6"/>
  <c r="Q77" i="6"/>
  <c r="O75" i="6"/>
  <c r="Q73" i="6"/>
  <c r="O71" i="6"/>
  <c r="Q69" i="6"/>
  <c r="O67" i="6"/>
  <c r="M66" i="6"/>
  <c r="Q57" i="6"/>
  <c r="L57" i="6"/>
  <c r="P56" i="6"/>
  <c r="O55" i="6"/>
  <c r="R54" i="6"/>
  <c r="M54" i="6"/>
  <c r="Q53" i="6"/>
  <c r="L53" i="6"/>
  <c r="P52" i="6"/>
  <c r="O51" i="6"/>
  <c r="R50" i="6"/>
  <c r="M50" i="6"/>
  <c r="Q49" i="6"/>
  <c r="L49" i="6"/>
  <c r="P48" i="6"/>
  <c r="O47" i="6"/>
  <c r="R46" i="6"/>
  <c r="M46" i="6"/>
  <c r="Q45" i="6"/>
  <c r="L45" i="6"/>
  <c r="P44" i="6"/>
  <c r="O43" i="6"/>
  <c r="Q86" i="6"/>
  <c r="L86" i="6"/>
  <c r="P85" i="6"/>
  <c r="O84" i="6"/>
  <c r="R83" i="6"/>
  <c r="M83" i="6"/>
  <c r="Q82" i="6"/>
  <c r="L82" i="6"/>
  <c r="P81" i="6"/>
  <c r="O80" i="6"/>
  <c r="R79" i="6"/>
  <c r="M79" i="6"/>
  <c r="Q78" i="6"/>
  <c r="L78" i="6"/>
  <c r="P77" i="6"/>
  <c r="O76" i="6"/>
  <c r="R75" i="6"/>
  <c r="M75" i="6"/>
  <c r="Q74" i="6"/>
  <c r="L74" i="6"/>
  <c r="P73" i="6"/>
  <c r="O72" i="6"/>
  <c r="R71" i="6"/>
  <c r="M71" i="6"/>
  <c r="Q70" i="6"/>
  <c r="L70" i="6"/>
  <c r="P69" i="6"/>
  <c r="O68" i="6"/>
  <c r="R67" i="6"/>
  <c r="M67" i="6"/>
  <c r="Q66" i="6"/>
  <c r="L66" i="6"/>
  <c r="Q109" i="6"/>
  <c r="L109" i="6"/>
  <c r="P108" i="6"/>
  <c r="O107" i="6"/>
  <c r="R106" i="6"/>
  <c r="M106" i="6"/>
  <c r="Q105" i="6"/>
  <c r="L105" i="6"/>
  <c r="P104" i="6"/>
  <c r="O102" i="6"/>
  <c r="R101" i="6"/>
  <c r="M101" i="6"/>
  <c r="Q100" i="6"/>
  <c r="L100" i="6"/>
  <c r="P99" i="6"/>
  <c r="O98" i="6"/>
  <c r="R97" i="6"/>
  <c r="M97" i="6"/>
  <c r="Q96" i="6"/>
  <c r="L96" i="6"/>
  <c r="P95" i="6"/>
  <c r="O94" i="6"/>
  <c r="R93" i="6"/>
  <c r="M93" i="6"/>
  <c r="Q92" i="6"/>
  <c r="L92" i="6"/>
  <c r="O90" i="6"/>
  <c r="R89" i="6"/>
  <c r="M89" i="6"/>
  <c r="Q88" i="6"/>
  <c r="L88" i="6"/>
  <c r="O29" i="6"/>
  <c r="R28" i="6"/>
  <c r="M28" i="6"/>
  <c r="Q27" i="6"/>
  <c r="L27" i="6"/>
  <c r="P26" i="6"/>
  <c r="O25" i="6"/>
  <c r="R24" i="6"/>
  <c r="M24" i="6"/>
  <c r="Q23" i="6"/>
  <c r="L23" i="6"/>
  <c r="P22" i="6"/>
  <c r="O21" i="6"/>
  <c r="R20" i="6"/>
  <c r="M20" i="6"/>
  <c r="Q19" i="6"/>
  <c r="L19" i="6"/>
  <c r="P18" i="6"/>
  <c r="P109" i="6"/>
  <c r="O108" i="6"/>
  <c r="R107" i="6"/>
  <c r="M107" i="6"/>
  <c r="Q106" i="6"/>
  <c r="L106" i="6"/>
  <c r="P105" i="6"/>
  <c r="O104" i="6"/>
  <c r="R102" i="6"/>
  <c r="M102" i="6"/>
  <c r="Q101" i="6"/>
  <c r="L101" i="6"/>
  <c r="P100" i="6"/>
  <c r="O99" i="6"/>
  <c r="R98" i="6"/>
  <c r="M98" i="6"/>
  <c r="Q97" i="6"/>
  <c r="L97" i="6"/>
  <c r="P96" i="6"/>
  <c r="O95" i="6"/>
  <c r="R94" i="6"/>
  <c r="M94" i="6"/>
  <c r="Q93" i="6"/>
  <c r="L93" i="6"/>
  <c r="P92" i="6"/>
  <c r="R90" i="6"/>
  <c r="M90" i="6"/>
  <c r="Q89" i="6"/>
  <c r="L89" i="6"/>
  <c r="P88" i="6"/>
  <c r="K41" i="6"/>
  <c r="K37" i="6"/>
  <c r="K21" i="6"/>
  <c r="K77" i="6"/>
  <c r="K73" i="6"/>
  <c r="K69" i="6"/>
  <c r="K108" i="6"/>
  <c r="K104" i="6"/>
  <c r="K99" i="6"/>
  <c r="K95" i="6"/>
  <c r="P91" i="6"/>
  <c r="K91" i="6"/>
  <c r="K9" i="6"/>
  <c r="K5" i="6"/>
  <c r="K33" i="6"/>
  <c r="K64" i="6"/>
  <c r="K60" i="6"/>
  <c r="K56" i="6"/>
  <c r="K85" i="6"/>
  <c r="K81" i="6"/>
  <c r="K14" i="6"/>
  <c r="K10" i="6"/>
  <c r="K6" i="6"/>
  <c r="K42" i="6"/>
  <c r="K38" i="6"/>
  <c r="K34" i="6"/>
  <c r="K30" i="6"/>
  <c r="K26" i="6"/>
  <c r="K22" i="6"/>
  <c r="K18" i="6"/>
  <c r="P65" i="6"/>
  <c r="K65" i="6"/>
  <c r="O64" i="6"/>
  <c r="R63" i="6"/>
  <c r="M63" i="6"/>
  <c r="Q62" i="6"/>
  <c r="L62" i="6"/>
  <c r="P61" i="6"/>
  <c r="K61" i="6"/>
  <c r="O60" i="6"/>
  <c r="R59" i="6"/>
  <c r="M59" i="6"/>
  <c r="Q58" i="6"/>
  <c r="L58" i="6"/>
  <c r="P57" i="6"/>
  <c r="K57" i="6"/>
  <c r="O56" i="6"/>
  <c r="R55" i="6"/>
  <c r="M55" i="6"/>
  <c r="Q54" i="6"/>
  <c r="L54" i="6"/>
  <c r="P53" i="6"/>
  <c r="K53" i="6"/>
  <c r="O52" i="6"/>
  <c r="R51" i="6"/>
  <c r="M51" i="6"/>
  <c r="Q50" i="6"/>
  <c r="L50" i="6"/>
  <c r="P49" i="6"/>
  <c r="K49" i="6"/>
  <c r="O48" i="6"/>
  <c r="R47" i="6"/>
  <c r="M47" i="6"/>
  <c r="Q46" i="6"/>
  <c r="L46" i="6"/>
  <c r="P45" i="6"/>
  <c r="K45" i="6"/>
  <c r="O44" i="6"/>
  <c r="R43" i="6"/>
  <c r="M43" i="6"/>
  <c r="P86" i="6"/>
  <c r="K86" i="6"/>
  <c r="O85" i="6"/>
  <c r="R84" i="6"/>
  <c r="M84" i="6"/>
  <c r="Q83" i="6"/>
  <c r="L83" i="6"/>
  <c r="P82" i="6"/>
  <c r="K82" i="6"/>
  <c r="O81" i="6"/>
  <c r="R80" i="6"/>
  <c r="M80" i="6"/>
  <c r="Q79" i="6"/>
  <c r="L79" i="6"/>
  <c r="P78" i="6"/>
  <c r="K78" i="6"/>
  <c r="O77" i="6"/>
  <c r="R76" i="6"/>
  <c r="M76" i="6"/>
  <c r="Q75" i="6"/>
  <c r="L75" i="6"/>
  <c r="P74" i="6"/>
  <c r="K74" i="6"/>
  <c r="O73" i="6"/>
  <c r="R72" i="6"/>
  <c r="M72" i="6"/>
  <c r="Q71" i="6"/>
  <c r="L71" i="6"/>
  <c r="P70" i="6"/>
  <c r="K70" i="6"/>
  <c r="O69" i="6"/>
  <c r="R68" i="6"/>
  <c r="M68" i="6"/>
  <c r="Q67" i="6"/>
  <c r="L67" i="6"/>
  <c r="P66" i="6"/>
  <c r="K66" i="6"/>
  <c r="K109" i="6"/>
  <c r="K105" i="6"/>
  <c r="K100" i="6"/>
  <c r="K96" i="6"/>
  <c r="K92" i="6"/>
  <c r="O91" i="6"/>
  <c r="K88" i="6"/>
  <c r="K17" i="6"/>
  <c r="K25" i="6"/>
  <c r="K48" i="6"/>
  <c r="S48" i="6" s="1"/>
  <c r="K44" i="6"/>
  <c r="S44" i="6" s="1"/>
  <c r="K11" i="6"/>
  <c r="K7" i="6"/>
  <c r="K39" i="6"/>
  <c r="K35" i="6"/>
  <c r="K31" i="6"/>
  <c r="K27" i="6"/>
  <c r="K23" i="6"/>
  <c r="K19" i="6"/>
  <c r="K62" i="6"/>
  <c r="K58" i="6"/>
  <c r="K54" i="6"/>
  <c r="K50" i="6"/>
  <c r="K46" i="6"/>
  <c r="K83" i="6"/>
  <c r="K79" i="6"/>
  <c r="K75" i="6"/>
  <c r="K71" i="6"/>
  <c r="K67" i="6"/>
  <c r="O109" i="6"/>
  <c r="R108" i="6"/>
  <c r="M108" i="6"/>
  <c r="Q107" i="6"/>
  <c r="L107" i="6"/>
  <c r="P106" i="6"/>
  <c r="K106" i="6"/>
  <c r="O105" i="6"/>
  <c r="R104" i="6"/>
  <c r="M104" i="6"/>
  <c r="Q102" i="6"/>
  <c r="L102" i="6"/>
  <c r="P101" i="6"/>
  <c r="K101" i="6"/>
  <c r="O100" i="6"/>
  <c r="R99" i="6"/>
  <c r="M99" i="6"/>
  <c r="Q98" i="6"/>
  <c r="L98" i="6"/>
  <c r="P97" i="6"/>
  <c r="K97" i="6"/>
  <c r="O96" i="6"/>
  <c r="R95" i="6"/>
  <c r="M95" i="6"/>
  <c r="Q94" i="6"/>
  <c r="L94" i="6"/>
  <c r="P93" i="6"/>
  <c r="K93" i="6"/>
  <c r="O92" i="6"/>
  <c r="R91" i="6"/>
  <c r="M91" i="6"/>
  <c r="Q90" i="6"/>
  <c r="L90" i="6"/>
  <c r="P89" i="6"/>
  <c r="K89" i="6"/>
  <c r="O88" i="6"/>
  <c r="K13" i="6"/>
  <c r="K29" i="6"/>
  <c r="K52" i="6"/>
  <c r="K15" i="6"/>
  <c r="Q17" i="6"/>
  <c r="L17" i="6"/>
  <c r="P16" i="6"/>
  <c r="K16" i="6"/>
  <c r="O15" i="6"/>
  <c r="R14" i="6"/>
  <c r="M14" i="6"/>
  <c r="Q13" i="6"/>
  <c r="L13" i="6"/>
  <c r="P12" i="6"/>
  <c r="K12" i="6"/>
  <c r="O11" i="6"/>
  <c r="R10" i="6"/>
  <c r="M10" i="6"/>
  <c r="Q9" i="6"/>
  <c r="L9" i="6"/>
  <c r="P8" i="6"/>
  <c r="K8" i="6"/>
  <c r="O7" i="6"/>
  <c r="R6" i="6"/>
  <c r="M6" i="6"/>
  <c r="Q5" i="6"/>
  <c r="L5" i="6"/>
  <c r="P4" i="6"/>
  <c r="K4" i="6"/>
  <c r="R42" i="6"/>
  <c r="M42" i="6"/>
  <c r="Q41" i="6"/>
  <c r="L41" i="6"/>
  <c r="P40" i="6"/>
  <c r="K40" i="6"/>
  <c r="O39" i="6"/>
  <c r="R38" i="6"/>
  <c r="M38" i="6"/>
  <c r="Q37" i="6"/>
  <c r="L37" i="6"/>
  <c r="P36" i="6"/>
  <c r="K36" i="6"/>
  <c r="O35" i="6"/>
  <c r="R34" i="6"/>
  <c r="M34" i="6"/>
  <c r="Q33" i="6"/>
  <c r="L33" i="6"/>
  <c r="P32" i="6"/>
  <c r="K32" i="6"/>
  <c r="O31" i="6"/>
  <c r="R30" i="6"/>
  <c r="M30" i="6"/>
  <c r="Q29" i="6"/>
  <c r="L29" i="6"/>
  <c r="P28" i="6"/>
  <c r="K28" i="6"/>
  <c r="O27" i="6"/>
  <c r="R26" i="6"/>
  <c r="M26" i="6"/>
  <c r="Q25" i="6"/>
  <c r="L25" i="6"/>
  <c r="P24" i="6"/>
  <c r="K24" i="6"/>
  <c r="O23" i="6"/>
  <c r="R22" i="6"/>
  <c r="M22" i="6"/>
  <c r="Q21" i="6"/>
  <c r="L21" i="6"/>
  <c r="P20" i="6"/>
  <c r="K20" i="6"/>
  <c r="O19" i="6"/>
  <c r="R18" i="6"/>
  <c r="M18" i="6"/>
  <c r="K63" i="6"/>
  <c r="S63" i="6" s="1"/>
  <c r="K59" i="6"/>
  <c r="S59" i="6" s="1"/>
  <c r="K55" i="6"/>
  <c r="K51" i="6"/>
  <c r="S51" i="6" s="1"/>
  <c r="K47" i="6"/>
  <c r="S47" i="6" s="1"/>
  <c r="K43" i="6"/>
  <c r="S43" i="6" s="1"/>
  <c r="K84" i="6"/>
  <c r="S84" i="6" s="1"/>
  <c r="K80" i="6"/>
  <c r="S80" i="6" s="1"/>
  <c r="K76" i="6"/>
  <c r="S76" i="6" s="1"/>
  <c r="K72" i="6"/>
  <c r="S72" i="6" s="1"/>
  <c r="K68" i="6"/>
  <c r="K107" i="6"/>
  <c r="K102" i="6"/>
  <c r="S102" i="6" s="1"/>
  <c r="K98" i="6"/>
  <c r="K94" i="6"/>
  <c r="S94" i="6" s="1"/>
  <c r="Q91" i="6"/>
  <c r="L91" i="6"/>
  <c r="K90" i="6"/>
  <c r="OA110" i="6"/>
  <c r="OA106" i="6"/>
  <c r="OA101" i="6"/>
  <c r="OA97" i="6"/>
  <c r="OA93" i="6"/>
  <c r="OA89" i="6"/>
  <c r="QK108" i="6"/>
  <c r="QK104" i="6"/>
  <c r="QK99" i="6"/>
  <c r="QK95" i="6"/>
  <c r="QK91" i="6"/>
  <c r="SU106" i="6"/>
  <c r="SU101" i="6"/>
  <c r="SU93" i="6"/>
  <c r="VE101" i="6"/>
  <c r="VE97" i="6"/>
  <c r="VE93" i="6"/>
  <c r="VE89" i="6"/>
  <c r="XO88" i="6"/>
  <c r="OA107" i="6"/>
  <c r="OA102" i="6"/>
  <c r="OA98" i="6"/>
  <c r="OA94" i="6"/>
  <c r="OA90" i="6"/>
  <c r="QK109" i="6"/>
  <c r="QK105" i="6"/>
  <c r="QK100" i="6"/>
  <c r="QK96" i="6"/>
  <c r="QK92" i="6"/>
  <c r="QK88" i="6"/>
  <c r="SU107" i="6"/>
  <c r="SU102" i="6"/>
  <c r="SU90" i="6"/>
  <c r="VE102" i="6"/>
  <c r="VE98" i="6"/>
  <c r="VE94" i="6"/>
  <c r="VE90" i="6"/>
  <c r="XO89" i="6"/>
  <c r="OA108" i="6"/>
  <c r="H108" i="6" s="1"/>
  <c r="OA104" i="6"/>
  <c r="OA99" i="6"/>
  <c r="OA95" i="6"/>
  <c r="OA91" i="6"/>
  <c r="QK106" i="6"/>
  <c r="QK101" i="6"/>
  <c r="QK97" i="6"/>
  <c r="QK93" i="6"/>
  <c r="QK89" i="6"/>
  <c r="SU108" i="6"/>
  <c r="SU104" i="6"/>
  <c r="SU99" i="6"/>
  <c r="SU91" i="6"/>
  <c r="VE99" i="6"/>
  <c r="VE95" i="6"/>
  <c r="VE91" i="6"/>
  <c r="OA109" i="6"/>
  <c r="OA105" i="6"/>
  <c r="OA100" i="6"/>
  <c r="OA96" i="6"/>
  <c r="OA92" i="6"/>
  <c r="OA88" i="6"/>
  <c r="QK107" i="6"/>
  <c r="QK102" i="6"/>
  <c r="QK94" i="6"/>
  <c r="QK90" i="6"/>
  <c r="SU109" i="6"/>
  <c r="SU105" i="6"/>
  <c r="SU100" i="6"/>
  <c r="SU92" i="6"/>
  <c r="SU88" i="6"/>
  <c r="VE96" i="6"/>
  <c r="VE92" i="6"/>
  <c r="VE88" i="6"/>
  <c r="SU98" i="6"/>
  <c r="SU94" i="6"/>
  <c r="SU95" i="6"/>
  <c r="QK98" i="6"/>
  <c r="SU96" i="6"/>
  <c r="SU97" i="6"/>
  <c r="SU89" i="6"/>
  <c r="A65" i="5"/>
  <c r="A64" i="5"/>
  <c r="OA86" i="6"/>
  <c r="OA84" i="6"/>
  <c r="OA82" i="6"/>
  <c r="OA80" i="6"/>
  <c r="OA85" i="6"/>
  <c r="OA83" i="6"/>
  <c r="OA81" i="6"/>
  <c r="OA79" i="6"/>
  <c r="JG8" i="6"/>
  <c r="JG6" i="6"/>
  <c r="JG4" i="6"/>
  <c r="LQ3" i="6"/>
  <c r="JG16" i="6"/>
  <c r="JG7" i="6"/>
  <c r="JG5" i="6"/>
  <c r="JG10" i="6"/>
  <c r="LQ87" i="6"/>
  <c r="QK50" i="6"/>
  <c r="QK48" i="6"/>
  <c r="QK46" i="6"/>
  <c r="QK44" i="6"/>
  <c r="JG14" i="6"/>
  <c r="JG12" i="6"/>
  <c r="JG17" i="6"/>
  <c r="JG15" i="6"/>
  <c r="JG13" i="6"/>
  <c r="JG11" i="6"/>
  <c r="JG9" i="6"/>
  <c r="QK49" i="6"/>
  <c r="QK47" i="6"/>
  <c r="QK45" i="6"/>
  <c r="QK43" i="6"/>
  <c r="QK82" i="6"/>
  <c r="QK80" i="6"/>
  <c r="QK78" i="6"/>
  <c r="QK76" i="6"/>
  <c r="QK74" i="6"/>
  <c r="QK72" i="6"/>
  <c r="QK70" i="6"/>
  <c r="QK68" i="6"/>
  <c r="QK66" i="6"/>
  <c r="QK58" i="6"/>
  <c r="QK56" i="6"/>
  <c r="QK54" i="6"/>
  <c r="QK52" i="6"/>
  <c r="QK83" i="6"/>
  <c r="QK81" i="6"/>
  <c r="QK79" i="6"/>
  <c r="QK77" i="6"/>
  <c r="QK75" i="6"/>
  <c r="QK73" i="6"/>
  <c r="QK71" i="6"/>
  <c r="QK69" i="6"/>
  <c r="QK67" i="6"/>
  <c r="QK57" i="6"/>
  <c r="QK53" i="6"/>
  <c r="QK51" i="6"/>
  <c r="GW16" i="6"/>
  <c r="OA78" i="6"/>
  <c r="OA76" i="6"/>
  <c r="OA74" i="6"/>
  <c r="OA72" i="6"/>
  <c r="OA70" i="6"/>
  <c r="OA68" i="6"/>
  <c r="OA66" i="6"/>
  <c r="OA64" i="6"/>
  <c r="OA62" i="6"/>
  <c r="OA60" i="6"/>
  <c r="OA58" i="6"/>
  <c r="OA56" i="6"/>
  <c r="OA54" i="6"/>
  <c r="OA52" i="6"/>
  <c r="OA50" i="6"/>
  <c r="OA48" i="6"/>
  <c r="OA46" i="6"/>
  <c r="OA44" i="6"/>
  <c r="OA34" i="6"/>
  <c r="OA32" i="6"/>
  <c r="OA28" i="6"/>
  <c r="QK86" i="6"/>
  <c r="QK84" i="6"/>
  <c r="OA77" i="6"/>
  <c r="OA75" i="6"/>
  <c r="OA73" i="6"/>
  <c r="OA71" i="6"/>
  <c r="OA69" i="6"/>
  <c r="OA67" i="6"/>
  <c r="OA65" i="6"/>
  <c r="OA63" i="6"/>
  <c r="OA61" i="6"/>
  <c r="OA59" i="6"/>
  <c r="OA57" i="6"/>
  <c r="OA55" i="6"/>
  <c r="OA53" i="6"/>
  <c r="OA51" i="6"/>
  <c r="OA49" i="6"/>
  <c r="OA47" i="6"/>
  <c r="OA45" i="6"/>
  <c r="OA43" i="6"/>
  <c r="OA33" i="6"/>
  <c r="OA29" i="6"/>
  <c r="OA27" i="6"/>
  <c r="QK85" i="6"/>
  <c r="VE66" i="6"/>
  <c r="VE67" i="6"/>
  <c r="A57" i="5"/>
  <c r="A58" i="5"/>
  <c r="A59" i="5"/>
  <c r="GW36" i="6"/>
  <c r="GW42" i="6"/>
  <c r="GW40" i="6"/>
  <c r="GW38" i="6"/>
  <c r="GW34" i="6"/>
  <c r="GW28" i="6"/>
  <c r="GW26" i="6"/>
  <c r="GW24" i="6"/>
  <c r="GW22" i="6"/>
  <c r="GW20" i="6"/>
  <c r="GW18" i="6"/>
  <c r="GW14" i="6"/>
  <c r="GW8" i="6"/>
  <c r="GW4" i="6"/>
  <c r="GW32" i="6"/>
  <c r="GW30" i="6"/>
  <c r="GW12" i="6"/>
  <c r="GW10" i="6"/>
  <c r="GW6" i="6"/>
  <c r="GW41" i="6"/>
  <c r="GW39" i="6"/>
  <c r="GW37" i="6"/>
  <c r="GW35" i="6"/>
  <c r="GW33" i="6"/>
  <c r="GW31" i="6"/>
  <c r="GW29" i="6"/>
  <c r="GW27" i="6"/>
  <c r="GW25" i="6"/>
  <c r="GW23" i="6"/>
  <c r="GW21" i="6"/>
  <c r="GW19" i="6"/>
  <c r="GW17" i="6"/>
  <c r="GW15" i="6"/>
  <c r="GW13" i="6"/>
  <c r="GW11" i="6"/>
  <c r="GW9" i="6"/>
  <c r="GW7" i="6"/>
  <c r="GW5" i="6"/>
  <c r="LQ71" i="6"/>
  <c r="EM15" i="6"/>
  <c r="EM13" i="6"/>
  <c r="JG65" i="6"/>
  <c r="JG63" i="6"/>
  <c r="JG61" i="6"/>
  <c r="JG59" i="6"/>
  <c r="JG57" i="6"/>
  <c r="JG55" i="6"/>
  <c r="JG53" i="6"/>
  <c r="JG51" i="6"/>
  <c r="JG49" i="6"/>
  <c r="JG47" i="6"/>
  <c r="JG45" i="6"/>
  <c r="JG43" i="6"/>
  <c r="JG41" i="6"/>
  <c r="JG39" i="6"/>
  <c r="JG37" i="6"/>
  <c r="JG35" i="6"/>
  <c r="JG33" i="6"/>
  <c r="JG31" i="6"/>
  <c r="JG29" i="6"/>
  <c r="JG27" i="6"/>
  <c r="JG25" i="6"/>
  <c r="JG23" i="6"/>
  <c r="JG21" i="6"/>
  <c r="JG19" i="6"/>
  <c r="EM17" i="6"/>
  <c r="EM11" i="6"/>
  <c r="H11" i="6" s="1"/>
  <c r="EM9" i="6"/>
  <c r="H9" i="6" s="1"/>
  <c r="EM7" i="6"/>
  <c r="EM5" i="6"/>
  <c r="CC4" i="6"/>
  <c r="EM16" i="6"/>
  <c r="EM14" i="6"/>
  <c r="EM12" i="6"/>
  <c r="EM10" i="6"/>
  <c r="EM8" i="6"/>
  <c r="EM6" i="6"/>
  <c r="EM4" i="6"/>
  <c r="JG3" i="6"/>
  <c r="JG64" i="6"/>
  <c r="JG62" i="6"/>
  <c r="JG60" i="6"/>
  <c r="JG58" i="6"/>
  <c r="JG56" i="6"/>
  <c r="JG54" i="6"/>
  <c r="JG52" i="6"/>
  <c r="JG50" i="6"/>
  <c r="JG48" i="6"/>
  <c r="JG46" i="6"/>
  <c r="JG44" i="6"/>
  <c r="JG42" i="6"/>
  <c r="JG40" i="6"/>
  <c r="JG38" i="6"/>
  <c r="JG36" i="6"/>
  <c r="JG34" i="6"/>
  <c r="JG32" i="6"/>
  <c r="JG30" i="6"/>
  <c r="JG28" i="6"/>
  <c r="JG26" i="6"/>
  <c r="JG24" i="6"/>
  <c r="JG22" i="6"/>
  <c r="JG20" i="6"/>
  <c r="JG18" i="6"/>
  <c r="LQ79" i="6"/>
  <c r="LQ36" i="6"/>
  <c r="LQ34" i="6"/>
  <c r="LQ32" i="6"/>
  <c r="LQ30" i="6"/>
  <c r="LQ28" i="6"/>
  <c r="LQ26" i="6"/>
  <c r="LQ24" i="6"/>
  <c r="LQ22" i="6"/>
  <c r="LQ20" i="6"/>
  <c r="LQ18" i="6"/>
  <c r="LQ16" i="6"/>
  <c r="LQ14" i="6"/>
  <c r="LQ12" i="6"/>
  <c r="LQ10" i="6"/>
  <c r="LQ8" i="6"/>
  <c r="LQ6" i="6"/>
  <c r="LQ4" i="6"/>
  <c r="OA24" i="6"/>
  <c r="OA22" i="6"/>
  <c r="OA20" i="6"/>
  <c r="OA18" i="6"/>
  <c r="OA6" i="6"/>
  <c r="LQ37" i="6"/>
  <c r="LQ35" i="6"/>
  <c r="LQ33" i="6"/>
  <c r="LQ31" i="6"/>
  <c r="LQ29" i="6"/>
  <c r="LQ27" i="6"/>
  <c r="LQ25" i="6"/>
  <c r="LQ23" i="6"/>
  <c r="LQ21" i="6"/>
  <c r="LQ19" i="6"/>
  <c r="LQ17" i="6"/>
  <c r="LQ15" i="6"/>
  <c r="LQ13" i="6"/>
  <c r="LQ11" i="6"/>
  <c r="LQ9" i="6"/>
  <c r="LQ7" i="6"/>
  <c r="LQ5" i="6"/>
  <c r="OA25" i="6"/>
  <c r="OA23" i="6"/>
  <c r="OA21" i="6"/>
  <c r="OA19" i="6"/>
  <c r="OA5" i="6"/>
  <c r="QK18" i="6"/>
  <c r="QK19" i="6"/>
  <c r="LQ86" i="6"/>
  <c r="LQ84" i="6"/>
  <c r="LQ82" i="6"/>
  <c r="LQ80" i="6"/>
  <c r="LQ77" i="6"/>
  <c r="LQ63" i="6"/>
  <c r="LQ62" i="6"/>
  <c r="LQ60" i="6"/>
  <c r="LQ57" i="6"/>
  <c r="LQ55" i="6"/>
  <c r="LQ53" i="6"/>
  <c r="LQ51" i="6"/>
  <c r="LQ49" i="6"/>
  <c r="LQ47" i="6"/>
  <c r="LQ45" i="6"/>
  <c r="LQ43" i="6"/>
  <c r="LQ41" i="6"/>
  <c r="LQ39" i="6"/>
  <c r="EM3" i="6"/>
  <c r="GW3" i="6"/>
  <c r="LQ85" i="6"/>
  <c r="LQ83" i="6"/>
  <c r="LQ81" i="6"/>
  <c r="LQ78" i="6"/>
  <c r="LQ76" i="6"/>
  <c r="LQ74" i="6"/>
  <c r="LQ72" i="6"/>
  <c r="LQ69" i="6"/>
  <c r="LQ67" i="6"/>
  <c r="LQ65" i="6"/>
  <c r="LQ58" i="6"/>
  <c r="LQ56" i="6"/>
  <c r="LQ54" i="6"/>
  <c r="LQ52" i="6"/>
  <c r="LQ50" i="6"/>
  <c r="LQ48" i="6"/>
  <c r="LQ46" i="6"/>
  <c r="LQ44" i="6"/>
  <c r="LQ42" i="6"/>
  <c r="LQ40" i="6"/>
  <c r="LQ38" i="6"/>
  <c r="SU80" i="6"/>
  <c r="SU76" i="6"/>
  <c r="SU74" i="6"/>
  <c r="SU72" i="6"/>
  <c r="SU70" i="6"/>
  <c r="SU68" i="6"/>
  <c r="SU66" i="6"/>
  <c r="SU44" i="6"/>
  <c r="LQ75" i="6"/>
  <c r="LQ73" i="6"/>
  <c r="LQ70" i="6"/>
  <c r="LQ68" i="6"/>
  <c r="LQ66" i="6"/>
  <c r="LQ64" i="6"/>
  <c r="LQ61" i="6"/>
  <c r="LQ59" i="6"/>
  <c r="OA26" i="6"/>
  <c r="SU79" i="6"/>
  <c r="SU77" i="6"/>
  <c r="SU75" i="6"/>
  <c r="SU73" i="6"/>
  <c r="SU71" i="6"/>
  <c r="SU69" i="6"/>
  <c r="SU67" i="6"/>
  <c r="SU43" i="6"/>
  <c r="CC3" i="6"/>
  <c r="A61" i="5"/>
  <c r="A60" i="5"/>
  <c r="A63" i="5"/>
  <c r="A92" i="5"/>
  <c r="A110" i="5"/>
  <c r="A111" i="5"/>
  <c r="A89" i="5"/>
  <c r="A83" i="5"/>
  <c r="A84" i="5"/>
  <c r="A80" i="5"/>
  <c r="A78" i="5"/>
  <c r="A23" i="7"/>
  <c r="A20" i="7"/>
  <c r="A19" i="7"/>
  <c r="A21" i="7"/>
  <c r="A66" i="7"/>
  <c r="A42" i="7"/>
  <c r="A43" i="7"/>
  <c r="A44" i="7"/>
  <c r="A22" i="7"/>
  <c r="A79" i="7"/>
  <c r="A80" i="7"/>
  <c r="A81" i="7"/>
  <c r="A104" i="7"/>
  <c r="A105" i="7"/>
  <c r="A106" i="7"/>
  <c r="A108" i="7"/>
  <c r="A111" i="7"/>
  <c r="A14" i="7"/>
  <c r="A61" i="7"/>
  <c r="A37" i="7"/>
  <c r="A38" i="7"/>
  <c r="A39" i="7"/>
  <c r="A15" i="7"/>
  <c r="A77" i="7"/>
  <c r="A95" i="7"/>
  <c r="A96" i="7"/>
  <c r="A103" i="7"/>
  <c r="A8" i="7"/>
  <c r="A4" i="7"/>
  <c r="A3" i="7"/>
  <c r="A56" i="7"/>
  <c r="A32" i="7"/>
  <c r="A33" i="7"/>
  <c r="A34" i="7"/>
  <c r="A7" i="7"/>
  <c r="A76" i="7"/>
  <c r="A85" i="7"/>
  <c r="A86" i="7"/>
  <c r="A93" i="7"/>
  <c r="A16" i="7"/>
  <c r="S98" i="6" l="1"/>
  <c r="S107" i="6"/>
  <c r="S52" i="6"/>
  <c r="S62" i="6"/>
  <c r="S79" i="6"/>
  <c r="S46" i="6"/>
  <c r="S54" i="6"/>
  <c r="S75" i="6"/>
  <c r="S83" i="6"/>
  <c r="S50" i="6"/>
  <c r="S58" i="6"/>
  <c r="S87" i="6"/>
  <c r="S67" i="6"/>
  <c r="S71" i="6"/>
  <c r="S90" i="6"/>
  <c r="S68" i="6"/>
  <c r="S55" i="6"/>
  <c r="A93" i="10"/>
  <c r="A7" i="10"/>
  <c r="A56" i="10"/>
  <c r="A103" i="10"/>
  <c r="A15" i="10"/>
  <c r="A61" i="10"/>
  <c r="A106" i="10"/>
  <c r="A80" i="10"/>
  <c r="A22" i="10"/>
  <c r="A66" i="10"/>
  <c r="A23" i="10"/>
  <c r="A16" i="10"/>
  <c r="A86" i="10"/>
  <c r="A76" i="10"/>
  <c r="A34" i="10"/>
  <c r="A32" i="10"/>
  <c r="A3" i="10"/>
  <c r="A8" i="10"/>
  <c r="A96" i="10"/>
  <c r="A77" i="10"/>
  <c r="A39" i="10"/>
  <c r="A37" i="10"/>
  <c r="A14" i="10"/>
  <c r="A108" i="10"/>
  <c r="A105" i="10"/>
  <c r="A81" i="10"/>
  <c r="A79" i="10"/>
  <c r="A44" i="10"/>
  <c r="A42" i="10"/>
  <c r="A21" i="10"/>
  <c r="A20" i="10"/>
  <c r="A85" i="10"/>
  <c r="A33" i="10"/>
  <c r="A4" i="10"/>
  <c r="A95" i="10"/>
  <c r="A38" i="10"/>
  <c r="A111" i="10"/>
  <c r="A104" i="10"/>
  <c r="A43" i="10"/>
  <c r="A19" i="10"/>
  <c r="S16" i="6"/>
  <c r="S93" i="6"/>
  <c r="S101" i="6"/>
  <c r="S70" i="6"/>
  <c r="S78" i="6"/>
  <c r="S86" i="6"/>
  <c r="S49" i="6"/>
  <c r="S57" i="6"/>
  <c r="S65" i="6"/>
  <c r="S20" i="6"/>
  <c r="S28" i="6"/>
  <c r="S36" i="6"/>
  <c r="S8" i="6"/>
  <c r="S15" i="6"/>
  <c r="I9" i="6"/>
  <c r="J9" i="6"/>
  <c r="S24" i="6"/>
  <c r="S32" i="6"/>
  <c r="S40" i="6"/>
  <c r="S4" i="6"/>
  <c r="S12" i="6"/>
  <c r="S13" i="6"/>
  <c r="S89" i="6"/>
  <c r="S97" i="6"/>
  <c r="S106" i="6"/>
  <c r="S23" i="6"/>
  <c r="S31" i="6"/>
  <c r="S39" i="6"/>
  <c r="S11" i="6"/>
  <c r="S17" i="6"/>
  <c r="S96" i="6"/>
  <c r="S105" i="6"/>
  <c r="S66" i="6"/>
  <c r="S74" i="6"/>
  <c r="S82" i="6"/>
  <c r="S45" i="6"/>
  <c r="S53" i="6"/>
  <c r="S61" i="6"/>
  <c r="S22" i="6"/>
  <c r="S30" i="6"/>
  <c r="S38" i="6"/>
  <c r="S6" i="6"/>
  <c r="S14" i="6"/>
  <c r="S85" i="6"/>
  <c r="S60" i="6"/>
  <c r="S33" i="6"/>
  <c r="S9" i="6"/>
  <c r="S99" i="6"/>
  <c r="S108" i="6"/>
  <c r="S73" i="6"/>
  <c r="S21" i="6"/>
  <c r="S41" i="6"/>
  <c r="S3" i="6"/>
  <c r="I11" i="6"/>
  <c r="J11" i="6"/>
  <c r="J108" i="6"/>
  <c r="I108" i="6"/>
  <c r="S29" i="6"/>
  <c r="S19" i="6"/>
  <c r="S27" i="6"/>
  <c r="S35" i="6"/>
  <c r="S7" i="6"/>
  <c r="S25" i="6"/>
  <c r="S88" i="6"/>
  <c r="S92" i="6"/>
  <c r="S100" i="6"/>
  <c r="S109" i="6"/>
  <c r="S18" i="6"/>
  <c r="S26" i="6"/>
  <c r="S34" i="6"/>
  <c r="S42" i="6"/>
  <c r="S10" i="6"/>
  <c r="S81" i="6"/>
  <c r="S56" i="6"/>
  <c r="S64" i="6"/>
  <c r="S5" i="6"/>
  <c r="S91" i="6"/>
  <c r="S95" i="6"/>
  <c r="S104" i="6"/>
  <c r="S69" i="6"/>
  <c r="S77" i="6"/>
  <c r="S37" i="6"/>
  <c r="J103" i="6"/>
  <c r="I103" i="6"/>
  <c r="S110" i="6"/>
  <c r="H105" i="6"/>
  <c r="H104" i="6"/>
  <c r="H8" i="6"/>
  <c r="H16" i="6"/>
  <c r="H12" i="6"/>
  <c r="H14" i="6"/>
  <c r="H7" i="6"/>
  <c r="H10" i="6"/>
  <c r="H17" i="6"/>
  <c r="H100" i="6"/>
  <c r="H15" i="6"/>
  <c r="H35" i="6"/>
  <c r="H48" i="6"/>
  <c r="H56" i="6"/>
  <c r="H109" i="6"/>
  <c r="H84" i="6"/>
  <c r="H72" i="6"/>
  <c r="H81" i="6"/>
  <c r="H82" i="6"/>
  <c r="H46" i="6"/>
  <c r="H54" i="6"/>
  <c r="H62" i="6"/>
  <c r="H6" i="6"/>
  <c r="H51" i="6"/>
  <c r="H59" i="6"/>
  <c r="H75" i="6"/>
  <c r="H74" i="6"/>
  <c r="H64" i="6"/>
  <c r="H45" i="6"/>
  <c r="H53" i="6"/>
  <c r="H61" i="6"/>
  <c r="H55" i="6"/>
  <c r="H63" i="6"/>
  <c r="H27" i="6"/>
  <c r="H83" i="6"/>
  <c r="H79" i="6"/>
  <c r="H70" i="6"/>
  <c r="H78" i="6"/>
  <c r="H60" i="6"/>
  <c r="H5" i="6"/>
  <c r="H65" i="6"/>
  <c r="H73" i="6"/>
  <c r="H43" i="6"/>
  <c r="H68" i="6"/>
  <c r="H76" i="6"/>
  <c r="H85" i="6"/>
  <c r="H77" i="6"/>
  <c r="H86" i="6"/>
  <c r="H50" i="6"/>
  <c r="H58" i="6"/>
  <c r="H47" i="6"/>
  <c r="H71" i="6"/>
  <c r="H69" i="6"/>
  <c r="H80" i="6"/>
  <c r="H44" i="6"/>
  <c r="H52" i="6"/>
  <c r="H49" i="6"/>
  <c r="H57" i="6"/>
  <c r="H23" i="6"/>
  <c r="H31" i="6"/>
  <c r="H39" i="6"/>
  <c r="H22" i="6"/>
  <c r="H34" i="6"/>
  <c r="H36" i="6"/>
  <c r="H25" i="6"/>
  <c r="H33" i="6"/>
  <c r="H41" i="6"/>
  <c r="H30" i="6"/>
  <c r="H24" i="6"/>
  <c r="H38" i="6"/>
  <c r="H32" i="6"/>
  <c r="H26" i="6"/>
  <c r="H40" i="6"/>
  <c r="H21" i="6"/>
  <c r="H29" i="6"/>
  <c r="H37" i="6"/>
  <c r="H20" i="6"/>
  <c r="H28" i="6"/>
  <c r="H42" i="6"/>
  <c r="H66" i="6"/>
  <c r="H13" i="6"/>
  <c r="H96" i="6"/>
  <c r="H91" i="6"/>
  <c r="H95" i="6"/>
  <c r="H98" i="6"/>
  <c r="H89" i="6"/>
  <c r="H106" i="6"/>
  <c r="H88" i="6"/>
  <c r="H99" i="6"/>
  <c r="H102" i="6"/>
  <c r="H93" i="6"/>
  <c r="H92" i="6"/>
  <c r="H90" i="6"/>
  <c r="H107" i="6"/>
  <c r="H97" i="6"/>
  <c r="H67" i="6"/>
  <c r="H19" i="6"/>
  <c r="H18" i="6"/>
  <c r="H94" i="6"/>
  <c r="H101" i="6"/>
  <c r="H4" i="6"/>
  <c r="H3" i="6"/>
  <c r="J13" i="10"/>
  <c r="Q109" i="10"/>
  <c r="T16" i="10"/>
  <c r="AP13" i="10"/>
  <c r="AP12" i="10"/>
  <c r="AK13" i="10"/>
  <c r="AH12" i="10"/>
  <c r="U12" i="10"/>
  <c r="U13" i="10"/>
  <c r="AU20" i="10"/>
  <c r="Q110" i="10"/>
  <c r="AQ12" i="10"/>
  <c r="W102" i="10"/>
  <c r="V28" i="10"/>
  <c r="G12" i="10"/>
  <c r="V12" i="10"/>
  <c r="AX20" i="10"/>
  <c r="J23" i="10"/>
  <c r="AK70" i="10"/>
  <c r="AU19" i="10"/>
  <c r="R19" i="10"/>
  <c r="R14" i="10"/>
  <c r="AQ13" i="10"/>
  <c r="AE16" i="10"/>
  <c r="L109" i="10"/>
  <c r="U70" i="10"/>
  <c r="AJ102" i="10"/>
  <c r="AH70" i="10"/>
  <c r="U14" i="10"/>
  <c r="K13" i="10"/>
  <c r="AG12" i="10"/>
  <c r="H12" i="10"/>
  <c r="L63" i="10"/>
  <c r="V13" i="10"/>
  <c r="N109" i="10"/>
  <c r="H63" i="10"/>
  <c r="AC70" i="10"/>
  <c r="R70" i="10"/>
  <c r="AX19" i="10"/>
  <c r="G63" i="10"/>
  <c r="AU91" i="10"/>
  <c r="AF70" i="10"/>
  <c r="Q19" i="10"/>
  <c r="M109" i="10"/>
  <c r="AP14" i="10"/>
  <c r="AF97" i="10"/>
  <c r="I110" i="10"/>
  <c r="AF12" i="10"/>
  <c r="AQ20" i="10"/>
  <c r="P70" i="10"/>
  <c r="AV19" i="10"/>
  <c r="V27" i="10"/>
  <c r="Z23" i="10"/>
  <c r="N62" i="10"/>
  <c r="V16" i="10"/>
  <c r="M16" i="10"/>
  <c r="N70" i="10"/>
  <c r="V29" i="10"/>
  <c r="P109" i="10"/>
  <c r="O16" i="10"/>
  <c r="AT23" i="10"/>
  <c r="H62" i="10"/>
  <c r="M62" i="10"/>
  <c r="AP16" i="10"/>
  <c r="V26" i="10"/>
  <c r="AG70" i="10"/>
  <c r="AO29" i="10"/>
  <c r="AS19" i="10"/>
  <c r="AM20" i="10"/>
  <c r="AR16" i="10"/>
  <c r="AD70" i="10"/>
  <c r="V19" i="10"/>
  <c r="AW19" i="10"/>
  <c r="AR23" i="10"/>
  <c r="AS23" i="10"/>
  <c r="AC16" i="10"/>
  <c r="V70" i="10"/>
  <c r="W19" i="10"/>
  <c r="U16" i="10"/>
  <c r="Q70" i="10"/>
  <c r="J110" i="10"/>
  <c r="AM14" i="10"/>
  <c r="AL14" i="10"/>
  <c r="AC97" i="10"/>
  <c r="V102" i="10"/>
  <c r="AR12" i="10"/>
  <c r="AP102" i="10"/>
  <c r="T13" i="10"/>
  <c r="T12" i="10"/>
  <c r="V14" i="10"/>
  <c r="AR13" i="10"/>
  <c r="L13" i="10"/>
  <c r="AD97" i="10"/>
  <c r="AI13" i="10"/>
  <c r="AJ13" i="10"/>
  <c r="T28" i="10"/>
  <c r="R109" i="10"/>
  <c r="AV20" i="10"/>
  <c r="AI70" i="10"/>
  <c r="R110" i="10"/>
  <c r="AN14" i="10"/>
  <c r="AB97" i="10"/>
  <c r="AR20" i="10"/>
  <c r="AQ23" i="10"/>
  <c r="I12" i="10"/>
  <c r="K63" i="10"/>
  <c r="AV23" i="10"/>
  <c r="G62" i="10"/>
  <c r="AD16" i="10"/>
  <c r="S70" i="10"/>
  <c r="AQ19" i="10"/>
  <c r="AQ16" i="10"/>
  <c r="AX91" i="10"/>
  <c r="AQ14" i="10"/>
  <c r="AE97" i="10"/>
  <c r="N16" i="10"/>
  <c r="AU23" i="10"/>
  <c r="T27" i="10"/>
  <c r="AA23" i="10"/>
  <c r="T26" i="10"/>
  <c r="AB70" i="10"/>
  <c r="T29" i="10"/>
  <c r="AX92" i="10"/>
  <c r="AE70" i="10"/>
  <c r="T70" i="10"/>
  <c r="AR29" i="10"/>
  <c r="P110" i="10"/>
  <c r="P14" i="10"/>
  <c r="W70" i="10"/>
  <c r="AR19" i="10"/>
  <c r="O102" i="10"/>
  <c r="O70" i="10"/>
  <c r="AJ70" i="10"/>
  <c r="Q14" i="10"/>
  <c r="P102" i="10"/>
  <c r="T14" i="10"/>
  <c r="AR14" i="10"/>
  <c r="K110" i="10"/>
  <c r="A90" i="7"/>
  <c r="A89" i="7"/>
  <c r="A12" i="7"/>
  <c r="A13" i="7"/>
  <c r="A88" i="7"/>
  <c r="A87" i="7"/>
  <c r="A74" i="7"/>
  <c r="A10" i="7"/>
  <c r="A9" i="7"/>
  <c r="A55" i="7"/>
  <c r="A54" i="7"/>
  <c r="A36" i="7"/>
  <c r="A35" i="7"/>
  <c r="A92" i="7"/>
  <c r="A91" i="7"/>
  <c r="A57" i="7"/>
  <c r="A58" i="7"/>
  <c r="A5" i="7"/>
  <c r="A6" i="7"/>
  <c r="A102" i="7"/>
  <c r="A101" i="7"/>
  <c r="A100" i="7"/>
  <c r="A99" i="7"/>
  <c r="A78" i="7"/>
  <c r="A62" i="7"/>
  <c r="A63" i="7"/>
  <c r="A98" i="7"/>
  <c r="A97" i="7"/>
  <c r="A18" i="7"/>
  <c r="A17" i="7"/>
  <c r="A60" i="7"/>
  <c r="A59" i="7"/>
  <c r="A6" i="5"/>
  <c r="A11" i="7"/>
  <c r="A41" i="7"/>
  <c r="A40" i="7"/>
  <c r="A24" i="7"/>
  <c r="A25" i="7"/>
  <c r="A45" i="7"/>
  <c r="A46" i="7"/>
  <c r="A67" i="7"/>
  <c r="A68" i="7"/>
  <c r="A109" i="7"/>
  <c r="A110" i="7"/>
  <c r="A107" i="7"/>
  <c r="A65" i="7"/>
  <c r="A64" i="7"/>
  <c r="A7" i="5"/>
  <c r="A100" i="5"/>
  <c r="A16" i="5"/>
  <c r="A94" i="7"/>
  <c r="A9" i="5"/>
  <c r="A3" i="5"/>
  <c r="A18" i="5"/>
  <c r="A17" i="5"/>
  <c r="A40" i="5"/>
  <c r="A38" i="5"/>
  <c r="A37" i="5"/>
  <c r="A29" i="5"/>
  <c r="A27" i="5"/>
  <c r="A42" i="5"/>
  <c r="A41" i="5"/>
  <c r="A30" i="5"/>
  <c r="A53" i="5"/>
  <c r="A84" i="7"/>
  <c r="A51" i="5"/>
  <c r="A82" i="7"/>
  <c r="A108" i="5"/>
  <c r="A68" i="5"/>
  <c r="A49" i="7"/>
  <c r="A72" i="7"/>
  <c r="A73" i="7"/>
  <c r="A73" i="5"/>
  <c r="A71" i="7"/>
  <c r="A107" i="5"/>
  <c r="A28" i="7"/>
  <c r="A106" i="5"/>
  <c r="A27" i="7"/>
  <c r="A55" i="5"/>
  <c r="A29" i="7"/>
  <c r="A53" i="7"/>
  <c r="A52" i="7"/>
  <c r="A14" i="5"/>
  <c r="A98" i="5"/>
  <c r="A19" i="5"/>
  <c r="A24" i="5"/>
  <c r="A97" i="5"/>
  <c r="A39" i="5"/>
  <c r="A34" i="5"/>
  <c r="A33" i="5"/>
  <c r="A28" i="5"/>
  <c r="A104" i="5"/>
  <c r="A43" i="5"/>
  <c r="A48" i="5"/>
  <c r="A103" i="5"/>
  <c r="A102" i="5"/>
  <c r="A31" i="5"/>
  <c r="A52" i="5"/>
  <c r="A83" i="7"/>
  <c r="A109" i="5"/>
  <c r="A56" i="5"/>
  <c r="A30" i="7"/>
  <c r="A67" i="5"/>
  <c r="A48" i="7"/>
  <c r="A66" i="5"/>
  <c r="A47" i="7"/>
  <c r="A69" i="7"/>
  <c r="A70" i="7"/>
  <c r="A54" i="5"/>
  <c r="A26" i="7"/>
  <c r="A50" i="7"/>
  <c r="A51" i="7"/>
  <c r="A79" i="5"/>
  <c r="A31" i="7"/>
  <c r="A94" i="5"/>
  <c r="A93" i="5"/>
  <c r="A77" i="5"/>
  <c r="A76" i="5"/>
  <c r="A91" i="5"/>
  <c r="A90" i="5"/>
  <c r="A86" i="5"/>
  <c r="A85" i="5"/>
  <c r="A82" i="5"/>
  <c r="A81" i="5"/>
  <c r="A87" i="5"/>
  <c r="A88" i="5"/>
  <c r="A74" i="5"/>
  <c r="A75" i="5"/>
  <c r="A72" i="5"/>
  <c r="A71" i="5"/>
  <c r="A69" i="5"/>
  <c r="A70" i="5"/>
  <c r="A32" i="5"/>
  <c r="A105" i="5"/>
  <c r="A47" i="5"/>
  <c r="A46" i="5"/>
  <c r="A44" i="5"/>
  <c r="A45" i="5"/>
  <c r="A35" i="5"/>
  <c r="A36" i="5"/>
  <c r="A49" i="5"/>
  <c r="A50" i="5"/>
  <c r="A15" i="5"/>
  <c r="A10" i="5"/>
  <c r="A8" i="5"/>
  <c r="A99" i="5"/>
  <c r="A22" i="5"/>
  <c r="A23" i="5"/>
  <c r="A20" i="5"/>
  <c r="A21" i="5"/>
  <c r="A13" i="5"/>
  <c r="A101" i="5"/>
  <c r="A11" i="5"/>
  <c r="A12" i="5"/>
  <c r="A5" i="5"/>
  <c r="A4" i="5"/>
  <c r="A26" i="5"/>
  <c r="A25" i="5"/>
  <c r="A96" i="5"/>
  <c r="A95" i="5"/>
  <c r="AS20" i="10" l="1"/>
  <c r="A31" i="10"/>
  <c r="A51" i="10"/>
  <c r="A26" i="10"/>
  <c r="A70" i="10"/>
  <c r="A47" i="10"/>
  <c r="A48" i="10"/>
  <c r="A30" i="10"/>
  <c r="A52" i="10"/>
  <c r="A29" i="10"/>
  <c r="A27" i="10"/>
  <c r="A28" i="10"/>
  <c r="A71" i="10"/>
  <c r="A73" i="10"/>
  <c r="A49" i="10"/>
  <c r="A65" i="10"/>
  <c r="A110" i="10"/>
  <c r="A68" i="10"/>
  <c r="A46" i="10"/>
  <c r="A25" i="10"/>
  <c r="A40" i="10"/>
  <c r="A11" i="10"/>
  <c r="A59" i="10"/>
  <c r="A17" i="10"/>
  <c r="A97" i="10"/>
  <c r="A63" i="10"/>
  <c r="A78" i="10"/>
  <c r="A100" i="10"/>
  <c r="A102" i="10"/>
  <c r="A5" i="10"/>
  <c r="A57" i="10"/>
  <c r="A92" i="10"/>
  <c r="A36" i="10"/>
  <c r="A55" i="10"/>
  <c r="A10" i="10"/>
  <c r="A87" i="10"/>
  <c r="A13" i="10"/>
  <c r="A89" i="10"/>
  <c r="A50" i="10"/>
  <c r="A69" i="10"/>
  <c r="A83" i="10"/>
  <c r="A53" i="10"/>
  <c r="A72" i="10"/>
  <c r="A82" i="10"/>
  <c r="A84" i="10"/>
  <c r="A94" i="10"/>
  <c r="A64" i="10"/>
  <c r="A107" i="10"/>
  <c r="A109" i="10"/>
  <c r="A67" i="10"/>
  <c r="A45" i="10"/>
  <c r="A24" i="10"/>
  <c r="A41" i="10"/>
  <c r="A60" i="10"/>
  <c r="A18" i="10"/>
  <c r="A98" i="10"/>
  <c r="A62" i="10"/>
  <c r="A99" i="10"/>
  <c r="A101" i="10"/>
  <c r="A6" i="10"/>
  <c r="A58" i="10"/>
  <c r="A91" i="10"/>
  <c r="A35" i="10"/>
  <c r="A54" i="10"/>
  <c r="A9" i="10"/>
  <c r="A74" i="10"/>
  <c r="A88" i="10"/>
  <c r="A12" i="10"/>
  <c r="A90" i="10"/>
  <c r="I4" i="6"/>
  <c r="J4" i="6"/>
  <c r="J94" i="6"/>
  <c r="I94" i="6"/>
  <c r="I19" i="6"/>
  <c r="J19" i="6"/>
  <c r="J97" i="6"/>
  <c r="I97" i="6"/>
  <c r="J90" i="6"/>
  <c r="I90" i="6"/>
  <c r="J93" i="6"/>
  <c r="I93" i="6"/>
  <c r="J99" i="6"/>
  <c r="I99" i="6"/>
  <c r="J106" i="6"/>
  <c r="I106" i="6"/>
  <c r="J98" i="6"/>
  <c r="I98" i="6"/>
  <c r="J91" i="6"/>
  <c r="I91" i="6"/>
  <c r="I13" i="6"/>
  <c r="J13" i="6"/>
  <c r="I42" i="6"/>
  <c r="J42" i="6"/>
  <c r="I20" i="6"/>
  <c r="J20" i="6"/>
  <c r="I29" i="6"/>
  <c r="J29" i="6"/>
  <c r="I40" i="6"/>
  <c r="J40" i="6"/>
  <c r="I32" i="6"/>
  <c r="J32" i="6"/>
  <c r="I24" i="6"/>
  <c r="J24" i="6"/>
  <c r="I41" i="6"/>
  <c r="J41" i="6"/>
  <c r="I25" i="6"/>
  <c r="J25" i="6"/>
  <c r="I34" i="6"/>
  <c r="J34" i="6"/>
  <c r="I39" i="6"/>
  <c r="J39" i="6"/>
  <c r="I23" i="6"/>
  <c r="J23" i="6"/>
  <c r="I49" i="6"/>
  <c r="J49" i="6"/>
  <c r="I44" i="6"/>
  <c r="J44" i="6"/>
  <c r="I69" i="6"/>
  <c r="J69" i="6"/>
  <c r="I47" i="6"/>
  <c r="J47" i="6"/>
  <c r="I50" i="6"/>
  <c r="J50" i="6"/>
  <c r="I77" i="6"/>
  <c r="J77" i="6"/>
  <c r="I76" i="6"/>
  <c r="J76" i="6"/>
  <c r="I43" i="6"/>
  <c r="J43" i="6"/>
  <c r="I65" i="6"/>
  <c r="J65" i="6"/>
  <c r="I60" i="6"/>
  <c r="J60" i="6"/>
  <c r="I70" i="6"/>
  <c r="J70" i="6"/>
  <c r="I83" i="6"/>
  <c r="J83" i="6"/>
  <c r="I63" i="6"/>
  <c r="J63" i="6"/>
  <c r="I61" i="6"/>
  <c r="J61" i="6"/>
  <c r="I45" i="6"/>
  <c r="J45" i="6"/>
  <c r="I74" i="6"/>
  <c r="J74" i="6"/>
  <c r="I59" i="6"/>
  <c r="J59" i="6"/>
  <c r="I6" i="6"/>
  <c r="J6" i="6"/>
  <c r="I54" i="6"/>
  <c r="J54" i="6"/>
  <c r="I82" i="6"/>
  <c r="J82" i="6"/>
  <c r="I72" i="6"/>
  <c r="J72" i="6"/>
  <c r="J109" i="6"/>
  <c r="I109" i="6"/>
  <c r="I48" i="6"/>
  <c r="J48" i="6"/>
  <c r="I15" i="6"/>
  <c r="J15" i="6"/>
  <c r="I17" i="6"/>
  <c r="J17" i="6"/>
  <c r="I7" i="6"/>
  <c r="J7" i="6"/>
  <c r="I12" i="6"/>
  <c r="J12" i="6"/>
  <c r="I8" i="6"/>
  <c r="J8" i="6"/>
  <c r="J105" i="6"/>
  <c r="I105" i="6"/>
  <c r="I3" i="6"/>
  <c r="J3" i="6"/>
  <c r="J101" i="6"/>
  <c r="I101" i="6"/>
  <c r="I18" i="6"/>
  <c r="J18" i="6"/>
  <c r="I67" i="6"/>
  <c r="J67" i="6"/>
  <c r="J107" i="6"/>
  <c r="I107" i="6"/>
  <c r="J92" i="6"/>
  <c r="I92" i="6"/>
  <c r="J102" i="6"/>
  <c r="I102" i="6"/>
  <c r="I88" i="6"/>
  <c r="J88" i="6"/>
  <c r="J89" i="6"/>
  <c r="I89" i="6"/>
  <c r="J95" i="6"/>
  <c r="I95" i="6"/>
  <c r="J96" i="6"/>
  <c r="I96" i="6"/>
  <c r="I66" i="6"/>
  <c r="J66" i="6"/>
  <c r="I28" i="6"/>
  <c r="J28" i="6"/>
  <c r="I37" i="6"/>
  <c r="J37" i="6"/>
  <c r="I21" i="6"/>
  <c r="J21" i="6"/>
  <c r="I26" i="6"/>
  <c r="J26" i="6"/>
  <c r="I38" i="6"/>
  <c r="J38" i="6"/>
  <c r="I30" i="6"/>
  <c r="J30" i="6"/>
  <c r="I33" i="6"/>
  <c r="J33" i="6"/>
  <c r="I36" i="6"/>
  <c r="J36" i="6"/>
  <c r="I22" i="6"/>
  <c r="J22" i="6"/>
  <c r="I31" i="6"/>
  <c r="J31" i="6"/>
  <c r="I57" i="6"/>
  <c r="J57" i="6"/>
  <c r="I52" i="6"/>
  <c r="J52" i="6"/>
  <c r="I80" i="6"/>
  <c r="J80" i="6"/>
  <c r="I71" i="6"/>
  <c r="J71" i="6"/>
  <c r="I58" i="6"/>
  <c r="J58" i="6"/>
  <c r="I86" i="6"/>
  <c r="J86" i="6"/>
  <c r="I85" i="6"/>
  <c r="J85" i="6"/>
  <c r="I68" i="6"/>
  <c r="J68" i="6"/>
  <c r="I73" i="6"/>
  <c r="J73" i="6"/>
  <c r="I5" i="6"/>
  <c r="J5" i="6"/>
  <c r="I78" i="6"/>
  <c r="J78" i="6"/>
  <c r="I79" i="6"/>
  <c r="J79" i="6"/>
  <c r="I27" i="6"/>
  <c r="J27" i="6"/>
  <c r="I55" i="6"/>
  <c r="J55" i="6"/>
  <c r="I53" i="6"/>
  <c r="J53" i="6"/>
  <c r="I64" i="6"/>
  <c r="J64" i="6"/>
  <c r="I75" i="6"/>
  <c r="J75" i="6"/>
  <c r="I51" i="6"/>
  <c r="J51" i="6"/>
  <c r="I62" i="6"/>
  <c r="J62" i="6"/>
  <c r="I46" i="6"/>
  <c r="J46" i="6"/>
  <c r="I81" i="6"/>
  <c r="J81" i="6"/>
  <c r="I84" i="6"/>
  <c r="J84" i="6"/>
  <c r="I56" i="6"/>
  <c r="J56" i="6"/>
  <c r="I35" i="6"/>
  <c r="J35" i="6"/>
  <c r="J100" i="6"/>
  <c r="I100" i="6"/>
  <c r="I10" i="6"/>
  <c r="J10" i="6"/>
  <c r="I14" i="6"/>
  <c r="J14" i="6"/>
  <c r="I16" i="6"/>
  <c r="J16" i="6"/>
  <c r="J104" i="6"/>
  <c r="I104" i="6"/>
  <c r="M69" i="1" l="1"/>
  <c r="M70" i="1"/>
  <c r="M71" i="1"/>
  <c r="M72" i="1"/>
  <c r="M73" i="1"/>
  <c r="M74" i="1"/>
  <c r="M75" i="1"/>
  <c r="M76" i="1"/>
  <c r="M77" i="1"/>
  <c r="M78" i="1"/>
  <c r="M79" i="1"/>
  <c r="M68" i="1"/>
  <c r="M65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" i="1"/>
  <c r="I69" i="1"/>
  <c r="I70" i="1"/>
  <c r="I71" i="1"/>
  <c r="I72" i="1"/>
  <c r="I73" i="1"/>
  <c r="I74" i="1"/>
  <c r="I75" i="1"/>
  <c r="I76" i="1"/>
  <c r="I77" i="1"/>
  <c r="I78" i="1"/>
  <c r="I79" i="1"/>
  <c r="I6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E69" i="1"/>
  <c r="E70" i="1"/>
  <c r="E71" i="1"/>
  <c r="E72" i="1"/>
  <c r="E73" i="1"/>
  <c r="E74" i="1"/>
  <c r="E75" i="1"/>
  <c r="E76" i="1"/>
  <c r="E77" i="1"/>
  <c r="E78" i="1"/>
  <c r="E79" i="1"/>
  <c r="E6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" i="1"/>
  <c r="T49" i="2" l="1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48" i="2"/>
  <c r="Y49" i="1"/>
  <c r="U49" i="2" s="1"/>
  <c r="V49" i="2" s="1"/>
  <c r="Y50" i="1"/>
  <c r="U50" i="2" s="1"/>
  <c r="V50" i="2" s="1"/>
  <c r="Y51" i="1"/>
  <c r="U51" i="2" s="1"/>
  <c r="Y52" i="1"/>
  <c r="U52" i="2" s="1"/>
  <c r="V52" i="2" s="1"/>
  <c r="Y53" i="1"/>
  <c r="U53" i="2" s="1"/>
  <c r="V53" i="2" s="1"/>
  <c r="Y54" i="1"/>
  <c r="U54" i="2" s="1"/>
  <c r="V54" i="2" s="1"/>
  <c r="Y55" i="1"/>
  <c r="U55" i="2" s="1"/>
  <c r="V55" i="2" s="1"/>
  <c r="Y56" i="1"/>
  <c r="U56" i="2" s="1"/>
  <c r="Y57" i="1"/>
  <c r="U57" i="2" s="1"/>
  <c r="V57" i="2" s="1"/>
  <c r="Y58" i="1"/>
  <c r="U58" i="2" s="1"/>
  <c r="V58" i="2" s="1"/>
  <c r="Y59" i="1"/>
  <c r="U59" i="2" s="1"/>
  <c r="V59" i="2" s="1"/>
  <c r="Y60" i="1"/>
  <c r="U60" i="2" s="1"/>
  <c r="Y61" i="1"/>
  <c r="U61" i="2" s="1"/>
  <c r="V61" i="2" s="1"/>
  <c r="Y62" i="1"/>
  <c r="U62" i="2" s="1"/>
  <c r="V62" i="2" s="1"/>
  <c r="Y63" i="1"/>
  <c r="U63" i="2" s="1"/>
  <c r="V63" i="2" s="1"/>
  <c r="Y64" i="1"/>
  <c r="U64" i="2" s="1"/>
  <c r="V64" i="2" s="1"/>
  <c r="Y65" i="1"/>
  <c r="U65" i="2" s="1"/>
  <c r="V65" i="2" s="1"/>
  <c r="Y48" i="1"/>
  <c r="U48" i="2" s="1"/>
  <c r="V48" i="2" s="1"/>
  <c r="V60" i="2" l="1"/>
  <c r="V56" i="2"/>
  <c r="V51" i="2"/>
  <c r="K66" i="2"/>
  <c r="R80" i="2"/>
  <c r="Q80" i="2"/>
  <c r="N80" i="2"/>
  <c r="L80" i="2"/>
  <c r="K80" i="2"/>
  <c r="J80" i="2"/>
  <c r="I80" i="2"/>
  <c r="H80" i="2"/>
  <c r="G80" i="2"/>
  <c r="E80" i="2"/>
  <c r="D80" i="2"/>
  <c r="T79" i="2"/>
  <c r="F79" i="2"/>
  <c r="S79" i="2" s="1"/>
  <c r="T78" i="2"/>
  <c r="O78" i="2"/>
  <c r="F78" i="2"/>
  <c r="T77" i="2"/>
  <c r="O77" i="2"/>
  <c r="F77" i="2"/>
  <c r="T76" i="2"/>
  <c r="P76" i="2"/>
  <c r="O76" i="2"/>
  <c r="F76" i="2"/>
  <c r="T75" i="2"/>
  <c r="F75" i="2"/>
  <c r="S75" i="2" s="1"/>
  <c r="T74" i="2"/>
  <c r="O74" i="2"/>
  <c r="F74" i="2"/>
  <c r="T73" i="2"/>
  <c r="O73" i="2"/>
  <c r="F73" i="2"/>
  <c r="T72" i="2"/>
  <c r="P72" i="2"/>
  <c r="O72" i="2"/>
  <c r="F72" i="2"/>
  <c r="T71" i="2"/>
  <c r="F71" i="2"/>
  <c r="T70" i="2"/>
  <c r="O70" i="2"/>
  <c r="S70" i="2" s="1"/>
  <c r="T69" i="2"/>
  <c r="O69" i="2"/>
  <c r="S69" i="2" s="1"/>
  <c r="T68" i="2"/>
  <c r="P68" i="2"/>
  <c r="O68" i="2"/>
  <c r="R66" i="2"/>
  <c r="Q66" i="2"/>
  <c r="P66" i="2"/>
  <c r="O66" i="2"/>
  <c r="N66" i="2"/>
  <c r="M66" i="2"/>
  <c r="L66" i="2"/>
  <c r="J66" i="2"/>
  <c r="I66" i="2"/>
  <c r="H66" i="2"/>
  <c r="G66" i="2"/>
  <c r="F66" i="2"/>
  <c r="E66" i="2"/>
  <c r="D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T66" i="2"/>
  <c r="S49" i="2"/>
  <c r="S48" i="2"/>
  <c r="R47" i="2"/>
  <c r="Q47" i="2"/>
  <c r="N47" i="2"/>
  <c r="M47" i="2"/>
  <c r="L47" i="2"/>
  <c r="K47" i="2"/>
  <c r="K67" i="2" s="1"/>
  <c r="K81" i="2" s="1"/>
  <c r="J47" i="2"/>
  <c r="J67" i="2" s="1"/>
  <c r="I47" i="2"/>
  <c r="I67" i="2" s="1"/>
  <c r="I81" i="2" s="1"/>
  <c r="H47" i="2"/>
  <c r="H67" i="2" s="1"/>
  <c r="E47" i="2"/>
  <c r="E67" i="2" s="1"/>
  <c r="E81" i="2" s="1"/>
  <c r="D47" i="2"/>
  <c r="D67" i="2" s="1"/>
  <c r="D81" i="2" s="1"/>
  <c r="T46" i="2"/>
  <c r="S46" i="2"/>
  <c r="T45" i="2"/>
  <c r="F45" i="2"/>
  <c r="S45" i="2" s="1"/>
  <c r="T44" i="2"/>
  <c r="G44" i="2"/>
  <c r="F44" i="2"/>
  <c r="T43" i="2"/>
  <c r="O43" i="2"/>
  <c r="F43" i="2"/>
  <c r="T42" i="2"/>
  <c r="P42" i="2"/>
  <c r="O42" i="2"/>
  <c r="F42" i="2"/>
  <c r="T41" i="2"/>
  <c r="F41" i="2"/>
  <c r="S41" i="2" s="1"/>
  <c r="T40" i="2"/>
  <c r="O40" i="2"/>
  <c r="G40" i="2"/>
  <c r="F40" i="2"/>
  <c r="T39" i="2"/>
  <c r="O39" i="2"/>
  <c r="F39" i="2"/>
  <c r="T38" i="2"/>
  <c r="P38" i="2"/>
  <c r="O38" i="2"/>
  <c r="F38" i="2"/>
  <c r="T37" i="2"/>
  <c r="F37" i="2"/>
  <c r="S37" i="2" s="1"/>
  <c r="T36" i="2"/>
  <c r="G36" i="2"/>
  <c r="F36" i="2"/>
  <c r="T35" i="2"/>
  <c r="O35" i="2"/>
  <c r="F35" i="2"/>
  <c r="S35" i="2" s="1"/>
  <c r="T34" i="2"/>
  <c r="P34" i="2"/>
  <c r="O34" i="2"/>
  <c r="F34" i="2"/>
  <c r="T33" i="2"/>
  <c r="F33" i="2"/>
  <c r="S33" i="2" s="1"/>
  <c r="T32" i="2"/>
  <c r="G32" i="2"/>
  <c r="F32" i="2"/>
  <c r="T31" i="2"/>
  <c r="O31" i="2"/>
  <c r="F31" i="2"/>
  <c r="S31" i="2" s="1"/>
  <c r="T30" i="2"/>
  <c r="P30" i="2"/>
  <c r="O30" i="2"/>
  <c r="F30" i="2"/>
  <c r="T29" i="2"/>
  <c r="F29" i="2"/>
  <c r="S29" i="2" s="1"/>
  <c r="T28" i="2"/>
  <c r="G28" i="2"/>
  <c r="F28" i="2"/>
  <c r="T27" i="2"/>
  <c r="O27" i="2"/>
  <c r="F27" i="2"/>
  <c r="S27" i="2" s="1"/>
  <c r="T26" i="2"/>
  <c r="P26" i="2"/>
  <c r="O26" i="2"/>
  <c r="F26" i="2"/>
  <c r="T25" i="2"/>
  <c r="F25" i="2"/>
  <c r="S25" i="2" s="1"/>
  <c r="T24" i="2"/>
  <c r="G24" i="2"/>
  <c r="F24" i="2"/>
  <c r="T23" i="2"/>
  <c r="O23" i="2"/>
  <c r="F23" i="2"/>
  <c r="S23" i="2" s="1"/>
  <c r="T22" i="2"/>
  <c r="P22" i="2"/>
  <c r="O22" i="2"/>
  <c r="F22" i="2"/>
  <c r="T21" i="2"/>
  <c r="F21" i="2"/>
  <c r="S21" i="2" s="1"/>
  <c r="T20" i="2"/>
  <c r="G20" i="2"/>
  <c r="F20" i="2"/>
  <c r="T19" i="2"/>
  <c r="O19" i="2"/>
  <c r="F19" i="2"/>
  <c r="S19" i="2" s="1"/>
  <c r="T18" i="2"/>
  <c r="O18" i="2"/>
  <c r="F18" i="2"/>
  <c r="T17" i="2"/>
  <c r="P17" i="2"/>
  <c r="O17" i="2"/>
  <c r="F17" i="2"/>
  <c r="T16" i="2"/>
  <c r="F16" i="2"/>
  <c r="S16" i="2" s="1"/>
  <c r="T15" i="2"/>
  <c r="O15" i="2"/>
  <c r="G15" i="2"/>
  <c r="S15" i="2" s="1"/>
  <c r="F15" i="2"/>
  <c r="T14" i="2"/>
  <c r="O14" i="2"/>
  <c r="F14" i="2"/>
  <c r="T13" i="2"/>
  <c r="O13" i="2"/>
  <c r="F13" i="2"/>
  <c r="T12" i="2"/>
  <c r="P12" i="2"/>
  <c r="O12" i="2"/>
  <c r="F12" i="2"/>
  <c r="T11" i="2"/>
  <c r="F11" i="2"/>
  <c r="S11" i="2" s="1"/>
  <c r="T10" i="2"/>
  <c r="O10" i="2"/>
  <c r="G10" i="2"/>
  <c r="F10" i="2"/>
  <c r="T9" i="2"/>
  <c r="O9" i="2"/>
  <c r="F9" i="2"/>
  <c r="T8" i="2"/>
  <c r="P8" i="2"/>
  <c r="O8" i="2"/>
  <c r="F8" i="2"/>
  <c r="T7" i="2"/>
  <c r="F7" i="2"/>
  <c r="S7" i="2" s="1"/>
  <c r="T6" i="2"/>
  <c r="G6" i="2"/>
  <c r="F6" i="2"/>
  <c r="T5" i="2"/>
  <c r="O5" i="2"/>
  <c r="F5" i="2"/>
  <c r="T4" i="2"/>
  <c r="P4" i="2"/>
  <c r="O4" i="2"/>
  <c r="F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" i="1"/>
  <c r="G72" i="1"/>
  <c r="G73" i="1"/>
  <c r="G74" i="1"/>
  <c r="G75" i="1"/>
  <c r="G76" i="1"/>
  <c r="G77" i="1"/>
  <c r="G78" i="1"/>
  <c r="G79" i="1"/>
  <c r="G71" i="1"/>
  <c r="W66" i="1"/>
  <c r="G66" i="1"/>
  <c r="H66" i="1"/>
  <c r="J66" i="1"/>
  <c r="K66" i="1"/>
  <c r="L66" i="1"/>
  <c r="N66" i="1"/>
  <c r="O66" i="1"/>
  <c r="P66" i="1"/>
  <c r="R66" i="1"/>
  <c r="S66" i="1"/>
  <c r="U66" i="1"/>
  <c r="V66" i="1"/>
  <c r="N47" i="1"/>
  <c r="O47" i="1"/>
  <c r="P47" i="1"/>
  <c r="R47" i="1"/>
  <c r="V47" i="1"/>
  <c r="W47" i="1"/>
  <c r="F66" i="1"/>
  <c r="D66" i="1"/>
  <c r="Y69" i="1"/>
  <c r="Y70" i="1"/>
  <c r="Y71" i="1"/>
  <c r="Y72" i="1"/>
  <c r="Y73" i="1"/>
  <c r="Y74" i="1"/>
  <c r="Y75" i="1"/>
  <c r="Y76" i="1"/>
  <c r="Y77" i="1"/>
  <c r="Y78" i="1"/>
  <c r="Y79" i="1"/>
  <c r="Y6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S39" i="2" l="1"/>
  <c r="P80" i="2"/>
  <c r="W67" i="1"/>
  <c r="S17" i="2"/>
  <c r="S42" i="2"/>
  <c r="S43" i="2"/>
  <c r="Q67" i="2"/>
  <c r="Q81" i="2" s="1"/>
  <c r="S66" i="2"/>
  <c r="S72" i="2"/>
  <c r="S74" i="2"/>
  <c r="S76" i="2"/>
  <c r="S78" i="2"/>
  <c r="O47" i="2"/>
  <c r="O67" i="2" s="1"/>
  <c r="S6" i="2"/>
  <c r="S8" i="2"/>
  <c r="S10" i="2"/>
  <c r="R67" i="1"/>
  <c r="O67" i="1"/>
  <c r="M67" i="2"/>
  <c r="M81" i="2" s="1"/>
  <c r="V67" i="1"/>
  <c r="F47" i="2"/>
  <c r="F67" i="2" s="1"/>
  <c r="G47" i="2"/>
  <c r="G67" i="2" s="1"/>
  <c r="G81" i="2" s="1"/>
  <c r="S9" i="2"/>
  <c r="S12" i="2"/>
  <c r="S13" i="2"/>
  <c r="S18" i="2"/>
  <c r="S20" i="2"/>
  <c r="S22" i="2"/>
  <c r="S24" i="2"/>
  <c r="S26" i="2"/>
  <c r="S28" i="2"/>
  <c r="S30" i="2"/>
  <c r="S32" i="2"/>
  <c r="S34" i="2"/>
  <c r="S36" i="2"/>
  <c r="S38" i="2"/>
  <c r="S40" i="2"/>
  <c r="S44" i="2"/>
  <c r="H81" i="2"/>
  <c r="J81" i="2"/>
  <c r="L67" i="2"/>
  <c r="L81" i="2" s="1"/>
  <c r="N67" i="2"/>
  <c r="N81" i="2" s="1"/>
  <c r="R67" i="2"/>
  <c r="R81" i="2" s="1"/>
  <c r="O80" i="2"/>
  <c r="T80" i="2"/>
  <c r="F80" i="2"/>
  <c r="S73" i="2"/>
  <c r="S77" i="2"/>
  <c r="S4" i="2"/>
  <c r="S5" i="2"/>
  <c r="P47" i="2"/>
  <c r="P67" i="2" s="1"/>
  <c r="P81" i="2" s="1"/>
  <c r="T47" i="2"/>
  <c r="T67" i="2" s="1"/>
  <c r="S14" i="2"/>
  <c r="S68" i="2"/>
  <c r="S71" i="2"/>
  <c r="P67" i="1"/>
  <c r="P81" i="1" s="1"/>
  <c r="N67" i="1"/>
  <c r="X66" i="1"/>
  <c r="Y66" i="1"/>
  <c r="T81" i="2" l="1"/>
  <c r="O81" i="2"/>
  <c r="S80" i="2"/>
  <c r="F81" i="2"/>
  <c r="S47" i="2"/>
  <c r="S67" i="2" s="1"/>
  <c r="G47" i="1"/>
  <c r="G67" i="1" s="1"/>
  <c r="J47" i="1"/>
  <c r="J67" i="1" s="1"/>
  <c r="K47" i="1"/>
  <c r="K67" i="1" s="1"/>
  <c r="L47" i="1"/>
  <c r="L67" i="1" s="1"/>
  <c r="X71" i="1"/>
  <c r="X75" i="1"/>
  <c r="X79" i="1"/>
  <c r="X7" i="1"/>
  <c r="X11" i="1"/>
  <c r="X16" i="1"/>
  <c r="X21" i="1"/>
  <c r="X25" i="1"/>
  <c r="X29" i="1"/>
  <c r="X33" i="1"/>
  <c r="X37" i="1"/>
  <c r="X41" i="1"/>
  <c r="X45" i="1"/>
  <c r="U76" i="1"/>
  <c r="U72" i="1"/>
  <c r="U68" i="1"/>
  <c r="S78" i="1"/>
  <c r="X78" i="1" s="1"/>
  <c r="S77" i="1"/>
  <c r="X77" i="1" s="1"/>
  <c r="S76" i="1"/>
  <c r="S74" i="1"/>
  <c r="X74" i="1" s="1"/>
  <c r="S73" i="1"/>
  <c r="X73" i="1" s="1"/>
  <c r="S72" i="1"/>
  <c r="S70" i="1"/>
  <c r="X70" i="1" s="1"/>
  <c r="S69" i="1"/>
  <c r="X69" i="1" s="1"/>
  <c r="S68" i="1"/>
  <c r="S43" i="1"/>
  <c r="X43" i="1" s="1"/>
  <c r="S42" i="1"/>
  <c r="S40" i="1"/>
  <c r="S38" i="1"/>
  <c r="S39" i="1"/>
  <c r="X39" i="1" s="1"/>
  <c r="S35" i="1"/>
  <c r="X35" i="1" s="1"/>
  <c r="S34" i="1"/>
  <c r="S31" i="1"/>
  <c r="X31" i="1" s="1"/>
  <c r="S30" i="1"/>
  <c r="S27" i="1"/>
  <c r="X27" i="1" s="1"/>
  <c r="S26" i="1"/>
  <c r="S23" i="1"/>
  <c r="X23" i="1" s="1"/>
  <c r="S22" i="1"/>
  <c r="S19" i="1"/>
  <c r="X19" i="1" s="1"/>
  <c r="S18" i="1"/>
  <c r="X18" i="1" s="1"/>
  <c r="S17" i="1"/>
  <c r="S15" i="1"/>
  <c r="S14" i="1"/>
  <c r="X14" i="1" s="1"/>
  <c r="S13" i="1"/>
  <c r="X13" i="1" s="1"/>
  <c r="S12" i="1"/>
  <c r="S10" i="1"/>
  <c r="S9" i="1"/>
  <c r="S8" i="1"/>
  <c r="S5" i="1"/>
  <c r="X5" i="1" s="1"/>
  <c r="S4" i="1"/>
  <c r="U8" i="1"/>
  <c r="U42" i="1"/>
  <c r="U38" i="1"/>
  <c r="U34" i="1"/>
  <c r="U30" i="1"/>
  <c r="U26" i="1"/>
  <c r="U22" i="1"/>
  <c r="U17" i="1"/>
  <c r="U12" i="1"/>
  <c r="U4" i="1"/>
  <c r="V80" i="1"/>
  <c r="V81" i="1" s="1"/>
  <c r="R80" i="1"/>
  <c r="R81" i="1" s="1"/>
  <c r="O80" i="1"/>
  <c r="O81" i="1" s="1"/>
  <c r="N80" i="1"/>
  <c r="N81" i="1" s="1"/>
  <c r="L80" i="1"/>
  <c r="K80" i="1"/>
  <c r="J80" i="1"/>
  <c r="H80" i="1"/>
  <c r="G80" i="1"/>
  <c r="F80" i="1"/>
  <c r="D80" i="1"/>
  <c r="F47" i="1"/>
  <c r="F67" i="1" s="1"/>
  <c r="D47" i="1"/>
  <c r="D67" i="1" s="1"/>
  <c r="Y46" i="1"/>
  <c r="X46" i="1"/>
  <c r="H44" i="1"/>
  <c r="H40" i="1"/>
  <c r="H36" i="1"/>
  <c r="X36" i="1" s="1"/>
  <c r="H32" i="1"/>
  <c r="X32" i="1" s="1"/>
  <c r="H28" i="1"/>
  <c r="X28" i="1" s="1"/>
  <c r="H24" i="1"/>
  <c r="X24" i="1" s="1"/>
  <c r="H20" i="1"/>
  <c r="X20" i="1" s="1"/>
  <c r="H15" i="1"/>
  <c r="H10" i="1"/>
  <c r="H6" i="1"/>
  <c r="X6" i="1" s="1"/>
  <c r="D81" i="1" l="1"/>
  <c r="F81" i="1"/>
  <c r="S81" i="2"/>
  <c r="U80" i="1"/>
  <c r="U47" i="1"/>
  <c r="U67" i="1" s="1"/>
  <c r="S47" i="1"/>
  <c r="S67" i="1" s="1"/>
  <c r="X4" i="1"/>
  <c r="L81" i="1"/>
  <c r="J81" i="1"/>
  <c r="K81" i="1"/>
  <c r="G81" i="1"/>
  <c r="X8" i="1"/>
  <c r="X22" i="1"/>
  <c r="X30" i="1"/>
  <c r="X10" i="1"/>
  <c r="X26" i="1"/>
  <c r="X34" i="1"/>
  <c r="X15" i="1"/>
  <c r="X40" i="1"/>
  <c r="X9" i="1"/>
  <c r="X12" i="1"/>
  <c r="X17" i="1"/>
  <c r="X38" i="1"/>
  <c r="X42" i="1"/>
  <c r="X68" i="1"/>
  <c r="X76" i="1"/>
  <c r="X72" i="1"/>
  <c r="H47" i="1"/>
  <c r="H67" i="1" s="1"/>
  <c r="H81" i="1" s="1"/>
  <c r="X44" i="1"/>
  <c r="Y80" i="1"/>
  <c r="S80" i="1"/>
  <c r="W80" i="1"/>
  <c r="W81" i="1" s="1"/>
  <c r="Y47" i="1"/>
  <c r="Y67" i="1" s="1"/>
  <c r="U81" i="1" l="1"/>
  <c r="S81" i="1"/>
  <c r="Y81" i="1"/>
  <c r="X47" i="1"/>
  <c r="X67" i="1" s="1"/>
  <c r="X80" i="1"/>
  <c r="X81" i="1" l="1"/>
  <c r="D35" i="5"/>
  <c r="D77" i="5"/>
  <c r="D27" i="7"/>
  <c r="D69" i="5"/>
  <c r="D37" i="5"/>
  <c r="D25" i="7"/>
  <c r="D71" i="7"/>
  <c r="D72" i="5"/>
  <c r="D15" i="7"/>
  <c r="D13" i="7"/>
  <c r="D105" i="5"/>
  <c r="D70" i="5"/>
  <c r="D7" i="7"/>
  <c r="D110" i="7"/>
  <c r="D46" i="5"/>
  <c r="D65" i="7"/>
  <c r="D30" i="5"/>
  <c r="D18" i="5"/>
  <c r="D83" i="7"/>
  <c r="D61" i="7"/>
  <c r="D17" i="5"/>
  <c r="D72" i="7"/>
  <c r="D100" i="5"/>
  <c r="D52" i="5"/>
  <c r="D13" i="5"/>
  <c r="D26" i="7"/>
  <c r="D12" i="7"/>
  <c r="D86" i="5"/>
  <c r="D14" i="5"/>
  <c r="D67" i="7"/>
  <c r="D46" i="7"/>
  <c r="D93" i="5"/>
  <c r="D80" i="5"/>
  <c r="D76" i="5"/>
  <c r="D106" i="7"/>
  <c r="D36" i="7"/>
  <c r="D63" i="5"/>
  <c r="D63" i="7"/>
  <c r="D73" i="5"/>
  <c r="D24" i="5"/>
  <c r="D51" i="7"/>
  <c r="D16" i="7"/>
  <c r="D32" i="7"/>
  <c r="D48" i="7"/>
  <c r="D3" i="7"/>
  <c r="D54" i="5"/>
  <c r="D109" i="7"/>
  <c r="D19" i="5"/>
  <c r="D78" i="7"/>
  <c r="D101" i="5"/>
  <c r="D62" i="5"/>
  <c r="D75" i="5"/>
  <c r="D96" i="5"/>
  <c r="D59" i="7"/>
  <c r="D43" i="7"/>
  <c r="D15" i="5"/>
  <c r="D4" i="7"/>
  <c r="D62" i="7"/>
  <c r="D36" i="5"/>
  <c r="D23" i="7"/>
  <c r="D31" i="7"/>
  <c r="D68" i="5"/>
  <c r="D3" i="5"/>
  <c r="D49" i="7"/>
  <c r="D33" i="7"/>
  <c r="D55" i="5"/>
  <c r="D100" i="7"/>
  <c r="D81" i="5"/>
  <c r="D103" i="5"/>
  <c r="D5" i="7"/>
  <c r="D34" i="5"/>
  <c r="D66" i="7"/>
  <c r="D103" i="7"/>
  <c r="D29" i="5"/>
  <c r="D77" i="7"/>
  <c r="D50" i="7"/>
  <c r="D14" i="7"/>
  <c r="D109" i="5"/>
  <c r="D47" i="5"/>
  <c r="D42" i="7"/>
  <c r="D52" i="7"/>
  <c r="D108" i="5"/>
  <c r="D35" i="7"/>
  <c r="D6" i="7"/>
  <c r="D89" i="5"/>
  <c r="D24" i="7"/>
  <c r="D8" i="7"/>
  <c r="D10" i="7"/>
  <c r="D97" i="5"/>
  <c r="D25" i="5"/>
  <c r="D31" i="5"/>
  <c r="D53" i="5"/>
  <c r="D28" i="5"/>
  <c r="D95" i="7"/>
  <c r="D64" i="5"/>
  <c r="D21" i="7"/>
  <c r="D49" i="5"/>
  <c r="D29" i="7"/>
  <c r="D74" i="5"/>
  <c r="D19" i="7"/>
  <c r="D84" i="7"/>
  <c r="D27" i="5"/>
  <c r="D6" i="5"/>
  <c r="D83" i="5"/>
  <c r="D20" i="5"/>
  <c r="D57" i="5"/>
  <c r="D30" i="7"/>
  <c r="D53" i="7"/>
  <c r="D97" i="7"/>
  <c r="D94" i="7"/>
  <c r="D107" i="5"/>
  <c r="D104" i="5"/>
  <c r="D82" i="5"/>
  <c r="D39" i="7"/>
  <c r="D74" i="7"/>
  <c r="D38" i="7"/>
  <c r="D82" i="7"/>
  <c r="D38" i="5"/>
  <c r="D34" i="7"/>
  <c r="D40" i="5"/>
  <c r="D91" i="5"/>
  <c r="D39" i="5"/>
  <c r="D111" i="7"/>
  <c r="D98" i="5"/>
  <c r="D68" i="7"/>
  <c r="D78" i="5"/>
  <c r="D37" i="7"/>
  <c r="D105" i="7"/>
  <c r="D85" i="5"/>
  <c r="D88" i="5"/>
  <c r="D56" i="5"/>
  <c r="D44" i="7"/>
  <c r="D93" i="7"/>
  <c r="D33" i="5"/>
  <c r="D44" i="5"/>
  <c r="D54" i="7"/>
  <c r="D91" i="7"/>
  <c r="D56" i="7"/>
  <c r="D17" i="7"/>
  <c r="D79" i="5"/>
  <c r="D95" i="5"/>
  <c r="D110" i="5"/>
  <c r="D64" i="7"/>
  <c r="D20" i="7"/>
  <c r="D22" i="5"/>
  <c r="D104" i="7"/>
  <c r="D84" i="5"/>
  <c r="D87" i="7"/>
  <c r="D99" i="7"/>
  <c r="D11" i="7"/>
  <c r="D11" i="5"/>
  <c r="D88" i="7"/>
  <c r="D70" i="7"/>
  <c r="D58" i="7"/>
  <c r="D92" i="7"/>
  <c r="D102" i="5"/>
  <c r="D102" i="7"/>
  <c r="D47" i="7"/>
  <c r="D57" i="7"/>
  <c r="D45" i="7"/>
  <c r="D106" i="5"/>
  <c r="D8" i="5"/>
  <c r="D5" i="5"/>
  <c r="D59" i="5"/>
  <c r="D92" i="5"/>
  <c r="D81" i="7"/>
  <c r="D18" i="7"/>
  <c r="D89" i="7"/>
  <c r="D48" i="5"/>
  <c r="D73" i="7"/>
  <c r="D43" i="5"/>
  <c r="D111" i="5"/>
  <c r="D66" i="5"/>
  <c r="D67" i="5"/>
  <c r="D7" i="5"/>
  <c r="D40" i="7"/>
  <c r="D28" i="7"/>
  <c r="D12" i="5"/>
  <c r="D9" i="5"/>
  <c r="D55" i="7"/>
  <c r="D98" i="7"/>
  <c r="D65" i="5"/>
  <c r="D42" i="5"/>
  <c r="D75" i="7"/>
  <c r="D23" i="5"/>
  <c r="D71" i="5"/>
  <c r="D108" i="7"/>
  <c r="D60" i="7"/>
  <c r="D80" i="7"/>
  <c r="D69" i="7"/>
  <c r="D87" i="5"/>
  <c r="D61" i="5"/>
  <c r="D41" i="5"/>
  <c r="D21" i="5"/>
  <c r="D76" i="7"/>
  <c r="D101" i="7"/>
  <c r="D41" i="7"/>
  <c r="D9" i="7"/>
  <c r="D45" i="5"/>
  <c r="D99" i="5"/>
  <c r="D60" i="5"/>
  <c r="D16" i="5"/>
  <c r="D10" i="5"/>
  <c r="D90" i="7"/>
  <c r="D50" i="5"/>
  <c r="D58" i="5"/>
  <c r="D51" i="5"/>
  <c r="D96" i="7"/>
  <c r="D94" i="5"/>
  <c r="D26" i="5"/>
  <c r="D32" i="5"/>
  <c r="D90" i="5"/>
  <c r="D86" i="7"/>
  <c r="D85" i="7"/>
  <c r="D4" i="5"/>
  <c r="D22" i="7"/>
  <c r="D107" i="7"/>
  <c r="D79" i="7"/>
  <c r="D97" i="10" l="1"/>
  <c r="D79" i="10"/>
  <c r="D53" i="10"/>
  <c r="D30" i="10"/>
  <c r="D94" i="10"/>
  <c r="D107" i="10"/>
  <c r="D22" i="10"/>
  <c r="D85" i="10"/>
  <c r="D86" i="10"/>
  <c r="D84" i="10"/>
  <c r="D19" i="10"/>
  <c r="D29" i="10"/>
  <c r="D96" i="10"/>
  <c r="D21" i="10"/>
  <c r="D95" i="10"/>
  <c r="D90" i="10"/>
  <c r="D10" i="10"/>
  <c r="D8" i="10"/>
  <c r="D9" i="10"/>
  <c r="D24" i="10"/>
  <c r="D41" i="10"/>
  <c r="D101" i="10"/>
  <c r="D6" i="10"/>
  <c r="D76" i="10"/>
  <c r="D35" i="10"/>
  <c r="D52" i="10"/>
  <c r="D42" i="10"/>
  <c r="D69" i="10"/>
  <c r="D80" i="10"/>
  <c r="D14" i="10"/>
  <c r="D60" i="10"/>
  <c r="D50" i="10"/>
  <c r="D108" i="10"/>
  <c r="D77" i="10"/>
  <c r="D103" i="10"/>
  <c r="D75" i="10"/>
  <c r="D66" i="10"/>
  <c r="D5" i="10"/>
  <c r="D98" i="10"/>
  <c r="D55" i="10"/>
  <c r="D100" i="10"/>
  <c r="D28" i="10"/>
  <c r="D33" i="10"/>
  <c r="D40" i="10"/>
  <c r="D49" i="10"/>
  <c r="D31" i="10"/>
  <c r="D23" i="10"/>
  <c r="D73" i="10"/>
  <c r="D62" i="10"/>
  <c r="D4" i="10"/>
  <c r="D89" i="10"/>
  <c r="D18" i="10"/>
  <c r="D43" i="10"/>
  <c r="D81" i="10"/>
  <c r="D59" i="10"/>
  <c r="D78" i="10"/>
  <c r="D45" i="10"/>
  <c r="D57" i="10"/>
  <c r="D109" i="10"/>
  <c r="D47" i="10"/>
  <c r="D102" i="10"/>
  <c r="D3" i="10"/>
  <c r="CL1" i="7"/>
  <c r="D48" i="10"/>
  <c r="D92" i="10"/>
  <c r="D32" i="10"/>
  <c r="D58" i="10"/>
  <c r="D16" i="10"/>
  <c r="D70" i="10"/>
  <c r="D51" i="10"/>
  <c r="D88" i="10"/>
  <c r="D11" i="10"/>
  <c r="D63" i="10"/>
  <c r="D99" i="10"/>
  <c r="D87" i="10"/>
  <c r="D36" i="10"/>
  <c r="D106" i="10"/>
  <c r="D104" i="10"/>
  <c r="D20" i="10"/>
  <c r="D64" i="10"/>
  <c r="D46" i="10"/>
  <c r="D67" i="10"/>
  <c r="D17" i="10"/>
  <c r="D12" i="10"/>
  <c r="D56" i="10"/>
  <c r="D26" i="10"/>
  <c r="D91" i="10"/>
  <c r="D54" i="10"/>
  <c r="D72" i="10"/>
  <c r="D93" i="10"/>
  <c r="D44" i="10"/>
  <c r="D61" i="10"/>
  <c r="D83" i="10"/>
  <c r="D105" i="10"/>
  <c r="D65" i="10"/>
  <c r="D37" i="10"/>
  <c r="D110" i="10"/>
  <c r="D68" i="10"/>
  <c r="D7" i="10"/>
  <c r="D111" i="10"/>
  <c r="D13" i="10"/>
  <c r="D15" i="10"/>
  <c r="D34" i="10"/>
  <c r="D71" i="10"/>
  <c r="D25" i="10"/>
  <c r="D82" i="10"/>
  <c r="D38" i="10"/>
  <c r="D74" i="10"/>
  <c r="D27" i="10"/>
  <c r="D39" i="10"/>
  <c r="CM1" i="7" l="1"/>
  <c r="G1" i="10"/>
  <c r="AH97" i="7"/>
  <c r="AT97" i="7"/>
  <c r="G97" i="7"/>
  <c r="H97" i="7"/>
  <c r="AR97" i="7"/>
  <c r="Q97" i="7"/>
  <c r="BK97" i="7"/>
  <c r="BE97" i="7"/>
  <c r="BG97" i="7"/>
  <c r="Y97" i="7"/>
  <c r="AQ97" i="7"/>
  <c r="AL97" i="7"/>
  <c r="AP97" i="7"/>
  <c r="AG97" i="7"/>
  <c r="O97" i="7"/>
  <c r="BI79" i="7"/>
  <c r="L79" i="7"/>
  <c r="AN79" i="7"/>
  <c r="U79" i="7"/>
  <c r="AA79" i="7"/>
  <c r="AU79" i="7"/>
  <c r="Z79" i="7"/>
  <c r="R79" i="7"/>
  <c r="BC79" i="7"/>
  <c r="V79" i="7"/>
  <c r="AR79" i="7"/>
  <c r="BB79" i="7"/>
  <c r="AB79" i="7"/>
  <c r="AH79" i="7"/>
  <c r="BJ79" i="7"/>
  <c r="M53" i="7"/>
  <c r="AQ53" i="7"/>
  <c r="BK53" i="7"/>
  <c r="U53" i="7"/>
  <c r="AV53" i="7"/>
  <c r="AB53" i="7"/>
  <c r="Y53" i="7"/>
  <c r="AO53" i="7"/>
  <c r="AM53" i="7"/>
  <c r="BH53" i="7"/>
  <c r="P53" i="7"/>
  <c r="AU53" i="7"/>
  <c r="BJ53" i="7"/>
  <c r="S53" i="7"/>
  <c r="AP53" i="7"/>
  <c r="U107" i="5"/>
  <c r="AM107" i="5"/>
  <c r="BG107" i="5"/>
  <c r="AO107" i="5"/>
  <c r="R107" i="5"/>
  <c r="P107" i="5"/>
  <c r="BD107" i="5"/>
  <c r="AR107" i="5"/>
  <c r="AU107" i="5"/>
  <c r="AF107" i="5"/>
  <c r="X107" i="5"/>
  <c r="I107" i="5"/>
  <c r="S107" i="5"/>
  <c r="BC107" i="5"/>
  <c r="AQ107" i="5"/>
  <c r="AE107" i="5"/>
  <c r="AA30" i="7"/>
  <c r="AF30" i="7"/>
  <c r="BG30" i="7"/>
  <c r="Z30" i="7"/>
  <c r="AN30" i="7"/>
  <c r="AE30" i="7"/>
  <c r="L30" i="7"/>
  <c r="X30" i="7"/>
  <c r="BH30" i="7"/>
  <c r="BA30" i="7"/>
  <c r="BL30" i="7"/>
  <c r="J30" i="7"/>
  <c r="AD30" i="7"/>
  <c r="AY30" i="7"/>
  <c r="Q30" i="7"/>
  <c r="AA94" i="7"/>
  <c r="P94" i="7"/>
  <c r="AV94" i="7"/>
  <c r="AI94" i="7"/>
  <c r="AS94" i="7"/>
  <c r="AE94" i="7"/>
  <c r="X94" i="7"/>
  <c r="BM94" i="7"/>
  <c r="AN94" i="7"/>
  <c r="AU94" i="7"/>
  <c r="AK94" i="7"/>
  <c r="BG94" i="7"/>
  <c r="AZ94" i="7"/>
  <c r="O94" i="7"/>
  <c r="BF94" i="7"/>
  <c r="M94" i="7"/>
  <c r="K57" i="5"/>
  <c r="BF57" i="5"/>
  <c r="AH57" i="5"/>
  <c r="S57" i="5"/>
  <c r="I57" i="5"/>
  <c r="BL57" i="5"/>
  <c r="BK57" i="5"/>
  <c r="AG57" i="5"/>
  <c r="T57" i="5"/>
  <c r="N57" i="5"/>
  <c r="X57" i="5"/>
  <c r="AL57" i="5"/>
  <c r="R57" i="5"/>
  <c r="AV57" i="5"/>
  <c r="O57" i="5"/>
  <c r="AQ107" i="7"/>
  <c r="P107" i="7"/>
  <c r="AE107" i="7"/>
  <c r="K107" i="7"/>
  <c r="AS107" i="7"/>
  <c r="AC107" i="7"/>
  <c r="BO107" i="7"/>
  <c r="AH107" i="7"/>
  <c r="X107" i="7"/>
  <c r="BC107" i="7"/>
  <c r="BM107" i="7"/>
  <c r="AU107" i="7"/>
  <c r="AD107" i="7"/>
  <c r="AJ107" i="7"/>
  <c r="BI107" i="7"/>
  <c r="AR20" i="5"/>
  <c r="BO20" i="5"/>
  <c r="AF20" i="5"/>
  <c r="P20" i="5"/>
  <c r="T20" i="5"/>
  <c r="X97" i="7"/>
  <c r="BJ97" i="7"/>
  <c r="V97" i="7"/>
  <c r="AY97" i="7"/>
  <c r="AW97" i="7"/>
  <c r="M97" i="7"/>
  <c r="BI97" i="7"/>
  <c r="AY79" i="7"/>
  <c r="AK79" i="7"/>
  <c r="AW79" i="7"/>
  <c r="AD79" i="7"/>
  <c r="X79" i="7"/>
  <c r="BM79" i="7"/>
  <c r="BA79" i="7"/>
  <c r="AI79" i="7"/>
  <c r="AH53" i="7"/>
  <c r="AI53" i="7"/>
  <c r="V53" i="7"/>
  <c r="G53" i="7"/>
  <c r="N53" i="7"/>
  <c r="H53" i="7"/>
  <c r="BE53" i="7"/>
  <c r="AA107" i="5"/>
  <c r="BB107" i="5"/>
  <c r="T107" i="5"/>
  <c r="BL107" i="5"/>
  <c r="AS107" i="5"/>
  <c r="AB107" i="5"/>
  <c r="O107" i="5"/>
  <c r="AI107" i="5"/>
  <c r="W30" i="7"/>
  <c r="BI30" i="7"/>
  <c r="K30" i="7"/>
  <c r="BO30" i="7"/>
  <c r="AS30" i="7"/>
  <c r="AV30" i="7"/>
  <c r="AI30" i="7"/>
  <c r="H30" i="7"/>
  <c r="BO94" i="7"/>
  <c r="BA94" i="7"/>
  <c r="AC94" i="7"/>
  <c r="AL94" i="7"/>
  <c r="AB94" i="7"/>
  <c r="Q94" i="7"/>
  <c r="AJ94" i="7"/>
  <c r="AU57" i="5"/>
  <c r="AQ57" i="5"/>
  <c r="BN57" i="5"/>
  <c r="V57" i="5"/>
  <c r="BG57" i="5"/>
  <c r="U57" i="5"/>
  <c r="BI57" i="5"/>
  <c r="W57" i="5"/>
  <c r="L107" i="7"/>
  <c r="AM107" i="7"/>
  <c r="AV107" i="7"/>
  <c r="AX107" i="7"/>
  <c r="AK107" i="7"/>
  <c r="AG107" i="7"/>
  <c r="S107" i="7"/>
  <c r="AZ20" i="5"/>
  <c r="S20" i="5"/>
  <c r="I20" i="5"/>
  <c r="G20" i="5"/>
  <c r="BL20" i="5"/>
  <c r="X20" i="5"/>
  <c r="M20" i="5"/>
  <c r="BJ20" i="5"/>
  <c r="L20" i="5"/>
  <c r="AO20" i="5"/>
  <c r="BC20" i="5"/>
  <c r="AL20" i="5"/>
  <c r="AB20" i="5"/>
  <c r="Q22" i="7"/>
  <c r="H22" i="7"/>
  <c r="AV22" i="7"/>
  <c r="AJ22" i="7"/>
  <c r="O22" i="7"/>
  <c r="V22" i="7"/>
  <c r="AQ22" i="7"/>
  <c r="M22" i="7"/>
  <c r="AI22" i="7"/>
  <c r="AU22" i="7"/>
  <c r="BK22" i="7"/>
  <c r="S22" i="7"/>
  <c r="AY22" i="7"/>
  <c r="G22" i="7"/>
  <c r="T22" i="7"/>
  <c r="BF22" i="7"/>
  <c r="BH83" i="5"/>
  <c r="I83" i="5"/>
  <c r="BA83" i="5"/>
  <c r="BJ83" i="5"/>
  <c r="N83" i="5"/>
  <c r="M83" i="5"/>
  <c r="AF83" i="5"/>
  <c r="K83" i="5"/>
  <c r="AZ83" i="5"/>
  <c r="BF83" i="5"/>
  <c r="Y83" i="5"/>
  <c r="BO83" i="5"/>
  <c r="AX83" i="5"/>
  <c r="AD83" i="5"/>
  <c r="AE83" i="5"/>
  <c r="AZ4" i="5"/>
  <c r="AN4" i="5"/>
  <c r="AW4" i="5"/>
  <c r="AA4" i="5"/>
  <c r="AL4" i="5"/>
  <c r="BI4" i="5"/>
  <c r="AX4" i="5"/>
  <c r="BC4" i="5"/>
  <c r="BO4" i="5"/>
  <c r="BE4" i="5"/>
  <c r="AS4" i="5"/>
  <c r="AK4" i="5"/>
  <c r="AC4" i="5"/>
  <c r="M4" i="5"/>
  <c r="W4" i="5"/>
  <c r="BB6" i="5"/>
  <c r="L6" i="5"/>
  <c r="BE6" i="5"/>
  <c r="BC6" i="5"/>
  <c r="AS6" i="5"/>
  <c r="AI6" i="5"/>
  <c r="S6" i="5"/>
  <c r="AL6" i="5"/>
  <c r="BK6" i="5"/>
  <c r="BG6" i="5"/>
  <c r="AO6" i="5"/>
  <c r="K6" i="5"/>
  <c r="P6" i="5"/>
  <c r="BM6" i="5"/>
  <c r="AJ6" i="5"/>
  <c r="L85" i="7"/>
  <c r="BI85" i="7"/>
  <c r="V85" i="7"/>
  <c r="AV85" i="7"/>
  <c r="AB85" i="7"/>
  <c r="Q85" i="7"/>
  <c r="AU85" i="7"/>
  <c r="AN85" i="7"/>
  <c r="AZ85" i="7"/>
  <c r="AJ85" i="7"/>
  <c r="T85" i="7"/>
  <c r="BA85" i="7"/>
  <c r="X85" i="7"/>
  <c r="AW85" i="7"/>
  <c r="AK85" i="7"/>
  <c r="BN27" i="5"/>
  <c r="AB27" i="5"/>
  <c r="BH27" i="5"/>
  <c r="AU27" i="5"/>
  <c r="T27" i="5"/>
  <c r="BB27" i="5"/>
  <c r="J27" i="5"/>
  <c r="H27" i="5"/>
  <c r="AC27" i="5"/>
  <c r="AY27" i="5"/>
  <c r="L27" i="5"/>
  <c r="AK27" i="5"/>
  <c r="BC27" i="5"/>
  <c r="BL27" i="5"/>
  <c r="AG27" i="5"/>
  <c r="K27" i="5"/>
  <c r="AT86" i="7"/>
  <c r="AJ86" i="7"/>
  <c r="BG86" i="7"/>
  <c r="AP86" i="7"/>
  <c r="AC86" i="7"/>
  <c r="AK86" i="7"/>
  <c r="AM86" i="7"/>
  <c r="AV86" i="7"/>
  <c r="BH86" i="7"/>
  <c r="M86" i="7"/>
  <c r="AO86" i="7"/>
  <c r="BF86" i="7"/>
  <c r="AR86" i="7"/>
  <c r="BI86" i="7"/>
  <c r="BC86" i="7"/>
  <c r="AB84" i="7"/>
  <c r="S84" i="7"/>
  <c r="BL84" i="7"/>
  <c r="H84" i="7"/>
  <c r="AS84" i="7"/>
  <c r="BM84" i="7"/>
  <c r="AK84" i="7"/>
  <c r="AE84" i="7"/>
  <c r="X84" i="7"/>
  <c r="BA84" i="7"/>
  <c r="BO84" i="7"/>
  <c r="AO84" i="7"/>
  <c r="AD84" i="7"/>
  <c r="AU84" i="7"/>
  <c r="K84" i="7"/>
  <c r="AP84" i="7"/>
  <c r="V90" i="5"/>
  <c r="AD90" i="5"/>
  <c r="BJ90" i="5"/>
  <c r="BF90" i="5"/>
  <c r="T90" i="5"/>
  <c r="BE90" i="5"/>
  <c r="K90" i="5"/>
  <c r="AP90" i="5"/>
  <c r="S90" i="5"/>
  <c r="AZ90" i="5"/>
  <c r="BC90" i="5"/>
  <c r="N90" i="5"/>
  <c r="AF90" i="5"/>
  <c r="AV90" i="5"/>
  <c r="BH90" i="5"/>
  <c r="AE19" i="7"/>
  <c r="BB19" i="7"/>
  <c r="BH19" i="7"/>
  <c r="R19" i="7"/>
  <c r="AS19" i="7"/>
  <c r="AU19" i="7"/>
  <c r="BD19" i="7"/>
  <c r="AK19" i="7"/>
  <c r="O19" i="7"/>
  <c r="G19" i="7"/>
  <c r="AF19" i="7"/>
  <c r="AO19" i="7"/>
  <c r="Y19" i="7"/>
  <c r="AI19" i="7"/>
  <c r="P19" i="7"/>
  <c r="S32" i="5"/>
  <c r="AX32" i="5"/>
  <c r="L32" i="5"/>
  <c r="I32" i="5"/>
  <c r="BL32" i="5"/>
  <c r="BN32" i="5"/>
  <c r="AE32" i="5"/>
  <c r="W32" i="5"/>
  <c r="P32" i="5"/>
  <c r="AP32" i="5"/>
  <c r="M32" i="5"/>
  <c r="AC32" i="5"/>
  <c r="AW32" i="5"/>
  <c r="AF32" i="5"/>
  <c r="BM32" i="5"/>
  <c r="I74" i="5"/>
  <c r="AW74" i="5"/>
  <c r="AC74" i="5"/>
  <c r="AQ74" i="5"/>
  <c r="R74" i="5"/>
  <c r="AK74" i="5"/>
  <c r="BH74" i="5"/>
  <c r="P74" i="5"/>
  <c r="AB74" i="5"/>
  <c r="Z74" i="5"/>
  <c r="BC74" i="5"/>
  <c r="BG74" i="5"/>
  <c r="G74" i="5"/>
  <c r="Y74" i="5"/>
  <c r="N97" i="7"/>
  <c r="BL97" i="7"/>
  <c r="Z97" i="7"/>
  <c r="BB97" i="7"/>
  <c r="BF79" i="7"/>
  <c r="AT79" i="7"/>
  <c r="BG79" i="7"/>
  <c r="Q79" i="7"/>
  <c r="BL53" i="7"/>
  <c r="BI53" i="7"/>
  <c r="AW53" i="7"/>
  <c r="Z53" i="7"/>
  <c r="AP107" i="5"/>
  <c r="H107" i="5"/>
  <c r="AT107" i="5"/>
  <c r="M30" i="7"/>
  <c r="N30" i="7"/>
  <c r="AU30" i="7"/>
  <c r="AB30" i="7"/>
  <c r="K94" i="7"/>
  <c r="BK94" i="7"/>
  <c r="AR94" i="7"/>
  <c r="AH94" i="7"/>
  <c r="L57" i="5"/>
  <c r="AK57" i="5"/>
  <c r="Q57" i="5"/>
  <c r="H57" i="5"/>
  <c r="M107" i="7"/>
  <c r="AB107" i="7"/>
  <c r="BF107" i="7"/>
  <c r="U107" i="7"/>
  <c r="AA20" i="5"/>
  <c r="J20" i="5"/>
  <c r="AS20" i="5"/>
  <c r="H20" i="5"/>
  <c r="AX20" i="5"/>
  <c r="AN20" i="5"/>
  <c r="AB22" i="7"/>
  <c r="BL22" i="7"/>
  <c r="W22" i="7"/>
  <c r="AX22" i="7"/>
  <c r="AK22" i="7"/>
  <c r="BB22" i="7"/>
  <c r="AN22" i="7"/>
  <c r="Y22" i="7"/>
  <c r="Z83" i="5"/>
  <c r="X83" i="5"/>
  <c r="AC83" i="5"/>
  <c r="BI83" i="5"/>
  <c r="BG83" i="5"/>
  <c r="AH83" i="5"/>
  <c r="AB83" i="5"/>
  <c r="AQ4" i="5"/>
  <c r="AU4" i="5"/>
  <c r="BM4" i="5"/>
  <c r="H4" i="5"/>
  <c r="BJ4" i="5"/>
  <c r="S4" i="5"/>
  <c r="BL4" i="5"/>
  <c r="R4" i="5"/>
  <c r="BO6" i="5"/>
  <c r="W6" i="5"/>
  <c r="AA6" i="5"/>
  <c r="AE6" i="5"/>
  <c r="AN6" i="5"/>
  <c r="Z6" i="5"/>
  <c r="AY6" i="5"/>
  <c r="R6" i="5"/>
  <c r="BB85" i="7"/>
  <c r="Z85" i="7"/>
  <c r="AX85" i="7"/>
  <c r="BK85" i="7"/>
  <c r="BJ85" i="7"/>
  <c r="BD85" i="7"/>
  <c r="AR85" i="7"/>
  <c r="AQ27" i="5"/>
  <c r="P27" i="5"/>
  <c r="M27" i="5"/>
  <c r="I27" i="5"/>
  <c r="BF27" i="5"/>
  <c r="U27" i="5"/>
  <c r="AE27" i="5"/>
  <c r="W27" i="5"/>
  <c r="AL86" i="7"/>
  <c r="BK86" i="7"/>
  <c r="Q86" i="7"/>
  <c r="BE86" i="7"/>
  <c r="U86" i="7"/>
  <c r="V86" i="7"/>
  <c r="O86" i="7"/>
  <c r="AD86" i="7"/>
  <c r="AQ84" i="7"/>
  <c r="AI84" i="7"/>
  <c r="AH84" i="7"/>
  <c r="Z84" i="7"/>
  <c r="W84" i="7"/>
  <c r="Y84" i="7"/>
  <c r="AA84" i="7"/>
  <c r="AX90" i="5"/>
  <c r="H90" i="5"/>
  <c r="AJ90" i="5"/>
  <c r="BI90" i="5"/>
  <c r="AE90" i="5"/>
  <c r="AK90" i="5"/>
  <c r="W90" i="5"/>
  <c r="AI90" i="5"/>
  <c r="AB19" i="7"/>
  <c r="BK19" i="7"/>
  <c r="BI19" i="7"/>
  <c r="BA19" i="7"/>
  <c r="S19" i="7"/>
  <c r="BF19" i="7"/>
  <c r="BG19" i="7"/>
  <c r="AB32" i="5"/>
  <c r="AQ32" i="5"/>
  <c r="AN32" i="5"/>
  <c r="R32" i="5"/>
  <c r="AM32" i="5"/>
  <c r="AS32" i="5"/>
  <c r="BA32" i="5"/>
  <c r="G32" i="5"/>
  <c r="M74" i="5"/>
  <c r="BB74" i="5"/>
  <c r="L74" i="5"/>
  <c r="K74" i="5"/>
  <c r="AM74" i="5"/>
  <c r="AV74" i="5"/>
  <c r="AP74" i="5"/>
  <c r="AX74" i="5"/>
  <c r="AE26" i="5"/>
  <c r="BD26" i="5"/>
  <c r="M26" i="5"/>
  <c r="BA26" i="5"/>
  <c r="BN26" i="5"/>
  <c r="AM26" i="5"/>
  <c r="BE26" i="5"/>
  <c r="BF26" i="5"/>
  <c r="BI26" i="5"/>
  <c r="AA26" i="5"/>
  <c r="BK26" i="5"/>
  <c r="AJ26" i="5"/>
  <c r="BO26" i="5"/>
  <c r="AH26" i="5"/>
  <c r="AP26" i="5"/>
  <c r="P26" i="5"/>
  <c r="AK29" i="7"/>
  <c r="L29" i="7"/>
  <c r="K29" i="7"/>
  <c r="AE29" i="7"/>
  <c r="N29" i="7"/>
  <c r="BN29" i="7"/>
  <c r="AZ29" i="7"/>
  <c r="AB29" i="7"/>
  <c r="O29" i="7"/>
  <c r="AD29" i="7"/>
  <c r="BO29" i="7"/>
  <c r="H29" i="7"/>
  <c r="AH29" i="7"/>
  <c r="BL29" i="7"/>
  <c r="P29" i="7"/>
  <c r="Y94" i="5"/>
  <c r="AW94" i="5"/>
  <c r="BJ94" i="5"/>
  <c r="BG94" i="5"/>
  <c r="AO94" i="5"/>
  <c r="AC94" i="5"/>
  <c r="AM94" i="5"/>
  <c r="AT94" i="5"/>
  <c r="AN94" i="5"/>
  <c r="AZ94" i="5"/>
  <c r="AP94" i="5"/>
  <c r="Z94" i="5"/>
  <c r="AY94" i="5"/>
  <c r="S94" i="5"/>
  <c r="AS94" i="5"/>
  <c r="X49" i="5"/>
  <c r="G49" i="5"/>
  <c r="Q49" i="5"/>
  <c r="R49" i="5"/>
  <c r="BF49" i="5"/>
  <c r="AH49" i="5"/>
  <c r="AN49" i="5"/>
  <c r="AX49" i="5"/>
  <c r="AT49" i="5"/>
  <c r="AW49" i="5"/>
  <c r="U49" i="5"/>
  <c r="BO49" i="5"/>
  <c r="AQ49" i="5"/>
  <c r="BN49" i="5"/>
  <c r="AU49" i="5"/>
  <c r="J49" i="5"/>
  <c r="AZ96" i="7"/>
  <c r="AK96" i="7"/>
  <c r="AE96" i="7"/>
  <c r="AF96" i="7"/>
  <c r="BC96" i="7"/>
  <c r="I96" i="7"/>
  <c r="R96" i="7"/>
  <c r="BG96" i="7"/>
  <c r="AJ96" i="7"/>
  <c r="AW96" i="7"/>
  <c r="AP96" i="7"/>
  <c r="AC96" i="7"/>
  <c r="AQ96" i="7"/>
  <c r="AI96" i="7"/>
  <c r="AY96" i="7"/>
  <c r="AS21" i="7"/>
  <c r="BC21" i="7"/>
  <c r="X21" i="7"/>
  <c r="BF21" i="7"/>
  <c r="BL21" i="7"/>
  <c r="J21" i="7"/>
  <c r="Z21" i="7"/>
  <c r="I21" i="7"/>
  <c r="BE21" i="7"/>
  <c r="M21" i="7"/>
  <c r="AY21" i="7"/>
  <c r="N21" i="7"/>
  <c r="U21" i="7"/>
  <c r="AE21" i="7"/>
  <c r="V21" i="7"/>
  <c r="S21" i="7"/>
  <c r="AO51" i="5"/>
  <c r="AY51" i="5"/>
  <c r="M51" i="5"/>
  <c r="BE51" i="5"/>
  <c r="BO51" i="5"/>
  <c r="L51" i="5"/>
  <c r="O51" i="5"/>
  <c r="BI51" i="5"/>
  <c r="P51" i="5"/>
  <c r="BK51" i="5"/>
  <c r="V51" i="5"/>
  <c r="AH51" i="5"/>
  <c r="AX51" i="5"/>
  <c r="AZ51" i="5"/>
  <c r="AE51" i="5"/>
  <c r="Y64" i="5"/>
  <c r="BN64" i="5"/>
  <c r="AG64" i="5"/>
  <c r="BB64" i="5"/>
  <c r="K64" i="5"/>
  <c r="H64" i="5"/>
  <c r="BL64" i="5"/>
  <c r="AM64" i="5"/>
  <c r="AR64" i="5"/>
  <c r="M64" i="5"/>
  <c r="AI64" i="5"/>
  <c r="AH64" i="5"/>
  <c r="BD64" i="5"/>
  <c r="AV64" i="5"/>
  <c r="AN64" i="5"/>
  <c r="R58" i="5"/>
  <c r="AW58" i="5"/>
  <c r="AL58" i="5"/>
  <c r="K58" i="5"/>
  <c r="Z58" i="5"/>
  <c r="BA58" i="5"/>
  <c r="G58" i="5"/>
  <c r="U58" i="5"/>
  <c r="N58" i="5"/>
  <c r="W58" i="5"/>
  <c r="BJ58" i="5"/>
  <c r="AC58" i="5"/>
  <c r="AZ58" i="5"/>
  <c r="BH58" i="5"/>
  <c r="Y58" i="5"/>
  <c r="J95" i="7"/>
  <c r="AH95" i="7"/>
  <c r="BI95" i="7"/>
  <c r="T95" i="7"/>
  <c r="BH95" i="7"/>
  <c r="BK95" i="7"/>
  <c r="AO95" i="7"/>
  <c r="I95" i="7"/>
  <c r="BO95" i="7"/>
  <c r="BN95" i="7"/>
  <c r="AR95" i="7"/>
  <c r="R95" i="7"/>
  <c r="L95" i="7"/>
  <c r="Q95" i="7"/>
  <c r="AI95" i="7"/>
  <c r="AA50" i="5"/>
  <c r="BG50" i="5"/>
  <c r="J50" i="5"/>
  <c r="AQ50" i="5"/>
  <c r="BB50" i="5"/>
  <c r="BK50" i="5"/>
  <c r="S50" i="5"/>
  <c r="T50" i="5"/>
  <c r="AV50" i="5"/>
  <c r="AE50" i="5"/>
  <c r="W50" i="5"/>
  <c r="I50" i="5"/>
  <c r="AX50" i="5"/>
  <c r="AG50" i="5"/>
  <c r="AO50" i="5"/>
  <c r="AY50" i="5"/>
  <c r="BH28" i="5"/>
  <c r="AD28" i="5"/>
  <c r="BG28" i="5"/>
  <c r="AM28" i="5"/>
  <c r="Z28" i="5"/>
  <c r="AZ28" i="5"/>
  <c r="BJ28" i="5"/>
  <c r="BI28" i="5"/>
  <c r="AV28" i="5"/>
  <c r="AL28" i="5"/>
  <c r="AR28" i="5"/>
  <c r="AT28" i="5"/>
  <c r="BD28" i="5"/>
  <c r="BO28" i="5"/>
  <c r="I28" i="5"/>
  <c r="AI90" i="7"/>
  <c r="AU90" i="7"/>
  <c r="AK90" i="7"/>
  <c r="P90" i="7"/>
  <c r="Y90" i="7"/>
  <c r="U90" i="7"/>
  <c r="AR90" i="7"/>
  <c r="BB90" i="7"/>
  <c r="AX90" i="7"/>
  <c r="BE90" i="7"/>
  <c r="AP90" i="7"/>
  <c r="H90" i="7"/>
  <c r="BG90" i="7"/>
  <c r="AJ90" i="7"/>
  <c r="BK90" i="7"/>
  <c r="AD53" i="5"/>
  <c r="BD53" i="5"/>
  <c r="AP53" i="5"/>
  <c r="BG53" i="5"/>
  <c r="O53" i="5"/>
  <c r="AU53" i="5"/>
  <c r="BB53" i="5"/>
  <c r="H53" i="5"/>
  <c r="AQ53" i="5"/>
  <c r="BN53" i="5"/>
  <c r="S53" i="5"/>
  <c r="BO53" i="5"/>
  <c r="W53" i="5"/>
  <c r="N53" i="5"/>
  <c r="V53" i="5"/>
  <c r="AT10" i="5"/>
  <c r="AW10" i="5"/>
  <c r="BL10" i="5"/>
  <c r="AU10" i="5"/>
  <c r="BA10" i="5"/>
  <c r="W10" i="5"/>
  <c r="AI10" i="5"/>
  <c r="N10" i="5"/>
  <c r="Z10" i="5"/>
  <c r="G10" i="5"/>
  <c r="BD10" i="5"/>
  <c r="I10" i="5"/>
  <c r="AH10" i="5"/>
  <c r="V10" i="5"/>
  <c r="S10" i="5"/>
  <c r="BO31" i="5"/>
  <c r="K31" i="5"/>
  <c r="Z31" i="5"/>
  <c r="BF31" i="5"/>
  <c r="J31" i="5"/>
  <c r="BI31" i="5"/>
  <c r="BE31" i="5"/>
  <c r="BC31" i="5"/>
  <c r="AY31" i="5"/>
  <c r="BJ31" i="5"/>
  <c r="AH31" i="5"/>
  <c r="AE31" i="5"/>
  <c r="P31" i="5"/>
  <c r="I31" i="5"/>
  <c r="BG31" i="5"/>
  <c r="O31" i="5"/>
  <c r="AL16" i="5"/>
  <c r="K16" i="5"/>
  <c r="AA16" i="5"/>
  <c r="AK16" i="5"/>
  <c r="H16" i="5"/>
  <c r="AU16" i="5"/>
  <c r="AV16" i="5"/>
  <c r="AY16" i="5"/>
  <c r="AS16" i="5"/>
  <c r="AM16" i="5"/>
  <c r="AP16" i="5"/>
  <c r="J16" i="5"/>
  <c r="AN16" i="5"/>
  <c r="AC16" i="5"/>
  <c r="BB16" i="5"/>
  <c r="X25" i="5"/>
  <c r="BL25" i="5"/>
  <c r="AU25" i="5"/>
  <c r="AF25" i="5"/>
  <c r="BM25" i="5"/>
  <c r="AM25" i="5"/>
  <c r="AV25" i="5"/>
  <c r="M25" i="5"/>
  <c r="BF25" i="5"/>
  <c r="T25" i="5"/>
  <c r="P25" i="5"/>
  <c r="I25" i="5"/>
  <c r="BJ25" i="5"/>
  <c r="AY25" i="5"/>
  <c r="U25" i="5"/>
  <c r="AV60" i="5"/>
  <c r="AQ60" i="5"/>
  <c r="AN60" i="5"/>
  <c r="J60" i="5"/>
  <c r="X60" i="5"/>
  <c r="L60" i="5"/>
  <c r="Y60" i="5"/>
  <c r="BD60" i="5"/>
  <c r="O60" i="5"/>
  <c r="AD60" i="5"/>
  <c r="AL60" i="5"/>
  <c r="BM60" i="5"/>
  <c r="AE60" i="5"/>
  <c r="U60" i="5"/>
  <c r="AG60" i="5"/>
  <c r="BM97" i="5"/>
  <c r="BF97" i="5"/>
  <c r="I97" i="5"/>
  <c r="J97" i="5"/>
  <c r="BB97" i="5"/>
  <c r="AV97" i="5"/>
  <c r="X97" i="5"/>
  <c r="T97" i="5"/>
  <c r="G97" i="5"/>
  <c r="BJ97" i="5"/>
  <c r="BN97" i="5"/>
  <c r="BA97" i="5"/>
  <c r="O97" i="5"/>
  <c r="AG97" i="5"/>
  <c r="BO97" i="5"/>
  <c r="AS97" i="5"/>
  <c r="G99" i="5"/>
  <c r="AR99" i="5"/>
  <c r="AA99" i="5"/>
  <c r="AF99" i="5"/>
  <c r="AH99" i="5"/>
  <c r="AS99" i="5"/>
  <c r="BK99" i="5"/>
  <c r="T99" i="5"/>
  <c r="BB99" i="5"/>
  <c r="BC99" i="5"/>
  <c r="AY99" i="5"/>
  <c r="R99" i="5"/>
  <c r="AT99" i="5"/>
  <c r="AI99" i="5"/>
  <c r="U99" i="5"/>
  <c r="BH10" i="7"/>
  <c r="BC10" i="7"/>
  <c r="U10" i="7"/>
  <c r="BI10" i="7"/>
  <c r="AF10" i="7"/>
  <c r="AD10" i="7"/>
  <c r="AK10" i="7"/>
  <c r="V10" i="7"/>
  <c r="M10" i="7"/>
  <c r="AY10" i="7"/>
  <c r="AS97" i="7"/>
  <c r="AJ97" i="7"/>
  <c r="L97" i="7"/>
  <c r="BH97" i="7"/>
  <c r="Y79" i="7"/>
  <c r="AJ79" i="7"/>
  <c r="K79" i="7"/>
  <c r="AK53" i="7"/>
  <c r="AN53" i="7"/>
  <c r="AC53" i="7"/>
  <c r="X53" i="7"/>
  <c r="K107" i="5"/>
  <c r="AL107" i="5"/>
  <c r="BK107" i="5"/>
  <c r="BM107" i="5"/>
  <c r="BE30" i="7"/>
  <c r="P30" i="7"/>
  <c r="BM30" i="7"/>
  <c r="BN30" i="7"/>
  <c r="R94" i="7"/>
  <c r="AO94" i="7"/>
  <c r="Z94" i="7"/>
  <c r="BN94" i="7"/>
  <c r="AB57" i="5"/>
  <c r="BH57" i="5"/>
  <c r="AW57" i="5"/>
  <c r="Q107" i="7"/>
  <c r="R107" i="7"/>
  <c r="AL107" i="7"/>
  <c r="BN107" i="7"/>
  <c r="AQ20" i="5"/>
  <c r="AP20" i="5"/>
  <c r="O20" i="5"/>
  <c r="K20" i="5"/>
  <c r="BK20" i="5"/>
  <c r="AE20" i="5"/>
  <c r="AK20" i="5"/>
  <c r="AO22" i="7"/>
  <c r="AE22" i="7"/>
  <c r="AT22" i="7"/>
  <c r="AC22" i="7"/>
  <c r="I22" i="7"/>
  <c r="Z22" i="7"/>
  <c r="AG22" i="7"/>
  <c r="J83" i="5"/>
  <c r="AY83" i="5"/>
  <c r="AO83" i="5"/>
  <c r="BE83" i="5"/>
  <c r="AS83" i="5"/>
  <c r="BL83" i="5"/>
  <c r="O83" i="5"/>
  <c r="AT83" i="5"/>
  <c r="BA4" i="5"/>
  <c r="I4" i="5"/>
  <c r="AT4" i="5"/>
  <c r="AM4" i="5"/>
  <c r="AE4" i="5"/>
  <c r="U4" i="5"/>
  <c r="Y4" i="5"/>
  <c r="AD4" i="5"/>
  <c r="AQ6" i="5"/>
  <c r="BH6" i="5"/>
  <c r="AC6" i="5"/>
  <c r="AD6" i="5"/>
  <c r="AB6" i="5"/>
  <c r="O6" i="5"/>
  <c r="U6" i="5"/>
  <c r="AF85" i="7"/>
  <c r="G85" i="7"/>
  <c r="O85" i="7"/>
  <c r="BM85" i="7"/>
  <c r="AT85" i="7"/>
  <c r="R85" i="7"/>
  <c r="AY85" i="7"/>
  <c r="AQ85" i="7"/>
  <c r="AL27" i="5"/>
  <c r="BJ27" i="5"/>
  <c r="AS27" i="5"/>
  <c r="AH27" i="5"/>
  <c r="N27" i="5"/>
  <c r="AA27" i="5"/>
  <c r="BI27" i="5"/>
  <c r="Y86" i="7"/>
  <c r="BJ86" i="7"/>
  <c r="AE86" i="7"/>
  <c r="AS86" i="7"/>
  <c r="AB86" i="7"/>
  <c r="H86" i="7"/>
  <c r="AH86" i="7"/>
  <c r="BL86" i="7"/>
  <c r="O84" i="7"/>
  <c r="AC84" i="7"/>
  <c r="BN84" i="7"/>
  <c r="AM84" i="7"/>
  <c r="U84" i="7"/>
  <c r="V84" i="7"/>
  <c r="L84" i="7"/>
  <c r="AN84" i="7"/>
  <c r="R90" i="5"/>
  <c r="AH90" i="5"/>
  <c r="AQ90" i="5"/>
  <c r="AG90" i="5"/>
  <c r="AA90" i="5"/>
  <c r="X90" i="5"/>
  <c r="J90" i="5"/>
  <c r="I19" i="7"/>
  <c r="K19" i="7"/>
  <c r="AQ19" i="7"/>
  <c r="AP19" i="7"/>
  <c r="AX19" i="7"/>
  <c r="W19" i="7"/>
  <c r="AY19" i="7"/>
  <c r="X19" i="7"/>
  <c r="BE32" i="5"/>
  <c r="BI32" i="5"/>
  <c r="AZ32" i="5"/>
  <c r="BD32" i="5"/>
  <c r="AJ32" i="5"/>
  <c r="BH32" i="5"/>
  <c r="BG32" i="5"/>
  <c r="J32" i="5"/>
  <c r="AA74" i="5"/>
  <c r="BM74" i="5"/>
  <c r="H74" i="5"/>
  <c r="AI74" i="5"/>
  <c r="S74" i="5"/>
  <c r="U74" i="5"/>
  <c r="AT74" i="5"/>
  <c r="R26" i="5"/>
  <c r="AV26" i="5"/>
  <c r="BG26" i="5"/>
  <c r="AL26" i="5"/>
  <c r="AQ26" i="5"/>
  <c r="BB26" i="5"/>
  <c r="L26" i="5"/>
  <c r="BH26" i="5"/>
  <c r="AP29" i="7"/>
  <c r="BF29" i="7"/>
  <c r="Q29" i="7"/>
  <c r="Z29" i="7"/>
  <c r="G29" i="7"/>
  <c r="BD29" i="7"/>
  <c r="AU29" i="7"/>
  <c r="BM29" i="7"/>
  <c r="AI94" i="5"/>
  <c r="AA94" i="5"/>
  <c r="I94" i="5"/>
  <c r="BN94" i="5"/>
  <c r="AF94" i="5"/>
  <c r="W94" i="5"/>
  <c r="P94" i="5"/>
  <c r="AS49" i="5"/>
  <c r="AJ49" i="5"/>
  <c r="K49" i="5"/>
  <c r="N49" i="5"/>
  <c r="P49" i="5"/>
  <c r="BH49" i="5"/>
  <c r="AR49" i="5"/>
  <c r="BK49" i="5"/>
  <c r="L96" i="7"/>
  <c r="AU96" i="7"/>
  <c r="BO96" i="7"/>
  <c r="K96" i="7"/>
  <c r="BF96" i="7"/>
  <c r="N96" i="7"/>
  <c r="AM96" i="7"/>
  <c r="AO96" i="7"/>
  <c r="BI21" i="7"/>
  <c r="T21" i="7"/>
  <c r="AC21" i="7"/>
  <c r="Q21" i="7"/>
  <c r="AI21" i="7"/>
  <c r="AU21" i="7"/>
  <c r="BA21" i="7"/>
  <c r="J51" i="5"/>
  <c r="AW51" i="5"/>
  <c r="Q51" i="5"/>
  <c r="W51" i="5"/>
  <c r="AM51" i="5"/>
  <c r="BA51" i="5"/>
  <c r="BG51" i="5"/>
  <c r="X51" i="5"/>
  <c r="X64" i="5"/>
  <c r="I64" i="5"/>
  <c r="AL64" i="5"/>
  <c r="BO64" i="5"/>
  <c r="BI64" i="5"/>
  <c r="AF64" i="5"/>
  <c r="AA64" i="5"/>
  <c r="BK64" i="5"/>
  <c r="AP58" i="5"/>
  <c r="AH58" i="5"/>
  <c r="AK58" i="5"/>
  <c r="BE58" i="5"/>
  <c r="BN58" i="5"/>
  <c r="BK58" i="5"/>
  <c r="BG58" i="5"/>
  <c r="W95" i="7"/>
  <c r="AJ95" i="7"/>
  <c r="AU95" i="7"/>
  <c r="AV95" i="7"/>
  <c r="V95" i="7"/>
  <c r="BF95" i="7"/>
  <c r="AW95" i="7"/>
  <c r="AE95" i="7"/>
  <c r="Z50" i="5"/>
  <c r="AL50" i="5"/>
  <c r="N50" i="5"/>
  <c r="G50" i="5"/>
  <c r="R50" i="5"/>
  <c r="BI50" i="5"/>
  <c r="BO50" i="5"/>
  <c r="BF28" i="5"/>
  <c r="G28" i="5"/>
  <c r="BB28" i="5"/>
  <c r="W28" i="5"/>
  <c r="AU28" i="5"/>
  <c r="BK28" i="5"/>
  <c r="AA28" i="5"/>
  <c r="AF28" i="5"/>
  <c r="T90" i="7"/>
  <c r="L90" i="7"/>
  <c r="O90" i="7"/>
  <c r="BJ90" i="7"/>
  <c r="AD90" i="7"/>
  <c r="AZ90" i="7"/>
  <c r="AG90" i="7"/>
  <c r="J53" i="5"/>
  <c r="AR53" i="5"/>
  <c r="AC53" i="5"/>
  <c r="Q53" i="5"/>
  <c r="M53" i="5"/>
  <c r="G53" i="5"/>
  <c r="AT53" i="5"/>
  <c r="AN53" i="5"/>
  <c r="AJ10" i="5"/>
  <c r="AA10" i="5"/>
  <c r="BN10" i="5"/>
  <c r="AQ10" i="5"/>
  <c r="AR10" i="5"/>
  <c r="P10" i="5"/>
  <c r="AS10" i="5"/>
  <c r="U10" i="5"/>
  <c r="AR31" i="5"/>
  <c r="L31" i="5"/>
  <c r="AJ31" i="5"/>
  <c r="AG31" i="5"/>
  <c r="Q31" i="5"/>
  <c r="X31" i="5"/>
  <c r="AZ31" i="5"/>
  <c r="AJ16" i="5"/>
  <c r="M16" i="5"/>
  <c r="BE16" i="5"/>
  <c r="AB16" i="5"/>
  <c r="Y16" i="5"/>
  <c r="AT16" i="5"/>
  <c r="Z16" i="5"/>
  <c r="AW16" i="5"/>
  <c r="AQ25" i="5"/>
  <c r="Y25" i="5"/>
  <c r="S25" i="5"/>
  <c r="BI25" i="5"/>
  <c r="AI25" i="5"/>
  <c r="BA25" i="5"/>
  <c r="AG25" i="5"/>
  <c r="BN25" i="5"/>
  <c r="P60" i="5"/>
  <c r="AW60" i="5"/>
  <c r="BA60" i="5"/>
  <c r="BF60" i="5"/>
  <c r="I60" i="5"/>
  <c r="AK60" i="5"/>
  <c r="AF60" i="5"/>
  <c r="BH97" i="5"/>
  <c r="S97" i="5"/>
  <c r="AL97" i="5"/>
  <c r="AA97" i="5"/>
  <c r="AR97" i="5"/>
  <c r="AP97" i="5"/>
  <c r="AE97" i="5"/>
  <c r="Q97" i="5"/>
  <c r="AB99" i="5"/>
  <c r="Y99" i="5"/>
  <c r="BJ99" i="5"/>
  <c r="AW99" i="5"/>
  <c r="BE99" i="5"/>
  <c r="AL99" i="5"/>
  <c r="X99" i="5"/>
  <c r="AH10" i="7"/>
  <c r="AV10" i="7"/>
  <c r="N10" i="7"/>
  <c r="AR10" i="7"/>
  <c r="AA10" i="7"/>
  <c r="AO10" i="7"/>
  <c r="BD10" i="7"/>
  <c r="AP10" i="7"/>
  <c r="Q10" i="7"/>
  <c r="BF10" i="7"/>
  <c r="AM45" i="5"/>
  <c r="BB45" i="5"/>
  <c r="AI45" i="5"/>
  <c r="P45" i="5"/>
  <c r="Q45" i="5"/>
  <c r="Y45" i="5"/>
  <c r="H45" i="5"/>
  <c r="V45" i="5"/>
  <c r="AQ45" i="5"/>
  <c r="N45" i="5"/>
  <c r="R45" i="5"/>
  <c r="BA45" i="5"/>
  <c r="BJ45" i="5"/>
  <c r="AK45" i="5"/>
  <c r="AJ45" i="5"/>
  <c r="BN45" i="5"/>
  <c r="BJ8" i="7"/>
  <c r="V8" i="7"/>
  <c r="BE8" i="7"/>
  <c r="BN8" i="7"/>
  <c r="AF8" i="7"/>
  <c r="AQ8" i="7"/>
  <c r="AB8" i="7"/>
  <c r="AP8" i="7"/>
  <c r="AA8" i="7"/>
  <c r="AK8" i="7"/>
  <c r="AR8" i="7"/>
  <c r="S8" i="7"/>
  <c r="BG8" i="7"/>
  <c r="AE8" i="7"/>
  <c r="Y8" i="7"/>
  <c r="AK9" i="7"/>
  <c r="W9" i="7"/>
  <c r="AC9" i="7"/>
  <c r="BK9" i="7"/>
  <c r="AH9" i="7"/>
  <c r="BF9" i="7"/>
  <c r="P9" i="7"/>
  <c r="BL9" i="7"/>
  <c r="AF9" i="7"/>
  <c r="O9" i="7"/>
  <c r="AY9" i="7"/>
  <c r="K9" i="7"/>
  <c r="J9" i="7"/>
  <c r="BM9" i="7"/>
  <c r="AW9" i="7"/>
  <c r="BH9" i="7"/>
  <c r="H24" i="7"/>
  <c r="AP24" i="7"/>
  <c r="AW24" i="7"/>
  <c r="BK24" i="7"/>
  <c r="BJ24" i="7"/>
  <c r="BM24" i="7"/>
  <c r="X24" i="7"/>
  <c r="U24" i="7"/>
  <c r="AM24" i="7"/>
  <c r="BD24" i="7"/>
  <c r="W24" i="7"/>
  <c r="BC24" i="7"/>
  <c r="Q24" i="7"/>
  <c r="J24" i="7"/>
  <c r="AD24" i="7"/>
  <c r="BK41" i="7"/>
  <c r="BG41" i="7"/>
  <c r="S41" i="7"/>
  <c r="U41" i="7"/>
  <c r="G41" i="7"/>
  <c r="K41" i="7"/>
  <c r="AH41" i="7"/>
  <c r="BJ41" i="7"/>
  <c r="L41" i="7"/>
  <c r="BN41" i="7"/>
  <c r="I41" i="7"/>
  <c r="AR41" i="7"/>
  <c r="BH41" i="7"/>
  <c r="H41" i="7"/>
  <c r="AS41" i="7"/>
  <c r="P41" i="7"/>
  <c r="BN89" i="5"/>
  <c r="AO89" i="5"/>
  <c r="BI89" i="5"/>
  <c r="AN89" i="5"/>
  <c r="AP89" i="5"/>
  <c r="AH89" i="5"/>
  <c r="AY74" i="5"/>
  <c r="AU26" i="5"/>
  <c r="BM26" i="5"/>
  <c r="AS26" i="5"/>
  <c r="AK26" i="5"/>
  <c r="AR26" i="5"/>
  <c r="K26" i="5"/>
  <c r="AD26" i="5"/>
  <c r="AW29" i="7"/>
  <c r="AX29" i="7"/>
  <c r="AV29" i="7"/>
  <c r="BA29" i="7"/>
  <c r="AR29" i="7"/>
  <c r="BI29" i="7"/>
  <c r="BH29" i="7"/>
  <c r="AO29" i="7"/>
  <c r="AR94" i="5"/>
  <c r="R94" i="5"/>
  <c r="J94" i="5"/>
  <c r="V94" i="5"/>
  <c r="BH94" i="5"/>
  <c r="X94" i="5"/>
  <c r="BI94" i="5"/>
  <c r="BK94" i="5"/>
  <c r="AA49" i="5"/>
  <c r="BC49" i="5"/>
  <c r="AD49" i="5"/>
  <c r="S49" i="5"/>
  <c r="BI49" i="5"/>
  <c r="AY49" i="5"/>
  <c r="AC49" i="5"/>
  <c r="S96" i="7"/>
  <c r="BN96" i="7"/>
  <c r="BB96" i="7"/>
  <c r="M96" i="7"/>
  <c r="J96" i="7"/>
  <c r="U96" i="7"/>
  <c r="AL96" i="7"/>
  <c r="BA96" i="7"/>
  <c r="AQ21" i="7"/>
  <c r="Y21" i="7"/>
  <c r="AH21" i="7"/>
  <c r="BK21" i="7"/>
  <c r="O21" i="7"/>
  <c r="AT21" i="7"/>
  <c r="AL21" i="7"/>
  <c r="AB21" i="7"/>
  <c r="R51" i="5"/>
  <c r="Y51" i="5"/>
  <c r="AF51" i="5"/>
  <c r="BJ51" i="5"/>
  <c r="BN51" i="5"/>
  <c r="AD51" i="5"/>
  <c r="BM51" i="5"/>
  <c r="BC64" i="5"/>
  <c r="N64" i="5"/>
  <c r="G64" i="5"/>
  <c r="O64" i="5"/>
  <c r="Z64" i="5"/>
  <c r="P64" i="5"/>
  <c r="S64" i="5"/>
  <c r="BJ64" i="5"/>
  <c r="AQ58" i="5"/>
  <c r="L58" i="5"/>
  <c r="BL58" i="5"/>
  <c r="BD58" i="5"/>
  <c r="AN58" i="5"/>
  <c r="V58" i="5"/>
  <c r="BF58" i="5"/>
  <c r="BI58" i="5"/>
  <c r="AF95" i="7"/>
  <c r="BD95" i="7"/>
  <c r="AB95" i="7"/>
  <c r="BG95" i="7"/>
  <c r="H95" i="7"/>
  <c r="Z95" i="7"/>
  <c r="BE95" i="7"/>
  <c r="AZ50" i="5"/>
  <c r="Y50" i="5"/>
  <c r="BM50" i="5"/>
  <c r="AI50" i="5"/>
  <c r="AC50" i="5"/>
  <c r="M50" i="5"/>
  <c r="O50" i="5"/>
  <c r="BE50" i="5"/>
  <c r="S28" i="5"/>
  <c r="J28" i="5"/>
  <c r="BN28" i="5"/>
  <c r="N28" i="5"/>
  <c r="AI28" i="5"/>
  <c r="Y28" i="5"/>
  <c r="AH28" i="5"/>
  <c r="BC90" i="7"/>
  <c r="W90" i="7"/>
  <c r="X90" i="7"/>
  <c r="I90" i="7"/>
  <c r="K90" i="7"/>
  <c r="M90" i="7"/>
  <c r="AH90" i="7"/>
  <c r="BD90" i="7"/>
  <c r="AA53" i="5"/>
  <c r="Z53" i="5"/>
  <c r="L53" i="5"/>
  <c r="AS53" i="5"/>
  <c r="X53" i="5"/>
  <c r="AF53" i="5"/>
  <c r="BH53" i="5"/>
  <c r="BK53" i="5"/>
  <c r="AD10" i="5"/>
  <c r="AF10" i="5"/>
  <c r="BO10" i="5"/>
  <c r="BC10" i="5"/>
  <c r="X10" i="5"/>
  <c r="BB10" i="5"/>
  <c r="BG10" i="5"/>
  <c r="AS31" i="5"/>
  <c r="S31" i="5"/>
  <c r="T31" i="5"/>
  <c r="BA31" i="5"/>
  <c r="AX31" i="5"/>
  <c r="AI31" i="5"/>
  <c r="M31" i="5"/>
  <c r="U31" i="5"/>
  <c r="AE16" i="5"/>
  <c r="AR16" i="5"/>
  <c r="AD16" i="5"/>
  <c r="BO16" i="5"/>
  <c r="BI16" i="5"/>
  <c r="L16" i="5"/>
  <c r="BF16" i="5"/>
  <c r="J25" i="5"/>
  <c r="AR25" i="5"/>
  <c r="BE25" i="5"/>
  <c r="AP25" i="5"/>
  <c r="H25" i="5"/>
  <c r="AO25" i="5"/>
  <c r="AB25" i="5"/>
  <c r="K25" i="5"/>
  <c r="AO60" i="5"/>
  <c r="BE60" i="5"/>
  <c r="BK60" i="5"/>
  <c r="AI60" i="5"/>
  <c r="BB60" i="5"/>
  <c r="BO60" i="5"/>
  <c r="K60" i="5"/>
  <c r="BG60" i="5"/>
  <c r="H97" i="5"/>
  <c r="BC97" i="5"/>
  <c r="K97" i="5"/>
  <c r="AT97" i="5"/>
  <c r="AY97" i="5"/>
  <c r="AC97" i="5"/>
  <c r="AX97" i="5"/>
  <c r="S99" i="5"/>
  <c r="BN99" i="5"/>
  <c r="H99" i="5"/>
  <c r="AD99" i="5"/>
  <c r="BO99" i="5"/>
  <c r="V99" i="5"/>
  <c r="L99" i="5"/>
  <c r="O99" i="5"/>
  <c r="AW10" i="7"/>
  <c r="BJ10" i="7"/>
  <c r="H10" i="7"/>
  <c r="W10" i="7"/>
  <c r="S10" i="7"/>
  <c r="BO10" i="7"/>
  <c r="AG10" i="7"/>
  <c r="G10" i="7"/>
  <c r="AX10" i="7"/>
  <c r="O10" i="7"/>
  <c r="AX45" i="5"/>
  <c r="BC45" i="5"/>
  <c r="Z45" i="5"/>
  <c r="AN45" i="5"/>
  <c r="AC45" i="5"/>
  <c r="AA45" i="5"/>
  <c r="AH45" i="5"/>
  <c r="AV45" i="5"/>
  <c r="I45" i="5"/>
  <c r="BO45" i="5"/>
  <c r="J45" i="5"/>
  <c r="AY45" i="5"/>
  <c r="BI45" i="5"/>
  <c r="W45" i="5"/>
  <c r="AW45" i="5"/>
  <c r="G8" i="7"/>
  <c r="X8" i="7"/>
  <c r="I8" i="7"/>
  <c r="W8" i="7"/>
  <c r="AL8" i="7"/>
  <c r="AC8" i="7"/>
  <c r="AI8" i="7"/>
  <c r="AZ8" i="7"/>
  <c r="U8" i="7"/>
  <c r="BB8" i="7"/>
  <c r="BC8" i="7"/>
  <c r="AY8" i="7"/>
  <c r="L8" i="7"/>
  <c r="H8" i="7"/>
  <c r="N8" i="7"/>
  <c r="AV8" i="7"/>
  <c r="R9" i="7"/>
  <c r="L9" i="7"/>
  <c r="BB9" i="7"/>
  <c r="AM9" i="7"/>
  <c r="AL9" i="7"/>
  <c r="BI9" i="7"/>
  <c r="AX9" i="7"/>
  <c r="AJ9" i="7"/>
  <c r="N9" i="7"/>
  <c r="AU9" i="7"/>
  <c r="T9" i="7"/>
  <c r="BA9" i="7"/>
  <c r="BD9" i="7"/>
  <c r="S9" i="7"/>
  <c r="BC9" i="7"/>
  <c r="BL24" i="7"/>
  <c r="R24" i="7"/>
  <c r="AL24" i="7"/>
  <c r="AK24" i="7"/>
  <c r="AT24" i="7"/>
  <c r="T24" i="7"/>
  <c r="BO24" i="7"/>
  <c r="AU24" i="7"/>
  <c r="AB24" i="7"/>
  <c r="V24" i="7"/>
  <c r="BB24" i="7"/>
  <c r="AI24" i="7"/>
  <c r="BA24" i="7"/>
  <c r="S24" i="7"/>
  <c r="AG24" i="7"/>
  <c r="I24" i="7"/>
  <c r="BB41" i="7"/>
  <c r="J41" i="7"/>
  <c r="O41" i="7"/>
  <c r="BL41" i="7"/>
  <c r="AB41" i="7"/>
  <c r="AM41" i="7"/>
  <c r="Q41" i="7"/>
  <c r="AK41" i="7"/>
  <c r="N41" i="7"/>
  <c r="AI41" i="7"/>
  <c r="T41" i="7"/>
  <c r="W41" i="7"/>
  <c r="AE41" i="7"/>
  <c r="BE41" i="7"/>
  <c r="BA41" i="7"/>
  <c r="BD89" i="5"/>
  <c r="BK89" i="5"/>
  <c r="BF89" i="5"/>
  <c r="U89" i="5"/>
  <c r="BA89" i="5"/>
  <c r="BJ89" i="5"/>
  <c r="AB89" i="5"/>
  <c r="Y89" i="5"/>
  <c r="BH89" i="5"/>
  <c r="G89" i="5"/>
  <c r="R89" i="5"/>
  <c r="S89" i="5"/>
  <c r="V89" i="5"/>
  <c r="AM89" i="5"/>
  <c r="AT89" i="5"/>
  <c r="BG89" i="5"/>
  <c r="BH101" i="7"/>
  <c r="BE101" i="7"/>
  <c r="BL101" i="7"/>
  <c r="AK101" i="7"/>
  <c r="T101" i="7"/>
  <c r="V101" i="7"/>
  <c r="S101" i="7"/>
  <c r="AB101" i="7"/>
  <c r="AW101" i="7"/>
  <c r="AO101" i="7"/>
  <c r="G101" i="7"/>
  <c r="AC101" i="7"/>
  <c r="BI101" i="7"/>
  <c r="AH101" i="7"/>
  <c r="BM101" i="7"/>
  <c r="AW6" i="7"/>
  <c r="P6" i="7"/>
  <c r="AN6" i="7"/>
  <c r="AA6" i="7"/>
  <c r="AG6" i="7"/>
  <c r="BD6" i="7"/>
  <c r="O6" i="7"/>
  <c r="AP6" i="7"/>
  <c r="Z6" i="7"/>
  <c r="BI6" i="7"/>
  <c r="AE6" i="7"/>
  <c r="BN6" i="7"/>
  <c r="BC6" i="7"/>
  <c r="AZ6" i="7"/>
  <c r="N6" i="7"/>
  <c r="G76" i="7"/>
  <c r="AO76" i="7"/>
  <c r="AN76" i="7"/>
  <c r="W76" i="7"/>
  <c r="AF76" i="7"/>
  <c r="J76" i="7"/>
  <c r="AK76" i="7"/>
  <c r="AA76" i="7"/>
  <c r="AD76" i="7"/>
  <c r="AW76" i="7"/>
  <c r="BD76" i="7"/>
  <c r="AM76" i="7"/>
  <c r="AB76" i="7"/>
  <c r="AV76" i="7"/>
  <c r="AH76" i="7"/>
  <c r="AI35" i="7"/>
  <c r="BE35" i="7"/>
  <c r="BM35" i="7"/>
  <c r="BH35" i="7"/>
  <c r="N35" i="7"/>
  <c r="AF35" i="7"/>
  <c r="X35" i="7"/>
  <c r="O35" i="7"/>
  <c r="BD35" i="7"/>
  <c r="G35" i="7"/>
  <c r="AN35" i="7"/>
  <c r="L35" i="7"/>
  <c r="AP35" i="7"/>
  <c r="AE35" i="7"/>
  <c r="T35" i="7"/>
  <c r="BJ21" i="5"/>
  <c r="AX21" i="5"/>
  <c r="M21" i="5"/>
  <c r="AY21" i="5"/>
  <c r="L21" i="5"/>
  <c r="J21" i="5"/>
  <c r="AS21" i="5"/>
  <c r="O21" i="5"/>
  <c r="AO21" i="5"/>
  <c r="X21" i="5"/>
  <c r="AK21" i="5"/>
  <c r="R21" i="5"/>
  <c r="AD21" i="5"/>
  <c r="BL21" i="5"/>
  <c r="AI21" i="5"/>
  <c r="AM108" i="5"/>
  <c r="AX108" i="5"/>
  <c r="BH108" i="5"/>
  <c r="AO108" i="5"/>
  <c r="H108" i="5"/>
  <c r="AC108" i="5"/>
  <c r="BB108" i="5"/>
  <c r="BA108" i="5"/>
  <c r="BE108" i="5"/>
  <c r="AU108" i="5"/>
  <c r="AG108" i="5"/>
  <c r="M108" i="5"/>
  <c r="BO108" i="5"/>
  <c r="BK108" i="5"/>
  <c r="AW108" i="5"/>
  <c r="N41" i="5"/>
  <c r="O41" i="5"/>
  <c r="W41" i="5"/>
  <c r="AJ41" i="5"/>
  <c r="BO41" i="5"/>
  <c r="AH41" i="5"/>
  <c r="BI41" i="5"/>
  <c r="BA41" i="5"/>
  <c r="X41" i="5"/>
  <c r="L41" i="5"/>
  <c r="BE41" i="5"/>
  <c r="AB41" i="5"/>
  <c r="AZ41" i="5"/>
  <c r="BM41" i="5"/>
  <c r="BG41" i="5"/>
  <c r="AL41" i="5"/>
  <c r="Z52" i="7"/>
  <c r="AB52" i="7"/>
  <c r="AE52" i="7"/>
  <c r="G52" i="7"/>
  <c r="AA52" i="7"/>
  <c r="AY52" i="7"/>
  <c r="AQ52" i="7"/>
  <c r="AD52" i="7"/>
  <c r="AT52" i="7"/>
  <c r="BO52" i="7"/>
  <c r="BD52" i="7"/>
  <c r="BG52" i="7"/>
  <c r="M52" i="7"/>
  <c r="V52" i="7"/>
  <c r="AL52" i="7"/>
  <c r="AW61" i="5"/>
  <c r="BI61" i="5"/>
  <c r="AD61" i="5"/>
  <c r="X61" i="5"/>
  <c r="BG61" i="5"/>
  <c r="BE61" i="5"/>
  <c r="L61" i="5"/>
  <c r="T61" i="5"/>
  <c r="P61" i="5"/>
  <c r="AT61" i="5"/>
  <c r="AM61" i="5"/>
  <c r="AG61" i="5"/>
  <c r="R61" i="5"/>
  <c r="AO61" i="5"/>
  <c r="AH61" i="5"/>
  <c r="AX42" i="7"/>
  <c r="AR42" i="7"/>
  <c r="AH42" i="7"/>
  <c r="AP42" i="7"/>
  <c r="BK42" i="7"/>
  <c r="BH42" i="7"/>
  <c r="Z42" i="7"/>
  <c r="AY42" i="7"/>
  <c r="AZ42" i="7"/>
  <c r="Y42" i="7"/>
  <c r="G42" i="7"/>
  <c r="AO42" i="7"/>
  <c r="BG42" i="7"/>
  <c r="BO42" i="7"/>
  <c r="T42" i="7"/>
  <c r="AI87" i="5"/>
  <c r="T87" i="5"/>
  <c r="AN87" i="5"/>
  <c r="AD87" i="5"/>
  <c r="L87" i="5"/>
  <c r="AL87" i="5"/>
  <c r="AR87" i="5"/>
  <c r="M87" i="5"/>
  <c r="Z87" i="5"/>
  <c r="AO87" i="5"/>
  <c r="AK87" i="5"/>
  <c r="AY87" i="5"/>
  <c r="AP87" i="5"/>
  <c r="BN87" i="5"/>
  <c r="BL87" i="5"/>
  <c r="V87" i="5"/>
  <c r="AU47" i="5"/>
  <c r="AT47" i="5"/>
  <c r="AR47" i="5"/>
  <c r="AO47" i="5"/>
  <c r="K47" i="5"/>
  <c r="AG47" i="5"/>
  <c r="G47" i="5"/>
  <c r="P47" i="5"/>
  <c r="BJ47" i="5"/>
  <c r="BG47" i="5"/>
  <c r="AX47" i="5"/>
  <c r="O47" i="5"/>
  <c r="AK47" i="5"/>
  <c r="BC47" i="5"/>
  <c r="X47" i="5"/>
  <c r="BF69" i="7"/>
  <c r="J69" i="7"/>
  <c r="M69" i="7"/>
  <c r="AK69" i="7"/>
  <c r="AJ69" i="7"/>
  <c r="O69" i="7"/>
  <c r="N69" i="7"/>
  <c r="BI69" i="7"/>
  <c r="G69" i="7"/>
  <c r="V69" i="7"/>
  <c r="AS69" i="7"/>
  <c r="BO69" i="7"/>
  <c r="AC69" i="7"/>
  <c r="AX69" i="7"/>
  <c r="K69" i="7"/>
  <c r="AI109" i="5"/>
  <c r="Z109" i="5"/>
  <c r="BA109" i="5"/>
  <c r="AS109" i="5"/>
  <c r="S109" i="5"/>
  <c r="M109" i="5"/>
  <c r="R109" i="5"/>
  <c r="AC109" i="5"/>
  <c r="AP109" i="5"/>
  <c r="BL109" i="5"/>
  <c r="O109" i="5"/>
  <c r="AY109" i="5"/>
  <c r="G109" i="5"/>
  <c r="AN109" i="5"/>
  <c r="BI109" i="5"/>
  <c r="AH80" i="7"/>
  <c r="AG80" i="7"/>
  <c r="AJ80" i="7"/>
  <c r="L80" i="7"/>
  <c r="AT80" i="7"/>
  <c r="H80" i="7"/>
  <c r="AO80" i="7"/>
  <c r="AV80" i="7"/>
  <c r="Q80" i="7"/>
  <c r="BB80" i="7"/>
  <c r="AY80" i="7"/>
  <c r="V80" i="7"/>
  <c r="AE80" i="7"/>
  <c r="G80" i="7"/>
  <c r="BG80" i="7"/>
  <c r="AS80" i="7"/>
  <c r="BH14" i="7"/>
  <c r="Q14" i="7"/>
  <c r="G14" i="7"/>
  <c r="BB14" i="7"/>
  <c r="BF14" i="7"/>
  <c r="BI14" i="7"/>
  <c r="T14" i="7"/>
  <c r="AW14" i="7"/>
  <c r="AG14" i="7"/>
  <c r="I14" i="7"/>
  <c r="AO14" i="7"/>
  <c r="U14" i="7"/>
  <c r="BJ14" i="7"/>
  <c r="AE14" i="7"/>
  <c r="BD14" i="7"/>
  <c r="AB60" i="7"/>
  <c r="AC60" i="7"/>
  <c r="BO60" i="7"/>
  <c r="X60" i="7"/>
  <c r="AX60" i="7"/>
  <c r="AP60" i="7"/>
  <c r="Z60" i="7"/>
  <c r="R60" i="7"/>
  <c r="BI60" i="7"/>
  <c r="AE60" i="7"/>
  <c r="BD60" i="7"/>
  <c r="I60" i="7"/>
  <c r="N60" i="7"/>
  <c r="AR60" i="7"/>
  <c r="AZ60" i="7"/>
  <c r="BH60" i="7"/>
  <c r="BO50" i="7"/>
  <c r="BA50" i="7"/>
  <c r="AW50" i="7"/>
  <c r="Q50" i="7"/>
  <c r="U50" i="7"/>
  <c r="P50" i="7"/>
  <c r="AM50" i="7"/>
  <c r="AP50" i="7"/>
  <c r="V50" i="7"/>
  <c r="Y50" i="7"/>
  <c r="H50" i="7"/>
  <c r="I50" i="7"/>
  <c r="AY50" i="7"/>
  <c r="AX50" i="7"/>
  <c r="AE50" i="7"/>
  <c r="T108" i="7"/>
  <c r="V108" i="7"/>
  <c r="BM108" i="7"/>
  <c r="U108" i="7"/>
  <c r="BH108" i="7"/>
  <c r="M108" i="7"/>
  <c r="AS108" i="7"/>
  <c r="AP108" i="7"/>
  <c r="AZ108" i="7"/>
  <c r="L108" i="7"/>
  <c r="AM108" i="7"/>
  <c r="BL108" i="7"/>
  <c r="AU108" i="7"/>
  <c r="BB108" i="7"/>
  <c r="AJ108" i="7"/>
  <c r="AC108" i="7"/>
  <c r="AC77" i="7"/>
  <c r="AP77" i="7"/>
  <c r="M77" i="7"/>
  <c r="AA77" i="7"/>
  <c r="J77" i="7"/>
  <c r="AN77" i="7"/>
  <c r="AE77" i="7"/>
  <c r="BO77" i="7"/>
  <c r="BL77" i="7"/>
  <c r="H77" i="7"/>
  <c r="BK77" i="7"/>
  <c r="S77" i="7"/>
  <c r="X77" i="7"/>
  <c r="O77" i="7"/>
  <c r="BE77" i="7"/>
  <c r="AS71" i="5"/>
  <c r="AP71" i="5"/>
  <c r="M71" i="5"/>
  <c r="W71" i="5"/>
  <c r="S71" i="5"/>
  <c r="BA71" i="5"/>
  <c r="AD71" i="5"/>
  <c r="Z71" i="5"/>
  <c r="J71" i="5"/>
  <c r="BO71" i="5"/>
  <c r="AL71" i="5"/>
  <c r="U71" i="5"/>
  <c r="AI71" i="5"/>
  <c r="X71" i="5"/>
  <c r="AZ71" i="5"/>
  <c r="BF29" i="5"/>
  <c r="AW29" i="5"/>
  <c r="AE29" i="5"/>
  <c r="BN29" i="5"/>
  <c r="AV29" i="5"/>
  <c r="Q29" i="5"/>
  <c r="BA29" i="5"/>
  <c r="BK29" i="5"/>
  <c r="W29" i="5"/>
  <c r="G29" i="5"/>
  <c r="Z29" i="5"/>
  <c r="T29" i="5"/>
  <c r="AU29" i="5"/>
  <c r="AM29" i="5"/>
  <c r="BO29" i="5"/>
  <c r="BC29" i="5"/>
  <c r="Z23" i="5"/>
  <c r="AQ23" i="5"/>
  <c r="AN23" i="5"/>
  <c r="Y23" i="5"/>
  <c r="BA23" i="5"/>
  <c r="AL23" i="5"/>
  <c r="AM23" i="5"/>
  <c r="AZ23" i="5"/>
  <c r="AS23" i="5"/>
  <c r="AW23" i="5"/>
  <c r="V23" i="5"/>
  <c r="BH23" i="5"/>
  <c r="T23" i="5"/>
  <c r="J23" i="5"/>
  <c r="I23" i="5"/>
  <c r="AG103" i="7"/>
  <c r="BK103" i="7"/>
  <c r="BB103" i="7"/>
  <c r="R103" i="7"/>
  <c r="AO103" i="7"/>
  <c r="AC103" i="7"/>
  <c r="AA103" i="7"/>
  <c r="BA103" i="7"/>
  <c r="W103" i="7"/>
  <c r="U103" i="7"/>
  <c r="AF103" i="7"/>
  <c r="BL103" i="7"/>
  <c r="K103" i="7"/>
  <c r="Q103" i="7"/>
  <c r="V103" i="7"/>
  <c r="AZ75" i="7"/>
  <c r="AS75" i="7"/>
  <c r="AC75" i="7"/>
  <c r="AU75" i="7"/>
  <c r="AO75" i="7"/>
  <c r="BB75" i="7"/>
  <c r="W75" i="7"/>
  <c r="AQ75" i="7"/>
  <c r="BF75" i="7"/>
  <c r="BC75" i="7"/>
  <c r="AP75" i="7"/>
  <c r="BN75" i="7"/>
  <c r="Y75" i="7"/>
  <c r="R75" i="7"/>
  <c r="AV75" i="7"/>
  <c r="X66" i="7"/>
  <c r="BM66" i="7"/>
  <c r="S66" i="7"/>
  <c r="R66" i="7"/>
  <c r="AI66" i="7"/>
  <c r="P66" i="7"/>
  <c r="AU66" i="7"/>
  <c r="K66" i="7"/>
  <c r="M66" i="7"/>
  <c r="AD66" i="7"/>
  <c r="AO66" i="7"/>
  <c r="BK66" i="7"/>
  <c r="L66" i="7"/>
  <c r="AJ66" i="7"/>
  <c r="AN66" i="7"/>
  <c r="BM42" i="5"/>
  <c r="AM42" i="5"/>
  <c r="V42" i="5"/>
  <c r="AH42" i="5"/>
  <c r="Z42" i="5"/>
  <c r="AK42" i="5"/>
  <c r="O42" i="5"/>
  <c r="AD42" i="5"/>
  <c r="BJ42" i="5"/>
  <c r="BA42" i="5"/>
  <c r="BI42" i="5"/>
  <c r="AF42" i="5"/>
  <c r="AX42" i="5"/>
  <c r="I42" i="5"/>
  <c r="AI42" i="5"/>
  <c r="BK34" i="5"/>
  <c r="K34" i="5"/>
  <c r="AV34" i="5"/>
  <c r="W34" i="5"/>
  <c r="S34" i="5"/>
  <c r="BG34" i="5"/>
  <c r="I34" i="5"/>
  <c r="BM34" i="5"/>
  <c r="AB34" i="5"/>
  <c r="AE34" i="5"/>
  <c r="U34" i="5"/>
  <c r="BF34" i="5"/>
  <c r="BA34" i="5"/>
  <c r="O34" i="5"/>
  <c r="T34" i="5"/>
  <c r="L65" i="5"/>
  <c r="BC65" i="5"/>
  <c r="AM65" i="5"/>
  <c r="BK65" i="5"/>
  <c r="AY65" i="5"/>
  <c r="BL65" i="5"/>
  <c r="BM65" i="5"/>
  <c r="BF65" i="5"/>
  <c r="G65" i="5"/>
  <c r="AF65" i="5"/>
  <c r="BE65" i="5"/>
  <c r="AI65" i="5"/>
  <c r="R65" i="5"/>
  <c r="AR65" i="5"/>
  <c r="T65" i="5"/>
  <c r="U65" i="5"/>
  <c r="AF5" i="7"/>
  <c r="AX5" i="7"/>
  <c r="P5" i="7"/>
  <c r="Z5" i="7"/>
  <c r="AS5" i="7"/>
  <c r="AW5" i="7"/>
  <c r="M5" i="7"/>
  <c r="T5" i="7"/>
  <c r="AU5" i="7"/>
  <c r="W5" i="7"/>
  <c r="N5" i="7"/>
  <c r="AO5" i="7"/>
  <c r="AJ5" i="7"/>
  <c r="AH5" i="7"/>
  <c r="BD5" i="7"/>
  <c r="V98" i="7"/>
  <c r="BA98" i="7"/>
  <c r="M98" i="7"/>
  <c r="AT98" i="7"/>
  <c r="AD98" i="7"/>
  <c r="AA98" i="7"/>
  <c r="AB98" i="7"/>
  <c r="AZ98" i="7"/>
  <c r="K98" i="7"/>
  <c r="Z98" i="7"/>
  <c r="AX98" i="7"/>
  <c r="R98" i="7"/>
  <c r="AM98" i="7"/>
  <c r="AS98" i="7"/>
  <c r="L98" i="7"/>
  <c r="BK98" i="7"/>
  <c r="BO103" i="5"/>
  <c r="BJ103" i="5"/>
  <c r="H103" i="5"/>
  <c r="AU103" i="5"/>
  <c r="AI103" i="5"/>
  <c r="AP103" i="5"/>
  <c r="P103" i="5"/>
  <c r="AW103" i="5"/>
  <c r="AD103" i="5"/>
  <c r="AY103" i="5"/>
  <c r="M103" i="5"/>
  <c r="AJ103" i="5"/>
  <c r="AO103" i="5"/>
  <c r="BD103" i="5"/>
  <c r="I103" i="5"/>
  <c r="AX55" i="7"/>
  <c r="AA55" i="7"/>
  <c r="W55" i="7"/>
  <c r="AC55" i="7"/>
  <c r="BA55" i="7"/>
  <c r="AD55" i="7"/>
  <c r="U55" i="7"/>
  <c r="BI55" i="7"/>
  <c r="J55" i="7"/>
  <c r="AS55" i="7"/>
  <c r="BO55" i="7"/>
  <c r="Y55" i="7"/>
  <c r="BD55" i="7"/>
  <c r="AP55" i="7"/>
  <c r="L89" i="5"/>
  <c r="BO89" i="5"/>
  <c r="AW89" i="5"/>
  <c r="AQ89" i="5"/>
  <c r="I89" i="5"/>
  <c r="BL89" i="5"/>
  <c r="N89" i="5"/>
  <c r="T89" i="5"/>
  <c r="BD101" i="7"/>
  <c r="AJ101" i="7"/>
  <c r="BO101" i="7"/>
  <c r="AS101" i="7"/>
  <c r="X101" i="7"/>
  <c r="AY101" i="7"/>
  <c r="BC101" i="7"/>
  <c r="AZ101" i="7"/>
  <c r="BG101" i="7"/>
  <c r="AG101" i="7"/>
  <c r="AP101" i="7"/>
  <c r="Z101" i="7"/>
  <c r="M101" i="7"/>
  <c r="AF101" i="7"/>
  <c r="AM101" i="7"/>
  <c r="AF6" i="7"/>
  <c r="BA6" i="7"/>
  <c r="BM6" i="7"/>
  <c r="L6" i="7"/>
  <c r="H6" i="7"/>
  <c r="AS6" i="7"/>
  <c r="BB6" i="7"/>
  <c r="AH6" i="7"/>
  <c r="AB6" i="7"/>
  <c r="AI6" i="7"/>
  <c r="AL6" i="7"/>
  <c r="T6" i="7"/>
  <c r="AY6" i="7"/>
  <c r="AR6" i="7"/>
  <c r="BE6" i="7"/>
  <c r="H76" i="7"/>
  <c r="T76" i="7"/>
  <c r="O76" i="7"/>
  <c r="BE76" i="7"/>
  <c r="S76" i="7"/>
  <c r="AZ76" i="7"/>
  <c r="Q76" i="7"/>
  <c r="AT76" i="7"/>
  <c r="AJ76" i="7"/>
  <c r="AS76" i="7"/>
  <c r="BO76" i="7"/>
  <c r="AG76" i="7"/>
  <c r="AL76" i="7"/>
  <c r="AP76" i="7"/>
  <c r="AR76" i="7"/>
  <c r="BC35" i="7"/>
  <c r="AT35" i="7"/>
  <c r="AR35" i="7"/>
  <c r="AJ35" i="7"/>
  <c r="AM35" i="7"/>
  <c r="AX35" i="7"/>
  <c r="AD35" i="7"/>
  <c r="AS35" i="7"/>
  <c r="BF35" i="7"/>
  <c r="S35" i="7"/>
  <c r="AY35" i="7"/>
  <c r="H35" i="7"/>
  <c r="AH35" i="7"/>
  <c r="BJ35" i="7"/>
  <c r="BO35" i="7"/>
  <c r="AF21" i="5"/>
  <c r="N21" i="5"/>
  <c r="V21" i="5"/>
  <c r="AT21" i="5"/>
  <c r="AH21" i="5"/>
  <c r="BI21" i="5"/>
  <c r="BE21" i="5"/>
  <c r="BM21" i="5"/>
  <c r="AR21" i="5"/>
  <c r="I21" i="5"/>
  <c r="G21" i="5"/>
  <c r="AA21" i="5"/>
  <c r="AJ21" i="5"/>
  <c r="BF21" i="5"/>
  <c r="AP21" i="5"/>
  <c r="AB21" i="5"/>
  <c r="J108" i="5"/>
  <c r="AV108" i="5"/>
  <c r="AS108" i="5"/>
  <c r="V108" i="5"/>
  <c r="N108" i="5"/>
  <c r="AK108" i="5"/>
  <c r="U108" i="5"/>
  <c r="AT108" i="5"/>
  <c r="I108" i="5"/>
  <c r="AL108" i="5"/>
  <c r="BC108" i="5"/>
  <c r="AH108" i="5"/>
  <c r="AD108" i="5"/>
  <c r="S108" i="5"/>
  <c r="BJ108" i="5"/>
  <c r="BH41" i="5"/>
  <c r="AE41" i="5"/>
  <c r="AD41" i="5"/>
  <c r="BJ41" i="5"/>
  <c r="AN41" i="5"/>
  <c r="R41" i="5"/>
  <c r="T41" i="5"/>
  <c r="AM41" i="5"/>
  <c r="AQ41" i="5"/>
  <c r="BC41" i="5"/>
  <c r="AA41" i="5"/>
  <c r="AU41" i="5"/>
  <c r="AV41" i="5"/>
  <c r="AR41" i="5"/>
  <c r="G41" i="5"/>
  <c r="BM52" i="7"/>
  <c r="AI52" i="7"/>
  <c r="AW52" i="7"/>
  <c r="Q52" i="7"/>
  <c r="N52" i="7"/>
  <c r="Y52" i="7"/>
  <c r="AZ52" i="7"/>
  <c r="AX52" i="7"/>
  <c r="BB52" i="7"/>
  <c r="H52" i="7"/>
  <c r="R52" i="7"/>
  <c r="BC52" i="7"/>
  <c r="X52" i="7"/>
  <c r="BE52" i="7"/>
  <c r="I52" i="7"/>
  <c r="J52" i="7"/>
  <c r="BK61" i="5"/>
  <c r="BO61" i="5"/>
  <c r="AA61" i="5"/>
  <c r="AZ61" i="5"/>
  <c r="AS61" i="5"/>
  <c r="V61" i="5"/>
  <c r="O61" i="5"/>
  <c r="BM61" i="5"/>
  <c r="AL61" i="5"/>
  <c r="J61" i="5"/>
  <c r="BN61" i="5"/>
  <c r="H61" i="5"/>
  <c r="AE61" i="5"/>
  <c r="G61" i="5"/>
  <c r="BJ61" i="5"/>
  <c r="BE42" i="7"/>
  <c r="AT42" i="7"/>
  <c r="BL42" i="7"/>
  <c r="W42" i="7"/>
  <c r="P42" i="7"/>
  <c r="AJ42" i="7"/>
  <c r="AG42" i="7"/>
  <c r="AW42" i="7"/>
  <c r="AE42" i="7"/>
  <c r="AK42" i="7"/>
  <c r="I42" i="7"/>
  <c r="BI42" i="7"/>
  <c r="J42" i="7"/>
  <c r="BM42" i="7"/>
  <c r="N42" i="7"/>
  <c r="BF87" i="5"/>
  <c r="BJ87" i="5"/>
  <c r="AA87" i="5"/>
  <c r="AT87" i="5"/>
  <c r="BC87" i="5"/>
  <c r="K87" i="5"/>
  <c r="S87" i="5"/>
  <c r="Y87" i="5"/>
  <c r="AF87" i="5"/>
  <c r="BK87" i="5"/>
  <c r="AZ87" i="5"/>
  <c r="AH87" i="5"/>
  <c r="X87" i="5"/>
  <c r="AX87" i="5"/>
  <c r="AG87" i="5"/>
  <c r="M47" i="5"/>
  <c r="AF47" i="5"/>
  <c r="BM47" i="5"/>
  <c r="AS47" i="5"/>
  <c r="L47" i="5"/>
  <c r="S47" i="5"/>
  <c r="BI47" i="5"/>
  <c r="BF47" i="5"/>
  <c r="W47" i="5"/>
  <c r="AV47" i="5"/>
  <c r="T47" i="5"/>
  <c r="Z47" i="5"/>
  <c r="BK47" i="5"/>
  <c r="U47" i="5"/>
  <c r="AE47" i="5"/>
  <c r="AF69" i="7"/>
  <c r="AY69" i="7"/>
  <c r="I69" i="7"/>
  <c r="AG69" i="7"/>
  <c r="S69" i="7"/>
  <c r="BK69" i="7"/>
  <c r="AI69" i="7"/>
  <c r="AR69" i="7"/>
  <c r="Q69" i="7"/>
  <c r="AE69" i="7"/>
  <c r="R69" i="7"/>
  <c r="AH69" i="7"/>
  <c r="AL69" i="7"/>
  <c r="AT69" i="7"/>
  <c r="P69" i="7"/>
  <c r="AW109" i="5"/>
  <c r="I109" i="5"/>
  <c r="BB109" i="5"/>
  <c r="P109" i="5"/>
  <c r="AE109" i="5"/>
  <c r="BM109" i="5"/>
  <c r="V109" i="5"/>
  <c r="BN109" i="5"/>
  <c r="AQ109" i="5"/>
  <c r="L109" i="5"/>
  <c r="AV109" i="5"/>
  <c r="AL109" i="5"/>
  <c r="AU109" i="5"/>
  <c r="AJ109" i="5"/>
  <c r="Q109" i="5"/>
  <c r="BK109" i="5"/>
  <c r="K80" i="7"/>
  <c r="U80" i="7"/>
  <c r="BE80" i="7"/>
  <c r="BA80" i="7"/>
  <c r="BN80" i="7"/>
  <c r="BF80" i="7"/>
  <c r="BO80" i="7"/>
  <c r="BM80" i="7"/>
  <c r="AX80" i="7"/>
  <c r="J80" i="7"/>
  <c r="AC80" i="7"/>
  <c r="BD80" i="7"/>
  <c r="AA80" i="7"/>
  <c r="BJ80" i="7"/>
  <c r="AI80" i="7"/>
  <c r="W14" i="7"/>
  <c r="AQ14" i="7"/>
  <c r="AM14" i="7"/>
  <c r="AY14" i="7"/>
  <c r="BE14" i="7"/>
  <c r="AR14" i="7"/>
  <c r="Z14" i="7"/>
  <c r="AF14" i="7"/>
  <c r="AL14" i="7"/>
  <c r="AX14" i="7"/>
  <c r="BA14" i="7"/>
  <c r="O14" i="7"/>
  <c r="AN14" i="7"/>
  <c r="Y14" i="7"/>
  <c r="AT14" i="7"/>
  <c r="M14" i="7"/>
  <c r="Q60" i="7"/>
  <c r="H60" i="7"/>
  <c r="M60" i="7"/>
  <c r="V60" i="7"/>
  <c r="G60" i="7"/>
  <c r="BE60" i="7"/>
  <c r="P60" i="7"/>
  <c r="AH60" i="7"/>
  <c r="BF60" i="7"/>
  <c r="Y60" i="7"/>
  <c r="BG60" i="7"/>
  <c r="BM60" i="7"/>
  <c r="BB60" i="7"/>
  <c r="J60" i="7"/>
  <c r="BJ60" i="7"/>
  <c r="AB50" i="7"/>
  <c r="AK50" i="7"/>
  <c r="AS50" i="7"/>
  <c r="BH50" i="7"/>
  <c r="O50" i="7"/>
  <c r="AR50" i="7"/>
  <c r="AF50" i="7"/>
  <c r="G50" i="7"/>
  <c r="AL50" i="7"/>
  <c r="BM50" i="7"/>
  <c r="T50" i="7"/>
  <c r="AZ50" i="7"/>
  <c r="AI50" i="7"/>
  <c r="BC50" i="7"/>
  <c r="K50" i="7"/>
  <c r="BB50" i="7"/>
  <c r="AW108" i="7"/>
  <c r="AB108" i="7"/>
  <c r="AT108" i="7"/>
  <c r="BI108" i="7"/>
  <c r="BN108" i="7"/>
  <c r="BC108" i="7"/>
  <c r="AI108" i="7"/>
  <c r="AX108" i="7"/>
  <c r="BE108" i="7"/>
  <c r="K108" i="7"/>
  <c r="AD108" i="7"/>
  <c r="S108" i="7"/>
  <c r="Y108" i="7"/>
  <c r="H108" i="7"/>
  <c r="BJ108" i="7"/>
  <c r="I77" i="7"/>
  <c r="K77" i="7"/>
  <c r="AM77" i="7"/>
  <c r="AD77" i="7"/>
  <c r="BC77" i="7"/>
  <c r="AK77" i="7"/>
  <c r="R77" i="7"/>
  <c r="N77" i="7"/>
  <c r="AJ77" i="7"/>
  <c r="AH77" i="7"/>
  <c r="BB77" i="7"/>
  <c r="BG77" i="7"/>
  <c r="AT77" i="7"/>
  <c r="T77" i="7"/>
  <c r="BJ77" i="7"/>
  <c r="AU77" i="7"/>
  <c r="AA71" i="5"/>
  <c r="AO71" i="5"/>
  <c r="AK71" i="5"/>
  <c r="K71" i="5"/>
  <c r="BL71" i="5"/>
  <c r="AF71" i="5"/>
  <c r="H71" i="5"/>
  <c r="AH71" i="5"/>
  <c r="BJ71" i="5"/>
  <c r="AJ71" i="5"/>
  <c r="AU71" i="5"/>
  <c r="BE71" i="5"/>
  <c r="AW71" i="5"/>
  <c r="AT71" i="5"/>
  <c r="N71" i="5"/>
  <c r="M29" i="5"/>
  <c r="BE29" i="5"/>
  <c r="BL29" i="5"/>
  <c r="AN29" i="5"/>
  <c r="I29" i="5"/>
  <c r="AH29" i="5"/>
  <c r="S29" i="5"/>
  <c r="BJ29" i="5"/>
  <c r="AO29" i="5"/>
  <c r="AC29" i="5"/>
  <c r="BM29" i="5"/>
  <c r="AF29" i="5"/>
  <c r="AL29" i="5"/>
  <c r="AK29" i="5"/>
  <c r="BI29" i="5"/>
  <c r="BM23" i="5"/>
  <c r="BC23" i="5"/>
  <c r="P23" i="5"/>
  <c r="X23" i="5"/>
  <c r="S23" i="5"/>
  <c r="U23" i="5"/>
  <c r="AX23" i="5"/>
  <c r="BG23" i="5"/>
  <c r="L23" i="5"/>
  <c r="BK23" i="5"/>
  <c r="BL23" i="5"/>
  <c r="M23" i="5"/>
  <c r="H23" i="5"/>
  <c r="K23" i="5"/>
  <c r="AK23" i="5"/>
  <c r="N103" i="7"/>
  <c r="S103" i="7"/>
  <c r="G103" i="7"/>
  <c r="BM103" i="7"/>
  <c r="AS103" i="7"/>
  <c r="L103" i="7"/>
  <c r="AV103" i="7"/>
  <c r="BH103" i="7"/>
  <c r="BE103" i="7"/>
  <c r="I103" i="7"/>
  <c r="BF103" i="7"/>
  <c r="Z103" i="7"/>
  <c r="AD103" i="7"/>
  <c r="BO103" i="7"/>
  <c r="AE103" i="7"/>
  <c r="X75" i="7"/>
  <c r="Q75" i="7"/>
  <c r="BI75" i="7"/>
  <c r="BJ75" i="7"/>
  <c r="J75" i="7"/>
  <c r="AT75" i="7"/>
  <c r="I75" i="7"/>
  <c r="L75" i="7"/>
  <c r="AF75" i="7"/>
  <c r="BD75" i="7"/>
  <c r="BO75" i="7"/>
  <c r="G75" i="7"/>
  <c r="Z75" i="7"/>
  <c r="T75" i="7"/>
  <c r="AD75" i="7"/>
  <c r="BB66" i="7"/>
  <c r="AY66" i="7"/>
  <c r="U66" i="7"/>
  <c r="Z66" i="7"/>
  <c r="BO66" i="7"/>
  <c r="AR66" i="7"/>
  <c r="J66" i="7"/>
  <c r="BL66" i="7"/>
  <c r="Y66" i="7"/>
  <c r="AS66" i="7"/>
  <c r="AG66" i="7"/>
  <c r="AE66" i="7"/>
  <c r="BN66" i="7"/>
  <c r="BC66" i="7"/>
  <c r="AK66" i="7"/>
  <c r="H42" i="5"/>
  <c r="AC42" i="5"/>
  <c r="R42" i="5"/>
  <c r="BO42" i="5"/>
  <c r="BH42" i="5"/>
  <c r="AQ42" i="5"/>
  <c r="AP42" i="5"/>
  <c r="BD42" i="5"/>
  <c r="AT42" i="5"/>
  <c r="S42" i="5"/>
  <c r="BE42" i="5"/>
  <c r="BB42" i="5"/>
  <c r="BL42" i="5"/>
  <c r="K42" i="5"/>
  <c r="AL42" i="5"/>
  <c r="AV42" i="5"/>
  <c r="BI34" i="5"/>
  <c r="BH34" i="5"/>
  <c r="AG34" i="5"/>
  <c r="AS34" i="5"/>
  <c r="AD34" i="5"/>
  <c r="BB34" i="5"/>
  <c r="H34" i="5"/>
  <c r="BE34" i="5"/>
  <c r="M34" i="5"/>
  <c r="AR34" i="5"/>
  <c r="G34" i="5"/>
  <c r="AU34" i="5"/>
  <c r="BL34" i="5"/>
  <c r="BJ34" i="5"/>
  <c r="BN34" i="5"/>
  <c r="Y65" i="5"/>
  <c r="AQ65" i="5"/>
  <c r="J65" i="5"/>
  <c r="BJ65" i="5"/>
  <c r="AB65" i="5"/>
  <c r="N65" i="5"/>
  <c r="AC65" i="5"/>
  <c r="AS65" i="5"/>
  <c r="AG65" i="5"/>
  <c r="AK65" i="5"/>
  <c r="BO65" i="5"/>
  <c r="AA65" i="5"/>
  <c r="BG65" i="5"/>
  <c r="H65" i="5"/>
  <c r="BI65" i="5"/>
  <c r="AD5" i="7"/>
  <c r="BJ5" i="7"/>
  <c r="AQ5" i="7"/>
  <c r="BF5" i="7"/>
  <c r="AI5" i="7"/>
  <c r="AC5" i="7"/>
  <c r="BG5" i="7"/>
  <c r="BN5" i="7"/>
  <c r="AB5" i="7"/>
  <c r="S5" i="7"/>
  <c r="K5" i="7"/>
  <c r="AL5" i="7"/>
  <c r="BL5" i="7"/>
  <c r="U5" i="7"/>
  <c r="O5" i="7"/>
  <c r="BE5" i="7"/>
  <c r="AV98" i="7"/>
  <c r="BB98" i="7"/>
  <c r="G98" i="7"/>
  <c r="BJ98" i="7"/>
  <c r="AI98" i="7"/>
  <c r="AK98" i="7"/>
  <c r="AP98" i="7"/>
  <c r="AQ98" i="7"/>
  <c r="BL98" i="7"/>
  <c r="T98" i="7"/>
  <c r="AW98" i="7"/>
  <c r="S98" i="7"/>
  <c r="Y98" i="7"/>
  <c r="W98" i="7"/>
  <c r="I98" i="7"/>
  <c r="AG103" i="5"/>
  <c r="L103" i="5"/>
  <c r="X103" i="5"/>
  <c r="K103" i="5"/>
  <c r="AX103" i="5"/>
  <c r="V103" i="5"/>
  <c r="AS103" i="5"/>
  <c r="R103" i="5"/>
  <c r="AH103" i="5"/>
  <c r="AF103" i="5"/>
  <c r="N103" i="5"/>
  <c r="AM103" i="5"/>
  <c r="O103" i="5"/>
  <c r="S103" i="5"/>
  <c r="AQ103" i="5"/>
  <c r="BH55" i="7"/>
  <c r="AY55" i="7"/>
  <c r="AI55" i="7"/>
  <c r="O55" i="7"/>
  <c r="AH55" i="7"/>
  <c r="H55" i="7"/>
  <c r="G55" i="7"/>
  <c r="K55" i="7"/>
  <c r="BL55" i="7"/>
  <c r="V55" i="7"/>
  <c r="AZ55" i="7"/>
  <c r="BM55" i="7"/>
  <c r="AR55" i="7"/>
  <c r="AL55" i="7"/>
  <c r="BF55" i="7"/>
  <c r="X55" i="7"/>
  <c r="BD81" i="5"/>
  <c r="BG81" i="5"/>
  <c r="AX81" i="5"/>
  <c r="R81" i="5"/>
  <c r="AE81" i="5"/>
  <c r="BI81" i="5"/>
  <c r="K81" i="5"/>
  <c r="BA81" i="5"/>
  <c r="AJ81" i="5"/>
  <c r="V81" i="5"/>
  <c r="Y81" i="5"/>
  <c r="W81" i="5"/>
  <c r="AQ81" i="5"/>
  <c r="BM81" i="5"/>
  <c r="AM81" i="5"/>
  <c r="BH9" i="5"/>
  <c r="AK9" i="5"/>
  <c r="K9" i="5"/>
  <c r="R9" i="5"/>
  <c r="AG9" i="5"/>
  <c r="BJ9" i="5"/>
  <c r="AC9" i="5"/>
  <c r="BE9" i="5"/>
  <c r="L9" i="5"/>
  <c r="BD9" i="5"/>
  <c r="BF9" i="5"/>
  <c r="AR9" i="5"/>
  <c r="H9" i="5"/>
  <c r="J9" i="5"/>
  <c r="AO9" i="5"/>
  <c r="BD100" i="7"/>
  <c r="S100" i="7"/>
  <c r="AP100" i="7"/>
  <c r="P100" i="7"/>
  <c r="AI100" i="7"/>
  <c r="AW100" i="7"/>
  <c r="AR100" i="7"/>
  <c r="AA100" i="7"/>
  <c r="U100" i="7"/>
  <c r="AK100" i="7"/>
  <c r="AM100" i="7"/>
  <c r="AN100" i="7"/>
  <c r="R100" i="7"/>
  <c r="J100" i="7"/>
  <c r="AY100" i="7"/>
  <c r="W12" i="5"/>
  <c r="AN12" i="5"/>
  <c r="BJ12" i="5"/>
  <c r="BE12" i="5"/>
  <c r="I12" i="5"/>
  <c r="AO12" i="5"/>
  <c r="AB12" i="5"/>
  <c r="AD12" i="5"/>
  <c r="AT12" i="5"/>
  <c r="BL12" i="5"/>
  <c r="AS12" i="5"/>
  <c r="P12" i="5"/>
  <c r="AA12" i="5"/>
  <c r="G12" i="5"/>
  <c r="AC12" i="5"/>
  <c r="N12" i="5"/>
  <c r="R55" i="5"/>
  <c r="AR55" i="5"/>
  <c r="AE55" i="5"/>
  <c r="X55" i="5"/>
  <c r="Y55" i="5"/>
  <c r="H55" i="5"/>
  <c r="P55" i="5"/>
  <c r="G55" i="5"/>
  <c r="AI55" i="5"/>
  <c r="AT55" i="5"/>
  <c r="AV55" i="5"/>
  <c r="W55" i="5"/>
  <c r="BH55" i="5"/>
  <c r="BJ55" i="5"/>
  <c r="AB55" i="5"/>
  <c r="T28" i="7"/>
  <c r="AS28" i="7"/>
  <c r="L28" i="7"/>
  <c r="AM28" i="7"/>
  <c r="AH28" i="7"/>
  <c r="BB28" i="7"/>
  <c r="AJ28" i="7"/>
  <c r="AB28" i="7"/>
  <c r="S28" i="7"/>
  <c r="H28" i="7"/>
  <c r="BH28" i="7"/>
  <c r="AV28" i="7"/>
  <c r="K28" i="7"/>
  <c r="Y28" i="7"/>
  <c r="W28" i="7"/>
  <c r="AH33" i="7"/>
  <c r="J33" i="7"/>
  <c r="AW33" i="7"/>
  <c r="BD33" i="7"/>
  <c r="AY33" i="7"/>
  <c r="P33" i="7"/>
  <c r="X33" i="7"/>
  <c r="AT33" i="7"/>
  <c r="AD33" i="7"/>
  <c r="S33" i="7"/>
  <c r="BE33" i="7"/>
  <c r="AF33" i="7"/>
  <c r="AA33" i="7"/>
  <c r="AM33" i="7"/>
  <c r="Y33" i="7"/>
  <c r="R40" i="7"/>
  <c r="AJ40" i="7"/>
  <c r="BK40" i="7"/>
  <c r="BI40" i="7"/>
  <c r="S40" i="7"/>
  <c r="O40" i="7"/>
  <c r="H40" i="7"/>
  <c r="AU40" i="7"/>
  <c r="Y40" i="7"/>
  <c r="AL40" i="7"/>
  <c r="W40" i="7"/>
  <c r="G40" i="7"/>
  <c r="J40" i="7"/>
  <c r="AH40" i="7"/>
  <c r="L40" i="7"/>
  <c r="BD49" i="7"/>
  <c r="AQ49" i="7"/>
  <c r="BF49" i="7"/>
  <c r="Z49" i="7"/>
  <c r="AO49" i="7"/>
  <c r="AI49" i="7"/>
  <c r="S49" i="7"/>
  <c r="AY49" i="7"/>
  <c r="AP49" i="7"/>
  <c r="L49" i="7"/>
  <c r="BB49" i="7"/>
  <c r="AA49" i="7"/>
  <c r="I49" i="7"/>
  <c r="BI49" i="7"/>
  <c r="BA49" i="7"/>
  <c r="AP7" i="5"/>
  <c r="T7" i="5"/>
  <c r="AA7" i="5"/>
  <c r="BC7" i="5"/>
  <c r="AC7" i="5"/>
  <c r="X7" i="5"/>
  <c r="AD7" i="5"/>
  <c r="BH7" i="5"/>
  <c r="AI7" i="5"/>
  <c r="AK7" i="5"/>
  <c r="BG7" i="5"/>
  <c r="R7" i="5"/>
  <c r="AX7" i="5"/>
  <c r="AT7" i="5"/>
  <c r="G7" i="5"/>
  <c r="AX3" i="5"/>
  <c r="R3" i="5"/>
  <c r="AO3" i="5"/>
  <c r="M3" i="5"/>
  <c r="AF3" i="5"/>
  <c r="Q3" i="5"/>
  <c r="P3" i="5"/>
  <c r="AD3" i="5"/>
  <c r="G3" i="5"/>
  <c r="AR3" i="5"/>
  <c r="BF3" i="5"/>
  <c r="BO3" i="5"/>
  <c r="H3" i="5"/>
  <c r="AC3" i="5"/>
  <c r="L3" i="5"/>
  <c r="N67" i="5"/>
  <c r="P67" i="5"/>
  <c r="S67" i="5"/>
  <c r="BG67" i="5"/>
  <c r="BF67" i="5"/>
  <c r="AU67" i="5"/>
  <c r="H67" i="5"/>
  <c r="Z67" i="5"/>
  <c r="AW67" i="5"/>
  <c r="AV67" i="5"/>
  <c r="J67" i="5"/>
  <c r="AX67" i="5"/>
  <c r="BD67" i="5"/>
  <c r="AP67" i="5"/>
  <c r="V67" i="5"/>
  <c r="Y67" i="5"/>
  <c r="M68" i="5"/>
  <c r="AG68" i="5"/>
  <c r="AU68" i="5"/>
  <c r="AH68" i="5"/>
  <c r="X68" i="5"/>
  <c r="W68" i="5"/>
  <c r="AW68" i="5"/>
  <c r="S68" i="5"/>
  <c r="AZ68" i="5"/>
  <c r="K68" i="5"/>
  <c r="BI68" i="5"/>
  <c r="V68" i="5"/>
  <c r="AS68" i="5"/>
  <c r="R68" i="5"/>
  <c r="U68" i="5"/>
  <c r="AH66" i="5"/>
  <c r="AZ66" i="5"/>
  <c r="AW66" i="5"/>
  <c r="BF66" i="5"/>
  <c r="N66" i="5"/>
  <c r="L66" i="5"/>
  <c r="BB66" i="5"/>
  <c r="AK66" i="5"/>
  <c r="AO66" i="5"/>
  <c r="J66" i="5"/>
  <c r="AR66" i="5"/>
  <c r="R66" i="5"/>
  <c r="AP66" i="5"/>
  <c r="W66" i="5"/>
  <c r="Y66" i="5"/>
  <c r="AZ31" i="7"/>
  <c r="AC31" i="7"/>
  <c r="AR31" i="7"/>
  <c r="J31" i="7"/>
  <c r="AN31" i="7"/>
  <c r="I31" i="7"/>
  <c r="N31" i="7"/>
  <c r="BD31" i="7"/>
  <c r="AS31" i="7"/>
  <c r="G31" i="7"/>
  <c r="AH31" i="7"/>
  <c r="BM31" i="7"/>
  <c r="O31" i="7"/>
  <c r="AV31" i="7"/>
  <c r="AD31" i="7"/>
  <c r="H31" i="7"/>
  <c r="BJ111" i="5"/>
  <c r="K111" i="5"/>
  <c r="T111" i="5"/>
  <c r="AG111" i="5"/>
  <c r="S111" i="5"/>
  <c r="V111" i="5"/>
  <c r="BB111" i="5"/>
  <c r="BC111" i="5"/>
  <c r="AZ111" i="5"/>
  <c r="BN111" i="5"/>
  <c r="AC111" i="5"/>
  <c r="BO111" i="5"/>
  <c r="W111" i="5"/>
  <c r="BA111" i="5"/>
  <c r="AI111" i="5"/>
  <c r="L23" i="7"/>
  <c r="BI23" i="7"/>
  <c r="AQ23" i="7"/>
  <c r="AB23" i="7"/>
  <c r="M23" i="7"/>
  <c r="S23" i="7"/>
  <c r="AH23" i="7"/>
  <c r="AF23" i="7"/>
  <c r="AE23" i="7"/>
  <c r="AG23" i="7"/>
  <c r="Y23" i="7"/>
  <c r="BD23" i="7"/>
  <c r="AI23" i="7"/>
  <c r="AS23" i="7"/>
  <c r="BO23" i="7"/>
  <c r="Q43" i="5"/>
  <c r="I43" i="5"/>
  <c r="AH43" i="5"/>
  <c r="BO43" i="5"/>
  <c r="M43" i="5"/>
  <c r="AG43" i="5"/>
  <c r="V43" i="5"/>
  <c r="AP43" i="5"/>
  <c r="AM43" i="5"/>
  <c r="BM43" i="5"/>
  <c r="L43" i="5"/>
  <c r="K43" i="5"/>
  <c r="AF43" i="5"/>
  <c r="AI43" i="5"/>
  <c r="AY43" i="5"/>
  <c r="K36" i="5"/>
  <c r="BM36" i="5"/>
  <c r="AK36" i="5"/>
  <c r="BG36" i="5"/>
  <c r="AM36" i="5"/>
  <c r="L36" i="5"/>
  <c r="T36" i="5"/>
  <c r="AY36" i="5"/>
  <c r="G36" i="5"/>
  <c r="I36" i="5"/>
  <c r="AF36" i="5"/>
  <c r="BH36" i="5"/>
  <c r="AO36" i="5"/>
  <c r="BA36" i="5"/>
  <c r="AV36" i="5"/>
  <c r="AO73" i="7"/>
  <c r="Y73" i="7"/>
  <c r="BF73" i="7"/>
  <c r="J73" i="7"/>
  <c r="M73" i="7"/>
  <c r="U73" i="7"/>
  <c r="AB73" i="7"/>
  <c r="G73" i="7"/>
  <c r="AK73" i="7"/>
  <c r="N73" i="7"/>
  <c r="AR73" i="7"/>
  <c r="AX73" i="7"/>
  <c r="R73" i="7"/>
  <c r="BA73" i="7"/>
  <c r="X73" i="7"/>
  <c r="BF62" i="7"/>
  <c r="AY62" i="7"/>
  <c r="AN62" i="7"/>
  <c r="AC62" i="7"/>
  <c r="AB62" i="7"/>
  <c r="AZ62" i="7"/>
  <c r="BC62" i="7"/>
  <c r="BO62" i="7"/>
  <c r="L62" i="7"/>
  <c r="BL62" i="7"/>
  <c r="AU62" i="7"/>
  <c r="BA62" i="7"/>
  <c r="AH62" i="7"/>
  <c r="S62" i="7"/>
  <c r="AL62" i="7"/>
  <c r="BB48" i="5"/>
  <c r="R48" i="5"/>
  <c r="Y48" i="5"/>
  <c r="W48" i="5"/>
  <c r="AD48" i="5"/>
  <c r="L48" i="5"/>
  <c r="AR48" i="5"/>
  <c r="BE48" i="5"/>
  <c r="AJ48" i="5"/>
  <c r="AU48" i="5"/>
  <c r="AF48" i="5"/>
  <c r="N48" i="5"/>
  <c r="X48" i="5"/>
  <c r="O48" i="5"/>
  <c r="AS48" i="5"/>
  <c r="J48" i="5"/>
  <c r="BL4" i="7"/>
  <c r="BC4" i="7"/>
  <c r="BN4" i="7"/>
  <c r="S4" i="7"/>
  <c r="AZ4" i="7"/>
  <c r="I4" i="7"/>
  <c r="AT4" i="7"/>
  <c r="BE4" i="7"/>
  <c r="BM4" i="7"/>
  <c r="AF4" i="7"/>
  <c r="Y4" i="7"/>
  <c r="AY4" i="7"/>
  <c r="T4" i="7"/>
  <c r="AH4" i="7"/>
  <c r="BA4" i="7"/>
  <c r="AS89" i="7"/>
  <c r="H89" i="7"/>
  <c r="J89" i="7"/>
  <c r="AX89" i="7"/>
  <c r="BF89" i="7"/>
  <c r="BE89" i="7"/>
  <c r="Q89" i="7"/>
  <c r="N89" i="7"/>
  <c r="AK89" i="7"/>
  <c r="AG89" i="7"/>
  <c r="X89" i="7"/>
  <c r="AW89" i="7"/>
  <c r="BD89" i="7"/>
  <c r="AE89" i="7"/>
  <c r="G89" i="7"/>
  <c r="AT89" i="7"/>
  <c r="S15" i="5"/>
  <c r="AA15" i="5"/>
  <c r="AF15" i="5"/>
  <c r="AB15" i="5"/>
  <c r="BJ15" i="5"/>
  <c r="BF15" i="5"/>
  <c r="AM15" i="5"/>
  <c r="Z15" i="5"/>
  <c r="X15" i="5"/>
  <c r="Y15" i="5"/>
  <c r="AN15" i="5"/>
  <c r="AO15" i="5"/>
  <c r="G15" i="5"/>
  <c r="AL15" i="5"/>
  <c r="AX15" i="5"/>
  <c r="U18" i="7"/>
  <c r="H18" i="7"/>
  <c r="AC18" i="7"/>
  <c r="AX18" i="7"/>
  <c r="AU18" i="7"/>
  <c r="AY18" i="7"/>
  <c r="AT18" i="7"/>
  <c r="AJ18" i="7"/>
  <c r="I18" i="7"/>
  <c r="AK18" i="7"/>
  <c r="BI18" i="7"/>
  <c r="AF18" i="7"/>
  <c r="AR18" i="7"/>
  <c r="X18" i="7"/>
  <c r="AA18" i="7"/>
  <c r="AW43" i="7"/>
  <c r="AZ43" i="7"/>
  <c r="L43" i="7"/>
  <c r="AV43" i="7"/>
  <c r="AF43" i="7"/>
  <c r="O43" i="7"/>
  <c r="AB43" i="7"/>
  <c r="AY43" i="7"/>
  <c r="AN43" i="7"/>
  <c r="W43" i="7"/>
  <c r="G43" i="7"/>
  <c r="AP43" i="7"/>
  <c r="M43" i="7"/>
  <c r="U43" i="7"/>
  <c r="BE43" i="7"/>
  <c r="BE81" i="7"/>
  <c r="AN81" i="7"/>
  <c r="AE81" i="7"/>
  <c r="U81" i="7"/>
  <c r="BM81" i="7"/>
  <c r="W81" i="7"/>
  <c r="N81" i="7"/>
  <c r="BJ81" i="7"/>
  <c r="BK81" i="7"/>
  <c r="AZ81" i="7"/>
  <c r="BN81" i="7"/>
  <c r="AT81" i="7"/>
  <c r="AO81" i="7"/>
  <c r="BB81" i="7"/>
  <c r="BD81" i="7"/>
  <c r="AK59" i="7"/>
  <c r="G59" i="7"/>
  <c r="AT59" i="7"/>
  <c r="I59" i="7"/>
  <c r="AW59" i="7"/>
  <c r="J59" i="7"/>
  <c r="AU59" i="7"/>
  <c r="AR59" i="7"/>
  <c r="O59" i="7"/>
  <c r="BE59" i="7"/>
  <c r="AD59" i="7"/>
  <c r="BN59" i="7"/>
  <c r="P59" i="7"/>
  <c r="Y59" i="7"/>
  <c r="BB59" i="7"/>
  <c r="L92" i="5"/>
  <c r="BF92" i="5"/>
  <c r="N92" i="5"/>
  <c r="AQ92" i="5"/>
  <c r="BC92" i="5"/>
  <c r="P92" i="5"/>
  <c r="AV92" i="5"/>
  <c r="AJ92" i="5"/>
  <c r="AK92" i="5"/>
  <c r="BH92" i="5"/>
  <c r="BL92" i="5"/>
  <c r="K92" i="5"/>
  <c r="BG92" i="5"/>
  <c r="G92" i="5"/>
  <c r="AH92" i="5"/>
  <c r="AF96" i="5"/>
  <c r="AS96" i="5"/>
  <c r="BD96" i="5"/>
  <c r="AT96" i="5"/>
  <c r="AE96" i="5"/>
  <c r="T96" i="5"/>
  <c r="AG96" i="5"/>
  <c r="AK96" i="5"/>
  <c r="AY96" i="5"/>
  <c r="AA96" i="5"/>
  <c r="W96" i="5"/>
  <c r="AC96" i="5"/>
  <c r="AB96" i="5"/>
  <c r="BB96" i="5"/>
  <c r="BA96" i="5"/>
  <c r="BB59" i="5"/>
  <c r="K59" i="5"/>
  <c r="AW59" i="5"/>
  <c r="BG59" i="5"/>
  <c r="AG59" i="5"/>
  <c r="BK59" i="5"/>
  <c r="AU59" i="5"/>
  <c r="AC59" i="5"/>
  <c r="AX59" i="5"/>
  <c r="W59" i="5"/>
  <c r="BH59" i="5"/>
  <c r="BE59" i="5"/>
  <c r="AP59" i="5"/>
  <c r="BC59" i="5"/>
  <c r="BJ59" i="5"/>
  <c r="V59" i="5"/>
  <c r="L75" i="5"/>
  <c r="AO75" i="5"/>
  <c r="AA75" i="5"/>
  <c r="AL75" i="5"/>
  <c r="AJ75" i="5"/>
  <c r="BA75" i="5"/>
  <c r="AM75" i="5"/>
  <c r="AN75" i="5"/>
  <c r="AV75" i="5"/>
  <c r="BK75" i="5"/>
  <c r="M75" i="5"/>
  <c r="BC75" i="5"/>
  <c r="K75" i="5"/>
  <c r="BO75" i="5"/>
  <c r="BN75" i="5"/>
  <c r="AS5" i="5"/>
  <c r="AW5" i="5"/>
  <c r="AL5" i="5"/>
  <c r="AY5" i="5"/>
  <c r="AS81" i="5"/>
  <c r="I81" i="5"/>
  <c r="AL81" i="5"/>
  <c r="X81" i="5"/>
  <c r="O81" i="5"/>
  <c r="BH81" i="5"/>
  <c r="T81" i="5"/>
  <c r="AU81" i="5"/>
  <c r="AB81" i="5"/>
  <c r="AG81" i="5"/>
  <c r="N81" i="5"/>
  <c r="AN81" i="5"/>
  <c r="BL81" i="5"/>
  <c r="AF81" i="5"/>
  <c r="AP81" i="5"/>
  <c r="AT81" i="5"/>
  <c r="AT9" i="5"/>
  <c r="AM9" i="5"/>
  <c r="N9" i="5"/>
  <c r="S9" i="5"/>
  <c r="AW9" i="5"/>
  <c r="AY9" i="5"/>
  <c r="P9" i="5"/>
  <c r="BG9" i="5"/>
  <c r="AA9" i="5"/>
  <c r="W9" i="5"/>
  <c r="BN9" i="5"/>
  <c r="Q9" i="5"/>
  <c r="AQ9" i="5"/>
  <c r="AB9" i="5"/>
  <c r="AX9" i="5"/>
  <c r="AX100" i="7"/>
  <c r="AE100" i="7"/>
  <c r="AF100" i="7"/>
  <c r="AB100" i="7"/>
  <c r="AV100" i="7"/>
  <c r="K100" i="7"/>
  <c r="BI100" i="7"/>
  <c r="T100" i="7"/>
  <c r="BA100" i="7"/>
  <c r="BK100" i="7"/>
  <c r="BB100" i="7"/>
  <c r="AG100" i="7"/>
  <c r="BG100" i="7"/>
  <c r="BM100" i="7"/>
  <c r="W100" i="7"/>
  <c r="BH12" i="5"/>
  <c r="S12" i="5"/>
  <c r="BI12" i="5"/>
  <c r="H12" i="5"/>
  <c r="Q12" i="5"/>
  <c r="AZ12" i="5"/>
  <c r="BG12" i="5"/>
  <c r="AV12" i="5"/>
  <c r="AR12" i="5"/>
  <c r="O12" i="5"/>
  <c r="BC12" i="5"/>
  <c r="AP12" i="5"/>
  <c r="AJ12" i="5"/>
  <c r="BO12" i="5"/>
  <c r="BN12" i="5"/>
  <c r="BI55" i="5"/>
  <c r="Q55" i="5"/>
  <c r="AG55" i="5"/>
  <c r="BO55" i="5"/>
  <c r="AQ55" i="5"/>
  <c r="AA55" i="5"/>
  <c r="AM55" i="5"/>
  <c r="U55" i="5"/>
  <c r="T55" i="5"/>
  <c r="AP55" i="5"/>
  <c r="AK55" i="5"/>
  <c r="AJ55" i="5"/>
  <c r="AO55" i="5"/>
  <c r="BA55" i="5"/>
  <c r="AW55" i="5"/>
  <c r="I28" i="7"/>
  <c r="V28" i="7"/>
  <c r="N28" i="7"/>
  <c r="AX28" i="7"/>
  <c r="AR28" i="7"/>
  <c r="BF28" i="7"/>
  <c r="O28" i="7"/>
  <c r="BA28" i="7"/>
  <c r="M28" i="7"/>
  <c r="U28" i="7"/>
  <c r="AT28" i="7"/>
  <c r="AW28" i="7"/>
  <c r="AK28" i="7"/>
  <c r="AP28" i="7"/>
  <c r="BJ28" i="7"/>
  <c r="N33" i="7"/>
  <c r="Q33" i="7"/>
  <c r="AV33" i="7"/>
  <c r="BK33" i="7"/>
  <c r="BM33" i="7"/>
  <c r="BB33" i="7"/>
  <c r="AS33" i="7"/>
  <c r="AZ33" i="7"/>
  <c r="AN33" i="7"/>
  <c r="BL33" i="7"/>
  <c r="V33" i="7"/>
  <c r="L33" i="7"/>
  <c r="AP33" i="7"/>
  <c r="H33" i="7"/>
  <c r="AJ33" i="7"/>
  <c r="AY40" i="7"/>
  <c r="AN40" i="7"/>
  <c r="P40" i="7"/>
  <c r="AV40" i="7"/>
  <c r="AD40" i="7"/>
  <c r="AB40" i="7"/>
  <c r="X40" i="7"/>
  <c r="AX40" i="7"/>
  <c r="Q40" i="7"/>
  <c r="BF40" i="7"/>
  <c r="BG40" i="7"/>
  <c r="BN40" i="7"/>
  <c r="AF40" i="7"/>
  <c r="BL40" i="7"/>
  <c r="T40" i="7"/>
  <c r="V49" i="7"/>
  <c r="BJ49" i="7"/>
  <c r="AL49" i="7"/>
  <c r="H49" i="7"/>
  <c r="R49" i="7"/>
  <c r="J49" i="7"/>
  <c r="AR49" i="7"/>
  <c r="BH49" i="7"/>
  <c r="N49" i="7"/>
  <c r="AD49" i="7"/>
  <c r="BO49" i="7"/>
  <c r="G49" i="7"/>
  <c r="AM49" i="7"/>
  <c r="AE49" i="7"/>
  <c r="K49" i="7"/>
  <c r="P7" i="5"/>
  <c r="AG7" i="5"/>
  <c r="BI7" i="5"/>
  <c r="Y7" i="5"/>
  <c r="S7" i="5"/>
  <c r="AZ7" i="5"/>
  <c r="AS7" i="5"/>
  <c r="AL7" i="5"/>
  <c r="L7" i="5"/>
  <c r="AH7" i="5"/>
  <c r="AJ7" i="5"/>
  <c r="AO7" i="5"/>
  <c r="AU7" i="5"/>
  <c r="BL7" i="5"/>
  <c r="BF7" i="5"/>
  <c r="BN7" i="5"/>
  <c r="BI3" i="5"/>
  <c r="BB3" i="5"/>
  <c r="J3" i="5"/>
  <c r="BK3" i="5"/>
  <c r="AN3" i="5"/>
  <c r="BG3" i="5"/>
  <c r="T3" i="5"/>
  <c r="BH3" i="5"/>
  <c r="BM3" i="5"/>
  <c r="AW3" i="5"/>
  <c r="X3" i="5"/>
  <c r="Y3" i="5"/>
  <c r="BL3" i="5"/>
  <c r="AA3" i="5"/>
  <c r="V3" i="5"/>
  <c r="R67" i="5"/>
  <c r="AY67" i="5"/>
  <c r="AQ67" i="5"/>
  <c r="BK67" i="5"/>
  <c r="AM67" i="5"/>
  <c r="AG67" i="5"/>
  <c r="AK67" i="5"/>
  <c r="O67" i="5"/>
  <c r="I67" i="5"/>
  <c r="BO67" i="5"/>
  <c r="BA67" i="5"/>
  <c r="AF67" i="5"/>
  <c r="BJ67" i="5"/>
  <c r="AT67" i="5"/>
  <c r="AA67" i="5"/>
  <c r="BH68" i="5"/>
  <c r="J68" i="5"/>
  <c r="T68" i="5"/>
  <c r="AY68" i="5"/>
  <c r="AN68" i="5"/>
  <c r="AX68" i="5"/>
  <c r="AM68" i="5"/>
  <c r="AD68" i="5"/>
  <c r="AI68" i="5"/>
  <c r="P68" i="5"/>
  <c r="AC68" i="5"/>
  <c r="AJ68" i="5"/>
  <c r="AB68" i="5"/>
  <c r="BA68" i="5"/>
  <c r="L68" i="5"/>
  <c r="AM66" i="5"/>
  <c r="BO66" i="5"/>
  <c r="AX66" i="5"/>
  <c r="AF66" i="5"/>
  <c r="S66" i="5"/>
  <c r="BA66" i="5"/>
  <c r="AA66" i="5"/>
  <c r="Q66" i="5"/>
  <c r="AI66" i="5"/>
  <c r="BL66" i="5"/>
  <c r="T66" i="5"/>
  <c r="AY66" i="5"/>
  <c r="AT66" i="5"/>
  <c r="AD66" i="5"/>
  <c r="AC66" i="5"/>
  <c r="AU66" i="5"/>
  <c r="AX31" i="7"/>
  <c r="BI31" i="7"/>
  <c r="AF31" i="7"/>
  <c r="X31" i="7"/>
  <c r="AO31" i="7"/>
  <c r="AY31" i="7"/>
  <c r="Q31" i="7"/>
  <c r="AW31" i="7"/>
  <c r="BB31" i="7"/>
  <c r="U31" i="7"/>
  <c r="BL31" i="7"/>
  <c r="M31" i="7"/>
  <c r="L31" i="7"/>
  <c r="BO31" i="7"/>
  <c r="AG31" i="7"/>
  <c r="AR111" i="5"/>
  <c r="AH111" i="5"/>
  <c r="AE111" i="5"/>
  <c r="BM111" i="5"/>
  <c r="BG111" i="5"/>
  <c r="AT111" i="5"/>
  <c r="P111" i="5"/>
  <c r="AP111" i="5"/>
  <c r="Z111" i="5"/>
  <c r="AD111" i="5"/>
  <c r="U111" i="5"/>
  <c r="AO111" i="5"/>
  <c r="H111" i="5"/>
  <c r="BL111" i="5"/>
  <c r="AV111" i="5"/>
  <c r="AT23" i="7"/>
  <c r="AY23" i="7"/>
  <c r="BF23" i="7"/>
  <c r="AZ23" i="7"/>
  <c r="AL23" i="7"/>
  <c r="J23" i="7"/>
  <c r="BK23" i="7"/>
  <c r="BM23" i="7"/>
  <c r="AJ23" i="7"/>
  <c r="H23" i="7"/>
  <c r="AV23" i="7"/>
  <c r="AR23" i="7"/>
  <c r="K23" i="7"/>
  <c r="V23" i="7"/>
  <c r="AC23" i="7"/>
  <c r="AX43" i="5"/>
  <c r="O43" i="5"/>
  <c r="BA43" i="5"/>
  <c r="S43" i="5"/>
  <c r="G43" i="5"/>
  <c r="BH43" i="5"/>
  <c r="P43" i="5"/>
  <c r="AO43" i="5"/>
  <c r="AK43" i="5"/>
  <c r="BC43" i="5"/>
  <c r="AZ43" i="5"/>
  <c r="U43" i="5"/>
  <c r="AR43" i="5"/>
  <c r="AA43" i="5"/>
  <c r="AQ43" i="5"/>
  <c r="N43" i="5"/>
  <c r="BL36" i="5"/>
  <c r="AC36" i="5"/>
  <c r="AS36" i="5"/>
  <c r="S36" i="5"/>
  <c r="Y36" i="5"/>
  <c r="AT36" i="5"/>
  <c r="AR36" i="5"/>
  <c r="P36" i="5"/>
  <c r="BI36" i="5"/>
  <c r="J36" i="5"/>
  <c r="N36" i="5"/>
  <c r="BC36" i="5"/>
  <c r="BE36" i="5"/>
  <c r="BO36" i="5"/>
  <c r="O36" i="5"/>
  <c r="Z73" i="7"/>
  <c r="BG73" i="7"/>
  <c r="I73" i="7"/>
  <c r="AG73" i="7"/>
  <c r="L73" i="7"/>
  <c r="AF73" i="7"/>
  <c r="BN73" i="7"/>
  <c r="AM73" i="7"/>
  <c r="AZ73" i="7"/>
  <c r="W73" i="7"/>
  <c r="K73" i="7"/>
  <c r="AN73" i="7"/>
  <c r="BH73" i="7"/>
  <c r="BK73" i="7"/>
  <c r="AA73" i="7"/>
  <c r="BG62" i="7"/>
  <c r="AX62" i="7"/>
  <c r="I62" i="7"/>
  <c r="V62" i="7"/>
  <c r="U62" i="7"/>
  <c r="Q62" i="7"/>
  <c r="BJ62" i="7"/>
  <c r="BB62" i="7"/>
  <c r="BH62" i="7"/>
  <c r="X62" i="7"/>
  <c r="T62" i="7"/>
  <c r="AE62" i="7"/>
  <c r="BI62" i="7"/>
  <c r="H62" i="7"/>
  <c r="BE62" i="7"/>
  <c r="AE48" i="5"/>
  <c r="BG48" i="5"/>
  <c r="AW48" i="5"/>
  <c r="AC48" i="5"/>
  <c r="AG48" i="5"/>
  <c r="AZ48" i="5"/>
  <c r="Q48" i="5"/>
  <c r="AK48" i="5"/>
  <c r="AV48" i="5"/>
  <c r="AO48" i="5"/>
  <c r="M48" i="5"/>
  <c r="AH48" i="5"/>
  <c r="U48" i="5"/>
  <c r="I48" i="5"/>
  <c r="V48" i="5"/>
  <c r="AM4" i="7"/>
  <c r="X4" i="7"/>
  <c r="K4" i="7"/>
  <c r="N4" i="7"/>
  <c r="BK4" i="7"/>
  <c r="BB4" i="7"/>
  <c r="AU4" i="7"/>
  <c r="H4" i="7"/>
  <c r="AC4" i="7"/>
  <c r="AK4" i="7"/>
  <c r="AX4" i="7"/>
  <c r="BG4" i="7"/>
  <c r="BO4" i="7"/>
  <c r="V4" i="7"/>
  <c r="J4" i="7"/>
  <c r="AE4" i="7"/>
  <c r="AH89" i="7"/>
  <c r="AZ89" i="7"/>
  <c r="AL89" i="7"/>
  <c r="BN89" i="7"/>
  <c r="AO89" i="7"/>
  <c r="V89" i="7"/>
  <c r="AA89" i="7"/>
  <c r="AI89" i="7"/>
  <c r="BA89" i="7"/>
  <c r="AD89" i="7"/>
  <c r="AU89" i="7"/>
  <c r="BH89" i="7"/>
  <c r="W89" i="7"/>
  <c r="P89" i="7"/>
  <c r="U89" i="7"/>
  <c r="U15" i="5"/>
  <c r="AV15" i="5"/>
  <c r="J15" i="5"/>
  <c r="BH15" i="5"/>
  <c r="AH15" i="5"/>
  <c r="P15" i="5"/>
  <c r="K15" i="5"/>
  <c r="AS15" i="5"/>
  <c r="BD15" i="5"/>
  <c r="AJ15" i="5"/>
  <c r="AD15" i="5"/>
  <c r="AQ15" i="5"/>
  <c r="BL15" i="5"/>
  <c r="BO15" i="5"/>
  <c r="BC15" i="5"/>
  <c r="W18" i="7"/>
  <c r="AM18" i="7"/>
  <c r="S18" i="7"/>
  <c r="AP18" i="7"/>
  <c r="AZ18" i="7"/>
  <c r="Y18" i="7"/>
  <c r="AV18" i="7"/>
  <c r="M18" i="7"/>
  <c r="N18" i="7"/>
  <c r="BK18" i="7"/>
  <c r="BH18" i="7"/>
  <c r="Z18" i="7"/>
  <c r="BF18" i="7"/>
  <c r="J18" i="7"/>
  <c r="AB18" i="7"/>
  <c r="BM43" i="7"/>
  <c r="AL43" i="7"/>
  <c r="BK43" i="7"/>
  <c r="AT43" i="7"/>
  <c r="V43" i="7"/>
  <c r="AH43" i="7"/>
  <c r="Q43" i="7"/>
  <c r="T43" i="7"/>
  <c r="BB43" i="7"/>
  <c r="X43" i="7"/>
  <c r="AS43" i="7"/>
  <c r="AO43" i="7"/>
  <c r="AQ43" i="7"/>
  <c r="AI43" i="7"/>
  <c r="S43" i="7"/>
  <c r="L81" i="7"/>
  <c r="BC81" i="7"/>
  <c r="T81" i="7"/>
  <c r="Z81" i="7"/>
  <c r="AQ81" i="7"/>
  <c r="AY81" i="7"/>
  <c r="AR81" i="7"/>
  <c r="O81" i="7"/>
  <c r="AM81" i="7"/>
  <c r="AD81" i="7"/>
  <c r="AF81" i="7"/>
  <c r="S81" i="7"/>
  <c r="X81" i="7"/>
  <c r="AJ81" i="7"/>
  <c r="AI81" i="7"/>
  <c r="AN59" i="7"/>
  <c r="L59" i="7"/>
  <c r="N59" i="7"/>
  <c r="AE59" i="7"/>
  <c r="BG59" i="7"/>
  <c r="T59" i="7"/>
  <c r="AP59" i="7"/>
  <c r="H59" i="7"/>
  <c r="BC59" i="7"/>
  <c r="AS59" i="7"/>
  <c r="AA59" i="7"/>
  <c r="BJ59" i="7"/>
  <c r="AJ59" i="7"/>
  <c r="R59" i="7"/>
  <c r="AV59" i="7"/>
  <c r="AC92" i="5"/>
  <c r="AY92" i="5"/>
  <c r="R92" i="5"/>
  <c r="BO92" i="5"/>
  <c r="Q92" i="5"/>
  <c r="AD92" i="5"/>
  <c r="AS92" i="5"/>
  <c r="Y92" i="5"/>
  <c r="BN92" i="5"/>
  <c r="H92" i="5"/>
  <c r="J92" i="5"/>
  <c r="X92" i="5"/>
  <c r="BA92" i="5"/>
  <c r="AO92" i="5"/>
  <c r="BI92" i="5"/>
  <c r="BB92" i="5"/>
  <c r="AO96" i="5"/>
  <c r="BJ96" i="5"/>
  <c r="BC96" i="5"/>
  <c r="AM96" i="5"/>
  <c r="V96" i="5"/>
  <c r="K96" i="5"/>
  <c r="Q96" i="5"/>
  <c r="Y96" i="5"/>
  <c r="N96" i="5"/>
  <c r="AZ96" i="5"/>
  <c r="AH96" i="5"/>
  <c r="AD96" i="5"/>
  <c r="BE96" i="5"/>
  <c r="U96" i="5"/>
  <c r="BO96" i="5"/>
  <c r="AF59" i="5"/>
  <c r="BO59" i="5"/>
  <c r="AB59" i="5"/>
  <c r="AL59" i="5"/>
  <c r="AV59" i="5"/>
  <c r="BF59" i="5"/>
  <c r="M59" i="5"/>
  <c r="AI59" i="5"/>
  <c r="S59" i="5"/>
  <c r="X59" i="5"/>
  <c r="U59" i="5"/>
  <c r="T59" i="5"/>
  <c r="AE59" i="5"/>
  <c r="R59" i="5"/>
  <c r="L59" i="5"/>
  <c r="AD75" i="5"/>
  <c r="Q75" i="5"/>
  <c r="AY75" i="5"/>
  <c r="AQ75" i="5"/>
  <c r="AT75" i="5"/>
  <c r="AK75" i="5"/>
  <c r="H75" i="5"/>
  <c r="W75" i="5"/>
  <c r="AG75" i="5"/>
  <c r="AF75" i="5"/>
  <c r="AC75" i="5"/>
  <c r="V75" i="5"/>
  <c r="BE75" i="5"/>
  <c r="P75" i="5"/>
  <c r="R75" i="5"/>
  <c r="M5" i="5"/>
  <c r="BH5" i="5"/>
  <c r="T5" i="5"/>
  <c r="AE5" i="5"/>
  <c r="K5" i="5"/>
  <c r="AB5" i="5"/>
  <c r="Y5" i="5"/>
  <c r="BL5" i="5"/>
  <c r="AT5" i="5"/>
  <c r="AI5" i="5"/>
  <c r="BG5" i="5"/>
  <c r="G5" i="5"/>
  <c r="BI5" i="5"/>
  <c r="BA5" i="5"/>
  <c r="BM5" i="5"/>
  <c r="O5" i="5"/>
  <c r="Z5" i="5"/>
  <c r="BF5" i="5"/>
  <c r="BN5" i="5"/>
  <c r="P62" i="5"/>
  <c r="Y62" i="5"/>
  <c r="H62" i="5"/>
  <c r="X62" i="5"/>
  <c r="N62" i="5"/>
  <c r="J62" i="5"/>
  <c r="BE62" i="5"/>
  <c r="BF62" i="5"/>
  <c r="Z62" i="5"/>
  <c r="T62" i="5"/>
  <c r="M62" i="5"/>
  <c r="AY62" i="5"/>
  <c r="W62" i="5"/>
  <c r="V62" i="5"/>
  <c r="AQ62" i="5"/>
  <c r="G8" i="5"/>
  <c r="AU8" i="5"/>
  <c r="K8" i="5"/>
  <c r="X8" i="5"/>
  <c r="AM8" i="5"/>
  <c r="AA8" i="5"/>
  <c r="BM8" i="5"/>
  <c r="BG8" i="5"/>
  <c r="AE8" i="5"/>
  <c r="BL8" i="5"/>
  <c r="Y8" i="5"/>
  <c r="R8" i="5"/>
  <c r="AS8" i="5"/>
  <c r="BH8" i="5"/>
  <c r="V8" i="5"/>
  <c r="AC101" i="5"/>
  <c r="AU101" i="5"/>
  <c r="T101" i="5"/>
  <c r="Z101" i="5"/>
  <c r="AT101" i="5"/>
  <c r="X101" i="5"/>
  <c r="BH101" i="5"/>
  <c r="BN101" i="5"/>
  <c r="BL101" i="5"/>
  <c r="J101" i="5"/>
  <c r="AG101" i="5"/>
  <c r="AI101" i="5"/>
  <c r="AX101" i="5"/>
  <c r="AN101" i="5"/>
  <c r="BK101" i="5"/>
  <c r="BN106" i="5"/>
  <c r="BA106" i="5"/>
  <c r="BJ106" i="5"/>
  <c r="AJ106" i="5"/>
  <c r="AH106" i="5"/>
  <c r="AG106" i="5"/>
  <c r="AU106" i="5"/>
  <c r="X106" i="5"/>
  <c r="V106" i="5"/>
  <c r="Q106" i="5"/>
  <c r="O106" i="5"/>
  <c r="R106" i="5"/>
  <c r="BI106" i="5"/>
  <c r="AX106" i="5"/>
  <c r="Z106" i="5"/>
  <c r="AN106" i="5"/>
  <c r="W78" i="7"/>
  <c r="AI78" i="7"/>
  <c r="AW78" i="7"/>
  <c r="BC78" i="7"/>
  <c r="AY78" i="7"/>
  <c r="AR78" i="7"/>
  <c r="Z78" i="7"/>
  <c r="O78" i="7"/>
  <c r="K78" i="7"/>
  <c r="AM78" i="7"/>
  <c r="R78" i="7"/>
  <c r="AC78" i="7"/>
  <c r="BG78" i="7"/>
  <c r="H78" i="7"/>
  <c r="AN78" i="7"/>
  <c r="V45" i="7"/>
  <c r="AX45" i="7"/>
  <c r="AP45" i="7"/>
  <c r="AY45" i="7"/>
  <c r="P45" i="7"/>
  <c r="U45" i="7"/>
  <c r="AC45" i="7"/>
  <c r="AA45" i="7"/>
  <c r="AZ45" i="7"/>
  <c r="Z45" i="7"/>
  <c r="L45" i="7"/>
  <c r="AU45" i="7"/>
  <c r="BC45" i="7"/>
  <c r="AV45" i="7"/>
  <c r="BI45" i="7"/>
  <c r="BD45" i="7"/>
  <c r="N19" i="5"/>
  <c r="BN19" i="5"/>
  <c r="AN19" i="5"/>
  <c r="AW19" i="5"/>
  <c r="G19" i="5"/>
  <c r="BH19" i="5"/>
  <c r="T19" i="5"/>
  <c r="AM19" i="5"/>
  <c r="K19" i="5"/>
  <c r="M19" i="5"/>
  <c r="AJ19" i="5"/>
  <c r="AR19" i="5"/>
  <c r="BL19" i="5"/>
  <c r="AS19" i="5"/>
  <c r="BM19" i="5"/>
  <c r="BD57" i="7"/>
  <c r="AQ57" i="7"/>
  <c r="V57" i="7"/>
  <c r="BB57" i="7"/>
  <c r="BJ57" i="7"/>
  <c r="BE57" i="7"/>
  <c r="AE57" i="7"/>
  <c r="BF57" i="7"/>
  <c r="BM57" i="7"/>
  <c r="AL57" i="7"/>
  <c r="BA57" i="7"/>
  <c r="U57" i="7"/>
  <c r="BK57" i="7"/>
  <c r="O57" i="7"/>
  <c r="N57" i="7"/>
  <c r="V109" i="7"/>
  <c r="R109" i="7"/>
  <c r="Q109" i="7"/>
  <c r="AU109" i="7"/>
  <c r="K109" i="7"/>
  <c r="AL109" i="7"/>
  <c r="U109" i="7"/>
  <c r="BB109" i="7"/>
  <c r="AW109" i="7"/>
  <c r="BN109" i="7"/>
  <c r="AC109" i="7"/>
  <c r="AA109" i="7"/>
  <c r="BI109" i="7"/>
  <c r="AK109" i="7"/>
  <c r="AQ109" i="7"/>
  <c r="AI47" i="7"/>
  <c r="K47" i="7"/>
  <c r="O47" i="7"/>
  <c r="I47" i="7"/>
  <c r="V47" i="7"/>
  <c r="J47" i="7"/>
  <c r="BF47" i="7"/>
  <c r="M47" i="7"/>
  <c r="Z47" i="7"/>
  <c r="AB47" i="7"/>
  <c r="X47" i="7"/>
  <c r="BL47" i="7"/>
  <c r="H47" i="7"/>
  <c r="P47" i="7"/>
  <c r="Q47" i="7"/>
  <c r="BN54" i="5"/>
  <c r="Q54" i="5"/>
  <c r="AB54" i="5"/>
  <c r="BB54" i="5"/>
  <c r="K54" i="5"/>
  <c r="AE54" i="5"/>
  <c r="BI54" i="5"/>
  <c r="W54" i="5"/>
  <c r="AR54" i="5"/>
  <c r="Y54" i="5"/>
  <c r="BA54" i="5"/>
  <c r="AO54" i="5"/>
  <c r="AW54" i="5"/>
  <c r="AA54" i="5"/>
  <c r="BH54" i="5"/>
  <c r="AQ102" i="7"/>
  <c r="AX102" i="7"/>
  <c r="BA102" i="7"/>
  <c r="AE102" i="7"/>
  <c r="W102" i="7"/>
  <c r="AB102" i="7"/>
  <c r="BD102" i="7"/>
  <c r="BH102" i="7"/>
  <c r="BJ102" i="7"/>
  <c r="Q102" i="7"/>
  <c r="AD102" i="7"/>
  <c r="Z102" i="7"/>
  <c r="O102" i="7"/>
  <c r="Y102" i="7"/>
  <c r="J102" i="7"/>
  <c r="BC102" i="7"/>
  <c r="AW3" i="7"/>
  <c r="H3" i="7"/>
  <c r="BA3" i="7"/>
  <c r="AC3" i="7"/>
  <c r="AD3" i="7"/>
  <c r="P3" i="7"/>
  <c r="K3" i="7"/>
  <c r="V3" i="7"/>
  <c r="BM3" i="7"/>
  <c r="BB3" i="7"/>
  <c r="Q3" i="7"/>
  <c r="G3" i="7"/>
  <c r="S3" i="7"/>
  <c r="AY3" i="7"/>
  <c r="AU3" i="7"/>
  <c r="K102" i="5"/>
  <c r="AU102" i="5"/>
  <c r="AK102" i="5"/>
  <c r="H102" i="5"/>
  <c r="AI102" i="5"/>
  <c r="BF102" i="5"/>
  <c r="V102" i="5"/>
  <c r="AL102" i="5"/>
  <c r="T102" i="5"/>
  <c r="AQ102" i="5"/>
  <c r="BO102" i="5"/>
  <c r="AX102" i="5"/>
  <c r="AA102" i="5"/>
  <c r="AW102" i="5"/>
  <c r="R102" i="5"/>
  <c r="AV48" i="7"/>
  <c r="BL48" i="7"/>
  <c r="Y48" i="7"/>
  <c r="BN48" i="7"/>
  <c r="BK48" i="7"/>
  <c r="AU48" i="7"/>
  <c r="AD48" i="7"/>
  <c r="AJ48" i="7"/>
  <c r="AY48" i="7"/>
  <c r="AE48" i="7"/>
  <c r="AW48" i="7"/>
  <c r="BA48" i="7"/>
  <c r="AK48" i="7"/>
  <c r="V48" i="7"/>
  <c r="BB48" i="7"/>
  <c r="Q48" i="7"/>
  <c r="U92" i="7"/>
  <c r="W92" i="7"/>
  <c r="BM92" i="7"/>
  <c r="Z92" i="7"/>
  <c r="S92" i="7"/>
  <c r="AU92" i="7"/>
  <c r="N92" i="7"/>
  <c r="AG92" i="7"/>
  <c r="AL92" i="7"/>
  <c r="AF92" i="7"/>
  <c r="K92" i="7"/>
  <c r="AE92" i="7"/>
  <c r="I92" i="7"/>
  <c r="AA92" i="7"/>
  <c r="AD92" i="7"/>
  <c r="AC32" i="7"/>
  <c r="AQ32" i="7"/>
  <c r="BE32" i="7"/>
  <c r="AX32" i="7"/>
  <c r="BO32" i="7"/>
  <c r="AT32" i="7"/>
  <c r="AF32" i="7"/>
  <c r="BB32" i="7"/>
  <c r="AN32" i="7"/>
  <c r="AR32" i="7"/>
  <c r="AG32" i="7"/>
  <c r="X32" i="7"/>
  <c r="AU32" i="7"/>
  <c r="H32" i="7"/>
  <c r="BM32" i="7"/>
  <c r="BC32" i="7"/>
  <c r="AZ58" i="7"/>
  <c r="J58" i="7"/>
  <c r="G58" i="7"/>
  <c r="BG58" i="7"/>
  <c r="AT58" i="7"/>
  <c r="N58" i="7"/>
  <c r="BK58" i="7"/>
  <c r="BB58" i="7"/>
  <c r="BJ58" i="7"/>
  <c r="L58" i="7"/>
  <c r="BD58" i="7"/>
  <c r="AF58" i="7"/>
  <c r="AB58" i="7"/>
  <c r="S58" i="7"/>
  <c r="AD58" i="7"/>
  <c r="BB16" i="7"/>
  <c r="AR16" i="7"/>
  <c r="AY16" i="7"/>
  <c r="BJ16" i="7"/>
  <c r="X16" i="7"/>
  <c r="AF16" i="7"/>
  <c r="AU16" i="7"/>
  <c r="AD16" i="7"/>
  <c r="BI16" i="7"/>
  <c r="G16" i="7"/>
  <c r="R16" i="7"/>
  <c r="AW16" i="7"/>
  <c r="AB16" i="7"/>
  <c r="Q16" i="7"/>
  <c r="J16" i="7"/>
  <c r="AS16" i="7"/>
  <c r="AN70" i="7"/>
  <c r="BF70" i="7"/>
  <c r="AR70" i="7"/>
  <c r="O70" i="7"/>
  <c r="X70" i="7"/>
  <c r="BO70" i="7"/>
  <c r="AS70" i="7"/>
  <c r="AV70" i="7"/>
  <c r="BJ70" i="7"/>
  <c r="J70" i="7"/>
  <c r="M70" i="7"/>
  <c r="Q70" i="7"/>
  <c r="AD70" i="7"/>
  <c r="AI70" i="7"/>
  <c r="S70" i="7"/>
  <c r="AD51" i="7"/>
  <c r="X51" i="7"/>
  <c r="BL51" i="7"/>
  <c r="AK51" i="7"/>
  <c r="K51" i="7"/>
  <c r="L51" i="7"/>
  <c r="R51" i="7"/>
  <c r="BB51" i="7"/>
  <c r="BG51" i="7"/>
  <c r="AQ51" i="7"/>
  <c r="AP51" i="7"/>
  <c r="AR51" i="7"/>
  <c r="AN51" i="7"/>
  <c r="AL51" i="7"/>
  <c r="AH51" i="7"/>
  <c r="AY51" i="7"/>
  <c r="Q88" i="7"/>
  <c r="AX88" i="7"/>
  <c r="BJ88" i="7"/>
  <c r="AM88" i="7"/>
  <c r="BO88" i="7"/>
  <c r="AD88" i="7"/>
  <c r="G88" i="7"/>
  <c r="BB88" i="7"/>
  <c r="I88" i="7"/>
  <c r="M88" i="7"/>
  <c r="AE88" i="7"/>
  <c r="W88" i="7"/>
  <c r="AG88" i="7"/>
  <c r="N88" i="7"/>
  <c r="S88" i="7"/>
  <c r="O24" i="5"/>
  <c r="AO24" i="5"/>
  <c r="Z24" i="5"/>
  <c r="AN24" i="5"/>
  <c r="BN24" i="5"/>
  <c r="R24" i="5"/>
  <c r="BH24" i="5"/>
  <c r="AR24" i="5"/>
  <c r="AL24" i="5"/>
  <c r="AF24" i="5"/>
  <c r="BF24" i="5"/>
  <c r="G24" i="5"/>
  <c r="AA24" i="5"/>
  <c r="L24" i="5"/>
  <c r="BG24" i="5"/>
  <c r="BL11" i="5"/>
  <c r="BC11" i="5"/>
  <c r="AK11" i="5"/>
  <c r="W11" i="5"/>
  <c r="BD11" i="5"/>
  <c r="AU11" i="5"/>
  <c r="BJ11" i="5"/>
  <c r="AC11" i="5"/>
  <c r="AO11" i="5"/>
  <c r="M11" i="5"/>
  <c r="AY11" i="5"/>
  <c r="AT11" i="5"/>
  <c r="Y11" i="5"/>
  <c r="AR11" i="5"/>
  <c r="O11" i="5"/>
  <c r="BA11" i="5"/>
  <c r="AK73" i="5"/>
  <c r="AX73" i="5"/>
  <c r="J73" i="5"/>
  <c r="BC73" i="5"/>
  <c r="BA73" i="5"/>
  <c r="BK73" i="5"/>
  <c r="M73" i="5"/>
  <c r="AC73" i="5"/>
  <c r="BL73" i="5"/>
  <c r="G73" i="5"/>
  <c r="V73" i="5"/>
  <c r="BJ73" i="5"/>
  <c r="AS73" i="5"/>
  <c r="N73" i="5"/>
  <c r="AV73" i="5"/>
  <c r="AZ11" i="7"/>
  <c r="L11" i="7"/>
  <c r="R11" i="7"/>
  <c r="BL11" i="7"/>
  <c r="AX11" i="7"/>
  <c r="Y11" i="7"/>
  <c r="M11" i="7"/>
  <c r="Z11" i="7"/>
  <c r="BA11" i="7"/>
  <c r="AH11" i="7"/>
  <c r="Q11" i="7"/>
  <c r="BD11" i="7"/>
  <c r="BC11" i="7"/>
  <c r="AT11" i="7"/>
  <c r="BI11" i="7"/>
  <c r="S63" i="7"/>
  <c r="AV63" i="7"/>
  <c r="U63" i="7"/>
  <c r="AW63" i="7"/>
  <c r="V63" i="7"/>
  <c r="AN63" i="7"/>
  <c r="BF63" i="7"/>
  <c r="Y63" i="7"/>
  <c r="BN63" i="7"/>
  <c r="H63" i="7"/>
  <c r="K63" i="7"/>
  <c r="AQ63" i="7"/>
  <c r="BJ63" i="7"/>
  <c r="BI63" i="7"/>
  <c r="BH63" i="7"/>
  <c r="AJ99" i="7"/>
  <c r="S99" i="7"/>
  <c r="X99" i="7"/>
  <c r="V99" i="7"/>
  <c r="AE99" i="7"/>
  <c r="Y99" i="7"/>
  <c r="Q99" i="7"/>
  <c r="AN99" i="7"/>
  <c r="BC99" i="7"/>
  <c r="BK99" i="7"/>
  <c r="H99" i="7"/>
  <c r="BI99" i="7"/>
  <c r="AX99" i="7"/>
  <c r="I99" i="7"/>
  <c r="AZ99" i="7"/>
  <c r="AY63" i="5"/>
  <c r="AQ63" i="5"/>
  <c r="AV63" i="5"/>
  <c r="AL63" i="5"/>
  <c r="AI63" i="5"/>
  <c r="O63" i="5"/>
  <c r="Z63" i="5"/>
  <c r="AP63" i="5"/>
  <c r="AD63" i="5"/>
  <c r="U63" i="5"/>
  <c r="K63" i="5"/>
  <c r="BG63" i="5"/>
  <c r="Y63" i="5"/>
  <c r="AZ63" i="5"/>
  <c r="AE63" i="5"/>
  <c r="AM87" i="7"/>
  <c r="BA87" i="7"/>
  <c r="AZ87" i="7"/>
  <c r="S87" i="7"/>
  <c r="Z87" i="7"/>
  <c r="Y87" i="7"/>
  <c r="Q87" i="7"/>
  <c r="BI87" i="7"/>
  <c r="AF87" i="7"/>
  <c r="AV87" i="7"/>
  <c r="V87" i="7"/>
  <c r="R87" i="7"/>
  <c r="T87" i="7"/>
  <c r="U87" i="7"/>
  <c r="AK87" i="7"/>
  <c r="AD87" i="7"/>
  <c r="AS36" i="7"/>
  <c r="BG36" i="7"/>
  <c r="BA36" i="7"/>
  <c r="K36" i="7"/>
  <c r="AN36" i="7"/>
  <c r="AB36" i="7"/>
  <c r="N36" i="7"/>
  <c r="V36" i="7"/>
  <c r="AF36" i="7"/>
  <c r="BK36" i="7"/>
  <c r="AL36" i="7"/>
  <c r="AU36" i="7"/>
  <c r="BM36" i="7"/>
  <c r="AI36" i="7"/>
  <c r="BD36" i="7"/>
  <c r="AO84" i="5"/>
  <c r="AL84" i="5"/>
  <c r="Q84" i="5"/>
  <c r="BC84" i="5"/>
  <c r="AU84" i="5"/>
  <c r="O84" i="5"/>
  <c r="AS84" i="5"/>
  <c r="P84" i="5"/>
  <c r="BO84" i="5"/>
  <c r="AB84" i="5"/>
  <c r="BL84" i="5"/>
  <c r="AW84" i="5"/>
  <c r="BG84" i="5"/>
  <c r="L84" i="5"/>
  <c r="BJ84" i="5"/>
  <c r="AG106" i="7"/>
  <c r="AO106" i="7"/>
  <c r="AT106" i="7"/>
  <c r="AY106" i="7"/>
  <c r="AW106" i="7"/>
  <c r="BF106" i="7"/>
  <c r="AK106" i="7"/>
  <c r="Z106" i="7"/>
  <c r="BA106" i="7"/>
  <c r="AP106" i="7"/>
  <c r="Q106" i="7"/>
  <c r="AF106" i="7"/>
  <c r="J106" i="7"/>
  <c r="W106" i="7"/>
  <c r="AR106" i="7"/>
  <c r="AT104" i="7"/>
  <c r="BN104" i="7"/>
  <c r="AU104" i="7"/>
  <c r="J104" i="7"/>
  <c r="BJ104" i="7"/>
  <c r="Y104" i="7"/>
  <c r="AJ104" i="7"/>
  <c r="BF104" i="7"/>
  <c r="U104" i="7"/>
  <c r="BD104" i="7"/>
  <c r="AC104" i="7"/>
  <c r="AS104" i="7"/>
  <c r="M104" i="7"/>
  <c r="L104" i="7"/>
  <c r="Q104" i="7"/>
  <c r="I76" i="5"/>
  <c r="AX76" i="5"/>
  <c r="P76" i="5"/>
  <c r="U76" i="5"/>
  <c r="BI76" i="5"/>
  <c r="BA76" i="5"/>
  <c r="Q76" i="5"/>
  <c r="AH76" i="5"/>
  <c r="O76" i="5"/>
  <c r="R76" i="5"/>
  <c r="AV76" i="5"/>
  <c r="BN76" i="5"/>
  <c r="W76" i="5"/>
  <c r="V76" i="5"/>
  <c r="AW76" i="5"/>
  <c r="AN76" i="5"/>
  <c r="BJ22" i="5"/>
  <c r="AD22" i="5"/>
  <c r="BN22" i="5"/>
  <c r="BE22" i="5"/>
  <c r="AH22" i="5"/>
  <c r="M22" i="5"/>
  <c r="AT22" i="5"/>
  <c r="AR22" i="5"/>
  <c r="BM22" i="5"/>
  <c r="AM22" i="5"/>
  <c r="BC22" i="5"/>
  <c r="AL22" i="5"/>
  <c r="AZ22" i="5"/>
  <c r="P22" i="5"/>
  <c r="AG22" i="5"/>
  <c r="AV80" i="5"/>
  <c r="I80" i="5"/>
  <c r="Z80" i="5"/>
  <c r="AR80" i="5"/>
  <c r="BD80" i="5"/>
  <c r="AO80" i="5"/>
  <c r="AA80" i="5"/>
  <c r="AM80" i="5"/>
  <c r="N80" i="5"/>
  <c r="AZ80" i="5"/>
  <c r="G80" i="5"/>
  <c r="BK80" i="5"/>
  <c r="BC80" i="5"/>
  <c r="AN80" i="5"/>
  <c r="AS80" i="5"/>
  <c r="Z20" i="7"/>
  <c r="BK20" i="7"/>
  <c r="T20" i="7"/>
  <c r="G20" i="7"/>
  <c r="AI20" i="7"/>
  <c r="R20" i="7"/>
  <c r="AG20" i="7"/>
  <c r="H20" i="7"/>
  <c r="AC20" i="7"/>
  <c r="M20" i="7"/>
  <c r="AA20" i="7"/>
  <c r="AV20" i="7"/>
  <c r="J20" i="7"/>
  <c r="AR20" i="7"/>
  <c r="U20" i="7"/>
  <c r="AY20" i="7"/>
  <c r="AN93" i="5"/>
  <c r="U93" i="5"/>
  <c r="AS93" i="5"/>
  <c r="X93" i="5"/>
  <c r="G93" i="5"/>
  <c r="Z93" i="5"/>
  <c r="Y93" i="5"/>
  <c r="M93" i="5"/>
  <c r="AB93" i="5"/>
  <c r="AX93" i="5"/>
  <c r="AD93" i="5"/>
  <c r="BI93" i="5"/>
  <c r="AU93" i="5"/>
  <c r="AH93" i="5"/>
  <c r="R93" i="5"/>
  <c r="U64" i="7"/>
  <c r="AO64" i="7"/>
  <c r="AX64" i="7"/>
  <c r="AQ64" i="7"/>
  <c r="AH64" i="7"/>
  <c r="AA64" i="7"/>
  <c r="AT64" i="7"/>
  <c r="BN64" i="7"/>
  <c r="AW64" i="7"/>
  <c r="BO64" i="7"/>
  <c r="N64" i="7"/>
  <c r="H64" i="7"/>
  <c r="O64" i="7"/>
  <c r="AP64" i="7"/>
  <c r="AF64" i="7"/>
  <c r="AT46" i="7"/>
  <c r="M46" i="7"/>
  <c r="AW46" i="7"/>
  <c r="BH46" i="7"/>
  <c r="AV46" i="7"/>
  <c r="AP46" i="7"/>
  <c r="BA46" i="7"/>
  <c r="Y46" i="7"/>
  <c r="H46" i="7"/>
  <c r="R46" i="7"/>
  <c r="BF46" i="7"/>
  <c r="AM46" i="7"/>
  <c r="AG46" i="7"/>
  <c r="BD46" i="7"/>
  <c r="AN46" i="7"/>
  <c r="BH110" i="5"/>
  <c r="BA110" i="5"/>
  <c r="J110" i="5"/>
  <c r="BF110" i="5"/>
  <c r="Z110" i="5"/>
  <c r="BE110" i="5"/>
  <c r="V110" i="5"/>
  <c r="X110" i="5"/>
  <c r="BD110" i="5"/>
  <c r="AN110" i="5"/>
  <c r="AM110" i="5"/>
  <c r="M110" i="5"/>
  <c r="AQ110" i="5"/>
  <c r="R110" i="5"/>
  <c r="P110" i="5"/>
  <c r="AZ67" i="7"/>
  <c r="BC67" i="7"/>
  <c r="AV67" i="7"/>
  <c r="AP67" i="7"/>
  <c r="P67" i="7"/>
  <c r="BO67" i="7"/>
  <c r="AT67" i="7"/>
  <c r="AN67" i="7"/>
  <c r="AI67" i="7"/>
  <c r="Y67" i="7"/>
  <c r="AK67" i="7"/>
  <c r="AY67" i="7"/>
  <c r="AD67" i="7"/>
  <c r="T67" i="7"/>
  <c r="R67" i="7"/>
  <c r="AA67" i="7"/>
  <c r="BH95" i="5"/>
  <c r="R95" i="5"/>
  <c r="BL95" i="5"/>
  <c r="BF95" i="5"/>
  <c r="V95" i="5"/>
  <c r="J95" i="5"/>
  <c r="AA95" i="5"/>
  <c r="N95" i="5"/>
  <c r="BD95" i="5"/>
  <c r="AD95" i="5"/>
  <c r="BI95" i="5"/>
  <c r="Q95" i="5"/>
  <c r="AO95" i="5"/>
  <c r="BA95" i="5"/>
  <c r="H95" i="5"/>
  <c r="AI14" i="5"/>
  <c r="BG14" i="5"/>
  <c r="BM14" i="5"/>
  <c r="AH14" i="5"/>
  <c r="AN14" i="5"/>
  <c r="AM14" i="5"/>
  <c r="Y14" i="5"/>
  <c r="Z14" i="5"/>
  <c r="M14" i="5"/>
  <c r="AB14" i="5"/>
  <c r="H14" i="5"/>
  <c r="I14" i="5"/>
  <c r="AS14" i="5"/>
  <c r="AL14" i="5"/>
  <c r="BN14" i="5"/>
  <c r="BE79" i="5"/>
  <c r="AZ79" i="5"/>
  <c r="H79" i="5"/>
  <c r="AE79" i="5"/>
  <c r="R79" i="5"/>
  <c r="AD79" i="5"/>
  <c r="N79" i="5"/>
  <c r="O79" i="5"/>
  <c r="T79" i="5"/>
  <c r="BA79" i="5"/>
  <c r="Q79" i="5"/>
  <c r="J79" i="5"/>
  <c r="AL79" i="5"/>
  <c r="K79" i="5"/>
  <c r="S79" i="5"/>
  <c r="L86" i="5"/>
  <c r="AC86" i="5"/>
  <c r="V86" i="5"/>
  <c r="AZ86" i="5"/>
  <c r="BA86" i="5"/>
  <c r="AI86" i="5"/>
  <c r="X86" i="5"/>
  <c r="AY86" i="5"/>
  <c r="AA86" i="5"/>
  <c r="AB86" i="5"/>
  <c r="Q86" i="5"/>
  <c r="N86" i="5"/>
  <c r="T86" i="5"/>
  <c r="S86" i="5"/>
  <c r="K86" i="5"/>
  <c r="AS86" i="5"/>
  <c r="AL17" i="7"/>
  <c r="BB17" i="7"/>
  <c r="I17" i="7"/>
  <c r="AZ17" i="7"/>
  <c r="BN17" i="7"/>
  <c r="X17" i="7"/>
  <c r="BJ17" i="7"/>
  <c r="AO17" i="7"/>
  <c r="K17" i="7"/>
  <c r="M17" i="7"/>
  <c r="BC17" i="7"/>
  <c r="AX17" i="7"/>
  <c r="O17" i="7"/>
  <c r="T17" i="7"/>
  <c r="BH17" i="7"/>
  <c r="BM12" i="7"/>
  <c r="Y12" i="7"/>
  <c r="AH12" i="7"/>
  <c r="BB12" i="7"/>
  <c r="AL12" i="7"/>
  <c r="W12" i="7"/>
  <c r="AJ12" i="7"/>
  <c r="AV12" i="7"/>
  <c r="Q12" i="7"/>
  <c r="AF12" i="7"/>
  <c r="BE12" i="7"/>
  <c r="AQ12" i="7"/>
  <c r="BD12" i="7"/>
  <c r="BF12" i="7"/>
  <c r="AU12" i="7"/>
  <c r="AI12" i="7"/>
  <c r="H56" i="7"/>
  <c r="BN56" i="7"/>
  <c r="AX56" i="7"/>
  <c r="AV56" i="7"/>
  <c r="AH56" i="7"/>
  <c r="AY56" i="7"/>
  <c r="BL56" i="7"/>
  <c r="BA56" i="7"/>
  <c r="AP56" i="7"/>
  <c r="AF56" i="7"/>
  <c r="BJ56" i="7"/>
  <c r="AN56" i="7"/>
  <c r="U56" i="7"/>
  <c r="BI56" i="7"/>
  <c r="AS56" i="7"/>
  <c r="AR26" i="7"/>
  <c r="AU26" i="7"/>
  <c r="BH26" i="7"/>
  <c r="U26" i="7"/>
  <c r="BC26" i="7"/>
  <c r="BK26" i="7"/>
  <c r="AM26" i="7"/>
  <c r="AC26" i="7"/>
  <c r="BB26" i="7"/>
  <c r="BI26" i="7"/>
  <c r="W26" i="7"/>
  <c r="AV26" i="7"/>
  <c r="I26" i="7"/>
  <c r="AB26" i="7"/>
  <c r="AA26" i="7"/>
  <c r="BG26" i="7"/>
  <c r="AR91" i="7"/>
  <c r="AQ91" i="7"/>
  <c r="Q91" i="7"/>
  <c r="AH91" i="7"/>
  <c r="AO91" i="7"/>
  <c r="AG91" i="7"/>
  <c r="S91" i="7"/>
  <c r="AK91" i="7"/>
  <c r="AP91" i="7"/>
  <c r="BE91" i="7"/>
  <c r="BO91" i="7"/>
  <c r="U91" i="7"/>
  <c r="O91" i="7"/>
  <c r="BN91" i="7"/>
  <c r="Z91" i="7"/>
  <c r="AN13" i="5"/>
  <c r="BF13" i="5"/>
  <c r="H13" i="5"/>
  <c r="BM13" i="5"/>
  <c r="T13" i="5"/>
  <c r="W13" i="5"/>
  <c r="BD13" i="5"/>
  <c r="AW13" i="5"/>
  <c r="AS13" i="5"/>
  <c r="X13" i="5"/>
  <c r="BI13" i="5"/>
  <c r="AL13" i="5"/>
  <c r="AC13" i="5"/>
  <c r="AD13" i="5"/>
  <c r="U13" i="5"/>
  <c r="R54" i="7"/>
  <c r="BF54" i="7"/>
  <c r="AK54" i="7"/>
  <c r="AV54" i="7"/>
  <c r="AQ54" i="7"/>
  <c r="K54" i="7"/>
  <c r="AJ54" i="7"/>
  <c r="S54" i="7"/>
  <c r="BI54" i="7"/>
  <c r="AF54" i="7"/>
  <c r="AY54" i="7"/>
  <c r="X54" i="7"/>
  <c r="BO54" i="7"/>
  <c r="BB54" i="7"/>
  <c r="AZ54" i="7"/>
  <c r="BA52" i="5"/>
  <c r="U52" i="5"/>
  <c r="J52" i="5"/>
  <c r="AC52" i="5"/>
  <c r="W52" i="5"/>
  <c r="AL52" i="5"/>
  <c r="P52" i="5"/>
  <c r="AX52" i="5"/>
  <c r="M52" i="5"/>
  <c r="AZ52" i="5"/>
  <c r="AY52" i="5"/>
  <c r="AM52" i="5"/>
  <c r="T52" i="5"/>
  <c r="AU52" i="5"/>
  <c r="AR52" i="5"/>
  <c r="AK52" i="5"/>
  <c r="L44" i="5"/>
  <c r="AZ44" i="5"/>
  <c r="W44" i="5"/>
  <c r="R44" i="5"/>
  <c r="BF44" i="5"/>
  <c r="AC44" i="5"/>
  <c r="AW44" i="5"/>
  <c r="BE44" i="5"/>
  <c r="BA44" i="5"/>
  <c r="AE44" i="5"/>
  <c r="H44" i="5"/>
  <c r="O44" i="5"/>
  <c r="AN44" i="5"/>
  <c r="BK44" i="5"/>
  <c r="BM44" i="5"/>
  <c r="V100" i="5"/>
  <c r="BJ100" i="5"/>
  <c r="BD100" i="5"/>
  <c r="AF100" i="5"/>
  <c r="AJ100" i="5"/>
  <c r="AO100" i="5"/>
  <c r="AM100" i="5"/>
  <c r="N100" i="5"/>
  <c r="AC100" i="5"/>
  <c r="AQ100" i="5"/>
  <c r="J100" i="5"/>
  <c r="BF100" i="5"/>
  <c r="AA100" i="5"/>
  <c r="BN100" i="5"/>
  <c r="AS100" i="5"/>
  <c r="BG33" i="5"/>
  <c r="BJ33" i="5"/>
  <c r="BF33" i="5"/>
  <c r="BI33" i="5"/>
  <c r="BA33" i="5"/>
  <c r="AS33" i="5"/>
  <c r="AX33" i="5"/>
  <c r="AV33" i="5"/>
  <c r="AM33" i="5"/>
  <c r="K33" i="5"/>
  <c r="U33" i="5"/>
  <c r="BL33" i="5"/>
  <c r="N33" i="5"/>
  <c r="BM33" i="5"/>
  <c r="BC33" i="5"/>
  <c r="W72" i="7"/>
  <c r="AI72" i="7"/>
  <c r="K72" i="7"/>
  <c r="AL72" i="7"/>
  <c r="AX72" i="7"/>
  <c r="AP72" i="7"/>
  <c r="BL72" i="7"/>
  <c r="R72" i="7"/>
  <c r="AZ72" i="7"/>
  <c r="AD72" i="7"/>
  <c r="AN72" i="7"/>
  <c r="AT72" i="7"/>
  <c r="AR72" i="7"/>
  <c r="BO72" i="7"/>
  <c r="U72" i="7"/>
  <c r="AV93" i="7"/>
  <c r="AZ93" i="7"/>
  <c r="AX93" i="7"/>
  <c r="BI93" i="7"/>
  <c r="AG93" i="7"/>
  <c r="J93" i="7"/>
  <c r="S93" i="7"/>
  <c r="BJ93" i="7"/>
  <c r="P93" i="7"/>
  <c r="V93" i="7"/>
  <c r="AT93" i="7"/>
  <c r="AN93" i="7"/>
  <c r="AH93" i="7"/>
  <c r="O93" i="7"/>
  <c r="H93" i="7"/>
  <c r="BO17" i="5"/>
  <c r="R17" i="5"/>
  <c r="BE17" i="5"/>
  <c r="P17" i="5"/>
  <c r="Z17" i="5"/>
  <c r="AL17" i="5"/>
  <c r="Q17" i="5"/>
  <c r="T17" i="5"/>
  <c r="K17" i="5"/>
  <c r="AZ17" i="5"/>
  <c r="BC17" i="5"/>
  <c r="U17" i="5"/>
  <c r="AD17" i="5"/>
  <c r="AC17" i="5"/>
  <c r="AA17" i="5"/>
  <c r="BH17" i="5"/>
  <c r="BD44" i="7"/>
  <c r="BF44" i="7"/>
  <c r="BL44" i="7"/>
  <c r="AX44" i="7"/>
  <c r="M44" i="7"/>
  <c r="I44" i="7"/>
  <c r="P44" i="7"/>
  <c r="BJ44" i="7"/>
  <c r="AO44" i="7"/>
  <c r="AP44" i="7"/>
  <c r="AZ44" i="7"/>
  <c r="AT44" i="7"/>
  <c r="AE44" i="7"/>
  <c r="K44" i="7"/>
  <c r="BH44" i="7"/>
  <c r="O61" i="7"/>
  <c r="BJ61" i="7"/>
  <c r="AT61" i="7"/>
  <c r="BG61" i="7"/>
  <c r="BC61" i="7"/>
  <c r="AE61" i="7"/>
  <c r="R61" i="7"/>
  <c r="AM61" i="7"/>
  <c r="AR61" i="7"/>
  <c r="AS61" i="7"/>
  <c r="AN61" i="7"/>
  <c r="G61" i="7"/>
  <c r="AF61" i="7"/>
  <c r="Y61" i="7"/>
  <c r="AJ61" i="7"/>
  <c r="BI61" i="7"/>
  <c r="J56" i="5"/>
  <c r="AZ56" i="5"/>
  <c r="BB56" i="5"/>
  <c r="AF56" i="5"/>
  <c r="BC56" i="5"/>
  <c r="AA56" i="5"/>
  <c r="AU56" i="5"/>
  <c r="Q56" i="5"/>
  <c r="AG56" i="5"/>
  <c r="AL56" i="5"/>
  <c r="AC56" i="5"/>
  <c r="W56" i="5"/>
  <c r="AP56" i="5"/>
  <c r="M56" i="5"/>
  <c r="K56" i="5"/>
  <c r="BO83" i="7"/>
  <c r="BB83" i="7"/>
  <c r="BH83" i="7"/>
  <c r="AK83" i="7"/>
  <c r="BN83" i="7"/>
  <c r="BG83" i="7"/>
  <c r="AM83" i="7"/>
  <c r="AV83" i="7"/>
  <c r="K83" i="7"/>
  <c r="W83" i="7"/>
  <c r="AF83" i="7"/>
  <c r="AH83" i="7"/>
  <c r="R83" i="7"/>
  <c r="AX83" i="7"/>
  <c r="AQ83" i="7"/>
  <c r="P88" i="5"/>
  <c r="AX88" i="5"/>
  <c r="BE88" i="5"/>
  <c r="BG88" i="5"/>
  <c r="Y88" i="5"/>
  <c r="Q88" i="5"/>
  <c r="AD88" i="5"/>
  <c r="N88" i="5"/>
  <c r="BB88" i="5"/>
  <c r="BI88" i="5"/>
  <c r="W88" i="5"/>
  <c r="AL88" i="5"/>
  <c r="I88" i="5"/>
  <c r="V88" i="5"/>
  <c r="BO88" i="5"/>
  <c r="BJ18" i="5"/>
  <c r="BN18" i="5"/>
  <c r="BB18" i="5"/>
  <c r="AG18" i="5"/>
  <c r="O18" i="5"/>
  <c r="AL18" i="5"/>
  <c r="AP5" i="5"/>
  <c r="J5" i="5"/>
  <c r="AK5" i="5"/>
  <c r="AJ5" i="5"/>
  <c r="S5" i="5"/>
  <c r="W5" i="5"/>
  <c r="R5" i="5"/>
  <c r="AA5" i="5"/>
  <c r="BK62" i="5"/>
  <c r="AG62" i="5"/>
  <c r="AW62" i="5"/>
  <c r="BO62" i="5"/>
  <c r="BG62" i="5"/>
  <c r="Q62" i="5"/>
  <c r="BM62" i="5"/>
  <c r="BL62" i="5"/>
  <c r="AI62" i="5"/>
  <c r="U62" i="5"/>
  <c r="AF62" i="5"/>
  <c r="AT62" i="5"/>
  <c r="AS62" i="5"/>
  <c r="AZ62" i="5"/>
  <c r="AV62" i="5"/>
  <c r="BO8" i="5"/>
  <c r="U8" i="5"/>
  <c r="Q8" i="5"/>
  <c r="AX8" i="5"/>
  <c r="W8" i="5"/>
  <c r="AO8" i="5"/>
  <c r="AF8" i="5"/>
  <c r="P8" i="5"/>
  <c r="BF8" i="5"/>
  <c r="AY8" i="5"/>
  <c r="AQ8" i="5"/>
  <c r="BK8" i="5"/>
  <c r="AL8" i="5"/>
  <c r="AB8" i="5"/>
  <c r="N8" i="5"/>
  <c r="BD8" i="5"/>
  <c r="P101" i="5"/>
  <c r="AY101" i="5"/>
  <c r="BJ101" i="5"/>
  <c r="BM101" i="5"/>
  <c r="BE101" i="5"/>
  <c r="AP101" i="5"/>
  <c r="H101" i="5"/>
  <c r="U101" i="5"/>
  <c r="AB101" i="5"/>
  <c r="AZ101" i="5"/>
  <c r="AE101" i="5"/>
  <c r="BD101" i="5"/>
  <c r="L101" i="5"/>
  <c r="V101" i="5"/>
  <c r="R101" i="5"/>
  <c r="AS106" i="5"/>
  <c r="BK106" i="5"/>
  <c r="N106" i="5"/>
  <c r="AD106" i="5"/>
  <c r="AZ106" i="5"/>
  <c r="G106" i="5"/>
  <c r="U106" i="5"/>
  <c r="J106" i="5"/>
  <c r="AB106" i="5"/>
  <c r="P106" i="5"/>
  <c r="AK106" i="5"/>
  <c r="AI106" i="5"/>
  <c r="BE106" i="5"/>
  <c r="AL106" i="5"/>
  <c r="AW106" i="5"/>
  <c r="BE78" i="7"/>
  <c r="Q78" i="7"/>
  <c r="G78" i="7"/>
  <c r="AE78" i="7"/>
  <c r="AU78" i="7"/>
  <c r="BA78" i="7"/>
  <c r="BK78" i="7"/>
  <c r="T78" i="7"/>
  <c r="BO78" i="7"/>
  <c r="AT78" i="7"/>
  <c r="J78" i="7"/>
  <c r="AV78" i="7"/>
  <c r="AD78" i="7"/>
  <c r="X78" i="7"/>
  <c r="AH78" i="7"/>
  <c r="BM78" i="7"/>
  <c r="AW45" i="7"/>
  <c r="G45" i="7"/>
  <c r="AH45" i="7"/>
  <c r="AS45" i="7"/>
  <c r="BH45" i="7"/>
  <c r="AJ45" i="7"/>
  <c r="BN45" i="7"/>
  <c r="Q45" i="7"/>
  <c r="Y45" i="7"/>
  <c r="AE45" i="7"/>
  <c r="AL45" i="7"/>
  <c r="BB45" i="7"/>
  <c r="BJ45" i="7"/>
  <c r="N45" i="7"/>
  <c r="AK45" i="7"/>
  <c r="R19" i="5"/>
  <c r="U19" i="5"/>
  <c r="AD19" i="5"/>
  <c r="L19" i="5"/>
  <c r="AQ19" i="5"/>
  <c r="Y19" i="5"/>
  <c r="BE19" i="5"/>
  <c r="AH19" i="5"/>
  <c r="BD19" i="5"/>
  <c r="AP19" i="5"/>
  <c r="AO19" i="5"/>
  <c r="J19" i="5"/>
  <c r="BB19" i="5"/>
  <c r="BF19" i="5"/>
  <c r="AE19" i="5"/>
  <c r="BC57" i="7"/>
  <c r="AG57" i="7"/>
  <c r="G57" i="7"/>
  <c r="BL57" i="7"/>
  <c r="AH57" i="7"/>
  <c r="AJ57" i="7"/>
  <c r="Y57" i="7"/>
  <c r="M57" i="7"/>
  <c r="BN57" i="7"/>
  <c r="AU57" i="7"/>
  <c r="S57" i="7"/>
  <c r="J57" i="7"/>
  <c r="AT57" i="7"/>
  <c r="AN57" i="7"/>
  <c r="AS57" i="7"/>
  <c r="J109" i="7"/>
  <c r="X109" i="7"/>
  <c r="BH109" i="7"/>
  <c r="W109" i="7"/>
  <c r="G109" i="7"/>
  <c r="AT109" i="7"/>
  <c r="N109" i="7"/>
  <c r="O109" i="7"/>
  <c r="AJ109" i="7"/>
  <c r="Z109" i="7"/>
  <c r="AP109" i="7"/>
  <c r="AV109" i="7"/>
  <c r="AF109" i="7"/>
  <c r="BO109" i="7"/>
  <c r="AX109" i="7"/>
  <c r="AK47" i="7"/>
  <c r="AF47" i="7"/>
  <c r="BO47" i="7"/>
  <c r="AW47" i="7"/>
  <c r="R47" i="7"/>
  <c r="L47" i="7"/>
  <c r="BG47" i="7"/>
  <c r="BA47" i="7"/>
  <c r="AX47" i="7"/>
  <c r="AQ47" i="7"/>
  <c r="G47" i="7"/>
  <c r="AL47" i="7"/>
  <c r="AE47" i="7"/>
  <c r="W47" i="7"/>
  <c r="BB47" i="7"/>
  <c r="N54" i="5"/>
  <c r="BJ54" i="5"/>
  <c r="BD54" i="5"/>
  <c r="S54" i="5"/>
  <c r="AQ54" i="5"/>
  <c r="BF54" i="5"/>
  <c r="X54" i="5"/>
  <c r="AP54" i="5"/>
  <c r="AS54" i="5"/>
  <c r="M54" i="5"/>
  <c r="R54" i="5"/>
  <c r="AV54" i="5"/>
  <c r="AN54" i="5"/>
  <c r="T54" i="5"/>
  <c r="L54" i="5"/>
  <c r="BM54" i="5"/>
  <c r="BG102" i="7"/>
  <c r="BN102" i="7"/>
  <c r="L102" i="7"/>
  <c r="BO102" i="7"/>
  <c r="BL102" i="7"/>
  <c r="AZ102" i="7"/>
  <c r="AH102" i="7"/>
  <c r="AS102" i="7"/>
  <c r="BE102" i="7"/>
  <c r="N102" i="7"/>
  <c r="BK102" i="7"/>
  <c r="AL102" i="7"/>
  <c r="U102" i="7"/>
  <c r="BI102" i="7"/>
  <c r="AK102" i="7"/>
  <c r="R3" i="7"/>
  <c r="J3" i="7"/>
  <c r="O3" i="7"/>
  <c r="Z3" i="7"/>
  <c r="I3" i="7"/>
  <c r="U3" i="7"/>
  <c r="AK3" i="7"/>
  <c r="BH3" i="7"/>
  <c r="AA3" i="7"/>
  <c r="W3" i="7"/>
  <c r="BE3" i="7"/>
  <c r="AO3" i="7"/>
  <c r="X3" i="7"/>
  <c r="BK3" i="7"/>
  <c r="BL3" i="7"/>
  <c r="AE102" i="5"/>
  <c r="BK102" i="5"/>
  <c r="BG102" i="5"/>
  <c r="BA102" i="5"/>
  <c r="S102" i="5"/>
  <c r="Q102" i="5"/>
  <c r="AY102" i="5"/>
  <c r="Y102" i="5"/>
  <c r="AV102" i="5"/>
  <c r="J102" i="5"/>
  <c r="AH102" i="5"/>
  <c r="P102" i="5"/>
  <c r="BE102" i="5"/>
  <c r="N102" i="5"/>
  <c r="BH102" i="5"/>
  <c r="AF102" i="5"/>
  <c r="L48" i="7"/>
  <c r="AR48" i="7"/>
  <c r="H48" i="7"/>
  <c r="BH48" i="7"/>
  <c r="T48" i="7"/>
  <c r="AF48" i="7"/>
  <c r="M48" i="7"/>
  <c r="W48" i="7"/>
  <c r="R48" i="7"/>
  <c r="BC48" i="7"/>
  <c r="AH48" i="7"/>
  <c r="I48" i="7"/>
  <c r="AO48" i="7"/>
  <c r="AG48" i="7"/>
  <c r="BF48" i="7"/>
  <c r="R92" i="7"/>
  <c r="P92" i="7"/>
  <c r="Y92" i="7"/>
  <c r="AP92" i="7"/>
  <c r="AZ92" i="7"/>
  <c r="AT92" i="7"/>
  <c r="X92" i="7"/>
  <c r="O92" i="7"/>
  <c r="AK92" i="7"/>
  <c r="AR92" i="7"/>
  <c r="AY92" i="7"/>
  <c r="AX92" i="7"/>
  <c r="BH92" i="7"/>
  <c r="AC92" i="7"/>
  <c r="AW92" i="7"/>
  <c r="BG92" i="7"/>
  <c r="AM32" i="7"/>
  <c r="AH32" i="7"/>
  <c r="BG32" i="7"/>
  <c r="Q32" i="7"/>
  <c r="AD32" i="7"/>
  <c r="AE32" i="7"/>
  <c r="K32" i="7"/>
  <c r="P32" i="7"/>
  <c r="AZ32" i="7"/>
  <c r="BH32" i="7"/>
  <c r="BN32" i="7"/>
  <c r="M32" i="7"/>
  <c r="W32" i="7"/>
  <c r="BA32" i="7"/>
  <c r="BF32" i="7"/>
  <c r="AQ58" i="7"/>
  <c r="AK58" i="7"/>
  <c r="Z58" i="7"/>
  <c r="AO58" i="7"/>
  <c r="AI58" i="7"/>
  <c r="Y58" i="7"/>
  <c r="V58" i="7"/>
  <c r="BA58" i="7"/>
  <c r="AE58" i="7"/>
  <c r="U58" i="7"/>
  <c r="O58" i="7"/>
  <c r="BL58" i="7"/>
  <c r="BI58" i="7"/>
  <c r="AW58" i="7"/>
  <c r="BH58" i="7"/>
  <c r="X58" i="7"/>
  <c r="U16" i="7"/>
  <c r="BK16" i="7"/>
  <c r="AZ16" i="7"/>
  <c r="V16" i="7"/>
  <c r="AX16" i="7"/>
  <c r="BD16" i="7"/>
  <c r="Z16" i="7"/>
  <c r="BA16" i="7"/>
  <c r="S16" i="7"/>
  <c r="L16" i="7"/>
  <c r="BM16" i="7"/>
  <c r="AJ16" i="7"/>
  <c r="BO16" i="7"/>
  <c r="AH16" i="7"/>
  <c r="AM16" i="7"/>
  <c r="P70" i="7"/>
  <c r="BD70" i="7"/>
  <c r="BI70" i="7"/>
  <c r="AL70" i="7"/>
  <c r="AP70" i="7"/>
  <c r="H70" i="7"/>
  <c r="L70" i="7"/>
  <c r="AB70" i="7"/>
  <c r="AE70" i="7"/>
  <c r="BC70" i="7"/>
  <c r="AX70" i="7"/>
  <c r="BE70" i="7"/>
  <c r="AJ70" i="7"/>
  <c r="AO70" i="7"/>
  <c r="AF70" i="7"/>
  <c r="AG70" i="7"/>
  <c r="AC51" i="7"/>
  <c r="AM51" i="7"/>
  <c r="P51" i="7"/>
  <c r="AW51" i="7"/>
  <c r="AS51" i="7"/>
  <c r="G51" i="7"/>
  <c r="AA51" i="7"/>
  <c r="AE51" i="7"/>
  <c r="S51" i="7"/>
  <c r="BE51" i="7"/>
  <c r="BN51" i="7"/>
  <c r="BJ51" i="7"/>
  <c r="AJ51" i="7"/>
  <c r="T51" i="7"/>
  <c r="BD51" i="7"/>
  <c r="BA88" i="7"/>
  <c r="BG88" i="7"/>
  <c r="AC88" i="7"/>
  <c r="AR88" i="7"/>
  <c r="BK88" i="7"/>
  <c r="BI88" i="7"/>
  <c r="J88" i="7"/>
  <c r="AN88" i="7"/>
  <c r="AO88" i="7"/>
  <c r="AV88" i="7"/>
  <c r="V88" i="7"/>
  <c r="U88" i="7"/>
  <c r="AH88" i="7"/>
  <c r="BM88" i="7"/>
  <c r="AI88" i="7"/>
  <c r="AS88" i="7"/>
  <c r="U24" i="5"/>
  <c r="K24" i="5"/>
  <c r="AS24" i="5"/>
  <c r="J24" i="5"/>
  <c r="AD24" i="5"/>
  <c r="BD24" i="5"/>
  <c r="AP24" i="5"/>
  <c r="AT24" i="5"/>
  <c r="AJ24" i="5"/>
  <c r="AU24" i="5"/>
  <c r="H24" i="5"/>
  <c r="X24" i="5"/>
  <c r="AW24" i="5"/>
  <c r="BL24" i="5"/>
  <c r="AV24" i="5"/>
  <c r="BK11" i="5"/>
  <c r="X11" i="5"/>
  <c r="AG11" i="5"/>
  <c r="H11" i="5"/>
  <c r="K11" i="5"/>
  <c r="AM11" i="5"/>
  <c r="AV11" i="5"/>
  <c r="AI11" i="5"/>
  <c r="AQ11" i="5"/>
  <c r="AP11" i="5"/>
  <c r="BE11" i="5"/>
  <c r="N11" i="5"/>
  <c r="AA11" i="5"/>
  <c r="BB11" i="5"/>
  <c r="BM11" i="5"/>
  <c r="X73" i="5"/>
  <c r="BE73" i="5"/>
  <c r="AO73" i="5"/>
  <c r="AD73" i="5"/>
  <c r="BO73" i="5"/>
  <c r="AY73" i="5"/>
  <c r="AQ73" i="5"/>
  <c r="AW73" i="5"/>
  <c r="BN73" i="5"/>
  <c r="H73" i="5"/>
  <c r="Y73" i="5"/>
  <c r="AI73" i="5"/>
  <c r="AL73" i="5"/>
  <c r="K73" i="5"/>
  <c r="S73" i="5"/>
  <c r="H11" i="7"/>
  <c r="AN11" i="7"/>
  <c r="AY11" i="7"/>
  <c r="AP11" i="7"/>
  <c r="AD11" i="7"/>
  <c r="BO11" i="7"/>
  <c r="AA11" i="7"/>
  <c r="BN11" i="7"/>
  <c r="G11" i="7"/>
  <c r="BB11" i="7"/>
  <c r="J11" i="7"/>
  <c r="AO11" i="7"/>
  <c r="BE11" i="7"/>
  <c r="P11" i="7"/>
  <c r="AG11" i="7"/>
  <c r="BL63" i="7"/>
  <c r="AO63" i="7"/>
  <c r="AY63" i="7"/>
  <c r="AM63" i="7"/>
  <c r="AG63" i="7"/>
  <c r="AH63" i="7"/>
  <c r="O63" i="7"/>
  <c r="AK63" i="7"/>
  <c r="W63" i="7"/>
  <c r="AS63" i="7"/>
  <c r="Z63" i="7"/>
  <c r="N63" i="7"/>
  <c r="P63" i="7"/>
  <c r="AJ63" i="7"/>
  <c r="AT63" i="7"/>
  <c r="AD99" i="7"/>
  <c r="AR99" i="7"/>
  <c r="P99" i="7"/>
  <c r="BB99" i="7"/>
  <c r="AB99" i="7"/>
  <c r="AW99" i="7"/>
  <c r="L99" i="7"/>
  <c r="M99" i="7"/>
  <c r="BN99" i="7"/>
  <c r="AP99" i="7"/>
  <c r="BL99" i="7"/>
  <c r="BD99" i="7"/>
  <c r="AF99" i="7"/>
  <c r="BJ99" i="7"/>
  <c r="Z99" i="7"/>
  <c r="AM63" i="5"/>
  <c r="AX63" i="5"/>
  <c r="BI63" i="5"/>
  <c r="AK63" i="5"/>
  <c r="J63" i="5"/>
  <c r="AH63" i="5"/>
  <c r="T63" i="5"/>
  <c r="BO63" i="5"/>
  <c r="N63" i="5"/>
  <c r="AW63" i="5"/>
  <c r="AA63" i="5"/>
  <c r="AO63" i="5"/>
  <c r="BC63" i="5"/>
  <c r="W63" i="5"/>
  <c r="I63" i="5"/>
  <c r="BL63" i="5"/>
  <c r="BO87" i="7"/>
  <c r="AJ87" i="7"/>
  <c r="AO87" i="7"/>
  <c r="M87" i="7"/>
  <c r="AX87" i="7"/>
  <c r="BF87" i="7"/>
  <c r="J87" i="7"/>
  <c r="K87" i="7"/>
  <c r="AB87" i="7"/>
  <c r="AQ87" i="7"/>
  <c r="AH87" i="7"/>
  <c r="AI87" i="7"/>
  <c r="O87" i="7"/>
  <c r="X87" i="7"/>
  <c r="BK87" i="7"/>
  <c r="H36" i="7"/>
  <c r="I36" i="7"/>
  <c r="Z36" i="7"/>
  <c r="G36" i="7"/>
  <c r="BL36" i="7"/>
  <c r="BJ36" i="7"/>
  <c r="Q36" i="7"/>
  <c r="AH36" i="7"/>
  <c r="AJ36" i="7"/>
  <c r="AZ36" i="7"/>
  <c r="AP36" i="7"/>
  <c r="BH36" i="7"/>
  <c r="BB36" i="7"/>
  <c r="J36" i="7"/>
  <c r="T36" i="7"/>
  <c r="AM36" i="7"/>
  <c r="X84" i="5"/>
  <c r="AH84" i="5"/>
  <c r="G84" i="5"/>
  <c r="AX84" i="5"/>
  <c r="AI84" i="5"/>
  <c r="AF84" i="5"/>
  <c r="N84" i="5"/>
  <c r="AT84" i="5"/>
  <c r="BE84" i="5"/>
  <c r="BB84" i="5"/>
  <c r="U84" i="5"/>
  <c r="BF84" i="5"/>
  <c r="BI84" i="5"/>
  <c r="I84" i="5"/>
  <c r="T84" i="5"/>
  <c r="AE106" i="7"/>
  <c r="AM106" i="7"/>
  <c r="AA106" i="7"/>
  <c r="S106" i="7"/>
  <c r="BB106" i="7"/>
  <c r="M106" i="7"/>
  <c r="AB106" i="7"/>
  <c r="G106" i="7"/>
  <c r="BL106" i="7"/>
  <c r="O106" i="7"/>
  <c r="P106" i="7"/>
  <c r="K106" i="7"/>
  <c r="BN106" i="7"/>
  <c r="AS106" i="7"/>
  <c r="AQ106" i="7"/>
  <c r="BO104" i="7"/>
  <c r="G104" i="7"/>
  <c r="AM104" i="7"/>
  <c r="AH104" i="7"/>
  <c r="AQ104" i="7"/>
  <c r="R104" i="7"/>
  <c r="AV104" i="7"/>
  <c r="AF104" i="7"/>
  <c r="AO104" i="7"/>
  <c r="AR104" i="7"/>
  <c r="BA104" i="7"/>
  <c r="BB104" i="7"/>
  <c r="AA104" i="7"/>
  <c r="AK104" i="7"/>
  <c r="P104" i="7"/>
  <c r="BJ76" i="5"/>
  <c r="BO76" i="5"/>
  <c r="AU76" i="5"/>
  <c r="BL76" i="5"/>
  <c r="AS76" i="5"/>
  <c r="X76" i="5"/>
  <c r="Y76" i="5"/>
  <c r="AI76" i="5"/>
  <c r="S76" i="5"/>
  <c r="AT76" i="5"/>
  <c r="M76" i="5"/>
  <c r="BF76" i="5"/>
  <c r="AC76" i="5"/>
  <c r="BH76" i="5"/>
  <c r="BD76" i="5"/>
  <c r="AI22" i="5"/>
  <c r="AS22" i="5"/>
  <c r="Z22" i="5"/>
  <c r="O22" i="5"/>
  <c r="AU22" i="5"/>
  <c r="BK22" i="5"/>
  <c r="X22" i="5"/>
  <c r="R22" i="5"/>
  <c r="N22" i="5"/>
  <c r="AK22" i="5"/>
  <c r="AN22" i="5"/>
  <c r="G22" i="5"/>
  <c r="BL22" i="5"/>
  <c r="W22" i="5"/>
  <c r="I22" i="5"/>
  <c r="L80" i="5"/>
  <c r="K80" i="5"/>
  <c r="BN80" i="5"/>
  <c r="V80" i="5"/>
  <c r="AX80" i="5"/>
  <c r="AG80" i="5"/>
  <c r="AF80" i="5"/>
  <c r="AC80" i="5"/>
  <c r="Q80" i="5"/>
  <c r="U80" i="5"/>
  <c r="BG80" i="5"/>
  <c r="R80" i="5"/>
  <c r="H80" i="5"/>
  <c r="AJ80" i="5"/>
  <c r="M80" i="5"/>
  <c r="AU80" i="5"/>
  <c r="AZ20" i="7"/>
  <c r="V20" i="7"/>
  <c r="X20" i="7"/>
  <c r="BN20" i="7"/>
  <c r="BH20" i="7"/>
  <c r="BD20" i="7"/>
  <c r="BG20" i="7"/>
  <c r="BL20" i="7"/>
  <c r="AH20" i="7"/>
  <c r="BO20" i="7"/>
  <c r="AX20" i="7"/>
  <c r="BA20" i="7"/>
  <c r="AE20" i="7"/>
  <c r="BF20" i="7"/>
  <c r="AB20" i="7"/>
  <c r="BE93" i="5"/>
  <c r="AW93" i="5"/>
  <c r="BA93" i="5"/>
  <c r="AR93" i="5"/>
  <c r="V93" i="5"/>
  <c r="AY93" i="5"/>
  <c r="AG93" i="5"/>
  <c r="AF93" i="5"/>
  <c r="AO93" i="5"/>
  <c r="I93" i="5"/>
  <c r="AI93" i="5"/>
  <c r="BG93" i="5"/>
  <c r="L93" i="5"/>
  <c r="AT93" i="5"/>
  <c r="AP93" i="5"/>
  <c r="J64" i="7"/>
  <c r="V64" i="7"/>
  <c r="AB64" i="7"/>
  <c r="BF64" i="7"/>
  <c r="R64" i="7"/>
  <c r="X64" i="7"/>
  <c r="BJ64" i="7"/>
  <c r="AC64" i="7"/>
  <c r="BK64" i="7"/>
  <c r="AN64" i="7"/>
  <c r="AE64" i="7"/>
  <c r="Y64" i="7"/>
  <c r="I64" i="7"/>
  <c r="AG64" i="7"/>
  <c r="AM64" i="7"/>
  <c r="AD46" i="7"/>
  <c r="BK46" i="7"/>
  <c r="BN46" i="7"/>
  <c r="BO46" i="7"/>
  <c r="P46" i="7"/>
  <c r="AO46" i="7"/>
  <c r="K46" i="7"/>
  <c r="AQ46" i="7"/>
  <c r="AK46" i="7"/>
  <c r="U46" i="7"/>
  <c r="AE46" i="7"/>
  <c r="Z46" i="7"/>
  <c r="BL46" i="7"/>
  <c r="G46" i="7"/>
  <c r="I46" i="7"/>
  <c r="AE110" i="5"/>
  <c r="AV110" i="5"/>
  <c r="AG110" i="5"/>
  <c r="BC110" i="5"/>
  <c r="AP110" i="5"/>
  <c r="AB110" i="5"/>
  <c r="BI110" i="5"/>
  <c r="AD110" i="5"/>
  <c r="AU110" i="5"/>
  <c r="AY110" i="5"/>
  <c r="L110" i="5"/>
  <c r="W110" i="5"/>
  <c r="AS110" i="5"/>
  <c r="BJ110" i="5"/>
  <c r="AT110" i="5"/>
  <c r="AR110" i="5"/>
  <c r="BA67" i="7"/>
  <c r="BH67" i="7"/>
  <c r="BF67" i="7"/>
  <c r="K67" i="7"/>
  <c r="J67" i="7"/>
  <c r="AF67" i="7"/>
  <c r="M67" i="7"/>
  <c r="N67" i="7"/>
  <c r="BG67" i="7"/>
  <c r="AS67" i="7"/>
  <c r="O67" i="7"/>
  <c r="BI67" i="7"/>
  <c r="AL67" i="7"/>
  <c r="BM67" i="7"/>
  <c r="S67" i="7"/>
  <c r="T95" i="5"/>
  <c r="K95" i="5"/>
  <c r="AQ95" i="5"/>
  <c r="AW95" i="5"/>
  <c r="O95" i="5"/>
  <c r="AG95" i="5"/>
  <c r="W95" i="5"/>
  <c r="Z95" i="5"/>
  <c r="AH95" i="5"/>
  <c r="U95" i="5"/>
  <c r="AP95" i="5"/>
  <c r="AN95" i="5"/>
  <c r="AI95" i="5"/>
  <c r="Y95" i="5"/>
  <c r="AF95" i="5"/>
  <c r="Q14" i="5"/>
  <c r="AA14" i="5"/>
  <c r="O14" i="5"/>
  <c r="BH14" i="5"/>
  <c r="S14" i="5"/>
  <c r="BO14" i="5"/>
  <c r="AY14" i="5"/>
  <c r="AR14" i="5"/>
  <c r="U14" i="5"/>
  <c r="BD14" i="5"/>
  <c r="BJ14" i="5"/>
  <c r="P14" i="5"/>
  <c r="AJ14" i="5"/>
  <c r="BE14" i="5"/>
  <c r="G14" i="5"/>
  <c r="AE14" i="5"/>
  <c r="AJ79" i="5"/>
  <c r="BD79" i="5"/>
  <c r="G79" i="5"/>
  <c r="AM79" i="5"/>
  <c r="AO79" i="5"/>
  <c r="AY79" i="5"/>
  <c r="AH79" i="5"/>
  <c r="AG79" i="5"/>
  <c r="AT79" i="5"/>
  <c r="AC79" i="5"/>
  <c r="AV79" i="5"/>
  <c r="U79" i="5"/>
  <c r="M79" i="5"/>
  <c r="AQ79" i="5"/>
  <c r="AF79" i="5"/>
  <c r="J86" i="5"/>
  <c r="AJ86" i="5"/>
  <c r="AN86" i="5"/>
  <c r="AG86" i="5"/>
  <c r="AF86" i="5"/>
  <c r="BH86" i="5"/>
  <c r="AT86" i="5"/>
  <c r="H86" i="5"/>
  <c r="AU86" i="5"/>
  <c r="BB86" i="5"/>
  <c r="O86" i="5"/>
  <c r="AV86" i="5"/>
  <c r="AX86" i="5"/>
  <c r="BC86" i="5"/>
  <c r="BM86" i="5"/>
  <c r="BF17" i="7"/>
  <c r="H17" i="7"/>
  <c r="S17" i="7"/>
  <c r="BA17" i="7"/>
  <c r="R17" i="7"/>
  <c r="AR17" i="7"/>
  <c r="G17" i="7"/>
  <c r="AW17" i="7"/>
  <c r="BG17" i="7"/>
  <c r="AQ17" i="7"/>
  <c r="AD17" i="7"/>
  <c r="AE17" i="7"/>
  <c r="AI17" i="7"/>
  <c r="AG17" i="7"/>
  <c r="AH17" i="7"/>
  <c r="BK17" i="7"/>
  <c r="K12" i="7"/>
  <c r="BO12" i="7"/>
  <c r="AM12" i="7"/>
  <c r="AP12" i="7"/>
  <c r="AW12" i="7"/>
  <c r="H12" i="7"/>
  <c r="T12" i="7"/>
  <c r="J12" i="7"/>
  <c r="BI12" i="7"/>
  <c r="AS12" i="7"/>
  <c r="V12" i="7"/>
  <c r="AZ12" i="7"/>
  <c r="BK12" i="7"/>
  <c r="L12" i="7"/>
  <c r="AA12" i="7"/>
  <c r="AI56" i="7"/>
  <c r="M56" i="7"/>
  <c r="Y56" i="7"/>
  <c r="P56" i="7"/>
  <c r="BB56" i="7"/>
  <c r="R56" i="7"/>
  <c r="BG56" i="7"/>
  <c r="BK56" i="7"/>
  <c r="Q56" i="7"/>
  <c r="BF56" i="7"/>
  <c r="Z56" i="7"/>
  <c r="BH56" i="7"/>
  <c r="L56" i="7"/>
  <c r="BD56" i="7"/>
  <c r="S56" i="7"/>
  <c r="I56" i="7"/>
  <c r="AF26" i="7"/>
  <c r="R26" i="7"/>
  <c r="AQ26" i="7"/>
  <c r="BJ26" i="7"/>
  <c r="AG26" i="7"/>
  <c r="O26" i="7"/>
  <c r="J26" i="7"/>
  <c r="AW26" i="7"/>
  <c r="BA26" i="7"/>
  <c r="AO26" i="7"/>
  <c r="H26" i="7"/>
  <c r="AP26" i="7"/>
  <c r="AY26" i="7"/>
  <c r="V26" i="7"/>
  <c r="AH26" i="7"/>
  <c r="AZ91" i="7"/>
  <c r="AC91" i="7"/>
  <c r="K91" i="7"/>
  <c r="AN91" i="7"/>
  <c r="BM91" i="7"/>
  <c r="H91" i="7"/>
  <c r="BK91" i="7"/>
  <c r="AX91" i="7"/>
  <c r="BA91" i="7"/>
  <c r="M91" i="7"/>
  <c r="Y91" i="7"/>
  <c r="BD91" i="7"/>
  <c r="AA91" i="7"/>
  <c r="AL91" i="7"/>
  <c r="AD91" i="7"/>
  <c r="AE91" i="7"/>
  <c r="V13" i="5"/>
  <c r="AP13" i="5"/>
  <c r="BO13" i="5"/>
  <c r="BA13" i="5"/>
  <c r="AM13" i="5"/>
  <c r="BG13" i="5"/>
  <c r="L13" i="5"/>
  <c r="AT13" i="5"/>
  <c r="BC13" i="5"/>
  <c r="M13" i="5"/>
  <c r="Y13" i="5"/>
  <c r="I13" i="5"/>
  <c r="AO13" i="5"/>
  <c r="BK13" i="5"/>
  <c r="AX13" i="5"/>
  <c r="AC54" i="7"/>
  <c r="Y54" i="7"/>
  <c r="AD54" i="7"/>
  <c r="AX54" i="7"/>
  <c r="AO54" i="7"/>
  <c r="AM54" i="7"/>
  <c r="AP54" i="7"/>
  <c r="J54" i="7"/>
  <c r="AS54" i="7"/>
  <c r="BD54" i="7"/>
  <c r="AE54" i="7"/>
  <c r="BJ54" i="7"/>
  <c r="BN54" i="7"/>
  <c r="AB54" i="7"/>
  <c r="G54" i="7"/>
  <c r="AW52" i="5"/>
  <c r="BN52" i="5"/>
  <c r="R52" i="5"/>
  <c r="AB52" i="5"/>
  <c r="G52" i="5"/>
  <c r="AD52" i="5"/>
  <c r="AP52" i="5"/>
  <c r="BC52" i="5"/>
  <c r="O52" i="5"/>
  <c r="AG52" i="5"/>
  <c r="AJ52" i="5"/>
  <c r="X52" i="5"/>
  <c r="BH52" i="5"/>
  <c r="L52" i="5"/>
  <c r="AS52" i="5"/>
  <c r="AV44" i="5"/>
  <c r="Q44" i="5"/>
  <c r="BI44" i="5"/>
  <c r="Z44" i="5"/>
  <c r="BJ44" i="5"/>
  <c r="AS44" i="5"/>
  <c r="U44" i="5"/>
  <c r="AH44" i="5"/>
  <c r="M44" i="5"/>
  <c r="BH44" i="5"/>
  <c r="BL44" i="5"/>
  <c r="AJ44" i="5"/>
  <c r="AY44" i="5"/>
  <c r="BN44" i="5"/>
  <c r="BD44" i="5"/>
  <c r="I100" i="5"/>
  <c r="AX100" i="5"/>
  <c r="U100" i="5"/>
  <c r="BH100" i="5"/>
  <c r="AK100" i="5"/>
  <c r="BA100" i="5"/>
  <c r="AV100" i="5"/>
  <c r="BG100" i="5"/>
  <c r="AW100" i="5"/>
  <c r="AZ100" i="5"/>
  <c r="O100" i="5"/>
  <c r="BO100" i="5"/>
  <c r="G100" i="5"/>
  <c r="AL100" i="5"/>
  <c r="R100" i="5"/>
  <c r="X100" i="5"/>
  <c r="J33" i="5"/>
  <c r="AC33" i="5"/>
  <c r="P33" i="5"/>
  <c r="R33" i="5"/>
  <c r="AK33" i="5"/>
  <c r="BH33" i="5"/>
  <c r="W33" i="5"/>
  <c r="AP33" i="5"/>
  <c r="AA33" i="5"/>
  <c r="G33" i="5"/>
  <c r="S33" i="5"/>
  <c r="X33" i="5"/>
  <c r="AL33" i="5"/>
  <c r="AI33" i="5"/>
  <c r="AJ33" i="5"/>
  <c r="AE72" i="7"/>
  <c r="I72" i="7"/>
  <c r="L72" i="7"/>
  <c r="Z72" i="7"/>
  <c r="AV72" i="7"/>
  <c r="H72" i="7"/>
  <c r="X72" i="7"/>
  <c r="AM72" i="7"/>
  <c r="BC72" i="7"/>
  <c r="J72" i="7"/>
  <c r="AC72" i="7"/>
  <c r="P72" i="7"/>
  <c r="BI72" i="7"/>
  <c r="N72" i="7"/>
  <c r="BH72" i="7"/>
  <c r="Z93" i="7"/>
  <c r="AI93" i="7"/>
  <c r="AB93" i="7"/>
  <c r="BO93" i="7"/>
  <c r="AU93" i="7"/>
  <c r="Q93" i="7"/>
  <c r="AF93" i="7"/>
  <c r="T93" i="7"/>
  <c r="AE93" i="7"/>
  <c r="R93" i="7"/>
  <c r="AO93" i="7"/>
  <c r="M93" i="7"/>
  <c r="BC93" i="7"/>
  <c r="AS93" i="7"/>
  <c r="AK93" i="7"/>
  <c r="AS17" i="5"/>
  <c r="W17" i="5"/>
  <c r="N17" i="5"/>
  <c r="BJ17" i="5"/>
  <c r="AX17" i="5"/>
  <c r="BD17" i="5"/>
  <c r="BI17" i="5"/>
  <c r="BK17" i="5"/>
  <c r="AI17" i="5"/>
  <c r="AU17" i="5"/>
  <c r="AW17" i="5"/>
  <c r="V17" i="5"/>
  <c r="AY17" i="5"/>
  <c r="AV17" i="5"/>
  <c r="AN17" i="5"/>
  <c r="AD44" i="7"/>
  <c r="AK44" i="7"/>
  <c r="L44" i="7"/>
  <c r="T44" i="7"/>
  <c r="BA44" i="7"/>
  <c r="AQ44" i="7"/>
  <c r="X44" i="7"/>
  <c r="BO44" i="7"/>
  <c r="AF44" i="7"/>
  <c r="Z44" i="7"/>
  <c r="V44" i="7"/>
  <c r="AS44" i="7"/>
  <c r="AY44" i="7"/>
  <c r="AV44" i="7"/>
  <c r="H44" i="7"/>
  <c r="BG44" i="7"/>
  <c r="BN61" i="7"/>
  <c r="AV61" i="7"/>
  <c r="AA61" i="7"/>
  <c r="AZ61" i="7"/>
  <c r="AK61" i="7"/>
  <c r="K61" i="7"/>
  <c r="AB61" i="7"/>
  <c r="H61" i="7"/>
  <c r="U61" i="7"/>
  <c r="BB61" i="7"/>
  <c r="Q61" i="7"/>
  <c r="AD61" i="7"/>
  <c r="BA61" i="7"/>
  <c r="J61" i="7"/>
  <c r="AI61" i="7"/>
  <c r="L56" i="5"/>
  <c r="AK56" i="5"/>
  <c r="BG56" i="5"/>
  <c r="BL56" i="5"/>
  <c r="T56" i="5"/>
  <c r="AE56" i="5"/>
  <c r="AN56" i="5"/>
  <c r="G56" i="5"/>
  <c r="AQ56" i="5"/>
  <c r="S56" i="5"/>
  <c r="AI56" i="5"/>
  <c r="BE56" i="5"/>
  <c r="X56" i="5"/>
  <c r="N56" i="5"/>
  <c r="AV56" i="5"/>
  <c r="AE83" i="7"/>
  <c r="P83" i="7"/>
  <c r="V83" i="7"/>
  <c r="X83" i="7"/>
  <c r="AT83" i="7"/>
  <c r="AC83" i="7"/>
  <c r="BC83" i="7"/>
  <c r="T83" i="7"/>
  <c r="AB83" i="7"/>
  <c r="BK83" i="7"/>
  <c r="J83" i="7"/>
  <c r="AI83" i="7"/>
  <c r="BA83" i="7"/>
  <c r="AP83" i="7"/>
  <c r="BE83" i="7"/>
  <c r="BH88" i="5"/>
  <c r="H88" i="5"/>
  <c r="BK88" i="5"/>
  <c r="S88" i="5"/>
  <c r="AZ88" i="5"/>
  <c r="AQ88" i="5"/>
  <c r="AR88" i="5"/>
  <c r="BA88" i="5"/>
  <c r="BF88" i="5"/>
  <c r="AV88" i="5"/>
  <c r="BD88" i="5"/>
  <c r="AB88" i="5"/>
  <c r="AG88" i="5"/>
  <c r="BN88" i="5"/>
  <c r="X88" i="5"/>
  <c r="AW88" i="5"/>
  <c r="AC18" i="5"/>
  <c r="R18" i="5"/>
  <c r="AO18" i="5"/>
  <c r="S18" i="5"/>
  <c r="P18" i="5"/>
  <c r="H18" i="5"/>
  <c r="BE18" i="5"/>
  <c r="AH18" i="5"/>
  <c r="AJ18" i="5"/>
  <c r="AZ18" i="5"/>
  <c r="U18" i="5"/>
  <c r="Z18" i="5"/>
  <c r="K18" i="5"/>
  <c r="BC18" i="5"/>
  <c r="AP18" i="5"/>
  <c r="BN85" i="5"/>
  <c r="AV85" i="5"/>
  <c r="BE85" i="5"/>
  <c r="K85" i="5"/>
  <c r="AD85" i="5"/>
  <c r="Z85" i="5"/>
  <c r="AN85" i="5"/>
  <c r="AU85" i="5"/>
  <c r="AR85" i="5"/>
  <c r="AG85" i="5"/>
  <c r="W85" i="5"/>
  <c r="O85" i="5"/>
  <c r="BC85" i="5"/>
  <c r="BG85" i="5"/>
  <c r="AB85" i="5"/>
  <c r="BK30" i="5"/>
  <c r="K30" i="5"/>
  <c r="AP30" i="5"/>
  <c r="AO30" i="5"/>
  <c r="BA30" i="5"/>
  <c r="AB30" i="5"/>
  <c r="AN30" i="5"/>
  <c r="AD30" i="5"/>
  <c r="V30" i="5"/>
  <c r="Q30" i="5"/>
  <c r="M30" i="5"/>
  <c r="T30" i="5"/>
  <c r="BC30" i="5"/>
  <c r="H30" i="5"/>
  <c r="Y30" i="5"/>
  <c r="AK105" i="7"/>
  <c r="BI105" i="7"/>
  <c r="BA105" i="7"/>
  <c r="AU105" i="7"/>
  <c r="BJ105" i="7"/>
  <c r="AO105" i="7"/>
  <c r="M105" i="7"/>
  <c r="Z105" i="7"/>
  <c r="G105" i="7"/>
  <c r="R105" i="7"/>
  <c r="BO105" i="7"/>
  <c r="AZ105" i="7"/>
  <c r="L105" i="7"/>
  <c r="AV105" i="7"/>
  <c r="O105" i="7"/>
  <c r="BB65" i="7"/>
  <c r="BM65" i="7"/>
  <c r="AS65" i="7"/>
  <c r="S65" i="7"/>
  <c r="AG65" i="7"/>
  <c r="X65" i="7"/>
  <c r="R65" i="7"/>
  <c r="Q65" i="7"/>
  <c r="J65" i="7"/>
  <c r="BD65" i="7"/>
  <c r="O65" i="7"/>
  <c r="BI65" i="7"/>
  <c r="AL65" i="7"/>
  <c r="AH65" i="7"/>
  <c r="AM65" i="7"/>
  <c r="BJ37" i="7"/>
  <c r="BH37" i="7"/>
  <c r="BC37" i="7"/>
  <c r="BD37" i="7"/>
  <c r="AD37" i="7"/>
  <c r="BK37" i="7"/>
  <c r="AX37" i="7"/>
  <c r="AW37" i="7"/>
  <c r="AQ37" i="7"/>
  <c r="AV37" i="7"/>
  <c r="O37" i="7"/>
  <c r="T37" i="7"/>
  <c r="U37" i="7"/>
  <c r="AH37" i="7"/>
  <c r="R37" i="7"/>
  <c r="X46" i="5"/>
  <c r="Q46" i="5"/>
  <c r="AN46" i="5"/>
  <c r="AQ46" i="5"/>
  <c r="S46" i="5"/>
  <c r="BL46" i="5"/>
  <c r="BM46" i="5"/>
  <c r="K46" i="5"/>
  <c r="M46" i="5"/>
  <c r="BG46" i="5"/>
  <c r="AZ46" i="5"/>
  <c r="BE46" i="5"/>
  <c r="V46" i="5"/>
  <c r="H46" i="5"/>
  <c r="R46" i="5"/>
  <c r="AB46" i="5"/>
  <c r="U78" i="5"/>
  <c r="Q78" i="5"/>
  <c r="AE78" i="5"/>
  <c r="BA78" i="5"/>
  <c r="N78" i="5"/>
  <c r="O78" i="5"/>
  <c r="BL78" i="5"/>
  <c r="AC78" i="5"/>
  <c r="T78" i="5"/>
  <c r="AH78" i="5"/>
  <c r="AA78" i="5"/>
  <c r="AW78" i="5"/>
  <c r="AS78" i="5"/>
  <c r="AX78" i="5"/>
  <c r="Y78" i="5"/>
  <c r="K110" i="7"/>
  <c r="BE110" i="7"/>
  <c r="BM110" i="7"/>
  <c r="Z110" i="7"/>
  <c r="AJ110" i="7"/>
  <c r="AA110" i="7"/>
  <c r="X110" i="7"/>
  <c r="V110" i="7"/>
  <c r="AX110" i="7"/>
  <c r="G110" i="7"/>
  <c r="BG110" i="7"/>
  <c r="AF110" i="7"/>
  <c r="AY110" i="7"/>
  <c r="BK110" i="7"/>
  <c r="BO110" i="7"/>
  <c r="BA68" i="7"/>
  <c r="U68" i="7"/>
  <c r="Z68" i="7"/>
  <c r="AN68" i="7"/>
  <c r="AT68" i="7"/>
  <c r="S68" i="7"/>
  <c r="AV68" i="7"/>
  <c r="AD68" i="7"/>
  <c r="J68" i="7"/>
  <c r="AP68" i="7"/>
  <c r="AA68" i="7"/>
  <c r="AQ68" i="7"/>
  <c r="BL68" i="7"/>
  <c r="BO68" i="7"/>
  <c r="AL68" i="7"/>
  <c r="BH7" i="7"/>
  <c r="X7" i="7"/>
  <c r="P7" i="7"/>
  <c r="AG7" i="7"/>
  <c r="V7" i="7"/>
  <c r="U7" i="7"/>
  <c r="G7" i="7"/>
  <c r="AM7" i="7"/>
  <c r="H7" i="7"/>
  <c r="Q7" i="7"/>
  <c r="AO7" i="7"/>
  <c r="Z7" i="7"/>
  <c r="BI7" i="7"/>
  <c r="T7" i="7"/>
  <c r="AF7" i="7"/>
  <c r="V98" i="5"/>
  <c r="X98" i="5"/>
  <c r="AH98" i="5"/>
  <c r="BH98" i="5"/>
  <c r="BB98" i="5"/>
  <c r="M98" i="5"/>
  <c r="BD98" i="5"/>
  <c r="BC98" i="5"/>
  <c r="AY98" i="5"/>
  <c r="BN98" i="5"/>
  <c r="O98" i="5"/>
  <c r="AP98" i="5"/>
  <c r="G98" i="5"/>
  <c r="BG98" i="5"/>
  <c r="BL98" i="5"/>
  <c r="AS70" i="5"/>
  <c r="O70" i="5"/>
  <c r="AE70" i="5"/>
  <c r="L70" i="5"/>
  <c r="P70" i="5"/>
  <c r="Y70" i="5"/>
  <c r="AW70" i="5"/>
  <c r="BE70" i="5"/>
  <c r="R70" i="5"/>
  <c r="AX70" i="5"/>
  <c r="Z70" i="5"/>
  <c r="BL70" i="5"/>
  <c r="AM70" i="5"/>
  <c r="AP70" i="5"/>
  <c r="BA70" i="5"/>
  <c r="AR111" i="7"/>
  <c r="S111" i="7"/>
  <c r="BH111" i="7"/>
  <c r="AC111" i="7"/>
  <c r="AL111" i="7"/>
  <c r="AW111" i="7"/>
  <c r="K111" i="7"/>
  <c r="AE111" i="7"/>
  <c r="AG111" i="7"/>
  <c r="AN111" i="7"/>
  <c r="AV111" i="7"/>
  <c r="W111" i="7"/>
  <c r="I111" i="7"/>
  <c r="AQ111" i="7"/>
  <c r="U111" i="7"/>
  <c r="BC105" i="5"/>
  <c r="AT105" i="5"/>
  <c r="K105" i="5"/>
  <c r="AG105" i="5"/>
  <c r="AN105" i="5"/>
  <c r="O105" i="5"/>
  <c r="Z105" i="5"/>
  <c r="AC105" i="5"/>
  <c r="BJ105" i="5"/>
  <c r="AQ105" i="5"/>
  <c r="AR105" i="5"/>
  <c r="AX105" i="5"/>
  <c r="BH105" i="5"/>
  <c r="AK105" i="5"/>
  <c r="BD105" i="5"/>
  <c r="AL105" i="5"/>
  <c r="W39" i="5"/>
  <c r="AJ39" i="5"/>
  <c r="AP39" i="5"/>
  <c r="Y39" i="5"/>
  <c r="AR39" i="5"/>
  <c r="Q39" i="5"/>
  <c r="BK39" i="5"/>
  <c r="BB39" i="5"/>
  <c r="AG39" i="5"/>
  <c r="BA39" i="5"/>
  <c r="AT39" i="5"/>
  <c r="AM39" i="5"/>
  <c r="AL39" i="5"/>
  <c r="AC39" i="5"/>
  <c r="AF39" i="5"/>
  <c r="AE13" i="7"/>
  <c r="P13" i="7"/>
  <c r="AC13" i="7"/>
  <c r="AD13" i="7"/>
  <c r="AU13" i="7"/>
  <c r="BM13" i="7"/>
  <c r="BJ13" i="7"/>
  <c r="V13" i="7"/>
  <c r="AN13" i="7"/>
  <c r="AA13" i="7"/>
  <c r="Y13" i="7"/>
  <c r="X13" i="7"/>
  <c r="BN13" i="7"/>
  <c r="AR13" i="7"/>
  <c r="AF13" i="7"/>
  <c r="AX91" i="5"/>
  <c r="AV91" i="5"/>
  <c r="W91" i="5"/>
  <c r="BK91" i="5"/>
  <c r="BG91" i="5"/>
  <c r="AF91" i="5"/>
  <c r="BB91" i="5"/>
  <c r="BN91" i="5"/>
  <c r="AT91" i="5"/>
  <c r="BJ91" i="5"/>
  <c r="AG91" i="5"/>
  <c r="AI91" i="5"/>
  <c r="U91" i="5"/>
  <c r="BM91" i="5"/>
  <c r="M91" i="5"/>
  <c r="BA15" i="7"/>
  <c r="BN15" i="7"/>
  <c r="AN15" i="7"/>
  <c r="BD15" i="7"/>
  <c r="AF15" i="7"/>
  <c r="AH15" i="7"/>
  <c r="AG15" i="7"/>
  <c r="AB15" i="7"/>
  <c r="AQ15" i="7"/>
  <c r="AR15" i="7"/>
  <c r="BC15" i="7"/>
  <c r="O15" i="7"/>
  <c r="I15" i="7"/>
  <c r="AZ15" i="7"/>
  <c r="AL15" i="7"/>
  <c r="BH15" i="7"/>
  <c r="AE40" i="5"/>
  <c r="BE40" i="5"/>
  <c r="AP40" i="5"/>
  <c r="AB40" i="5"/>
  <c r="BF40" i="5"/>
  <c r="P40" i="5"/>
  <c r="AD40" i="5"/>
  <c r="O40" i="5"/>
  <c r="AJ40" i="5"/>
  <c r="AL40" i="5"/>
  <c r="AU40" i="5"/>
  <c r="J40" i="5"/>
  <c r="AN40" i="5"/>
  <c r="G40" i="5"/>
  <c r="H40" i="5"/>
  <c r="BE72" i="5"/>
  <c r="I72" i="5"/>
  <c r="AN72" i="5"/>
  <c r="W72" i="5"/>
  <c r="AV72" i="5"/>
  <c r="AJ72" i="5"/>
  <c r="J72" i="5"/>
  <c r="BF72" i="5"/>
  <c r="BD72" i="5"/>
  <c r="AO72" i="5"/>
  <c r="AW72" i="5"/>
  <c r="BM72" i="5"/>
  <c r="M72" i="5"/>
  <c r="O72" i="5"/>
  <c r="AP72" i="5"/>
  <c r="AY34" i="7"/>
  <c r="AW34" i="7"/>
  <c r="AR34" i="7"/>
  <c r="AQ34" i="7"/>
  <c r="AV34" i="7"/>
  <c r="P34" i="7"/>
  <c r="BO34" i="7"/>
  <c r="BL34" i="7"/>
  <c r="W34" i="7"/>
  <c r="T34" i="7"/>
  <c r="AK34" i="7"/>
  <c r="AA34" i="7"/>
  <c r="J34" i="7"/>
  <c r="O34" i="7"/>
  <c r="BF34" i="7"/>
  <c r="Y34" i="7"/>
  <c r="AG71" i="7"/>
  <c r="M71" i="7"/>
  <c r="BF71" i="7"/>
  <c r="AX71" i="7"/>
  <c r="BE71" i="7"/>
  <c r="J71" i="7"/>
  <c r="BG71" i="7"/>
  <c r="AD71" i="7"/>
  <c r="BN71" i="7"/>
  <c r="AL71" i="7"/>
  <c r="Y71" i="7"/>
  <c r="BD71" i="7"/>
  <c r="AH71" i="7"/>
  <c r="W71" i="7"/>
  <c r="BC71" i="7"/>
  <c r="BC38" i="5"/>
  <c r="M38" i="5"/>
  <c r="Q38" i="5"/>
  <c r="BH38" i="5"/>
  <c r="AG38" i="5"/>
  <c r="BF38" i="5"/>
  <c r="AV38" i="5"/>
  <c r="BO38" i="5"/>
  <c r="N38" i="5"/>
  <c r="BA38" i="5"/>
  <c r="BK38" i="5"/>
  <c r="AO38" i="5"/>
  <c r="AL38" i="5"/>
  <c r="BB38" i="5"/>
  <c r="AI38" i="5"/>
  <c r="BL25" i="7"/>
  <c r="BO25" i="7"/>
  <c r="AH25" i="7"/>
  <c r="AL25" i="7"/>
  <c r="N25" i="7"/>
  <c r="I25" i="7"/>
  <c r="S25" i="7"/>
  <c r="BE25" i="7"/>
  <c r="AA25" i="7"/>
  <c r="R25" i="7"/>
  <c r="BK25" i="7"/>
  <c r="G25" i="7"/>
  <c r="BM25" i="7"/>
  <c r="AX25" i="7"/>
  <c r="BC25" i="7"/>
  <c r="AW82" i="7"/>
  <c r="X82" i="7"/>
  <c r="AL82" i="7"/>
  <c r="AV82" i="7"/>
  <c r="BD82" i="7"/>
  <c r="P82" i="7"/>
  <c r="AQ82" i="7"/>
  <c r="U82" i="7"/>
  <c r="Q82" i="7"/>
  <c r="AJ82" i="7"/>
  <c r="BM82" i="7"/>
  <c r="I82" i="7"/>
  <c r="AN82" i="7"/>
  <c r="W82" i="7"/>
  <c r="O82" i="7"/>
  <c r="K37" i="5"/>
  <c r="J37" i="5"/>
  <c r="AU37" i="5"/>
  <c r="S37" i="5"/>
  <c r="BD37" i="5"/>
  <c r="O37" i="5"/>
  <c r="BN37" i="5"/>
  <c r="BI37" i="5"/>
  <c r="AI37" i="5"/>
  <c r="BC37" i="5"/>
  <c r="AA37" i="5"/>
  <c r="BB37" i="5"/>
  <c r="AS37" i="5"/>
  <c r="BE37" i="5"/>
  <c r="AM37" i="5"/>
  <c r="BK37" i="5"/>
  <c r="BG38" i="7"/>
  <c r="T38" i="7"/>
  <c r="AD38" i="7"/>
  <c r="AP38" i="7"/>
  <c r="K38" i="7"/>
  <c r="BI38" i="7"/>
  <c r="AH38" i="7"/>
  <c r="Y38" i="7"/>
  <c r="W38" i="7"/>
  <c r="AX38" i="7"/>
  <c r="Q38" i="7"/>
  <c r="P38" i="7"/>
  <c r="BE38" i="7"/>
  <c r="AY38" i="7"/>
  <c r="X38" i="7"/>
  <c r="AB69" i="5"/>
  <c r="AX69" i="5"/>
  <c r="W69" i="5"/>
  <c r="BF69" i="5"/>
  <c r="X69" i="5"/>
  <c r="BB69" i="5"/>
  <c r="Y69" i="5"/>
  <c r="N69" i="5"/>
  <c r="AR69" i="5"/>
  <c r="AV69" i="5"/>
  <c r="AS69" i="5"/>
  <c r="AU69" i="5"/>
  <c r="BH69" i="5"/>
  <c r="BJ69" i="5"/>
  <c r="H69" i="5"/>
  <c r="BI74" i="7"/>
  <c r="BJ74" i="7"/>
  <c r="W74" i="7"/>
  <c r="K74" i="7"/>
  <c r="L74" i="7"/>
  <c r="BE74" i="7"/>
  <c r="AF74" i="7"/>
  <c r="BH74" i="7"/>
  <c r="AU74" i="7"/>
  <c r="AR74" i="7"/>
  <c r="AH74" i="7"/>
  <c r="Q74" i="7"/>
  <c r="AP74" i="7"/>
  <c r="U74" i="7"/>
  <c r="AG74" i="7"/>
  <c r="BK27" i="7"/>
  <c r="BA27" i="7"/>
  <c r="AJ27" i="7"/>
  <c r="BD27" i="7"/>
  <c r="AN27" i="7"/>
  <c r="AU27" i="7"/>
  <c r="BC27" i="7"/>
  <c r="V27" i="7"/>
  <c r="AS27" i="7"/>
  <c r="T27" i="7"/>
  <c r="BG27" i="7"/>
  <c r="BE27" i="7"/>
  <c r="BM27" i="7"/>
  <c r="AR27" i="7"/>
  <c r="BJ27" i="7"/>
  <c r="AB39" i="7"/>
  <c r="AA39" i="7"/>
  <c r="BL39" i="7"/>
  <c r="BO39" i="7"/>
  <c r="AQ39" i="7"/>
  <c r="AJ39" i="7"/>
  <c r="AL39" i="7"/>
  <c r="N39" i="7"/>
  <c r="AX39" i="7"/>
  <c r="AI39" i="7"/>
  <c r="AT39" i="7"/>
  <c r="BH39" i="7"/>
  <c r="M39" i="7"/>
  <c r="BG39" i="7"/>
  <c r="BE39" i="7"/>
  <c r="O77" i="5"/>
  <c r="BO77" i="5"/>
  <c r="BK77" i="5"/>
  <c r="AX77" i="5"/>
  <c r="S77" i="5"/>
  <c r="AE77" i="5"/>
  <c r="L77" i="5"/>
  <c r="AC77" i="5"/>
  <c r="BH77" i="5"/>
  <c r="BN77" i="5"/>
  <c r="U77" i="5"/>
  <c r="BM77" i="5"/>
  <c r="AH77" i="5"/>
  <c r="AB77" i="5"/>
  <c r="AN77" i="5"/>
  <c r="AP77" i="5"/>
  <c r="AQ82" i="5"/>
  <c r="U82" i="5"/>
  <c r="X82" i="5"/>
  <c r="Q82" i="5"/>
  <c r="O82" i="5"/>
  <c r="BB82" i="5"/>
  <c r="J82" i="5"/>
  <c r="S82" i="5"/>
  <c r="AZ82" i="5"/>
  <c r="BI82" i="5"/>
  <c r="M82" i="5"/>
  <c r="AV82" i="5"/>
  <c r="BE82" i="5"/>
  <c r="AG82" i="5"/>
  <c r="AA82" i="5"/>
  <c r="AT35" i="5"/>
  <c r="BF35" i="5"/>
  <c r="AG35" i="5"/>
  <c r="R35" i="5"/>
  <c r="V35" i="5"/>
  <c r="J35" i="5"/>
  <c r="BH35" i="5"/>
  <c r="AU35" i="5"/>
  <c r="W35" i="5"/>
  <c r="AA35" i="5"/>
  <c r="Z35" i="5"/>
  <c r="AV35" i="5"/>
  <c r="Q35" i="5"/>
  <c r="BD35" i="5"/>
  <c r="AP35" i="5"/>
  <c r="BL104" i="5"/>
  <c r="M104" i="5"/>
  <c r="BD104" i="5"/>
  <c r="BM104" i="5"/>
  <c r="K104" i="5"/>
  <c r="L104" i="5"/>
  <c r="O104" i="5"/>
  <c r="BH104" i="5"/>
  <c r="AC104" i="5"/>
  <c r="AF104" i="5"/>
  <c r="Y104" i="5"/>
  <c r="AV104" i="5"/>
  <c r="BN104" i="5"/>
  <c r="N104" i="5"/>
  <c r="BM97" i="7"/>
  <c r="AN97" i="7"/>
  <c r="AV97" i="7"/>
  <c r="BA97" i="7"/>
  <c r="AX97" i="7"/>
  <c r="BN97" i="7"/>
  <c r="AU97" i="7"/>
  <c r="AB97" i="7"/>
  <c r="AD97" i="7"/>
  <c r="T97" i="7"/>
  <c r="K97" i="7"/>
  <c r="AK97" i="7"/>
  <c r="AA97" i="7"/>
  <c r="BD97" i="7"/>
  <c r="AZ97" i="7"/>
  <c r="BC97" i="7"/>
  <c r="W79" i="7"/>
  <c r="BE79" i="7"/>
  <c r="AE79" i="7"/>
  <c r="AL79" i="7"/>
  <c r="AC79" i="7"/>
  <c r="T79" i="7"/>
  <c r="P79" i="7"/>
  <c r="AS79" i="7"/>
  <c r="BK79" i="7"/>
  <c r="I79" i="7"/>
  <c r="BN79" i="7"/>
  <c r="BH79" i="7"/>
  <c r="BO79" i="7"/>
  <c r="BL79" i="7"/>
  <c r="G79" i="7"/>
  <c r="AY53" i="7"/>
  <c r="I53" i="7"/>
  <c r="BA53" i="7"/>
  <c r="BF53" i="7"/>
  <c r="BB53" i="7"/>
  <c r="BM53" i="7"/>
  <c r="Q53" i="7"/>
  <c r="AT53" i="7"/>
  <c r="O53" i="7"/>
  <c r="L53" i="7"/>
  <c r="W53" i="7"/>
  <c r="AA53" i="7"/>
  <c r="AZ53" i="7"/>
  <c r="BN53" i="7"/>
  <c r="J53" i="7"/>
  <c r="AS53" i="7"/>
  <c r="AX107" i="5"/>
  <c r="G107" i="5"/>
  <c r="AD107" i="5"/>
  <c r="AW107" i="5"/>
  <c r="V107" i="5"/>
  <c r="Y107" i="5"/>
  <c r="BH107" i="5"/>
  <c r="AH107" i="5"/>
  <c r="BF107" i="5"/>
  <c r="W107" i="5"/>
  <c r="N107" i="5"/>
  <c r="L107" i="5"/>
  <c r="BJ107" i="5"/>
  <c r="AV107" i="5"/>
  <c r="AY107" i="5"/>
  <c r="AC30" i="7"/>
  <c r="AW30" i="7"/>
  <c r="BD30" i="7"/>
  <c r="BK30" i="7"/>
  <c r="AK30" i="7"/>
  <c r="AO30" i="7"/>
  <c r="AJ30" i="7"/>
  <c r="AR30" i="7"/>
  <c r="BB30" i="7"/>
  <c r="AP30" i="7"/>
  <c r="AZ30" i="7"/>
  <c r="S30" i="7"/>
  <c r="AQ30" i="7"/>
  <c r="AM30" i="7"/>
  <c r="AT30" i="7"/>
  <c r="BJ94" i="7"/>
  <c r="AP94" i="7"/>
  <c r="BC94" i="7"/>
  <c r="AY94" i="7"/>
  <c r="I94" i="7"/>
  <c r="V94" i="7"/>
  <c r="AW94" i="7"/>
  <c r="Y94" i="7"/>
  <c r="J94" i="7"/>
  <c r="BB94" i="7"/>
  <c r="AM94" i="7"/>
  <c r="N94" i="7"/>
  <c r="AF94" i="7"/>
  <c r="AG94" i="7"/>
  <c r="G94" i="7"/>
  <c r="M57" i="5"/>
  <c r="G57" i="5"/>
  <c r="AA57" i="5"/>
  <c r="AZ57" i="5"/>
  <c r="J57" i="5"/>
  <c r="AM57" i="5"/>
  <c r="AS57" i="5"/>
  <c r="BM57" i="5"/>
  <c r="AO57" i="5"/>
  <c r="AT57" i="5"/>
  <c r="Z57" i="5"/>
  <c r="AR57" i="5"/>
  <c r="BA57" i="5"/>
  <c r="AY57" i="5"/>
  <c r="AE57" i="5"/>
  <c r="AP107" i="7"/>
  <c r="V107" i="7"/>
  <c r="AF107" i="7"/>
  <c r="BL107" i="7"/>
  <c r="AZ107" i="7"/>
  <c r="AW107" i="7"/>
  <c r="BG107" i="7"/>
  <c r="BH107" i="7"/>
  <c r="BK107" i="7"/>
  <c r="AA107" i="7"/>
  <c r="AY107" i="7"/>
  <c r="AR107" i="7"/>
  <c r="BB107" i="7"/>
  <c r="BD107" i="7"/>
  <c r="AT107" i="7"/>
  <c r="T107" i="7"/>
  <c r="AI20" i="5"/>
  <c r="AU20" i="5"/>
  <c r="BF20" i="5"/>
  <c r="Y20" i="5"/>
  <c r="AD20" i="5"/>
  <c r="AT20" i="5"/>
  <c r="AW20" i="5"/>
  <c r="AJ20" i="5"/>
  <c r="V20" i="5"/>
  <c r="R20" i="5"/>
  <c r="AH20" i="5"/>
  <c r="Q20" i="5"/>
  <c r="BE20" i="5"/>
  <c r="AV20" i="5"/>
  <c r="BN20" i="5"/>
  <c r="BE22" i="7"/>
  <c r="BA22" i="7"/>
  <c r="X22" i="7"/>
  <c r="BO22" i="7"/>
  <c r="N22" i="7"/>
  <c r="AF22" i="7"/>
  <c r="J22" i="7"/>
  <c r="AM22" i="7"/>
  <c r="L22" i="7"/>
  <c r="AD22" i="7"/>
  <c r="U22" i="7"/>
  <c r="AP22" i="7"/>
  <c r="BJ22" i="7"/>
  <c r="BM22" i="7"/>
  <c r="BN22" i="7"/>
  <c r="U83" i="5"/>
  <c r="AR83" i="5"/>
  <c r="W83" i="5"/>
  <c r="BK83" i="5"/>
  <c r="H83" i="5"/>
  <c r="BC83" i="5"/>
  <c r="G83" i="5"/>
  <c r="L83" i="5"/>
  <c r="AK83" i="5"/>
  <c r="BD83" i="5"/>
  <c r="BM83" i="5"/>
  <c r="AP83" i="5"/>
  <c r="AA83" i="5"/>
  <c r="AQ83" i="5"/>
  <c r="P83" i="5"/>
  <c r="G4" i="5"/>
  <c r="BK4" i="5"/>
  <c r="AR4" i="5"/>
  <c r="BD4" i="5"/>
  <c r="P4" i="5"/>
  <c r="AG4" i="5"/>
  <c r="BF4" i="5"/>
  <c r="Q4" i="5"/>
  <c r="AI4" i="5"/>
  <c r="BN4" i="5"/>
  <c r="N4" i="5"/>
  <c r="AH4" i="5"/>
  <c r="AF4" i="5"/>
  <c r="T4" i="5"/>
  <c r="BB4" i="5"/>
  <c r="BJ6" i="5"/>
  <c r="BI6" i="5"/>
  <c r="I6" i="5"/>
  <c r="AU6" i="5"/>
  <c r="BA6" i="5"/>
  <c r="Y6" i="5"/>
  <c r="N6" i="5"/>
  <c r="AR6" i="5"/>
  <c r="BF6" i="5"/>
  <c r="AF6" i="5"/>
  <c r="T6" i="5"/>
  <c r="BN6" i="5"/>
  <c r="J6" i="5"/>
  <c r="Q6" i="5"/>
  <c r="V6" i="5"/>
  <c r="AV6" i="5"/>
  <c r="W85" i="7"/>
  <c r="AI85" i="7"/>
  <c r="AL85" i="7"/>
  <c r="AA85" i="7"/>
  <c r="U85" i="7"/>
  <c r="K85" i="7"/>
  <c r="BO85" i="7"/>
  <c r="AC85" i="7"/>
  <c r="AM85" i="7"/>
  <c r="P85" i="7"/>
  <c r="BL85" i="7"/>
  <c r="AG85" i="7"/>
  <c r="BG85" i="7"/>
  <c r="BE85" i="7"/>
  <c r="Y85" i="7"/>
  <c r="BA27" i="5"/>
  <c r="AJ27" i="5"/>
  <c r="BO27" i="5"/>
  <c r="AW27" i="5"/>
  <c r="AO27" i="5"/>
  <c r="BD27" i="5"/>
  <c r="AT27" i="5"/>
  <c r="AR27" i="5"/>
  <c r="BM27" i="5"/>
  <c r="O27" i="5"/>
  <c r="AM27" i="5"/>
  <c r="AD27" i="5"/>
  <c r="G27" i="5"/>
  <c r="AP27" i="5"/>
  <c r="AV27" i="5"/>
  <c r="S86" i="7"/>
  <c r="BO86" i="7"/>
  <c r="I86" i="7"/>
  <c r="AG86" i="7"/>
  <c r="AF86" i="7"/>
  <c r="K86" i="7"/>
  <c r="BD86" i="7"/>
  <c r="W86" i="7"/>
  <c r="AQ86" i="7"/>
  <c r="BN86" i="7"/>
  <c r="AW86" i="7"/>
  <c r="AX86" i="7"/>
  <c r="AU86" i="7"/>
  <c r="BB86" i="7"/>
  <c r="BM86" i="7"/>
  <c r="T84" i="7"/>
  <c r="R84" i="7"/>
  <c r="AL84" i="7"/>
  <c r="BG84" i="7"/>
  <c r="AY84" i="7"/>
  <c r="Q84" i="7"/>
  <c r="AT84" i="7"/>
  <c r="BB84" i="7"/>
  <c r="AZ84" i="7"/>
  <c r="N84" i="7"/>
  <c r="AW84" i="7"/>
  <c r="J84" i="7"/>
  <c r="BJ84" i="7"/>
  <c r="BD84" i="7"/>
  <c r="AX84" i="7"/>
  <c r="AT90" i="5"/>
  <c r="AL90" i="5"/>
  <c r="AC90" i="5"/>
  <c r="BL90" i="5"/>
  <c r="AY90" i="5"/>
  <c r="BG90" i="5"/>
  <c r="AM90" i="5"/>
  <c r="BB90" i="5"/>
  <c r="AW90" i="5"/>
  <c r="BA90" i="5"/>
  <c r="BO90" i="5"/>
  <c r="BN90" i="5"/>
  <c r="AR90" i="5"/>
  <c r="AU90" i="5"/>
  <c r="BK90" i="5"/>
  <c r="U90" i="5"/>
  <c r="U19" i="7"/>
  <c r="T19" i="7"/>
  <c r="AR19" i="7"/>
  <c r="V19" i="7"/>
  <c r="AD19" i="7"/>
  <c r="BM19" i="7"/>
  <c r="H19" i="7"/>
  <c r="BE19" i="7"/>
  <c r="AT19" i="7"/>
  <c r="AJ19" i="7"/>
  <c r="M19" i="7"/>
  <c r="AN19" i="7"/>
  <c r="AV19" i="7"/>
  <c r="AA19" i="7"/>
  <c r="AZ19" i="7"/>
  <c r="X32" i="5"/>
  <c r="AH32" i="5"/>
  <c r="AI32" i="5"/>
  <c r="AR32" i="5"/>
  <c r="BC32" i="5"/>
  <c r="K32" i="5"/>
  <c r="V32" i="5"/>
  <c r="AV32" i="5"/>
  <c r="Q32" i="5"/>
  <c r="AA32" i="5"/>
  <c r="BK32" i="5"/>
  <c r="N32" i="5"/>
  <c r="AU32" i="5"/>
  <c r="U32" i="5"/>
  <c r="Z32" i="5"/>
  <c r="J74" i="5"/>
  <c r="O74" i="5"/>
  <c r="AE74" i="5"/>
  <c r="BD74" i="5"/>
  <c r="V74" i="5"/>
  <c r="BE74" i="5"/>
  <c r="X74" i="5"/>
  <c r="BA74" i="5"/>
  <c r="AN74" i="5"/>
  <c r="AZ74" i="5"/>
  <c r="BF74" i="5"/>
  <c r="AF74" i="5"/>
  <c r="AG74" i="5"/>
  <c r="T74" i="5"/>
  <c r="AR74" i="5"/>
  <c r="BK74" i="5"/>
  <c r="AZ26" i="5"/>
  <c r="V26" i="5"/>
  <c r="BL26" i="5"/>
  <c r="BJ26" i="5"/>
  <c r="AT26" i="5"/>
  <c r="Z26" i="5"/>
  <c r="AI26" i="5"/>
  <c r="X26" i="5"/>
  <c r="Q26" i="5"/>
  <c r="AX26" i="5"/>
  <c r="S26" i="5"/>
  <c r="Y26" i="5"/>
  <c r="AO26" i="5"/>
  <c r="N26" i="5"/>
  <c r="AY26" i="5"/>
  <c r="AC29" i="7"/>
  <c r="AF29" i="7"/>
  <c r="R29" i="7"/>
  <c r="Y29" i="7"/>
  <c r="BK29" i="7"/>
  <c r="I29" i="7"/>
  <c r="AM29" i="7"/>
  <c r="BB29" i="7"/>
  <c r="S29" i="7"/>
  <c r="AI29" i="7"/>
  <c r="AN29" i="7"/>
  <c r="BC29" i="7"/>
  <c r="M29" i="7"/>
  <c r="V29" i="7"/>
  <c r="AS29" i="7"/>
  <c r="T94" i="5"/>
  <c r="AL94" i="5"/>
  <c r="L94" i="5"/>
  <c r="BE94" i="5"/>
  <c r="Q94" i="5"/>
  <c r="BF94" i="5"/>
  <c r="M94" i="5"/>
  <c r="H94" i="5"/>
  <c r="N94" i="5"/>
  <c r="BL94" i="5"/>
  <c r="AH94" i="5"/>
  <c r="BA94" i="5"/>
  <c r="AX94" i="5"/>
  <c r="AU94" i="5"/>
  <c r="AB94" i="5"/>
  <c r="I49" i="5"/>
  <c r="M49" i="5"/>
  <c r="BM49" i="5"/>
  <c r="BA49" i="5"/>
  <c r="L49" i="5"/>
  <c r="BJ49" i="5"/>
  <c r="V49" i="5"/>
  <c r="AZ49" i="5"/>
  <c r="AB49" i="5"/>
  <c r="BG49" i="5"/>
  <c r="AG49" i="5"/>
  <c r="BL49" i="5"/>
  <c r="BD49" i="5"/>
  <c r="AL49" i="5"/>
  <c r="BE49" i="5"/>
  <c r="W96" i="7"/>
  <c r="AR96" i="7"/>
  <c r="X96" i="7"/>
  <c r="AH96" i="7"/>
  <c r="Z96" i="7"/>
  <c r="V96" i="7"/>
  <c r="AN96" i="7"/>
  <c r="AG96" i="7"/>
  <c r="BL96" i="7"/>
  <c r="AX96" i="7"/>
  <c r="AV96" i="7"/>
  <c r="BI96" i="7"/>
  <c r="Y96" i="7"/>
  <c r="AB96" i="7"/>
  <c r="BK96" i="7"/>
  <c r="R21" i="7"/>
  <c r="G21" i="7"/>
  <c r="AK21" i="7"/>
  <c r="AA21" i="7"/>
  <c r="H21" i="7"/>
  <c r="BJ21" i="7"/>
  <c r="AJ21" i="7"/>
  <c r="BM21" i="7"/>
  <c r="AZ21" i="7"/>
  <c r="AV21" i="7"/>
  <c r="AO21" i="7"/>
  <c r="BB21" i="7"/>
  <c r="AP21" i="7"/>
  <c r="AG21" i="7"/>
  <c r="BH21" i="7"/>
  <c r="K51" i="5"/>
  <c r="Z51" i="5"/>
  <c r="H51" i="5"/>
  <c r="AJ51" i="5"/>
  <c r="BD51" i="5"/>
  <c r="N51" i="5"/>
  <c r="BL51" i="5"/>
  <c r="AC51" i="5"/>
  <c r="BC51" i="5"/>
  <c r="AG51" i="5"/>
  <c r="U51" i="5"/>
  <c r="AP51" i="5"/>
  <c r="AN51" i="5"/>
  <c r="T51" i="5"/>
  <c r="AI51" i="5"/>
  <c r="AV51" i="5"/>
  <c r="BA64" i="5"/>
  <c r="Q64" i="5"/>
  <c r="AC64" i="5"/>
  <c r="AT64" i="5"/>
  <c r="AY64" i="5"/>
  <c r="T64" i="5"/>
  <c r="J64" i="5"/>
  <c r="BE64" i="5"/>
  <c r="W64" i="5"/>
  <c r="BG64" i="5"/>
  <c r="BH64" i="5"/>
  <c r="L64" i="5"/>
  <c r="U64" i="5"/>
  <c r="AX64" i="5"/>
  <c r="BM64" i="5"/>
  <c r="BB58" i="5"/>
  <c r="AO58" i="5"/>
  <c r="Q58" i="5"/>
  <c r="AB58" i="5"/>
  <c r="AT58" i="5"/>
  <c r="AM58" i="5"/>
  <c r="AA58" i="5"/>
  <c r="AJ58" i="5"/>
  <c r="AX58" i="5"/>
  <c r="I58" i="5"/>
  <c r="X58" i="5"/>
  <c r="AD58" i="5"/>
  <c r="AF58" i="5"/>
  <c r="BO58" i="5"/>
  <c r="AG58" i="5"/>
  <c r="BB95" i="7"/>
  <c r="BL95" i="7"/>
  <c r="AG95" i="7"/>
  <c r="BC95" i="7"/>
  <c r="AS95" i="7"/>
  <c r="N95" i="7"/>
  <c r="AL95" i="7"/>
  <c r="K95" i="7"/>
  <c r="AK95" i="7"/>
  <c r="AY95" i="7"/>
  <c r="AP95" i="7"/>
  <c r="U95" i="7"/>
  <c r="AC95" i="7"/>
  <c r="AM95" i="7"/>
  <c r="P95" i="7"/>
  <c r="AZ95" i="7"/>
  <c r="K50" i="5"/>
  <c r="AK50" i="5"/>
  <c r="V50" i="5"/>
  <c r="AN50" i="5"/>
  <c r="Q50" i="5"/>
  <c r="AP50" i="5"/>
  <c r="BC50" i="5"/>
  <c r="AW50" i="5"/>
  <c r="BA50" i="5"/>
  <c r="H50" i="5"/>
  <c r="BL50" i="5"/>
  <c r="U50" i="5"/>
  <c r="AI18" i="5"/>
  <c r="BI18" i="5"/>
  <c r="AU18" i="5"/>
  <c r="L18" i="5"/>
  <c r="AB18" i="5"/>
  <c r="AF18" i="5"/>
  <c r="V18" i="5"/>
  <c r="AQ18" i="5"/>
  <c r="AY18" i="5"/>
  <c r="AW85" i="5"/>
  <c r="M85" i="5"/>
  <c r="BL85" i="5"/>
  <c r="AE85" i="5"/>
  <c r="R85" i="5"/>
  <c r="AT85" i="5"/>
  <c r="AX85" i="5"/>
  <c r="AY85" i="5"/>
  <c r="I85" i="5"/>
  <c r="Q85" i="5"/>
  <c r="BB85" i="5"/>
  <c r="AH85" i="5"/>
  <c r="BI85" i="5"/>
  <c r="Y85" i="5"/>
  <c r="T85" i="5"/>
  <c r="S85" i="5"/>
  <c r="O30" i="5"/>
  <c r="AW30" i="5"/>
  <c r="BJ30" i="5"/>
  <c r="X30" i="5"/>
  <c r="AR30" i="5"/>
  <c r="BG30" i="5"/>
  <c r="AT30" i="5"/>
  <c r="AA30" i="5"/>
  <c r="AI30" i="5"/>
  <c r="R30" i="5"/>
  <c r="AX30" i="5"/>
  <c r="U30" i="5"/>
  <c r="BL30" i="5"/>
  <c r="BB30" i="5"/>
  <c r="P30" i="5"/>
  <c r="AA105" i="7"/>
  <c r="AQ105" i="7"/>
  <c r="AG105" i="7"/>
  <c r="U105" i="7"/>
  <c r="BH105" i="7"/>
  <c r="BK105" i="7"/>
  <c r="W105" i="7"/>
  <c r="T105" i="7"/>
  <c r="K105" i="7"/>
  <c r="AW105" i="7"/>
  <c r="AF105" i="7"/>
  <c r="AX105" i="7"/>
  <c r="I105" i="7"/>
  <c r="J105" i="7"/>
  <c r="H105" i="7"/>
  <c r="AR65" i="7"/>
  <c r="AE65" i="7"/>
  <c r="BF65" i="7"/>
  <c r="BK65" i="7"/>
  <c r="AX65" i="7"/>
  <c r="N65" i="7"/>
  <c r="U65" i="7"/>
  <c r="BL65" i="7"/>
  <c r="K65" i="7"/>
  <c r="V65" i="7"/>
  <c r="G65" i="7"/>
  <c r="AP65" i="7"/>
  <c r="AB65" i="7"/>
  <c r="AC65" i="7"/>
  <c r="AT65" i="7"/>
  <c r="BM37" i="7"/>
  <c r="AR37" i="7"/>
  <c r="BA37" i="7"/>
  <c r="X37" i="7"/>
  <c r="I37" i="7"/>
  <c r="N37" i="7"/>
  <c r="AC37" i="7"/>
  <c r="Y37" i="7"/>
  <c r="BN37" i="7"/>
  <c r="S37" i="7"/>
  <c r="AG37" i="7"/>
  <c r="AT37" i="7"/>
  <c r="AZ37" i="7"/>
  <c r="AM37" i="7"/>
  <c r="Q37" i="7"/>
  <c r="AJ46" i="5"/>
  <c r="AA46" i="5"/>
  <c r="AG46" i="5"/>
  <c r="AH46" i="5"/>
  <c r="BN46" i="5"/>
  <c r="U46" i="5"/>
  <c r="AE46" i="5"/>
  <c r="BC46" i="5"/>
  <c r="BA46" i="5"/>
  <c r="AC46" i="5"/>
  <c r="AM46" i="5"/>
  <c r="BD46" i="5"/>
  <c r="AU46" i="5"/>
  <c r="W46" i="5"/>
  <c r="BK46" i="5"/>
  <c r="W78" i="5"/>
  <c r="BC78" i="5"/>
  <c r="AQ78" i="5"/>
  <c r="AO78" i="5"/>
  <c r="V78" i="5"/>
  <c r="AT78" i="5"/>
  <c r="L78" i="5"/>
  <c r="BF78" i="5"/>
  <c r="I78" i="5"/>
  <c r="X78" i="5"/>
  <c r="AI78" i="5"/>
  <c r="BO78" i="5"/>
  <c r="BK78" i="5"/>
  <c r="AP78" i="5"/>
  <c r="K78" i="5"/>
  <c r="AC110" i="7"/>
  <c r="AD110" i="7"/>
  <c r="O110" i="7"/>
  <c r="AH110" i="7"/>
  <c r="AT110" i="7"/>
  <c r="AB110" i="7"/>
  <c r="AZ110" i="7"/>
  <c r="AR110" i="7"/>
  <c r="P110" i="7"/>
  <c r="AS110" i="7"/>
  <c r="H110" i="7"/>
  <c r="AV110" i="7"/>
  <c r="J110" i="7"/>
  <c r="T110" i="7"/>
  <c r="AI110" i="7"/>
  <c r="BJ68" i="7"/>
  <c r="H68" i="7"/>
  <c r="R68" i="7"/>
  <c r="AO68" i="7"/>
  <c r="AF68" i="7"/>
  <c r="BE68" i="7"/>
  <c r="BG68" i="7"/>
  <c r="AB68" i="7"/>
  <c r="AG68" i="7"/>
  <c r="AM68" i="7"/>
  <c r="Y68" i="7"/>
  <c r="I68" i="7"/>
  <c r="AS68" i="7"/>
  <c r="V68" i="7"/>
  <c r="Q68" i="7"/>
  <c r="AH7" i="7"/>
  <c r="AN7" i="7"/>
  <c r="L7" i="7"/>
  <c r="AV7" i="7"/>
  <c r="BN7" i="7"/>
  <c r="AQ7" i="7"/>
  <c r="AX7" i="7"/>
  <c r="AA7" i="7"/>
  <c r="M7" i="7"/>
  <c r="I7" i="7"/>
  <c r="AB7" i="7"/>
  <c r="BM7" i="7"/>
  <c r="O7" i="7"/>
  <c r="AR7" i="7"/>
  <c r="BG7" i="7"/>
  <c r="AW98" i="5"/>
  <c r="I98" i="5"/>
  <c r="BJ98" i="5"/>
  <c r="AV98" i="5"/>
  <c r="AA98" i="5"/>
  <c r="Y98" i="5"/>
  <c r="AB98" i="5"/>
  <c r="AU98" i="5"/>
  <c r="AF98" i="5"/>
  <c r="U98" i="5"/>
  <c r="L98" i="5"/>
  <c r="AO98" i="5"/>
  <c r="BK98" i="5"/>
  <c r="AD98" i="5"/>
  <c r="AI98" i="5"/>
  <c r="W98" i="5"/>
  <c r="BO70" i="5"/>
  <c r="Q70" i="5"/>
  <c r="AU70" i="5"/>
  <c r="N70" i="5"/>
  <c r="AT70" i="5"/>
  <c r="BM70" i="5"/>
  <c r="BG70" i="5"/>
  <c r="AJ70" i="5"/>
  <c r="BD70" i="5"/>
  <c r="AB70" i="5"/>
  <c r="AZ70" i="5"/>
  <c r="V70" i="5"/>
  <c r="AD70" i="5"/>
  <c r="AF70" i="5"/>
  <c r="AO70" i="5"/>
  <c r="Y111" i="7"/>
  <c r="G111" i="7"/>
  <c r="L111" i="7"/>
  <c r="AS111" i="7"/>
  <c r="O111" i="7"/>
  <c r="AO111" i="7"/>
  <c r="Q111" i="7"/>
  <c r="AF111" i="7"/>
  <c r="V111" i="7"/>
  <c r="H111" i="7"/>
  <c r="AT111" i="7"/>
  <c r="BD111" i="7"/>
  <c r="J111" i="7"/>
  <c r="BA111" i="7"/>
  <c r="BI111" i="7"/>
  <c r="BF105" i="5"/>
  <c r="AU105" i="5"/>
  <c r="X105" i="5"/>
  <c r="AP105" i="5"/>
  <c r="BM105" i="5"/>
  <c r="Y105" i="5"/>
  <c r="AM105" i="5"/>
  <c r="AZ105" i="5"/>
  <c r="I105" i="5"/>
  <c r="N105" i="5"/>
  <c r="AA105" i="5"/>
  <c r="T105" i="5"/>
  <c r="P105" i="5"/>
  <c r="AB105" i="5"/>
  <c r="V105" i="5"/>
  <c r="AB39" i="5"/>
  <c r="I39" i="5"/>
  <c r="BO39" i="5"/>
  <c r="T39" i="5"/>
  <c r="AA39" i="5"/>
  <c r="K39" i="5"/>
  <c r="AQ39" i="5"/>
  <c r="BD39" i="5"/>
  <c r="AK39" i="5"/>
  <c r="AX39" i="5"/>
  <c r="BI39" i="5"/>
  <c r="AW39" i="5"/>
  <c r="BF39" i="5"/>
  <c r="BE39" i="5"/>
  <c r="BC39" i="5"/>
  <c r="AW13" i="7"/>
  <c r="BG13" i="7"/>
  <c r="AP13" i="7"/>
  <c r="M13" i="7"/>
  <c r="I13" i="7"/>
  <c r="T13" i="7"/>
  <c r="AB13" i="7"/>
  <c r="AO13" i="7"/>
  <c r="BH13" i="7"/>
  <c r="BC13" i="7"/>
  <c r="AI13" i="7"/>
  <c r="G13" i="7"/>
  <c r="AX13" i="7"/>
  <c r="AV13" i="7"/>
  <c r="AZ13" i="7"/>
  <c r="AP91" i="5"/>
  <c r="AN91" i="5"/>
  <c r="AZ91" i="5"/>
  <c r="AE91" i="5"/>
  <c r="BI91" i="5"/>
  <c r="J91" i="5"/>
  <c r="BE91" i="5"/>
  <c r="AH91" i="5"/>
  <c r="K91" i="5"/>
  <c r="AM91" i="5"/>
  <c r="BO91" i="5"/>
  <c r="AY91" i="5"/>
  <c r="AQ91" i="5"/>
  <c r="O91" i="5"/>
  <c r="I91" i="5"/>
  <c r="P91" i="5"/>
  <c r="N15" i="7"/>
  <c r="AJ15" i="7"/>
  <c r="H15" i="7"/>
  <c r="J15" i="7"/>
  <c r="AT15" i="7"/>
  <c r="BE15" i="7"/>
  <c r="BG15" i="7"/>
  <c r="X15" i="7"/>
  <c r="AK15" i="7"/>
  <c r="AX15" i="7"/>
  <c r="Q15" i="7"/>
  <c r="AU15" i="7"/>
  <c r="BK15" i="7"/>
  <c r="K15" i="7"/>
  <c r="AO15" i="7"/>
  <c r="BD40" i="5"/>
  <c r="AZ40" i="5"/>
  <c r="AO40" i="5"/>
  <c r="BI40" i="5"/>
  <c r="S40" i="5"/>
  <c r="Z40" i="5"/>
  <c r="BM40" i="5"/>
  <c r="X40" i="5"/>
  <c r="AW40" i="5"/>
  <c r="L40" i="5"/>
  <c r="V40" i="5"/>
  <c r="AT40" i="5"/>
  <c r="BG40" i="5"/>
  <c r="W40" i="5"/>
  <c r="BN40" i="5"/>
  <c r="AF72" i="5"/>
  <c r="AI72" i="5"/>
  <c r="AC72" i="5"/>
  <c r="AA72" i="5"/>
  <c r="AM72" i="5"/>
  <c r="L72" i="5"/>
  <c r="P72" i="5"/>
  <c r="N72" i="5"/>
  <c r="AY72" i="5"/>
  <c r="AL72" i="5"/>
  <c r="AS72" i="5"/>
  <c r="BK72" i="5"/>
  <c r="AG72" i="5"/>
  <c r="V72" i="5"/>
  <c r="AB72" i="5"/>
  <c r="AH72" i="5"/>
  <c r="AL34" i="7"/>
  <c r="AX34" i="7"/>
  <c r="AB34" i="7"/>
  <c r="S34" i="7"/>
  <c r="K34" i="7"/>
  <c r="U34" i="7"/>
  <c r="BC34" i="7"/>
  <c r="AE34" i="7"/>
  <c r="AO34" i="7"/>
  <c r="X34" i="7"/>
  <c r="Z34" i="7"/>
  <c r="R34" i="7"/>
  <c r="AI34" i="7"/>
  <c r="I34" i="7"/>
  <c r="AT34" i="7"/>
  <c r="R71" i="7"/>
  <c r="AT71" i="7"/>
  <c r="H71" i="7"/>
  <c r="U71" i="7"/>
  <c r="BO71" i="7"/>
  <c r="S71" i="7"/>
  <c r="G71" i="7"/>
  <c r="X71" i="7"/>
  <c r="AP71" i="7"/>
  <c r="BB71" i="7"/>
  <c r="AC71" i="7"/>
  <c r="L71" i="7"/>
  <c r="AS71" i="7"/>
  <c r="AN71" i="7"/>
  <c r="P71" i="7"/>
  <c r="V71" i="7"/>
  <c r="AH38" i="5"/>
  <c r="AB38" i="5"/>
  <c r="BI38" i="5"/>
  <c r="BD38" i="5"/>
  <c r="AR38" i="5"/>
  <c r="BE38" i="5"/>
  <c r="AF38" i="5"/>
  <c r="BM38" i="5"/>
  <c r="AM38" i="5"/>
  <c r="AX38" i="5"/>
  <c r="G38" i="5"/>
  <c r="V38" i="5"/>
  <c r="AE38" i="5"/>
  <c r="AA38" i="5"/>
  <c r="I38" i="5"/>
  <c r="AR25" i="7"/>
  <c r="P25" i="7"/>
  <c r="L25" i="7"/>
  <c r="BF25" i="7"/>
  <c r="Y25" i="7"/>
  <c r="T25" i="7"/>
  <c r="AK25" i="7"/>
  <c r="AW25" i="7"/>
  <c r="BH25" i="7"/>
  <c r="AM25" i="7"/>
  <c r="Q25" i="7"/>
  <c r="X25" i="7"/>
  <c r="BB25" i="7"/>
  <c r="BD25" i="7"/>
  <c r="AJ25" i="7"/>
  <c r="V82" i="7"/>
  <c r="AC82" i="7"/>
  <c r="AD82" i="7"/>
  <c r="AK82" i="7"/>
  <c r="AU82" i="7"/>
  <c r="H82" i="7"/>
  <c r="BB82" i="7"/>
  <c r="T82" i="7"/>
  <c r="BK82" i="7"/>
  <c r="BH82" i="7"/>
  <c r="AZ82" i="7"/>
  <c r="AH82" i="7"/>
  <c r="AO82" i="7"/>
  <c r="BC82" i="7"/>
  <c r="AB82" i="7"/>
  <c r="G37" i="5"/>
  <c r="Q37" i="5"/>
  <c r="AL37" i="5"/>
  <c r="BL37" i="5"/>
  <c r="BA37" i="5"/>
  <c r="AG37" i="5"/>
  <c r="AW37" i="5"/>
  <c r="AO37" i="5"/>
  <c r="U37" i="5"/>
  <c r="AY37" i="5"/>
  <c r="BJ37" i="5"/>
  <c r="X37" i="5"/>
  <c r="H37" i="5"/>
  <c r="BO37" i="5"/>
  <c r="T37" i="5"/>
  <c r="AO38" i="7"/>
  <c r="R38" i="7"/>
  <c r="BH38" i="7"/>
  <c r="AA38" i="7"/>
  <c r="S38" i="7"/>
  <c r="BD38" i="7"/>
  <c r="BO38" i="7"/>
  <c r="AC38" i="7"/>
  <c r="AS38" i="7"/>
  <c r="AM38" i="7"/>
  <c r="AL38" i="7"/>
  <c r="BB38" i="7"/>
  <c r="BN38" i="7"/>
  <c r="AQ38" i="7"/>
  <c r="BM38" i="7"/>
  <c r="AE38" i="7"/>
  <c r="AA69" i="5"/>
  <c r="M69" i="5"/>
  <c r="T69" i="5"/>
  <c r="AH69" i="5"/>
  <c r="BM69" i="5"/>
  <c r="L69" i="5"/>
  <c r="Z69" i="5"/>
  <c r="BI69" i="5"/>
  <c r="I69" i="5"/>
  <c r="O69" i="5"/>
  <c r="AI69" i="5"/>
  <c r="BA69" i="5"/>
  <c r="AO69" i="5"/>
  <c r="BO69" i="5"/>
  <c r="AZ69" i="5"/>
  <c r="AN74" i="7"/>
  <c r="AE74" i="7"/>
  <c r="BL74" i="7"/>
  <c r="I74" i="7"/>
  <c r="M74" i="7"/>
  <c r="AB74" i="7"/>
  <c r="AK74" i="7"/>
  <c r="S74" i="7"/>
  <c r="BM74" i="7"/>
  <c r="AM74" i="7"/>
  <c r="AL74" i="7"/>
  <c r="BA74" i="7"/>
  <c r="AW74" i="7"/>
  <c r="T74" i="7"/>
  <c r="Z74" i="7"/>
  <c r="AA27" i="7"/>
  <c r="AT27" i="7"/>
  <c r="AK27" i="7"/>
  <c r="AB27" i="7"/>
  <c r="O27" i="7"/>
  <c r="Q27" i="7"/>
  <c r="BO27" i="7"/>
  <c r="AV27" i="7"/>
  <c r="L27" i="7"/>
  <c r="BN27" i="7"/>
  <c r="AW27" i="7"/>
  <c r="BF27" i="7"/>
  <c r="AE27" i="7"/>
  <c r="BB27" i="7"/>
  <c r="R27" i="7"/>
  <c r="BD39" i="7"/>
  <c r="AD39" i="7"/>
  <c r="BK39" i="7"/>
  <c r="P39" i="7"/>
  <c r="BN39" i="7"/>
  <c r="BB39" i="7"/>
  <c r="Z39" i="7"/>
  <c r="V39" i="7"/>
  <c r="K39" i="7"/>
  <c r="X39" i="7"/>
  <c r="AZ39" i="7"/>
  <c r="BI39" i="7"/>
  <c r="Q39" i="7"/>
  <c r="AG39" i="7"/>
  <c r="AY39" i="7"/>
  <c r="X77" i="5"/>
  <c r="J77" i="5"/>
  <c r="M77" i="5"/>
  <c r="BG77" i="5"/>
  <c r="K77" i="5"/>
  <c r="BJ77" i="5"/>
  <c r="Z77" i="5"/>
  <c r="AV77" i="5"/>
  <c r="AM77" i="5"/>
  <c r="BE77" i="5"/>
  <c r="AI77" i="5"/>
  <c r="AW77" i="5"/>
  <c r="AJ77" i="5"/>
  <c r="AO77" i="5"/>
  <c r="AF77" i="5"/>
  <c r="T82" i="5"/>
  <c r="AR82" i="5"/>
  <c r="R82" i="5"/>
  <c r="BL82" i="5"/>
  <c r="AX82" i="5"/>
  <c r="BJ82" i="5"/>
  <c r="BC82" i="5"/>
  <c r="AF82" i="5"/>
  <c r="AW82" i="5"/>
  <c r="AM82" i="5"/>
  <c r="AL82" i="5"/>
  <c r="BA82" i="5"/>
  <c r="BK82" i="5"/>
  <c r="BH82" i="5"/>
  <c r="AI82" i="5"/>
  <c r="H35" i="5"/>
  <c r="X35" i="5"/>
  <c r="AJ35" i="5"/>
  <c r="BB35" i="5"/>
  <c r="I35" i="5"/>
  <c r="Y35" i="5"/>
  <c r="AH35" i="5"/>
  <c r="M35" i="5"/>
  <c r="BG35" i="5"/>
  <c r="BK35" i="5"/>
  <c r="T35" i="5"/>
  <c r="AZ35" i="5"/>
  <c r="AC35" i="5"/>
  <c r="S35" i="5"/>
  <c r="BO35" i="5"/>
  <c r="BJ35" i="5"/>
  <c r="AX104" i="5"/>
  <c r="BC104" i="5"/>
  <c r="BB104" i="5"/>
  <c r="H104" i="5"/>
  <c r="BK104" i="5"/>
  <c r="T104" i="5"/>
  <c r="AO104" i="5"/>
  <c r="AR104" i="5"/>
  <c r="AA104" i="5"/>
  <c r="BG104" i="5"/>
  <c r="AJ104" i="5"/>
  <c r="BA104" i="5"/>
  <c r="Q104" i="5"/>
  <c r="X104" i="5"/>
  <c r="AO97" i="7"/>
  <c r="AM97" i="7"/>
  <c r="AI97" i="7"/>
  <c r="AF97" i="7"/>
  <c r="W97" i="7"/>
  <c r="S97" i="7"/>
  <c r="U97" i="7"/>
  <c r="I97" i="7"/>
  <c r="BF97" i="7"/>
  <c r="BO97" i="7"/>
  <c r="P97" i="7"/>
  <c r="AC97" i="7"/>
  <c r="J97" i="7"/>
  <c r="AE97" i="7"/>
  <c r="R97" i="7"/>
  <c r="BD79" i="7"/>
  <c r="N79" i="7"/>
  <c r="AM79" i="7"/>
  <c r="O79" i="7"/>
  <c r="AV79" i="7"/>
  <c r="AO79" i="7"/>
  <c r="AX79" i="7"/>
  <c r="AZ79" i="7"/>
  <c r="M79" i="7"/>
  <c r="AP79" i="7"/>
  <c r="AQ79" i="7"/>
  <c r="J79" i="7"/>
  <c r="S79" i="7"/>
  <c r="H79" i="7"/>
  <c r="AG79" i="7"/>
  <c r="AF79" i="7"/>
  <c r="K53" i="7"/>
  <c r="BC53" i="7"/>
  <c r="AE53" i="7"/>
  <c r="AL53" i="7"/>
  <c r="AD53" i="7"/>
  <c r="R53" i="7"/>
  <c r="T53" i="7"/>
  <c r="BD53" i="7"/>
  <c r="AR53" i="7"/>
  <c r="AF53" i="7"/>
  <c r="AX53" i="7"/>
  <c r="BO53" i="7"/>
  <c r="AJ53" i="7"/>
  <c r="BG53" i="7"/>
  <c r="AG53" i="7"/>
  <c r="J107" i="5"/>
  <c r="BE107" i="5"/>
  <c r="AJ107" i="5"/>
  <c r="BA107" i="5"/>
  <c r="BI107" i="5"/>
  <c r="AK107" i="5"/>
  <c r="BO107" i="5"/>
  <c r="Z107" i="5"/>
  <c r="AZ107" i="5"/>
  <c r="AN107" i="5"/>
  <c r="M107" i="5"/>
  <c r="AC107" i="5"/>
  <c r="AG107" i="5"/>
  <c r="Q107" i="5"/>
  <c r="BN107" i="5"/>
  <c r="R30" i="7"/>
  <c r="AG30" i="7"/>
  <c r="Y30" i="7"/>
  <c r="AX30" i="7"/>
  <c r="AL30" i="7"/>
  <c r="O30" i="7"/>
  <c r="G30" i="7"/>
  <c r="I30" i="7"/>
  <c r="V30" i="7"/>
  <c r="BJ30" i="7"/>
  <c r="U30" i="7"/>
  <c r="AH30" i="7"/>
  <c r="T30" i="7"/>
  <c r="BC30" i="7"/>
  <c r="BF30" i="7"/>
  <c r="S94" i="7"/>
  <c r="W94" i="7"/>
  <c r="L94" i="7"/>
  <c r="U94" i="7"/>
  <c r="BI94" i="7"/>
  <c r="AT94" i="7"/>
  <c r="H94" i="7"/>
  <c r="BH94" i="7"/>
  <c r="AD94" i="7"/>
  <c r="T94" i="7"/>
  <c r="AX94" i="7"/>
  <c r="BE94" i="7"/>
  <c r="BD94" i="7"/>
  <c r="AQ94" i="7"/>
  <c r="BL94" i="7"/>
  <c r="BO57" i="5"/>
  <c r="AJ57" i="5"/>
  <c r="AD57" i="5"/>
  <c r="AX57" i="5"/>
  <c r="BJ57" i="5"/>
  <c r="BE57" i="5"/>
  <c r="P57" i="5"/>
  <c r="BC57" i="5"/>
  <c r="AI57" i="5"/>
  <c r="AC57" i="5"/>
  <c r="BB57" i="5"/>
  <c r="AP57" i="5"/>
  <c r="AF57" i="5"/>
  <c r="Y57" i="5"/>
  <c r="BD57" i="5"/>
  <c r="AN57" i="5"/>
  <c r="J107" i="7"/>
  <c r="H107" i="7"/>
  <c r="Y107" i="7"/>
  <c r="I107" i="7"/>
  <c r="AI107" i="7"/>
  <c r="O107" i="7"/>
  <c r="AO107" i="7"/>
  <c r="BA107" i="7"/>
  <c r="AN107" i="7"/>
  <c r="BJ107" i="7"/>
  <c r="G107" i="7"/>
  <c r="BE107" i="7"/>
  <c r="N107" i="7"/>
  <c r="Z107" i="7"/>
  <c r="W107" i="7"/>
  <c r="AM20" i="5"/>
  <c r="N20" i="5"/>
  <c r="BI20" i="5"/>
  <c r="BD20" i="5"/>
  <c r="AG20" i="5"/>
  <c r="AY20" i="5"/>
  <c r="BH20" i="5"/>
  <c r="BA20" i="5"/>
  <c r="U20" i="5"/>
  <c r="Z20" i="5"/>
  <c r="W20" i="5"/>
  <c r="BG20" i="5"/>
  <c r="AC20" i="5"/>
  <c r="BM20" i="5"/>
  <c r="BB20" i="5"/>
  <c r="AL22" i="7"/>
  <c r="AS22" i="7"/>
  <c r="BD22" i="7"/>
  <c r="BG22" i="7"/>
  <c r="BI22" i="7"/>
  <c r="AR22" i="7"/>
  <c r="AH22" i="7"/>
  <c r="AZ22" i="7"/>
  <c r="P22" i="7"/>
  <c r="AW22" i="7"/>
  <c r="BC22" i="7"/>
  <c r="BH22" i="7"/>
  <c r="AA22" i="7"/>
  <c r="R22" i="7"/>
  <c r="K22" i="7"/>
  <c r="T83" i="5"/>
  <c r="S83" i="5"/>
  <c r="AJ83" i="5"/>
  <c r="AW83" i="5"/>
  <c r="AM83" i="5"/>
  <c r="R83" i="5"/>
  <c r="V83" i="5"/>
  <c r="AV83" i="5"/>
  <c r="AU83" i="5"/>
  <c r="AG83" i="5"/>
  <c r="BB83" i="5"/>
  <c r="AI83" i="5"/>
  <c r="AN83" i="5"/>
  <c r="AL83" i="5"/>
  <c r="BN83" i="5"/>
  <c r="Q83" i="5"/>
  <c r="AV4" i="5"/>
  <c r="BH4" i="5"/>
  <c r="V4" i="5"/>
  <c r="AJ4" i="5"/>
  <c r="X4" i="5"/>
  <c r="AP4" i="5"/>
  <c r="AB4" i="5"/>
  <c r="K4" i="5"/>
  <c r="L4" i="5"/>
  <c r="Z4" i="5"/>
  <c r="O4" i="5"/>
  <c r="AY4" i="5"/>
  <c r="AO4" i="5"/>
  <c r="J4" i="5"/>
  <c r="BG4" i="5"/>
  <c r="AH6" i="5"/>
  <c r="BL6" i="5"/>
  <c r="AP6" i="5"/>
  <c r="AG6" i="5"/>
  <c r="G6" i="5"/>
  <c r="X6" i="5"/>
  <c r="BD6" i="5"/>
  <c r="AX6" i="5"/>
  <c r="AM6" i="5"/>
  <c r="AK6" i="5"/>
  <c r="M6" i="5"/>
  <c r="AW6" i="5"/>
  <c r="H6" i="5"/>
  <c r="AZ6" i="5"/>
  <c r="AT6" i="5"/>
  <c r="H85" i="7"/>
  <c r="BF85" i="7"/>
  <c r="AP85" i="7"/>
  <c r="AD85" i="7"/>
  <c r="J85" i="7"/>
  <c r="AS85" i="7"/>
  <c r="BN85" i="7"/>
  <c r="I85" i="7"/>
  <c r="S85" i="7"/>
  <c r="AO85" i="7"/>
  <c r="M85" i="7"/>
  <c r="BC85" i="7"/>
  <c r="BH85" i="7"/>
  <c r="N85" i="7"/>
  <c r="AH85" i="7"/>
  <c r="AE85" i="7"/>
  <c r="R27" i="5"/>
  <c r="AZ27" i="5"/>
  <c r="X27" i="5"/>
  <c r="V27" i="5"/>
  <c r="BE27" i="5"/>
  <c r="Z27" i="5"/>
  <c r="AN27" i="5"/>
  <c r="S27" i="5"/>
  <c r="BK27" i="5"/>
  <c r="AI27" i="5"/>
  <c r="Q27" i="5"/>
  <c r="Y27" i="5"/>
  <c r="AF27" i="5"/>
  <c r="BG27" i="5"/>
  <c r="AX27" i="5"/>
  <c r="AY86" i="7"/>
  <c r="J86" i="7"/>
  <c r="G86" i="7"/>
  <c r="X86" i="7"/>
  <c r="AI86" i="7"/>
  <c r="Z86" i="7"/>
  <c r="AA86" i="7"/>
  <c r="P86" i="7"/>
  <c r="N86" i="7"/>
  <c r="T86" i="7"/>
  <c r="AN86" i="7"/>
  <c r="AZ86" i="7"/>
  <c r="BA86" i="7"/>
  <c r="L86" i="7"/>
  <c r="R86" i="7"/>
  <c r="BI84" i="7"/>
  <c r="AR84" i="7"/>
  <c r="BF84" i="7"/>
  <c r="BE84" i="7"/>
  <c r="AV84" i="7"/>
  <c r="BK84" i="7"/>
  <c r="AJ84" i="7"/>
  <c r="P84" i="7"/>
  <c r="BC84" i="7"/>
  <c r="G84" i="7"/>
  <c r="BH84" i="7"/>
  <c r="AF84" i="7"/>
  <c r="AG84" i="7"/>
  <c r="I84" i="7"/>
  <c r="M84" i="7"/>
  <c r="BD90" i="5"/>
  <c r="AO90" i="5"/>
  <c r="BM90" i="5"/>
  <c r="M90" i="5"/>
  <c r="AB90" i="5"/>
  <c r="Z90" i="5"/>
  <c r="AS90" i="5"/>
  <c r="AN90" i="5"/>
  <c r="Q90" i="5"/>
  <c r="G90" i="5"/>
  <c r="Y90" i="5"/>
  <c r="I90" i="5"/>
  <c r="O90" i="5"/>
  <c r="L90" i="5"/>
  <c r="P90" i="5"/>
  <c r="AL19" i="7"/>
  <c r="BJ19" i="7"/>
  <c r="AW19" i="7"/>
  <c r="AG19" i="7"/>
  <c r="Z19" i="7"/>
  <c r="BN19" i="7"/>
  <c r="J19" i="7"/>
  <c r="AM19" i="7"/>
  <c r="BC19" i="7"/>
  <c r="BO19" i="7"/>
  <c r="L19" i="7"/>
  <c r="AC19" i="7"/>
  <c r="N19" i="7"/>
  <c r="Q19" i="7"/>
  <c r="AH19" i="7"/>
  <c r="BL19" i="7"/>
  <c r="T32" i="5"/>
  <c r="O32" i="5"/>
  <c r="BO32" i="5"/>
  <c r="H32" i="5"/>
  <c r="Y32" i="5"/>
  <c r="AY32" i="5"/>
  <c r="AT32" i="5"/>
  <c r="BJ32" i="5"/>
  <c r="AL32" i="5"/>
  <c r="AD32" i="5"/>
  <c r="AG32" i="5"/>
  <c r="AK32" i="5"/>
  <c r="BF32" i="5"/>
  <c r="BB32" i="5"/>
  <c r="AO32" i="5"/>
  <c r="N74" i="5"/>
  <c r="BJ74" i="5"/>
  <c r="W74" i="5"/>
  <c r="AD74" i="5"/>
  <c r="AH74" i="5"/>
  <c r="BO74" i="5"/>
  <c r="BL74" i="5"/>
  <c r="AU74" i="5"/>
  <c r="AO74" i="5"/>
  <c r="AJ74" i="5"/>
  <c r="AS74" i="5"/>
  <c r="AL74" i="5"/>
  <c r="Q74" i="5"/>
  <c r="BN74" i="5"/>
  <c r="BI74" i="5"/>
  <c r="O26" i="5"/>
  <c r="AN26" i="5"/>
  <c r="W26" i="5"/>
  <c r="T26" i="5"/>
  <c r="G26" i="5"/>
  <c r="U26" i="5"/>
  <c r="J26" i="5"/>
  <c r="H26" i="5"/>
  <c r="AW26" i="5"/>
  <c r="AG26" i="5"/>
  <c r="I26" i="5"/>
  <c r="AB26" i="5"/>
  <c r="AF26" i="5"/>
  <c r="BC26" i="5"/>
  <c r="AC26" i="5"/>
  <c r="X29" i="7"/>
  <c r="AT29" i="7"/>
  <c r="AL29" i="7"/>
  <c r="AG29" i="7"/>
  <c r="AQ29" i="7"/>
  <c r="U29" i="7"/>
  <c r="AJ29" i="7"/>
  <c r="BE29" i="7"/>
  <c r="BJ29" i="7"/>
  <c r="J29" i="7"/>
  <c r="W29" i="7"/>
  <c r="BG29" i="7"/>
  <c r="AY29" i="7"/>
  <c r="T29" i="7"/>
  <c r="AA29" i="7"/>
  <c r="AD94" i="5"/>
  <c r="K94" i="5"/>
  <c r="BB94" i="5"/>
  <c r="BD94" i="5"/>
  <c r="AG94" i="5"/>
  <c r="AQ94" i="5"/>
  <c r="BM94" i="5"/>
  <c r="BC94" i="5"/>
  <c r="AK94" i="5"/>
  <c r="AJ94" i="5"/>
  <c r="G94" i="5"/>
  <c r="AE94" i="5"/>
  <c r="U94" i="5"/>
  <c r="AV94" i="5"/>
  <c r="O94" i="5"/>
  <c r="BO94" i="5"/>
  <c r="Z49" i="5"/>
  <c r="O49" i="5"/>
  <c r="AE49" i="5"/>
  <c r="AO49" i="5"/>
  <c r="AI49" i="5"/>
  <c r="BB49" i="5"/>
  <c r="AM49" i="5"/>
  <c r="W49" i="5"/>
  <c r="AK49" i="5"/>
  <c r="AV49" i="5"/>
  <c r="Y49" i="5"/>
  <c r="H49" i="5"/>
  <c r="T49" i="5"/>
  <c r="AP49" i="5"/>
  <c r="AF49" i="5"/>
  <c r="P96" i="7"/>
  <c r="BM96" i="7"/>
  <c r="O96" i="7"/>
  <c r="H96" i="7"/>
  <c r="AS96" i="7"/>
  <c r="AT96" i="7"/>
  <c r="BE96" i="7"/>
  <c r="AA96" i="7"/>
  <c r="BJ96" i="7"/>
  <c r="BH96" i="7"/>
  <c r="BD96" i="7"/>
  <c r="AD96" i="7"/>
  <c r="T96" i="7"/>
  <c r="Q96" i="7"/>
  <c r="G96" i="7"/>
  <c r="AN21" i="7"/>
  <c r="L21" i="7"/>
  <c r="AF21" i="7"/>
  <c r="BO21" i="7"/>
  <c r="AW21" i="7"/>
  <c r="W21" i="7"/>
  <c r="AR21" i="7"/>
  <c r="AD21" i="7"/>
  <c r="BG21" i="7"/>
  <c r="BN21" i="7"/>
  <c r="AM21" i="7"/>
  <c r="K21" i="7"/>
  <c r="AX21" i="7"/>
  <c r="P21" i="7"/>
  <c r="BD21" i="7"/>
  <c r="S51" i="5"/>
  <c r="AB51" i="5"/>
  <c r="G51" i="5"/>
  <c r="AT51" i="5"/>
  <c r="AA51" i="5"/>
  <c r="BB51" i="5"/>
  <c r="AQ51" i="5"/>
  <c r="AU51" i="5"/>
  <c r="BF51" i="5"/>
  <c r="BH51" i="5"/>
  <c r="AL51" i="5"/>
  <c r="AK51" i="5"/>
  <c r="AR51" i="5"/>
  <c r="I51" i="5"/>
  <c r="AS51" i="5"/>
  <c r="AE64" i="5"/>
  <c r="BF64" i="5"/>
  <c r="AQ64" i="5"/>
  <c r="AO64" i="5"/>
  <c r="AW64" i="5"/>
  <c r="AS64" i="5"/>
  <c r="AK64" i="5"/>
  <c r="R64" i="5"/>
  <c r="V64" i="5"/>
  <c r="AD64" i="5"/>
  <c r="AU64" i="5"/>
  <c r="AB64" i="5"/>
  <c r="AJ64" i="5"/>
  <c r="AZ64" i="5"/>
  <c r="AP64" i="5"/>
  <c r="AE58" i="5"/>
  <c r="BM58" i="5"/>
  <c r="AY58" i="5"/>
  <c r="O58" i="5"/>
  <c r="T58" i="5"/>
  <c r="H58" i="5"/>
  <c r="AU58" i="5"/>
  <c r="AI58" i="5"/>
  <c r="M58" i="5"/>
  <c r="S58" i="5"/>
  <c r="AR58" i="5"/>
  <c r="P58" i="5"/>
  <c r="AV58" i="5"/>
  <c r="BC58" i="5"/>
  <c r="AS58" i="5"/>
  <c r="J58" i="5"/>
  <c r="BA95" i="7"/>
  <c r="G95" i="7"/>
  <c r="AT95" i="7"/>
  <c r="BM95" i="7"/>
  <c r="AD95" i="7"/>
  <c r="BJ95" i="7"/>
  <c r="X95" i="7"/>
  <c r="AX95" i="7"/>
  <c r="O95" i="7"/>
  <c r="M95" i="7"/>
  <c r="AN95" i="7"/>
  <c r="AQ95" i="7"/>
  <c r="Y95" i="7"/>
  <c r="S95" i="7"/>
  <c r="AA95" i="7"/>
  <c r="AF50" i="5"/>
  <c r="AM50" i="5"/>
  <c r="BF50" i="5"/>
  <c r="BN50" i="5"/>
  <c r="AD50" i="5"/>
  <c r="AT50" i="5"/>
  <c r="L50" i="5"/>
  <c r="AJ50" i="5"/>
  <c r="AU50" i="5"/>
  <c r="BD50" i="5"/>
  <c r="BJ50" i="5"/>
  <c r="AR50" i="5"/>
  <c r="BH50" i="5"/>
  <c r="X50" i="5"/>
  <c r="P50" i="5"/>
  <c r="O28" i="5"/>
  <c r="K28" i="5"/>
  <c r="AP28" i="5"/>
  <c r="M28" i="5"/>
  <c r="BA28" i="5"/>
  <c r="AK28" i="5"/>
  <c r="AE28" i="5"/>
  <c r="BC28" i="5"/>
  <c r="AS28" i="5"/>
  <c r="AG28" i="5"/>
  <c r="T28" i="5"/>
  <c r="U28" i="5"/>
  <c r="AY28" i="5"/>
  <c r="BE28" i="5"/>
  <c r="BL28" i="5"/>
  <c r="N90" i="7"/>
  <c r="AY90" i="7"/>
  <c r="BM90" i="7"/>
  <c r="AE90" i="7"/>
  <c r="AT90" i="7"/>
  <c r="BN90" i="7"/>
  <c r="AW90" i="7"/>
  <c r="V90" i="7"/>
  <c r="AC90" i="7"/>
  <c r="AV90" i="7"/>
  <c r="AF90" i="7"/>
  <c r="AL90" i="7"/>
  <c r="Q90" i="7"/>
  <c r="S90" i="7"/>
  <c r="BL90" i="7"/>
  <c r="BF90" i="7"/>
  <c r="AV53" i="5"/>
  <c r="AI53" i="5"/>
  <c r="AO53" i="5"/>
  <c r="P53" i="5"/>
  <c r="AB53" i="5"/>
  <c r="I53" i="5"/>
  <c r="BC53" i="5"/>
  <c r="BI53" i="5"/>
  <c r="AH53" i="5"/>
  <c r="K53" i="5"/>
  <c r="R53" i="5"/>
  <c r="AZ53" i="5"/>
  <c r="BE53" i="5"/>
  <c r="T53" i="5"/>
  <c r="AK53" i="5"/>
  <c r="AX10" i="5"/>
  <c r="AN10" i="5"/>
  <c r="BM10" i="5"/>
  <c r="AK10" i="5"/>
  <c r="AY10" i="5"/>
  <c r="O10" i="5"/>
  <c r="AB10" i="5"/>
  <c r="AL10" i="5"/>
  <c r="Y10" i="5"/>
  <c r="BE10" i="5"/>
  <c r="AC10" i="5"/>
  <c r="Q10" i="5"/>
  <c r="BF10" i="5"/>
  <c r="BI10" i="5"/>
  <c r="R10" i="5"/>
  <c r="AU31" i="5"/>
  <c r="BH31" i="5"/>
  <c r="AC31" i="5"/>
  <c r="AW31" i="5"/>
  <c r="Y31" i="5"/>
  <c r="BN31" i="5"/>
  <c r="AD31" i="5"/>
  <c r="AA31" i="5"/>
  <c r="N31" i="5"/>
  <c r="BK31" i="5"/>
  <c r="AN31" i="5"/>
  <c r="BM31" i="5"/>
  <c r="G31" i="5"/>
  <c r="R31" i="5"/>
  <c r="AT31" i="5"/>
  <c r="AX16" i="5"/>
  <c r="BG16" i="5"/>
  <c r="W16" i="5"/>
  <c r="BA16" i="5"/>
  <c r="R16" i="5"/>
  <c r="S16" i="5"/>
  <c r="AQ16" i="5"/>
  <c r="BN16" i="5"/>
  <c r="Q16" i="5"/>
  <c r="N16" i="5"/>
  <c r="T16" i="5"/>
  <c r="BM16" i="5"/>
  <c r="I16" i="5"/>
  <c r="AH16" i="5"/>
  <c r="BL16" i="5"/>
  <c r="AI16" i="5"/>
  <c r="R25" i="5"/>
  <c r="AL25" i="5"/>
  <c r="AX25" i="5"/>
  <c r="AA25" i="5"/>
  <c r="AN25" i="5"/>
  <c r="BC25" i="5"/>
  <c r="AS25" i="5"/>
  <c r="AC25" i="5"/>
  <c r="AJ25" i="5"/>
  <c r="AZ25" i="5"/>
  <c r="Q25" i="5"/>
  <c r="AH25" i="5"/>
  <c r="L25" i="5"/>
  <c r="V25" i="5"/>
  <c r="BK25" i="5"/>
  <c r="AJ60" i="5"/>
  <c r="AS60" i="5"/>
  <c r="M60" i="5"/>
  <c r="AP60" i="5"/>
  <c r="AR60" i="5"/>
  <c r="AH60" i="5"/>
  <c r="H60" i="5"/>
  <c r="BC60" i="5"/>
  <c r="AU60" i="5"/>
  <c r="AX60" i="5"/>
  <c r="BL60" i="5"/>
  <c r="Q60" i="5"/>
  <c r="T60" i="5"/>
  <c r="AA60" i="5"/>
  <c r="Z60" i="5"/>
  <c r="Y97" i="5"/>
  <c r="N97" i="5"/>
  <c r="AO97" i="5"/>
  <c r="L97" i="5"/>
  <c r="V97" i="5"/>
  <c r="U97" i="5"/>
  <c r="AJ97" i="5"/>
  <c r="M97" i="5"/>
  <c r="AZ97" i="5"/>
  <c r="BD97" i="5"/>
  <c r="AM97" i="5"/>
  <c r="AF97" i="5"/>
  <c r="Z97" i="5"/>
  <c r="AI97" i="5"/>
  <c r="R97" i="5"/>
  <c r="N99" i="5"/>
  <c r="AV99" i="5"/>
  <c r="AK99" i="5"/>
  <c r="Q99" i="5"/>
  <c r="AU99" i="5"/>
  <c r="AQ99" i="5"/>
  <c r="BM99" i="5"/>
  <c r="BH99" i="5"/>
  <c r="W99" i="5"/>
  <c r="AM99" i="5"/>
  <c r="Z99" i="5"/>
  <c r="J99" i="5"/>
  <c r="AN99" i="5"/>
  <c r="AE99" i="5"/>
  <c r="AO99" i="5"/>
  <c r="AZ99" i="5"/>
  <c r="AM10" i="7"/>
  <c r="Y10" i="7"/>
  <c r="K10" i="7"/>
  <c r="AQ10" i="7"/>
  <c r="BM10" i="7"/>
  <c r="AS10" i="7"/>
  <c r="L10" i="7"/>
  <c r="T10" i="7"/>
  <c r="J10" i="7"/>
  <c r="AJ10" i="7"/>
  <c r="BK10" i="7"/>
  <c r="BE10" i="7"/>
  <c r="BG10" i="7"/>
  <c r="BB10" i="7"/>
  <c r="Z10" i="7"/>
  <c r="BE45" i="5"/>
  <c r="AT45" i="5"/>
  <c r="AL45" i="5"/>
  <c r="O45" i="5"/>
  <c r="BD45" i="5"/>
  <c r="BK45" i="5"/>
  <c r="AF45" i="5"/>
  <c r="K45" i="5"/>
  <c r="L45" i="5"/>
  <c r="BM45" i="5"/>
  <c r="U45" i="5"/>
  <c r="BF45" i="5"/>
  <c r="T45" i="5"/>
  <c r="M45" i="5"/>
  <c r="BL45" i="5"/>
  <c r="BM8" i="7"/>
  <c r="AJ8" i="7"/>
  <c r="AT8" i="7"/>
  <c r="BF8" i="7"/>
  <c r="AM8" i="7"/>
  <c r="BI8" i="7"/>
  <c r="J8" i="7"/>
  <c r="AS8" i="7"/>
  <c r="P8" i="7"/>
  <c r="Q8" i="7"/>
  <c r="BK8" i="7"/>
  <c r="Z8" i="7"/>
  <c r="M8" i="7"/>
  <c r="BL8" i="7"/>
  <c r="BD8" i="7"/>
  <c r="Z9" i="7"/>
  <c r="M9" i="7"/>
  <c r="H9" i="7"/>
  <c r="AT9" i="7"/>
  <c r="X9" i="7"/>
  <c r="AB9" i="7"/>
  <c r="AQ9" i="7"/>
  <c r="U9" i="7"/>
  <c r="AG9" i="7"/>
  <c r="AN9" i="7"/>
  <c r="AE9" i="7"/>
  <c r="AR9" i="7"/>
  <c r="AD9" i="7"/>
  <c r="Q9" i="7"/>
  <c r="I9" i="7"/>
  <c r="AF24" i="7"/>
  <c r="AS24" i="7"/>
  <c r="AY24" i="7"/>
  <c r="AO24" i="7"/>
  <c r="AA24" i="7"/>
  <c r="AE24" i="7"/>
  <c r="P24" i="7"/>
  <c r="K24" i="7"/>
  <c r="O24" i="7"/>
  <c r="AZ24" i="7"/>
  <c r="Z24" i="7"/>
  <c r="N24" i="7"/>
  <c r="AQ24" i="7"/>
  <c r="AX24" i="7"/>
  <c r="BI24" i="7"/>
  <c r="AC41" i="7"/>
  <c r="AP41" i="7"/>
  <c r="AU41" i="7"/>
  <c r="AJ41" i="7"/>
  <c r="Y41" i="7"/>
  <c r="AW41" i="7"/>
  <c r="AO41" i="7"/>
  <c r="AX41" i="7"/>
  <c r="AN41" i="7"/>
  <c r="AZ41" i="7"/>
  <c r="R41" i="7"/>
  <c r="AT41" i="7"/>
  <c r="AD41" i="7"/>
  <c r="X41" i="7"/>
  <c r="AY41" i="7"/>
  <c r="AK89" i="5"/>
  <c r="AC89" i="5"/>
  <c r="AV89" i="5"/>
  <c r="AZ89" i="5"/>
  <c r="H89" i="5"/>
  <c r="AX89" i="5"/>
  <c r="AG89" i="5"/>
  <c r="BC89" i="5"/>
  <c r="AI89" i="5"/>
  <c r="AD89" i="5"/>
  <c r="AE89" i="5"/>
  <c r="K89" i="5"/>
  <c r="BM89" i="5"/>
  <c r="AJ89" i="5"/>
  <c r="Q89" i="5"/>
  <c r="P89" i="5"/>
  <c r="AE101" i="7"/>
  <c r="AX101" i="7"/>
  <c r="BJ101" i="7"/>
  <c r="N101" i="7"/>
  <c r="AL101" i="7"/>
  <c r="BK101" i="7"/>
  <c r="AD101" i="7"/>
  <c r="U101" i="7"/>
  <c r="AR101" i="7"/>
  <c r="J101" i="7"/>
  <c r="Y101" i="7"/>
  <c r="AQ101" i="7"/>
  <c r="AA101" i="7"/>
  <c r="K101" i="7"/>
  <c r="H101" i="7"/>
  <c r="K6" i="7"/>
  <c r="Y6" i="7"/>
  <c r="AV6" i="7"/>
  <c r="G6" i="7"/>
  <c r="BO6" i="7"/>
  <c r="W6" i="7"/>
  <c r="AC6" i="7"/>
  <c r="BH6" i="7"/>
  <c r="BF6" i="7"/>
  <c r="AJ6" i="7"/>
  <c r="BJ6" i="7"/>
  <c r="AO6" i="7"/>
  <c r="AQ6" i="7"/>
  <c r="J6" i="7"/>
  <c r="Q6" i="7"/>
  <c r="AK6" i="7"/>
  <c r="BL76" i="7"/>
  <c r="M76" i="7"/>
  <c r="BF76" i="7"/>
  <c r="X76" i="7"/>
  <c r="BN76" i="7"/>
  <c r="BM76" i="7"/>
  <c r="K76" i="7"/>
  <c r="BG76" i="7"/>
  <c r="Z76" i="7"/>
  <c r="AY76" i="7"/>
  <c r="AU76" i="7"/>
  <c r="BC76" i="7"/>
  <c r="L76" i="7"/>
  <c r="AE76" i="7"/>
  <c r="Y76" i="7"/>
  <c r="BK35" i="7"/>
  <c r="BB35" i="7"/>
  <c r="AV35" i="7"/>
  <c r="AG35" i="7"/>
  <c r="I35" i="7"/>
  <c r="BN35" i="7"/>
  <c r="AC35" i="7"/>
  <c r="BA35" i="7"/>
  <c r="U35" i="7"/>
  <c r="R35" i="7"/>
  <c r="W35" i="7"/>
  <c r="AA35" i="7"/>
  <c r="V35" i="7"/>
  <c r="AU35" i="7"/>
  <c r="AB35" i="7"/>
  <c r="BG35" i="7"/>
  <c r="BH21" i="5"/>
  <c r="AN21" i="5"/>
  <c r="AU21" i="5"/>
  <c r="W21" i="5"/>
  <c r="Z21" i="5"/>
  <c r="BC21" i="5"/>
  <c r="AQ21" i="5"/>
  <c r="K21" i="5"/>
  <c r="Q21" i="5"/>
  <c r="AG21" i="5"/>
  <c r="BD21" i="5"/>
  <c r="BK21" i="5"/>
  <c r="T21" i="5"/>
  <c r="S21" i="5"/>
  <c r="Y21" i="5"/>
  <c r="T108" i="5"/>
  <c r="AF108" i="5"/>
  <c r="W108" i="5"/>
  <c r="BM108" i="5"/>
  <c r="AE108" i="5"/>
  <c r="R108" i="5"/>
  <c r="BG108" i="5"/>
  <c r="BN108" i="5"/>
  <c r="AY108" i="5"/>
  <c r="Y108" i="5"/>
  <c r="BF108" i="5"/>
  <c r="AJ108" i="5"/>
  <c r="Q108" i="5"/>
  <c r="AN108" i="5"/>
  <c r="AP108" i="5"/>
  <c r="BL41" i="5"/>
  <c r="AI41" i="5"/>
  <c r="BB41" i="5"/>
  <c r="AO41" i="5"/>
  <c r="Q41" i="5"/>
  <c r="K41" i="5"/>
  <c r="BD41" i="5"/>
  <c r="AP41" i="5"/>
  <c r="BK41" i="5"/>
  <c r="AS41" i="5"/>
  <c r="V41" i="5"/>
  <c r="AC41" i="5"/>
  <c r="I41" i="5"/>
  <c r="AK41" i="5"/>
  <c r="H41" i="5"/>
  <c r="T52" i="7"/>
  <c r="S52" i="7"/>
  <c r="AV52" i="7"/>
  <c r="AJ52" i="7"/>
  <c r="AG52" i="7"/>
  <c r="AH52" i="7"/>
  <c r="BH52" i="7"/>
  <c r="AM52" i="7"/>
  <c r="U52" i="7"/>
  <c r="AO52" i="7"/>
  <c r="AS52" i="7"/>
  <c r="O52" i="7"/>
  <c r="AP52" i="7"/>
  <c r="AR52" i="7"/>
  <c r="BF52" i="7"/>
  <c r="BL61" i="5"/>
  <c r="AJ61" i="5"/>
  <c r="AY61" i="5"/>
  <c r="AB61" i="5"/>
  <c r="BB61" i="5"/>
  <c r="AI61" i="5"/>
  <c r="AN61" i="5"/>
  <c r="Y61" i="5"/>
  <c r="AP61" i="5"/>
  <c r="BF61" i="5"/>
  <c r="AV61" i="5"/>
  <c r="K61" i="5"/>
  <c r="AU61" i="5"/>
  <c r="BD61" i="5"/>
  <c r="AF61" i="5"/>
  <c r="Q61" i="5"/>
  <c r="AQ42" i="7"/>
  <c r="U42" i="7"/>
  <c r="L42" i="7"/>
  <c r="X42" i="7"/>
  <c r="BA42" i="7"/>
  <c r="AF42" i="7"/>
  <c r="K42" i="7"/>
  <c r="O42" i="7"/>
  <c r="BN42" i="7"/>
  <c r="BB42" i="7"/>
  <c r="AB42" i="7"/>
  <c r="AA42" i="7"/>
  <c r="AL42" i="7"/>
  <c r="R42" i="7"/>
  <c r="BF42" i="7"/>
  <c r="BI87" i="5"/>
  <c r="AS87" i="5"/>
  <c r="H87" i="5"/>
  <c r="I87" i="5"/>
  <c r="BA87" i="5"/>
  <c r="U87" i="5"/>
  <c r="AU87" i="5"/>
  <c r="AW87" i="5"/>
  <c r="AJ87" i="5"/>
  <c r="AC87" i="5"/>
  <c r="J87" i="5"/>
  <c r="AV87" i="5"/>
  <c r="BO87" i="5"/>
  <c r="BM87" i="5"/>
  <c r="AM87" i="5"/>
  <c r="N47" i="5"/>
  <c r="BB47" i="5"/>
  <c r="AQ47" i="5"/>
  <c r="AW47" i="5"/>
  <c r="R47" i="5"/>
  <c r="AJ47" i="5"/>
  <c r="V47" i="5"/>
  <c r="BD47" i="5"/>
  <c r="BH47" i="5"/>
  <c r="AI47" i="5"/>
  <c r="Y47" i="5"/>
  <c r="BL47" i="5"/>
  <c r="AB47" i="5"/>
  <c r="J47" i="5"/>
  <c r="AD47" i="5"/>
  <c r="Q47" i="5"/>
  <c r="BB69" i="7"/>
  <c r="AU69" i="7"/>
  <c r="AN69" i="7"/>
  <c r="BA69" i="7"/>
  <c r="AZ69" i="7"/>
  <c r="BC69" i="7"/>
  <c r="L69" i="7"/>
  <c r="AW69" i="7"/>
  <c r="T69" i="7"/>
  <c r="AQ69" i="7"/>
  <c r="BL69" i="7"/>
  <c r="W69" i="7"/>
  <c r="AO69" i="7"/>
  <c r="BE69" i="7"/>
  <c r="AD69" i="7"/>
  <c r="AX109" i="5"/>
  <c r="BJ109" i="5"/>
  <c r="AF109" i="5"/>
  <c r="AH109" i="5"/>
  <c r="J109" i="5"/>
  <c r="X109" i="5"/>
  <c r="BE109" i="5"/>
  <c r="U109" i="5"/>
  <c r="BC109" i="5"/>
  <c r="H109" i="5"/>
  <c r="AA109" i="5"/>
  <c r="AT109" i="5"/>
  <c r="AZ109" i="5"/>
  <c r="BF109" i="5"/>
  <c r="AG109" i="5"/>
  <c r="BL80" i="7"/>
  <c r="AR80" i="7"/>
  <c r="AQ80" i="7"/>
  <c r="O80" i="7"/>
  <c r="Z80" i="7"/>
  <c r="R80" i="7"/>
  <c r="N80" i="7"/>
  <c r="BI80" i="7"/>
  <c r="Y80" i="7"/>
  <c r="BK80" i="7"/>
  <c r="AU80" i="7"/>
  <c r="AB80" i="7"/>
  <c r="BC80" i="7"/>
  <c r="I80" i="7"/>
  <c r="AM80" i="7"/>
  <c r="AS14" i="7"/>
  <c r="S14" i="7"/>
  <c r="AB14" i="7"/>
  <c r="AD14" i="7"/>
  <c r="R14" i="7"/>
  <c r="BG14" i="7"/>
  <c r="AH14" i="7"/>
  <c r="BO14" i="7"/>
  <c r="N14" i="7"/>
  <c r="AZ14" i="7"/>
  <c r="AC14" i="7"/>
  <c r="AI14" i="7"/>
  <c r="AJ14" i="7"/>
  <c r="H14" i="7"/>
  <c r="BN14" i="7"/>
  <c r="S60" i="7"/>
  <c r="AF60" i="7"/>
  <c r="AI60" i="7"/>
  <c r="AL60" i="7"/>
  <c r="AM60" i="7"/>
  <c r="L60" i="7"/>
  <c r="AN60" i="7"/>
  <c r="BL60" i="7"/>
  <c r="W60" i="7"/>
  <c r="BA60" i="7"/>
  <c r="BN60" i="7"/>
  <c r="AV60" i="7"/>
  <c r="AW60" i="7"/>
  <c r="AO60" i="7"/>
  <c r="AA60" i="7"/>
  <c r="AA50" i="7"/>
  <c r="X50" i="7"/>
  <c r="J50" i="7"/>
  <c r="AV50" i="7"/>
  <c r="AD50" i="7"/>
  <c r="AU50" i="7"/>
  <c r="AH50" i="7"/>
  <c r="AJ50" i="7"/>
  <c r="BD50" i="7"/>
  <c r="AT50" i="7"/>
  <c r="BF50" i="7"/>
  <c r="L50" i="7"/>
  <c r="BL50" i="7"/>
  <c r="M50" i="7"/>
  <c r="BE50" i="7"/>
  <c r="Z108" i="7"/>
  <c r="AQ108" i="7"/>
  <c r="O108" i="7"/>
  <c r="I108" i="7"/>
  <c r="BA108" i="7"/>
  <c r="AH108" i="7"/>
  <c r="AL108" i="7"/>
  <c r="BK108" i="7"/>
  <c r="J108" i="7"/>
  <c r="AK108" i="7"/>
  <c r="BD108" i="7"/>
  <c r="Q108" i="7"/>
  <c r="X108" i="7"/>
  <c r="BF108" i="7"/>
  <c r="AF108" i="7"/>
  <c r="L77" i="7"/>
  <c r="AX77" i="7"/>
  <c r="G77" i="7"/>
  <c r="AZ77" i="7"/>
  <c r="AW77" i="7"/>
  <c r="AQ77" i="7"/>
  <c r="Q77" i="7"/>
  <c r="Z77" i="7"/>
  <c r="P77" i="7"/>
  <c r="BH77" i="7"/>
  <c r="BI77" i="7"/>
  <c r="BM77" i="7"/>
  <c r="BF77" i="7"/>
  <c r="AR77" i="7"/>
  <c r="BD77" i="7"/>
  <c r="BH71" i="5"/>
  <c r="AC71" i="5"/>
  <c r="P71" i="5"/>
  <c r="BN71" i="5"/>
  <c r="T71" i="5"/>
  <c r="BK71" i="5"/>
  <c r="BC71" i="5"/>
  <c r="BD71" i="5"/>
  <c r="Y71" i="5"/>
  <c r="O71" i="5"/>
  <c r="BI71" i="5"/>
  <c r="BF71" i="5"/>
  <c r="AX71" i="5"/>
  <c r="AG71" i="5"/>
  <c r="R71" i="5"/>
  <c r="V71" i="5"/>
  <c r="N29" i="5"/>
  <c r="O29" i="5"/>
  <c r="L29" i="5"/>
  <c r="R29" i="5"/>
  <c r="AR29" i="5"/>
  <c r="K29" i="5"/>
  <c r="J29" i="5"/>
  <c r="AB29" i="5"/>
  <c r="X29" i="5"/>
  <c r="U29" i="5"/>
  <c r="BB29" i="5"/>
  <c r="AQ29" i="5"/>
  <c r="AZ29" i="5"/>
  <c r="AJ29" i="5"/>
  <c r="AY29" i="5"/>
  <c r="BJ23" i="5"/>
  <c r="W23" i="5"/>
  <c r="R23" i="5"/>
  <c r="BF23" i="5"/>
  <c r="AI23" i="5"/>
  <c r="G23" i="5"/>
  <c r="O23" i="5"/>
  <c r="AC23" i="5"/>
  <c r="AY23" i="5"/>
  <c r="AP23" i="5"/>
  <c r="AF23" i="5"/>
  <c r="BD23" i="5"/>
  <c r="AB23" i="5"/>
  <c r="AV23" i="5"/>
  <c r="AG23" i="5"/>
  <c r="BD103" i="7"/>
  <c r="AP103" i="7"/>
  <c r="AZ103" i="7"/>
  <c r="AK103" i="7"/>
  <c r="AW103" i="7"/>
  <c r="AH103" i="7"/>
  <c r="AR103" i="7"/>
  <c r="AJ103" i="7"/>
  <c r="BN103" i="7"/>
  <c r="AI103" i="7"/>
  <c r="P103" i="7"/>
  <c r="H103" i="7"/>
  <c r="AT103" i="7"/>
  <c r="Y103" i="7"/>
  <c r="AY103" i="7"/>
  <c r="BI103" i="7"/>
  <c r="AA75" i="7"/>
  <c r="U75" i="7"/>
  <c r="AJ75" i="7"/>
  <c r="BG75" i="7"/>
  <c r="AN75" i="7"/>
  <c r="AX75" i="7"/>
  <c r="AL75" i="7"/>
  <c r="AW75" i="7"/>
  <c r="N75" i="7"/>
  <c r="BE75" i="7"/>
  <c r="AG75" i="7"/>
  <c r="AE75" i="7"/>
  <c r="AK75" i="7"/>
  <c r="H75" i="7"/>
  <c r="S75" i="7"/>
  <c r="V66" i="7"/>
  <c r="BG66" i="7"/>
  <c r="AM66" i="7"/>
  <c r="AH66" i="7"/>
  <c r="AX66" i="7"/>
  <c r="AQ66" i="7"/>
  <c r="Q66" i="7"/>
  <c r="AF66" i="7"/>
  <c r="AA66" i="7"/>
  <c r="BH66" i="7"/>
  <c r="W66" i="7"/>
  <c r="AP66" i="7"/>
  <c r="BJ66" i="7"/>
  <c r="AB66" i="7"/>
  <c r="BD66" i="7"/>
  <c r="AW66" i="7"/>
  <c r="BK42" i="5"/>
  <c r="Y42" i="5"/>
  <c r="AZ42" i="5"/>
  <c r="U42" i="5"/>
  <c r="AS42" i="5"/>
  <c r="AG42" i="5"/>
  <c r="AN42" i="5"/>
  <c r="T42" i="5"/>
  <c r="Q42" i="5"/>
  <c r="BG42" i="5"/>
  <c r="N42" i="5"/>
  <c r="X42" i="5"/>
  <c r="M42" i="5"/>
  <c r="AA42" i="5"/>
  <c r="AJ42" i="5"/>
  <c r="AI34" i="5"/>
  <c r="AF34" i="5"/>
  <c r="AN34" i="5"/>
  <c r="Z34" i="5"/>
  <c r="AZ34" i="5"/>
  <c r="AC34" i="5"/>
  <c r="AP34" i="5"/>
  <c r="AQ34" i="5"/>
  <c r="AA34" i="5"/>
  <c r="Q34" i="5"/>
  <c r="V34" i="5"/>
  <c r="L34" i="5"/>
  <c r="J34" i="5"/>
  <c r="AH34" i="5"/>
  <c r="AW34" i="5"/>
  <c r="BA65" i="5"/>
  <c r="K65" i="5"/>
  <c r="AH65" i="5"/>
  <c r="X65" i="5"/>
  <c r="BH65" i="5"/>
  <c r="P65" i="5"/>
  <c r="AN65" i="5"/>
  <c r="AW65" i="5"/>
  <c r="BD65" i="5"/>
  <c r="AE65" i="5"/>
  <c r="M65" i="5"/>
  <c r="Q65" i="5"/>
  <c r="AO65" i="5"/>
  <c r="AD65" i="5"/>
  <c r="S65" i="5"/>
  <c r="AG5" i="7"/>
  <c r="BK5" i="7"/>
  <c r="BH5" i="7"/>
  <c r="BO5" i="7"/>
  <c r="AY5" i="7"/>
  <c r="BC5" i="7"/>
  <c r="R5" i="7"/>
  <c r="BB5" i="7"/>
  <c r="AR5" i="7"/>
  <c r="AA5" i="7"/>
  <c r="AM5" i="7"/>
  <c r="H5" i="7"/>
  <c r="AV5" i="7"/>
  <c r="L5" i="7"/>
  <c r="BA5" i="7"/>
  <c r="BN98" i="7"/>
  <c r="AR98" i="7"/>
  <c r="BI98" i="7"/>
  <c r="AE98" i="7"/>
  <c r="BE98" i="7"/>
  <c r="AN98" i="7"/>
  <c r="O98" i="7"/>
  <c r="BO98" i="7"/>
  <c r="U98" i="7"/>
  <c r="P98" i="7"/>
  <c r="BD98" i="7"/>
  <c r="AJ98" i="7"/>
  <c r="AF98" i="7"/>
  <c r="BH98" i="7"/>
  <c r="AL98" i="7"/>
  <c r="AB103" i="5"/>
  <c r="BI103" i="5"/>
  <c r="AT103" i="5"/>
  <c r="BB103" i="5"/>
  <c r="T103" i="5"/>
  <c r="AV103" i="5"/>
  <c r="Q103" i="5"/>
  <c r="W103" i="5"/>
  <c r="AR103" i="5"/>
  <c r="AK103" i="5"/>
  <c r="Z103" i="5"/>
  <c r="AN103" i="5"/>
  <c r="AA103" i="5"/>
  <c r="AZ103" i="5"/>
  <c r="BN103" i="5"/>
  <c r="BH103" i="5"/>
  <c r="BE55" i="7"/>
  <c r="AJ55" i="7"/>
  <c r="AM55" i="7"/>
  <c r="AT55" i="7"/>
  <c r="AW55" i="7"/>
  <c r="Z55" i="7"/>
  <c r="N55" i="7"/>
  <c r="AU55" i="7"/>
  <c r="S55" i="7"/>
  <c r="BK55" i="7"/>
  <c r="AF55" i="7"/>
  <c r="BG55" i="7"/>
  <c r="BN55" i="7"/>
  <c r="I55" i="7"/>
  <c r="AQ55" i="7"/>
  <c r="U81" i="5"/>
  <c r="AV81" i="5"/>
  <c r="L81" i="5"/>
  <c r="AI81" i="5"/>
  <c r="AO81" i="5"/>
  <c r="BB81" i="5"/>
  <c r="BF81" i="5"/>
  <c r="BC81" i="5"/>
  <c r="AA81" i="5"/>
  <c r="AZ81" i="5"/>
  <c r="AR81" i="5"/>
  <c r="BJ81" i="5"/>
  <c r="BO81" i="5"/>
  <c r="Q81" i="5"/>
  <c r="P81" i="5"/>
  <c r="AP9" i="5"/>
  <c r="AL9" i="5"/>
  <c r="AE9" i="5"/>
  <c r="M9" i="5"/>
  <c r="BA9" i="5"/>
  <c r="BO9" i="5"/>
  <c r="AD9" i="5"/>
  <c r="BI9" i="5"/>
  <c r="X9" i="5"/>
  <c r="BK9" i="5"/>
  <c r="G9" i="5"/>
  <c r="AF9" i="5"/>
  <c r="T9" i="5"/>
  <c r="AH9" i="5"/>
  <c r="BB9" i="5"/>
  <c r="AV9" i="5"/>
  <c r="BO100" i="7"/>
  <c r="AU100" i="7"/>
  <c r="AZ100" i="7"/>
  <c r="BF100" i="7"/>
  <c r="I100" i="7"/>
  <c r="BH100" i="7"/>
  <c r="BC100" i="7"/>
  <c r="AS100" i="7"/>
  <c r="N100" i="7"/>
  <c r="AL100" i="7"/>
  <c r="H100" i="7"/>
  <c r="V100" i="7"/>
  <c r="AH100" i="7"/>
  <c r="Y100" i="7"/>
  <c r="BJ100" i="7"/>
  <c r="V12" i="5"/>
  <c r="AW12" i="5"/>
  <c r="AX12" i="5"/>
  <c r="BA12" i="5"/>
  <c r="R12" i="5"/>
  <c r="AY12" i="5"/>
  <c r="AE12" i="5"/>
  <c r="T12" i="5"/>
  <c r="AF12" i="5"/>
  <c r="AU12" i="5"/>
  <c r="BM12" i="5"/>
  <c r="Z12" i="5"/>
  <c r="J12" i="5"/>
  <c r="AQ12" i="5"/>
  <c r="AG12" i="5"/>
  <c r="AD55" i="5"/>
  <c r="AU55" i="5"/>
  <c r="BD55" i="5"/>
  <c r="AF55" i="5"/>
  <c r="BG55" i="5"/>
  <c r="AS55" i="5"/>
  <c r="Z55" i="5"/>
  <c r="O55" i="5"/>
  <c r="AH55" i="5"/>
  <c r="BB55" i="5"/>
  <c r="V55" i="5"/>
  <c r="AX55" i="5"/>
  <c r="BF55" i="5"/>
  <c r="J55" i="5"/>
  <c r="K55" i="5"/>
  <c r="BC55" i="5"/>
  <c r="BN28" i="7"/>
  <c r="BE28" i="7"/>
  <c r="AD28" i="7"/>
  <c r="BO28" i="7"/>
  <c r="AE28" i="7"/>
  <c r="Z28" i="7"/>
  <c r="BI28" i="7"/>
  <c r="AG28" i="7"/>
  <c r="AF28" i="7"/>
  <c r="BM28" i="7"/>
  <c r="J28" i="7"/>
  <c r="Q28" i="7"/>
  <c r="BL28" i="7"/>
  <c r="AA28" i="7"/>
  <c r="AC28" i="7"/>
  <c r="G33" i="7"/>
  <c r="BG33" i="7"/>
  <c r="BI33" i="7"/>
  <c r="BF33" i="7"/>
  <c r="R33" i="7"/>
  <c r="BJ33" i="7"/>
  <c r="AC33" i="7"/>
  <c r="T33" i="7"/>
  <c r="AO33" i="7"/>
  <c r="W33" i="7"/>
  <c r="AR33" i="7"/>
  <c r="Z33" i="7"/>
  <c r="BO33" i="7"/>
  <c r="I33" i="7"/>
  <c r="BH33" i="7"/>
  <c r="O33" i="7"/>
  <c r="AE40" i="7"/>
  <c r="AC40" i="7"/>
  <c r="AR40" i="7"/>
  <c r="N40" i="7"/>
  <c r="I40" i="7"/>
  <c r="AK40" i="7"/>
  <c r="BE40" i="7"/>
  <c r="AG40" i="7"/>
  <c r="AI40" i="7"/>
  <c r="AQ40" i="7"/>
  <c r="AP40" i="7"/>
  <c r="K40" i="7"/>
  <c r="BD40" i="7"/>
  <c r="V40" i="7"/>
  <c r="BM40" i="7"/>
  <c r="AS49" i="7"/>
  <c r="AC49" i="7"/>
  <c r="BM49" i="7"/>
  <c r="AJ49" i="7"/>
  <c r="T49" i="7"/>
  <c r="BN49" i="7"/>
  <c r="Q49" i="7"/>
  <c r="AX49" i="7"/>
  <c r="O49" i="7"/>
  <c r="AK49" i="7"/>
  <c r="X49" i="7"/>
  <c r="BK49" i="7"/>
  <c r="W49" i="7"/>
  <c r="AW49" i="7"/>
  <c r="M49" i="7"/>
  <c r="P49" i="7"/>
  <c r="BM7" i="5"/>
  <c r="AR7" i="5"/>
  <c r="AE7" i="5"/>
  <c r="BK7" i="5"/>
  <c r="Z7" i="5"/>
  <c r="W7" i="5"/>
  <c r="AW7" i="5"/>
  <c r="AB7" i="5"/>
  <c r="N7" i="5"/>
  <c r="V7" i="5"/>
  <c r="BB7" i="5"/>
  <c r="AY7" i="5"/>
  <c r="J7" i="5"/>
  <c r="Q7" i="5"/>
  <c r="AF7" i="5"/>
  <c r="AV3" i="5"/>
  <c r="Z3" i="5"/>
  <c r="AH3" i="5"/>
  <c r="AL3" i="5"/>
  <c r="AT3" i="5"/>
  <c r="K3" i="5"/>
  <c r="S3" i="5"/>
  <c r="U3" i="5"/>
  <c r="BJ3" i="5"/>
  <c r="AG3" i="5"/>
  <c r="BN3" i="5"/>
  <c r="BA3" i="5"/>
  <c r="W3" i="5"/>
  <c r="AJ3" i="5"/>
  <c r="BC3" i="5"/>
  <c r="AI67" i="5"/>
  <c r="AD67" i="5"/>
  <c r="BC67" i="5"/>
  <c r="BL67" i="5"/>
  <c r="M67" i="5"/>
  <c r="U67" i="5"/>
  <c r="AE67" i="5"/>
  <c r="AO67" i="5"/>
  <c r="L67" i="5"/>
  <c r="BI67" i="5"/>
  <c r="AR67" i="5"/>
  <c r="AS67" i="5"/>
  <c r="BH67" i="5"/>
  <c r="BE67" i="5"/>
  <c r="AH67" i="5"/>
  <c r="AE68" i="5"/>
  <c r="AV68" i="5"/>
  <c r="I68" i="5"/>
  <c r="BB68" i="5"/>
  <c r="BJ68" i="5"/>
  <c r="BF68" i="5"/>
  <c r="AO68" i="5"/>
  <c r="BK68" i="5"/>
  <c r="BM68" i="5"/>
  <c r="O68" i="5"/>
  <c r="AT68" i="5"/>
  <c r="AR68" i="5"/>
  <c r="Z68" i="5"/>
  <c r="BL68" i="5"/>
  <c r="BD68" i="5"/>
  <c r="BO68" i="5"/>
  <c r="AQ66" i="5"/>
  <c r="K66" i="5"/>
  <c r="BG66" i="5"/>
  <c r="BM66" i="5"/>
  <c r="BC66" i="5"/>
  <c r="BH66" i="5"/>
  <c r="M66" i="5"/>
  <c r="BI66" i="5"/>
  <c r="P66" i="5"/>
  <c r="G66" i="5"/>
  <c r="BK66" i="5"/>
  <c r="O66" i="5"/>
  <c r="BJ66" i="5"/>
  <c r="V66" i="5"/>
  <c r="U66" i="5"/>
  <c r="BN31" i="7"/>
  <c r="R31" i="7"/>
  <c r="BH31" i="7"/>
  <c r="AM31" i="7"/>
  <c r="AL31" i="7"/>
  <c r="AK31" i="7"/>
  <c r="BG31" i="7"/>
  <c r="W31" i="7"/>
  <c r="AB31" i="7"/>
  <c r="AA31" i="7"/>
  <c r="Z31" i="7"/>
  <c r="AJ31" i="7"/>
  <c r="BE31" i="7"/>
  <c r="BK31" i="7"/>
  <c r="AQ31" i="7"/>
  <c r="AQ111" i="5"/>
  <c r="R111" i="5"/>
  <c r="BE111" i="5"/>
  <c r="L111" i="5"/>
  <c r="AM111" i="5"/>
  <c r="BF111" i="5"/>
  <c r="Q111" i="5"/>
  <c r="BD111" i="5"/>
  <c r="AB111" i="5"/>
  <c r="BI111" i="5"/>
  <c r="I111" i="5"/>
  <c r="Y111" i="5"/>
  <c r="AY111" i="5"/>
  <c r="AW111" i="5"/>
  <c r="X111" i="5"/>
  <c r="BB23" i="7"/>
  <c r="BH23" i="7"/>
  <c r="AA23" i="7"/>
  <c r="U23" i="7"/>
  <c r="BN23" i="7"/>
  <c r="AX23" i="7"/>
  <c r="AK23" i="7"/>
  <c r="N23" i="7"/>
  <c r="O23" i="7"/>
  <c r="BE23" i="7"/>
  <c r="BC23" i="7"/>
  <c r="BA23" i="7"/>
  <c r="G23" i="7"/>
  <c r="AU23" i="7"/>
  <c r="X23" i="7"/>
  <c r="I23" i="7"/>
  <c r="AD43" i="5"/>
  <c r="AU43" i="5"/>
  <c r="AV43" i="5"/>
  <c r="AC43" i="5"/>
  <c r="AE43" i="5"/>
  <c r="BL43" i="5"/>
  <c r="BG43" i="5"/>
  <c r="BI43" i="5"/>
  <c r="AJ43" i="5"/>
  <c r="AB43" i="5"/>
  <c r="BN43" i="5"/>
  <c r="BE43" i="5"/>
  <c r="W43" i="5"/>
  <c r="AN43" i="5"/>
  <c r="X43" i="5"/>
  <c r="AX36" i="5"/>
  <c r="AI36" i="5"/>
  <c r="AJ36" i="5"/>
  <c r="AG36" i="5"/>
  <c r="AD36" i="5"/>
  <c r="AU36" i="5"/>
  <c r="BK36" i="5"/>
  <c r="AB36" i="5"/>
  <c r="AH36" i="5"/>
  <c r="W36" i="5"/>
  <c r="AN36" i="5"/>
  <c r="AW36" i="5"/>
  <c r="X36" i="5"/>
  <c r="H36" i="5"/>
  <c r="AE36" i="5"/>
  <c r="Q73" i="7"/>
  <c r="AY73" i="7"/>
  <c r="BL73" i="7"/>
  <c r="AL73" i="7"/>
  <c r="BD73" i="7"/>
  <c r="AI73" i="7"/>
  <c r="S73" i="7"/>
  <c r="AD73" i="7"/>
  <c r="AS73" i="7"/>
  <c r="BM73" i="7"/>
  <c r="AC73" i="7"/>
  <c r="AH73" i="7"/>
  <c r="AP73" i="7"/>
  <c r="AU73" i="7"/>
  <c r="AV73" i="7"/>
  <c r="AE73" i="7"/>
  <c r="AP62" i="7"/>
  <c r="AT62" i="7"/>
  <c r="AW62" i="7"/>
  <c r="BD62" i="7"/>
  <c r="AS62" i="7"/>
  <c r="AK62" i="7"/>
  <c r="M62" i="7"/>
  <c r="P62" i="7"/>
  <c r="AV62" i="7"/>
  <c r="BN62" i="7"/>
  <c r="BM62" i="7"/>
  <c r="AQ62" i="7"/>
  <c r="N62" i="7"/>
  <c r="J62" i="7"/>
  <c r="AA62" i="7"/>
  <c r="H48" i="5"/>
  <c r="P48" i="5"/>
  <c r="G48" i="5"/>
  <c r="T48" i="5"/>
  <c r="AL48" i="5"/>
  <c r="BL48" i="5"/>
  <c r="Z48" i="5"/>
  <c r="BJ48" i="5"/>
  <c r="AB48" i="5"/>
  <c r="BD48" i="5"/>
  <c r="S48" i="5"/>
  <c r="BO48" i="5"/>
  <c r="AA48" i="5"/>
  <c r="AP48" i="5"/>
  <c r="AQ48" i="5"/>
  <c r="AL4" i="7"/>
  <c r="BJ4" i="7"/>
  <c r="AS4" i="7"/>
  <c r="AJ4" i="7"/>
  <c r="BH4" i="7"/>
  <c r="AG4" i="7"/>
  <c r="AA4" i="7"/>
  <c r="AP4" i="7"/>
  <c r="U4" i="7"/>
  <c r="Z4" i="7"/>
  <c r="AD4" i="7"/>
  <c r="AQ4" i="7"/>
  <c r="W4" i="7"/>
  <c r="M4" i="7"/>
  <c r="BF4" i="7"/>
  <c r="AB89" i="7"/>
  <c r="AP89" i="7"/>
  <c r="AY89" i="7"/>
  <c r="S89" i="7"/>
  <c r="BK89" i="7"/>
  <c r="BO89" i="7"/>
  <c r="Y89" i="7"/>
  <c r="BL89" i="7"/>
  <c r="AQ89" i="7"/>
  <c r="M89" i="7"/>
  <c r="BI89" i="7"/>
  <c r="BC89" i="7"/>
  <c r="Z89" i="7"/>
  <c r="AM89" i="7"/>
  <c r="O89" i="7"/>
  <c r="R15" i="5"/>
  <c r="AK15" i="5"/>
  <c r="AG15" i="5"/>
  <c r="BK15" i="5"/>
  <c r="AW15" i="5"/>
  <c r="AZ15" i="5"/>
  <c r="BE15" i="5"/>
  <c r="BN15" i="5"/>
  <c r="AP15" i="5"/>
  <c r="T15" i="5"/>
  <c r="I15" i="5"/>
  <c r="M15" i="5"/>
  <c r="AC15" i="5"/>
  <c r="BA15" i="5"/>
  <c r="O15" i="5"/>
  <c r="N15" i="5"/>
  <c r="R18" i="7"/>
  <c r="BD18" i="7"/>
  <c r="AL18" i="7"/>
  <c r="T18" i="7"/>
  <c r="O18" i="7"/>
  <c r="K18" i="7"/>
  <c r="BL18" i="7"/>
  <c r="BC18" i="7"/>
  <c r="AO18" i="7"/>
  <c r="G18" i="7"/>
  <c r="AI18" i="7"/>
  <c r="AQ18" i="7"/>
  <c r="BM18" i="7"/>
  <c r="AS18" i="7"/>
  <c r="BN18" i="7"/>
  <c r="AD43" i="7"/>
  <c r="BN43" i="7"/>
  <c r="AA43" i="7"/>
  <c r="AX43" i="7"/>
  <c r="AR43" i="7"/>
  <c r="BA43" i="7"/>
  <c r="BG43" i="7"/>
  <c r="BD43" i="7"/>
  <c r="AG43" i="7"/>
  <c r="AJ43" i="7"/>
  <c r="H43" i="7"/>
  <c r="AE43" i="7"/>
  <c r="Y43" i="7"/>
  <c r="BL43" i="7"/>
  <c r="P43" i="7"/>
  <c r="K43" i="7"/>
  <c r="AG81" i="7"/>
  <c r="BI81" i="7"/>
  <c r="AB81" i="7"/>
  <c r="AS81" i="7"/>
  <c r="AX81" i="7"/>
  <c r="AW81" i="7"/>
  <c r="AC81" i="7"/>
  <c r="AU81" i="7"/>
  <c r="BH81" i="7"/>
  <c r="I81" i="7"/>
  <c r="AL81" i="7"/>
  <c r="P81" i="7"/>
  <c r="BO81" i="7"/>
  <c r="V81" i="7"/>
  <c r="BA81" i="7"/>
  <c r="S59" i="7"/>
  <c r="AC59" i="7"/>
  <c r="AB59" i="7"/>
  <c r="AI59" i="7"/>
  <c r="W59" i="7"/>
  <c r="BI59" i="7"/>
  <c r="U59" i="7"/>
  <c r="BM59" i="7"/>
  <c r="AF59" i="7"/>
  <c r="BA59" i="7"/>
  <c r="AM59" i="7"/>
  <c r="AO59" i="7"/>
  <c r="Q59" i="7"/>
  <c r="V59" i="7"/>
  <c r="BF59" i="7"/>
  <c r="BD59" i="7"/>
  <c r="AR92" i="5"/>
  <c r="BM92" i="5"/>
  <c r="AI92" i="5"/>
  <c r="AF92" i="5"/>
  <c r="AG92" i="5"/>
  <c r="AP92" i="5"/>
  <c r="AN92" i="5"/>
  <c r="BJ92" i="5"/>
  <c r="BK92" i="5"/>
  <c r="AB92" i="5"/>
  <c r="AU92" i="5"/>
  <c r="AZ92" i="5"/>
  <c r="T92" i="5"/>
  <c r="W92" i="5"/>
  <c r="AL92" i="5"/>
  <c r="AI96" i="5"/>
  <c r="O96" i="5"/>
  <c r="BG96" i="5"/>
  <c r="AU96" i="5"/>
  <c r="BI96" i="5"/>
  <c r="X96" i="5"/>
  <c r="I96" i="5"/>
  <c r="BK96" i="5"/>
  <c r="BF96" i="5"/>
  <c r="AX96" i="5"/>
  <c r="L96" i="5"/>
  <c r="G96" i="5"/>
  <c r="AL96" i="5"/>
  <c r="AV96" i="5"/>
  <c r="J96" i="5"/>
  <c r="AA59" i="5"/>
  <c r="BI59" i="5"/>
  <c r="H59" i="5"/>
  <c r="N59" i="5"/>
  <c r="P59" i="5"/>
  <c r="AS59" i="5"/>
  <c r="AN59" i="5"/>
  <c r="AO59" i="5"/>
  <c r="AZ59" i="5"/>
  <c r="BL59" i="5"/>
  <c r="AM59" i="5"/>
  <c r="AJ59" i="5"/>
  <c r="BA59" i="5"/>
  <c r="AT59" i="5"/>
  <c r="BN59" i="5"/>
  <c r="BB75" i="5"/>
  <c r="U75" i="5"/>
  <c r="AU75" i="5"/>
  <c r="I75" i="5"/>
  <c r="Z75" i="5"/>
  <c r="AZ75" i="5"/>
  <c r="BH75" i="5"/>
  <c r="G75" i="5"/>
  <c r="N75" i="5"/>
  <c r="BL75" i="5"/>
  <c r="J75" i="5"/>
  <c r="BM75" i="5"/>
  <c r="AB75" i="5"/>
  <c r="Y75" i="5"/>
  <c r="O75" i="5"/>
  <c r="BJ75" i="5"/>
  <c r="AC5" i="5"/>
  <c r="AQ5" i="5"/>
  <c r="AR5" i="5"/>
  <c r="BE5" i="5"/>
  <c r="N5" i="5"/>
  <c r="BD5" i="5"/>
  <c r="BJ5" i="5"/>
  <c r="Q5" i="5"/>
  <c r="P5" i="5"/>
  <c r="X5" i="5"/>
  <c r="BB5" i="5"/>
  <c r="AD5" i="5"/>
  <c r="V5" i="5"/>
  <c r="H5" i="5"/>
  <c r="U5" i="5"/>
  <c r="AK62" i="5"/>
  <c r="BH62" i="5"/>
  <c r="AO62" i="5"/>
  <c r="AX62" i="5"/>
  <c r="G62" i="5"/>
  <c r="BI62" i="5"/>
  <c r="I62" i="5"/>
  <c r="BB62" i="5"/>
  <c r="R62" i="5"/>
  <c r="S62" i="5"/>
  <c r="AL62" i="5"/>
  <c r="AC62" i="5"/>
  <c r="BJ62" i="5"/>
  <c r="K62" i="5"/>
  <c r="AE62" i="5"/>
  <c r="O8" i="5"/>
  <c r="AG8" i="5"/>
  <c r="AD8" i="5"/>
  <c r="AN8" i="5"/>
  <c r="BA8" i="5"/>
  <c r="BC8" i="5"/>
  <c r="AC8" i="5"/>
  <c r="AP8" i="5"/>
  <c r="Z8" i="5"/>
  <c r="S8" i="5"/>
  <c r="AR8" i="5"/>
  <c r="AH8" i="5"/>
  <c r="BI8" i="5"/>
  <c r="H8" i="5"/>
  <c r="AZ8" i="5"/>
  <c r="BG101" i="5"/>
  <c r="N101" i="5"/>
  <c r="BC101" i="5"/>
  <c r="BI101" i="5"/>
  <c r="AO101" i="5"/>
  <c r="K101" i="5"/>
  <c r="AL101" i="5"/>
  <c r="BO101" i="5"/>
  <c r="W101" i="5"/>
  <c r="BB101" i="5"/>
  <c r="AM101" i="5"/>
  <c r="AQ101" i="5"/>
  <c r="AR101" i="5"/>
  <c r="I101" i="5"/>
  <c r="G101" i="5"/>
  <c r="S101" i="5"/>
  <c r="AV106" i="5"/>
  <c r="BF106" i="5"/>
  <c r="AQ106" i="5"/>
  <c r="AO106" i="5"/>
  <c r="Y106" i="5"/>
  <c r="BD106" i="5"/>
  <c r="AM106" i="5"/>
  <c r="BC106" i="5"/>
  <c r="M106" i="5"/>
  <c r="BL106" i="5"/>
  <c r="W106" i="5"/>
  <c r="BG106" i="5"/>
  <c r="BH106" i="5"/>
  <c r="S106" i="5"/>
  <c r="BO106" i="5"/>
  <c r="AX78" i="7"/>
  <c r="BF78" i="7"/>
  <c r="M78" i="7"/>
  <c r="BL78" i="7"/>
  <c r="U78" i="7"/>
  <c r="AA78" i="7"/>
  <c r="AB78" i="7"/>
  <c r="Y78" i="7"/>
  <c r="AK78" i="7"/>
  <c r="BJ78" i="7"/>
  <c r="P78" i="7"/>
  <c r="V78" i="7"/>
  <c r="AJ78" i="7"/>
  <c r="AP78" i="7"/>
  <c r="S78" i="7"/>
  <c r="AQ45" i="7"/>
  <c r="BM45" i="7"/>
  <c r="BO45" i="7"/>
  <c r="I45" i="7"/>
  <c r="W45" i="7"/>
  <c r="AT45" i="7"/>
  <c r="AI45" i="7"/>
  <c r="BK45" i="7"/>
  <c r="K45" i="7"/>
  <c r="AG45" i="7"/>
  <c r="BG45" i="7"/>
  <c r="T45" i="7"/>
  <c r="O45" i="7"/>
  <c r="S45" i="7"/>
  <c r="X45" i="7"/>
  <c r="W19" i="5"/>
  <c r="X19" i="5"/>
  <c r="AA19" i="5"/>
  <c r="BJ19" i="5"/>
  <c r="BK19" i="5"/>
  <c r="AF19" i="5"/>
  <c r="AI19" i="5"/>
  <c r="V19" i="5"/>
  <c r="AB19" i="5"/>
  <c r="AK19" i="5"/>
  <c r="AX19" i="5"/>
  <c r="BA19" i="5"/>
  <c r="O19" i="5"/>
  <c r="Z19" i="5"/>
  <c r="AG19" i="5"/>
  <c r="BO57" i="7"/>
  <c r="BH57" i="7"/>
  <c r="AM57" i="7"/>
  <c r="H57" i="7"/>
  <c r="AW57" i="7"/>
  <c r="AX57" i="7"/>
  <c r="AB57" i="7"/>
  <c r="K57" i="7"/>
  <c r="AO57" i="7"/>
  <c r="BI57" i="7"/>
  <c r="AA57" i="7"/>
  <c r="Z57" i="7"/>
  <c r="BG57" i="7"/>
  <c r="L57" i="7"/>
  <c r="AC57" i="7"/>
  <c r="AF57" i="7"/>
  <c r="AR109" i="7"/>
  <c r="BL109" i="7"/>
  <c r="AB109" i="7"/>
  <c r="AZ109" i="7"/>
  <c r="AM109" i="7"/>
  <c r="H109" i="7"/>
  <c r="BM109" i="7"/>
  <c r="AS109" i="7"/>
  <c r="M109" i="7"/>
  <c r="BD109" i="7"/>
  <c r="AH109" i="7"/>
  <c r="BF109" i="7"/>
  <c r="BG109" i="7"/>
  <c r="BK109" i="7"/>
  <c r="Y109" i="7"/>
  <c r="AC47" i="7"/>
  <c r="N47" i="7"/>
  <c r="BI47" i="7"/>
  <c r="BE47" i="7"/>
  <c r="AS47" i="7"/>
  <c r="AV47" i="7"/>
  <c r="BH47" i="7"/>
  <c r="AZ47" i="7"/>
  <c r="AR47" i="7"/>
  <c r="Y47" i="7"/>
  <c r="BK47" i="7"/>
  <c r="AA47" i="7"/>
  <c r="BC47" i="7"/>
  <c r="BD47" i="7"/>
  <c r="AN47" i="7"/>
  <c r="T47" i="7"/>
  <c r="AT54" i="5"/>
  <c r="BL54" i="5"/>
  <c r="AC54" i="5"/>
  <c r="AJ54" i="5"/>
  <c r="AY54" i="5"/>
  <c r="P54" i="5"/>
  <c r="BG54" i="5"/>
  <c r="AX54" i="5"/>
  <c r="V54" i="5"/>
  <c r="U54" i="5"/>
  <c r="AG54" i="5"/>
  <c r="BE54" i="5"/>
  <c r="AH54" i="5"/>
  <c r="J54" i="5"/>
  <c r="BC54" i="5"/>
  <c r="AJ102" i="7"/>
  <c r="M102" i="7"/>
  <c r="AC102" i="7"/>
  <c r="AI102" i="7"/>
  <c r="AO102" i="7"/>
  <c r="K102" i="7"/>
  <c r="BB102" i="7"/>
  <c r="T102" i="7"/>
  <c r="G102" i="7"/>
  <c r="AG102" i="7"/>
  <c r="I102" i="7"/>
  <c r="H102" i="7"/>
  <c r="P102" i="7"/>
  <c r="AN102" i="7"/>
  <c r="AU102" i="7"/>
  <c r="BO3" i="7"/>
  <c r="AF3" i="7"/>
  <c r="AI3" i="7"/>
  <c r="M3" i="7"/>
  <c r="AJ3" i="7"/>
  <c r="AX3" i="7"/>
  <c r="AH3" i="7"/>
  <c r="AM3" i="7"/>
  <c r="AB3" i="7"/>
  <c r="BI3" i="7"/>
  <c r="BJ3" i="7"/>
  <c r="Y3" i="7"/>
  <c r="AS3" i="7"/>
  <c r="AZ3" i="7"/>
  <c r="BD3" i="7"/>
  <c r="BC102" i="5"/>
  <c r="X102" i="5"/>
  <c r="AB102" i="5"/>
  <c r="BI102" i="5"/>
  <c r="AT102" i="5"/>
  <c r="AR102" i="5"/>
  <c r="U102" i="5"/>
  <c r="AN102" i="5"/>
  <c r="W102" i="5"/>
  <c r="AC102" i="5"/>
  <c r="BL102" i="5"/>
  <c r="BJ102" i="5"/>
  <c r="BD102" i="5"/>
  <c r="AD102" i="5"/>
  <c r="AG102" i="5"/>
  <c r="AX48" i="7"/>
  <c r="N48" i="7"/>
  <c r="K48" i="7"/>
  <c r="AS48" i="7"/>
  <c r="J48" i="7"/>
  <c r="BE48" i="7"/>
  <c r="BD48" i="7"/>
  <c r="BI48" i="7"/>
  <c r="AC48" i="7"/>
  <c r="AZ48" i="7"/>
  <c r="S48" i="7"/>
  <c r="AT48" i="7"/>
  <c r="AI48" i="7"/>
  <c r="AN48" i="7"/>
  <c r="AQ48" i="7"/>
  <c r="BC92" i="7"/>
  <c r="AJ92" i="7"/>
  <c r="BJ92" i="7"/>
  <c r="G92" i="7"/>
  <c r="BB92" i="7"/>
  <c r="J92" i="7"/>
  <c r="BO92" i="7"/>
  <c r="AB92" i="7"/>
  <c r="L92" i="7"/>
  <c r="AQ92" i="7"/>
  <c r="AV92" i="7"/>
  <c r="AH92" i="7"/>
  <c r="H92" i="7"/>
  <c r="AN92" i="7"/>
  <c r="V92" i="7"/>
  <c r="BI32" i="7"/>
  <c r="AV32" i="7"/>
  <c r="L32" i="7"/>
  <c r="G32" i="7"/>
  <c r="R32" i="7"/>
  <c r="AO32" i="7"/>
  <c r="AB32" i="7"/>
  <c r="AS32" i="7"/>
  <c r="U32" i="7"/>
  <c r="BJ32" i="7"/>
  <c r="AW32" i="7"/>
  <c r="Z32" i="7"/>
  <c r="O32" i="7"/>
  <c r="J32" i="7"/>
  <c r="AA32" i="7"/>
  <c r="BM58" i="7"/>
  <c r="AC58" i="7"/>
  <c r="K58" i="7"/>
  <c r="I58" i="7"/>
  <c r="AU58" i="7"/>
  <c r="AJ58" i="7"/>
  <c r="AL58" i="7"/>
  <c r="AR58" i="7"/>
  <c r="BC58" i="7"/>
  <c r="AY58" i="7"/>
  <c r="AH58" i="7"/>
  <c r="R58" i="7"/>
  <c r="BO58" i="7"/>
  <c r="AA58" i="7"/>
  <c r="AM58" i="7"/>
  <c r="BF16" i="7"/>
  <c r="Y16" i="7"/>
  <c r="BH16" i="7"/>
  <c r="AL16" i="7"/>
  <c r="T16" i="7"/>
  <c r="I16" i="7"/>
  <c r="AA16" i="7"/>
  <c r="BL16" i="7"/>
  <c r="AE16" i="7"/>
  <c r="AQ16" i="7"/>
  <c r="AT16" i="7"/>
  <c r="W16" i="7"/>
  <c r="BC16" i="7"/>
  <c r="H16" i="7"/>
  <c r="AK16" i="7"/>
  <c r="R70" i="7"/>
  <c r="AW70" i="7"/>
  <c r="Y70" i="7"/>
  <c r="U70" i="7"/>
  <c r="BM70" i="7"/>
  <c r="W70" i="7"/>
  <c r="BN70" i="7"/>
  <c r="AU70" i="7"/>
  <c r="BB70" i="7"/>
  <c r="T70" i="7"/>
  <c r="AA70" i="7"/>
  <c r="AQ70" i="7"/>
  <c r="G70" i="7"/>
  <c r="BA70" i="7"/>
  <c r="AT70" i="7"/>
  <c r="BI51" i="7"/>
  <c r="AT51" i="7"/>
  <c r="AG51" i="7"/>
  <c r="W51" i="7"/>
  <c r="BK51" i="7"/>
  <c r="AV51" i="7"/>
  <c r="AI51" i="7"/>
  <c r="AU51" i="7"/>
  <c r="BO51" i="7"/>
  <c r="BA51" i="7"/>
  <c r="AB51" i="7"/>
  <c r="Y51" i="7"/>
  <c r="AF51" i="7"/>
  <c r="U51" i="7"/>
  <c r="J51" i="7"/>
  <c r="AL88" i="7"/>
  <c r="AY88" i="7"/>
  <c r="R88" i="7"/>
  <c r="Z88" i="7"/>
  <c r="BL88" i="7"/>
  <c r="BD88" i="7"/>
  <c r="AJ88" i="7"/>
  <c r="Y88" i="7"/>
  <c r="BE88" i="7"/>
  <c r="T88" i="7"/>
  <c r="AP88" i="7"/>
  <c r="AT88" i="7"/>
  <c r="AU88" i="7"/>
  <c r="X88" i="7"/>
  <c r="BC88" i="7"/>
  <c r="Y24" i="5"/>
  <c r="I24" i="5"/>
  <c r="AQ24" i="5"/>
  <c r="AY24" i="5"/>
  <c r="AI24" i="5"/>
  <c r="V24" i="5"/>
  <c r="S24" i="5"/>
  <c r="BA24" i="5"/>
  <c r="AX24" i="5"/>
  <c r="BK24" i="5"/>
  <c r="AK24" i="5"/>
  <c r="BO24" i="5"/>
  <c r="AB24" i="5"/>
  <c r="M24" i="5"/>
  <c r="AG24" i="5"/>
  <c r="AC24" i="5"/>
  <c r="AZ11" i="5"/>
  <c r="S11" i="5"/>
  <c r="Z11" i="5"/>
  <c r="BO11" i="5"/>
  <c r="Q11" i="5"/>
  <c r="AS11" i="5"/>
  <c r="BI11" i="5"/>
  <c r="AF11" i="5"/>
  <c r="V11" i="5"/>
  <c r="R11" i="5"/>
  <c r="AE11" i="5"/>
  <c r="AN11" i="5"/>
  <c r="AL11" i="5"/>
  <c r="AD11" i="5"/>
  <c r="U11" i="5"/>
  <c r="AA73" i="5"/>
  <c r="Z73" i="5"/>
  <c r="AZ73" i="5"/>
  <c r="P73" i="5"/>
  <c r="R73" i="5"/>
  <c r="AB73" i="5"/>
  <c r="Q73" i="5"/>
  <c r="AN73" i="5"/>
  <c r="BI73" i="5"/>
  <c r="AT73" i="5"/>
  <c r="AE73" i="5"/>
  <c r="AH73" i="5"/>
  <c r="O73" i="5"/>
  <c r="AG73" i="5"/>
  <c r="AM73" i="5"/>
  <c r="AU11" i="7"/>
  <c r="AS11" i="7"/>
  <c r="AI11" i="7"/>
  <c r="BF11" i="7"/>
  <c r="BJ11" i="7"/>
  <c r="BK11" i="7"/>
  <c r="I11" i="7"/>
  <c r="AC11" i="7"/>
  <c r="O11" i="7"/>
  <c r="T11" i="7"/>
  <c r="X11" i="7"/>
  <c r="AV11" i="7"/>
  <c r="BG11" i="7"/>
  <c r="AJ11" i="7"/>
  <c r="AL11" i="7"/>
  <c r="AE11" i="7"/>
  <c r="AB63" i="7"/>
  <c r="AR63" i="7"/>
  <c r="AE63" i="7"/>
  <c r="X63" i="7"/>
  <c r="BO63" i="7"/>
  <c r="AX63" i="7"/>
  <c r="M63" i="7"/>
  <c r="BE63" i="7"/>
  <c r="AD63" i="7"/>
  <c r="AU63" i="7"/>
  <c r="T63" i="7"/>
  <c r="R63" i="7"/>
  <c r="Q63" i="7"/>
  <c r="J63" i="7"/>
  <c r="BM63" i="7"/>
  <c r="BG99" i="7"/>
  <c r="AH99" i="7"/>
  <c r="AQ99" i="7"/>
  <c r="T99" i="7"/>
  <c r="AG99" i="7"/>
  <c r="N99" i="7"/>
  <c r="U99" i="7"/>
  <c r="BF99" i="7"/>
  <c r="AM99" i="7"/>
  <c r="AK99" i="7"/>
  <c r="R99" i="7"/>
  <c r="AI99" i="7"/>
  <c r="AY99" i="7"/>
  <c r="AC99" i="7"/>
  <c r="G99" i="7"/>
  <c r="J99" i="7"/>
  <c r="BD63" i="5"/>
  <c r="BF63" i="5"/>
  <c r="AJ63" i="5"/>
  <c r="BH63" i="5"/>
  <c r="M63" i="5"/>
  <c r="AB63" i="5"/>
  <c r="V63" i="5"/>
  <c r="BA63" i="5"/>
  <c r="AN63" i="5"/>
  <c r="AC63" i="5"/>
  <c r="AT63" i="5"/>
  <c r="BK63" i="5"/>
  <c r="G63" i="5"/>
  <c r="BM63" i="5"/>
  <c r="AF63" i="5"/>
  <c r="BL87" i="7"/>
  <c r="AG87" i="7"/>
  <c r="AE87" i="7"/>
  <c r="AT87" i="7"/>
  <c r="AL87" i="7"/>
  <c r="BD87" i="7"/>
  <c r="AR87" i="7"/>
  <c r="BB87" i="7"/>
  <c r="BE87" i="7"/>
  <c r="I87" i="7"/>
  <c r="N87" i="7"/>
  <c r="AC87" i="7"/>
  <c r="BN87" i="7"/>
  <c r="AN87" i="7"/>
  <c r="P87" i="7"/>
  <c r="BN36" i="7"/>
  <c r="W36" i="7"/>
  <c r="AD36" i="7"/>
  <c r="S36" i="7"/>
  <c r="AG36" i="7"/>
  <c r="BF36" i="7"/>
  <c r="AW36" i="7"/>
  <c r="AA36" i="7"/>
  <c r="AY36" i="7"/>
  <c r="AO36" i="7"/>
  <c r="R36" i="7"/>
  <c r="BC36" i="7"/>
  <c r="U36" i="7"/>
  <c r="BE36" i="7"/>
  <c r="AE36" i="7"/>
  <c r="BH84" i="5"/>
  <c r="AC84" i="5"/>
  <c r="AR84" i="5"/>
  <c r="H84" i="5"/>
  <c r="BK84" i="5"/>
  <c r="AP84" i="5"/>
  <c r="AK84" i="5"/>
  <c r="AD84" i="5"/>
  <c r="BA84" i="5"/>
  <c r="V84" i="5"/>
  <c r="AA84" i="5"/>
  <c r="R84" i="5"/>
  <c r="BM84" i="5"/>
  <c r="AG84" i="5"/>
  <c r="AZ84" i="5"/>
  <c r="U106" i="7"/>
  <c r="AJ106" i="7"/>
  <c r="BG106" i="7"/>
  <c r="V106" i="7"/>
  <c r="I106" i="7"/>
  <c r="BH106" i="7"/>
  <c r="AZ106" i="7"/>
  <c r="H106" i="7"/>
  <c r="BO106" i="7"/>
  <c r="AC106" i="7"/>
  <c r="AX106" i="7"/>
  <c r="BE106" i="7"/>
  <c r="T106" i="7"/>
  <c r="AH106" i="7"/>
  <c r="BJ106" i="7"/>
  <c r="AL106" i="7"/>
  <c r="W104" i="7"/>
  <c r="N104" i="7"/>
  <c r="BI104" i="7"/>
  <c r="Z104" i="7"/>
  <c r="K104" i="7"/>
  <c r="BL104" i="7"/>
  <c r="X104" i="7"/>
  <c r="BM104" i="7"/>
  <c r="T104" i="7"/>
  <c r="AN104" i="7"/>
  <c r="AE104" i="7"/>
  <c r="AD104" i="7"/>
  <c r="H104" i="7"/>
  <c r="I104" i="7"/>
  <c r="AL104" i="7"/>
  <c r="AB76" i="5"/>
  <c r="AE76" i="5"/>
  <c r="AR76" i="5"/>
  <c r="BB76" i="5"/>
  <c r="AG76" i="5"/>
  <c r="AD76" i="5"/>
  <c r="BK76" i="5"/>
  <c r="BE76" i="5"/>
  <c r="K76" i="5"/>
  <c r="G76" i="5"/>
  <c r="BG76" i="5"/>
  <c r="BM76" i="5"/>
  <c r="T76" i="5"/>
  <c r="AY76" i="5"/>
  <c r="AO76" i="5"/>
  <c r="BA22" i="5"/>
  <c r="BD22" i="5"/>
  <c r="L22" i="5"/>
  <c r="AE22" i="5"/>
  <c r="AQ22" i="5"/>
  <c r="AO22" i="5"/>
  <c r="AV22" i="5"/>
  <c r="U22" i="5"/>
  <c r="AY22" i="5"/>
  <c r="H22" i="5"/>
  <c r="Y22" i="5"/>
  <c r="AW22" i="5"/>
  <c r="J22" i="5"/>
  <c r="AP22" i="5"/>
  <c r="AB22" i="5"/>
  <c r="S22" i="5"/>
  <c r="BJ80" i="5"/>
  <c r="BL80" i="5"/>
  <c r="AL80" i="5"/>
  <c r="AQ80" i="5"/>
  <c r="S80" i="5"/>
  <c r="AE80" i="5"/>
  <c r="AT80" i="5"/>
  <c r="AY80" i="5"/>
  <c r="W80" i="5"/>
  <c r="BM80" i="5"/>
  <c r="AD80" i="5"/>
  <c r="AW80" i="5"/>
  <c r="O80" i="5"/>
  <c r="BA80" i="5"/>
  <c r="AK80" i="5"/>
  <c r="AK20" i="7"/>
  <c r="AL20" i="7"/>
  <c r="BE20" i="7"/>
  <c r="BC20" i="7"/>
  <c r="AP20" i="7"/>
  <c r="P20" i="7"/>
  <c r="AW20" i="7"/>
  <c r="I20" i="7"/>
  <c r="AT20" i="7"/>
  <c r="L20" i="7"/>
  <c r="AS20" i="7"/>
  <c r="BB20" i="7"/>
  <c r="K20" i="7"/>
  <c r="BJ20" i="7"/>
  <c r="BI20" i="7"/>
  <c r="BB93" i="5"/>
  <c r="AQ93" i="5"/>
  <c r="AL93" i="5"/>
  <c r="BL93" i="5"/>
  <c r="BH93" i="5"/>
  <c r="AV93" i="5"/>
  <c r="AA93" i="5"/>
  <c r="AC93" i="5"/>
  <c r="AM93" i="5"/>
  <c r="BJ93" i="5"/>
  <c r="T93" i="5"/>
  <c r="BD93" i="5"/>
  <c r="S93" i="5"/>
  <c r="O93" i="5"/>
  <c r="N93" i="5"/>
  <c r="AJ64" i="7"/>
  <c r="G64" i="7"/>
  <c r="BD64" i="7"/>
  <c r="Q64" i="7"/>
  <c r="BL64" i="7"/>
  <c r="BH64" i="7"/>
  <c r="AR64" i="7"/>
  <c r="AD64" i="7"/>
  <c r="AU64" i="7"/>
  <c r="K64" i="7"/>
  <c r="AS64" i="7"/>
  <c r="AY64" i="7"/>
  <c r="AI64" i="7"/>
  <c r="Z64" i="7"/>
  <c r="BI64" i="7"/>
  <c r="M64" i="7"/>
  <c r="AH46" i="7"/>
  <c r="AA46" i="7"/>
  <c r="BC46" i="7"/>
  <c r="S46" i="7"/>
  <c r="BB46" i="7"/>
  <c r="BG46" i="7"/>
  <c r="AS46" i="7"/>
  <c r="AX46" i="7"/>
  <c r="W46" i="7"/>
  <c r="AJ46" i="7"/>
  <c r="BJ46" i="7"/>
  <c r="AI46" i="7"/>
  <c r="L46" i="7"/>
  <c r="AC46" i="7"/>
  <c r="AR46" i="7"/>
  <c r="AF110" i="5"/>
  <c r="BG110" i="5"/>
  <c r="O110" i="5"/>
  <c r="AI110" i="5"/>
  <c r="G110" i="5"/>
  <c r="AW110" i="5"/>
  <c r="K110" i="5"/>
  <c r="Q110" i="5"/>
  <c r="BN110" i="5"/>
  <c r="N110" i="5"/>
  <c r="BB110" i="5"/>
  <c r="BK110" i="5"/>
  <c r="Y110" i="5"/>
  <c r="AL110" i="5"/>
  <c r="T110" i="5"/>
  <c r="AU67" i="7"/>
  <c r="AH67" i="7"/>
  <c r="U67" i="7"/>
  <c r="AR67" i="7"/>
  <c r="BN67" i="7"/>
  <c r="AE67" i="7"/>
  <c r="BB67" i="7"/>
  <c r="BJ67" i="7"/>
  <c r="X67" i="7"/>
  <c r="I67" i="7"/>
  <c r="AM67" i="7"/>
  <c r="AC67" i="7"/>
  <c r="W67" i="7"/>
  <c r="AX67" i="7"/>
  <c r="Z67" i="7"/>
  <c r="M95" i="5"/>
  <c r="BM95" i="5"/>
  <c r="AB95" i="5"/>
  <c r="BG95" i="5"/>
  <c r="AC95" i="5"/>
  <c r="G95" i="5"/>
  <c r="L95" i="5"/>
  <c r="AE95" i="5"/>
  <c r="X95" i="5"/>
  <c r="S95" i="5"/>
  <c r="AK95" i="5"/>
  <c r="AM95" i="5"/>
  <c r="BC95" i="5"/>
  <c r="AR95" i="5"/>
  <c r="AL95" i="5"/>
  <c r="AS95" i="5"/>
  <c r="T14" i="5"/>
  <c r="AK14" i="5"/>
  <c r="AT14" i="5"/>
  <c r="K14" i="5"/>
  <c r="X14" i="5"/>
  <c r="AW14" i="5"/>
  <c r="AZ14" i="5"/>
  <c r="V14" i="5"/>
  <c r="BB14" i="5"/>
  <c r="AU14" i="5"/>
  <c r="AG14" i="5"/>
  <c r="BA14" i="5"/>
  <c r="L14" i="5"/>
  <c r="AQ14" i="5"/>
  <c r="BL14" i="5"/>
  <c r="L79" i="5"/>
  <c r="BB79" i="5"/>
  <c r="X79" i="5"/>
  <c r="BO79" i="5"/>
  <c r="V79" i="5"/>
  <c r="BG79" i="5"/>
  <c r="AB79" i="5"/>
  <c r="AP79" i="5"/>
  <c r="BH79" i="5"/>
  <c r="BL79" i="5"/>
  <c r="P79" i="5"/>
  <c r="BN79" i="5"/>
  <c r="AW79" i="5"/>
  <c r="AA79" i="5"/>
  <c r="AR79" i="5"/>
  <c r="BE86" i="5"/>
  <c r="AP86" i="5"/>
  <c r="BL86" i="5"/>
  <c r="M86" i="5"/>
  <c r="BN86" i="5"/>
  <c r="Y86" i="5"/>
  <c r="G86" i="5"/>
  <c r="P86" i="5"/>
  <c r="BK86" i="5"/>
  <c r="I86" i="5"/>
  <c r="AK86" i="5"/>
  <c r="W86" i="5"/>
  <c r="R86" i="5"/>
  <c r="BI86" i="5"/>
  <c r="BG86" i="5"/>
  <c r="P17" i="7"/>
  <c r="AY17" i="7"/>
  <c r="Q17" i="7"/>
  <c r="AK17" i="7"/>
  <c r="BE17" i="7"/>
  <c r="AV17" i="7"/>
  <c r="BL17" i="7"/>
  <c r="AA17" i="7"/>
  <c r="Z17" i="7"/>
  <c r="U17" i="7"/>
  <c r="W17" i="7"/>
  <c r="BO17" i="7"/>
  <c r="AM17" i="7"/>
  <c r="L17" i="7"/>
  <c r="J17" i="7"/>
  <c r="BG12" i="7"/>
  <c r="U12" i="7"/>
  <c r="AB12" i="7"/>
  <c r="AX12" i="7"/>
  <c r="AT12" i="7"/>
  <c r="M12" i="7"/>
  <c r="BJ12" i="7"/>
  <c r="Z12" i="7"/>
  <c r="O12" i="7"/>
  <c r="BL12" i="7"/>
  <c r="AG12" i="7"/>
  <c r="AD12" i="7"/>
  <c r="R12" i="7"/>
  <c r="AO12" i="7"/>
  <c r="G12" i="7"/>
  <c r="AK56" i="7"/>
  <c r="AU56" i="7"/>
  <c r="J56" i="7"/>
  <c r="AG56" i="7"/>
  <c r="AQ56" i="7"/>
  <c r="AZ56" i="7"/>
  <c r="AO56" i="7"/>
  <c r="AA56" i="7"/>
  <c r="BE56" i="7"/>
  <c r="BO56" i="7"/>
  <c r="AD56" i="7"/>
  <c r="AR56" i="7"/>
  <c r="N56" i="7"/>
  <c r="V56" i="7"/>
  <c r="O56" i="7"/>
  <c r="AH50" i="5"/>
  <c r="AS50" i="5"/>
  <c r="AB50" i="5"/>
  <c r="AX28" i="5"/>
  <c r="R28" i="5"/>
  <c r="AQ28" i="5"/>
  <c r="AO28" i="5"/>
  <c r="L28" i="5"/>
  <c r="AB28" i="5"/>
  <c r="AN28" i="5"/>
  <c r="AJ28" i="5"/>
  <c r="P28" i="5"/>
  <c r="Q28" i="5"/>
  <c r="V28" i="5"/>
  <c r="AC28" i="5"/>
  <c r="BM28" i="5"/>
  <c r="AW28" i="5"/>
  <c r="X28" i="5"/>
  <c r="H28" i="5"/>
  <c r="BI90" i="7"/>
  <c r="G90" i="7"/>
  <c r="AN90" i="7"/>
  <c r="AM90" i="7"/>
  <c r="BA90" i="7"/>
  <c r="Z90" i="7"/>
  <c r="BO90" i="7"/>
  <c r="AS90" i="7"/>
  <c r="AB90" i="7"/>
  <c r="AA90" i="7"/>
  <c r="BH90" i="7"/>
  <c r="R90" i="7"/>
  <c r="AO90" i="7"/>
  <c r="J90" i="7"/>
  <c r="AQ90" i="7"/>
  <c r="BL53" i="5"/>
  <c r="AY53" i="5"/>
  <c r="Y53" i="5"/>
  <c r="AW53" i="5"/>
  <c r="BJ53" i="5"/>
  <c r="AL53" i="5"/>
  <c r="BA53" i="5"/>
  <c r="AX53" i="5"/>
  <c r="U53" i="5"/>
  <c r="AE53" i="5"/>
  <c r="BM53" i="5"/>
  <c r="AJ53" i="5"/>
  <c r="AG53" i="5"/>
  <c r="AM53" i="5"/>
  <c r="BF53" i="5"/>
  <c r="AZ10" i="5"/>
  <c r="AG10" i="5"/>
  <c r="AO10" i="5"/>
  <c r="H10" i="5"/>
  <c r="BH10" i="5"/>
  <c r="M10" i="5"/>
  <c r="AE10" i="5"/>
  <c r="T10" i="5"/>
  <c r="AP10" i="5"/>
  <c r="BK10" i="5"/>
  <c r="L10" i="5"/>
  <c r="K10" i="5"/>
  <c r="AV10" i="5"/>
  <c r="J10" i="5"/>
  <c r="BJ10" i="5"/>
  <c r="AM10" i="5"/>
  <c r="AB31" i="5"/>
  <c r="BL31" i="5"/>
  <c r="V31" i="5"/>
  <c r="BD31" i="5"/>
  <c r="AL31" i="5"/>
  <c r="AF31" i="5"/>
  <c r="W31" i="5"/>
  <c r="AK31" i="5"/>
  <c r="H31" i="5"/>
  <c r="AV31" i="5"/>
  <c r="AM31" i="5"/>
  <c r="AO31" i="5"/>
  <c r="BB31" i="5"/>
  <c r="AP31" i="5"/>
  <c r="AQ31" i="5"/>
  <c r="AZ16" i="5"/>
  <c r="O16" i="5"/>
  <c r="BJ16" i="5"/>
  <c r="G16" i="5"/>
  <c r="BD16" i="5"/>
  <c r="AF16" i="5"/>
  <c r="AG16" i="5"/>
  <c r="X16" i="5"/>
  <c r="BK16" i="5"/>
  <c r="BC16" i="5"/>
  <c r="V16" i="5"/>
  <c r="U16" i="5"/>
  <c r="P16" i="5"/>
  <c r="BH16" i="5"/>
  <c r="AO16" i="5"/>
  <c r="N25" i="5"/>
  <c r="AD25" i="5"/>
  <c r="BH25" i="5"/>
  <c r="G25" i="5"/>
  <c r="Z25" i="5"/>
  <c r="AW25" i="5"/>
  <c r="BG25" i="5"/>
  <c r="O25" i="5"/>
  <c r="AT25" i="5"/>
  <c r="BO25" i="5"/>
  <c r="AK25" i="5"/>
  <c r="AE25" i="5"/>
  <c r="BB25" i="5"/>
  <c r="W25" i="5"/>
  <c r="BD25" i="5"/>
  <c r="G60" i="5"/>
  <c r="AM60" i="5"/>
  <c r="AB60" i="5"/>
  <c r="BH60" i="5"/>
  <c r="AY60" i="5"/>
  <c r="BJ60" i="5"/>
  <c r="BI60" i="5"/>
  <c r="S60" i="5"/>
  <c r="N60" i="5"/>
  <c r="AT60" i="5"/>
  <c r="BN60" i="5"/>
  <c r="W60" i="5"/>
  <c r="AC60" i="5"/>
  <c r="R60" i="5"/>
  <c r="V60" i="5"/>
  <c r="AZ60" i="5"/>
  <c r="AK97" i="5"/>
  <c r="AW97" i="5"/>
  <c r="BL97" i="5"/>
  <c r="BI97" i="5"/>
  <c r="AD97" i="5"/>
  <c r="AU97" i="5"/>
  <c r="AN97" i="5"/>
  <c r="AB97" i="5"/>
  <c r="BG97" i="5"/>
  <c r="AH97" i="5"/>
  <c r="BE97" i="5"/>
  <c r="BK97" i="5"/>
  <c r="AQ97" i="5"/>
  <c r="W97" i="5"/>
  <c r="P97" i="5"/>
  <c r="BD99" i="5"/>
  <c r="BA99" i="5"/>
  <c r="P99" i="5"/>
  <c r="BI99" i="5"/>
  <c r="AP99" i="5"/>
  <c r="BG99" i="5"/>
  <c r="BL99" i="5"/>
  <c r="I99" i="5"/>
  <c r="AJ99" i="5"/>
  <c r="K99" i="5"/>
  <c r="BF99" i="5"/>
  <c r="AX99" i="5"/>
  <c r="M99" i="5"/>
  <c r="AC99" i="5"/>
  <c r="AG99" i="5"/>
  <c r="AT10" i="7"/>
  <c r="R10" i="7"/>
  <c r="BN10" i="7"/>
  <c r="BA10" i="7"/>
  <c r="AB10" i="7"/>
  <c r="I10" i="7"/>
  <c r="X10" i="7"/>
  <c r="AE10" i="7"/>
  <c r="BL10" i="7"/>
  <c r="AL10" i="7"/>
  <c r="AN10" i="7"/>
  <c r="AU10" i="7"/>
  <c r="AZ10" i="7"/>
  <c r="P10" i="7"/>
  <c r="AC10" i="7"/>
  <c r="AI10" i="7"/>
  <c r="AE45" i="5"/>
  <c r="G45" i="5"/>
  <c r="S45" i="5"/>
  <c r="AP45" i="5"/>
  <c r="BG45" i="5"/>
  <c r="AG45" i="5"/>
  <c r="AZ45" i="5"/>
  <c r="AD45" i="5"/>
  <c r="AU45" i="5"/>
  <c r="AB45" i="5"/>
  <c r="BH45" i="5"/>
  <c r="AS45" i="5"/>
  <c r="AO45" i="5"/>
  <c r="X45" i="5"/>
  <c r="AR45" i="5"/>
  <c r="AU8" i="7"/>
  <c r="AX8" i="7"/>
  <c r="AD8" i="7"/>
  <c r="AH8" i="7"/>
  <c r="BO8" i="7"/>
  <c r="T8" i="7"/>
  <c r="O8" i="7"/>
  <c r="BH8" i="7"/>
  <c r="AO8" i="7"/>
  <c r="AN8" i="7"/>
  <c r="R8" i="7"/>
  <c r="AW8" i="7"/>
  <c r="AG8" i="7"/>
  <c r="BA8" i="7"/>
  <c r="K8" i="7"/>
  <c r="AS9" i="7"/>
  <c r="AI9" i="7"/>
  <c r="AP9" i="7"/>
  <c r="BO9" i="7"/>
  <c r="G9" i="7"/>
  <c r="V9" i="7"/>
  <c r="AO9" i="7"/>
  <c r="AV9" i="7"/>
  <c r="BJ9" i="7"/>
  <c r="Y9" i="7"/>
  <c r="AZ9" i="7"/>
  <c r="BN9" i="7"/>
  <c r="AA9" i="7"/>
  <c r="BE9" i="7"/>
  <c r="BG9" i="7"/>
  <c r="L24" i="7"/>
  <c r="BN24" i="7"/>
  <c r="Y24" i="7"/>
  <c r="BF24" i="7"/>
  <c r="AC24" i="7"/>
  <c r="AR24" i="7"/>
  <c r="BH24" i="7"/>
  <c r="AN24" i="7"/>
  <c r="BE24" i="7"/>
  <c r="AJ24" i="7"/>
  <c r="AV24" i="7"/>
  <c r="BG24" i="7"/>
  <c r="M24" i="7"/>
  <c r="AH24" i="7"/>
  <c r="G24" i="7"/>
  <c r="BD41" i="7"/>
  <c r="BC41" i="7"/>
  <c r="M41" i="7"/>
  <c r="AG41" i="7"/>
  <c r="V41" i="7"/>
  <c r="BF41" i="7"/>
  <c r="AL41" i="7"/>
  <c r="AQ41" i="7"/>
  <c r="BM41" i="7"/>
  <c r="Z41" i="7"/>
  <c r="AA41" i="7"/>
  <c r="AV41" i="7"/>
  <c r="BO41" i="7"/>
  <c r="AF41" i="7"/>
  <c r="BI41" i="7"/>
  <c r="M89" i="5"/>
  <c r="X89" i="5"/>
  <c r="AF89" i="5"/>
  <c r="O89" i="5"/>
  <c r="AA89" i="5"/>
  <c r="AR89" i="5"/>
  <c r="AY89" i="5"/>
  <c r="AU89" i="5"/>
  <c r="AL89" i="5"/>
  <c r="J89" i="5"/>
  <c r="Z89" i="5"/>
  <c r="W89" i="5"/>
  <c r="BE89" i="5"/>
  <c r="BB89" i="5"/>
  <c r="AS89" i="5"/>
  <c r="L101" i="7"/>
  <c r="BB101" i="7"/>
  <c r="R101" i="7"/>
  <c r="Q101" i="7"/>
  <c r="AT101" i="7"/>
  <c r="O101" i="7"/>
  <c r="AN101" i="7"/>
  <c r="AI101" i="7"/>
  <c r="P101" i="7"/>
  <c r="BA101" i="7"/>
  <c r="AU101" i="7"/>
  <c r="W101" i="7"/>
  <c r="I101" i="7"/>
  <c r="BN101" i="7"/>
  <c r="AV101" i="7"/>
  <c r="BF101" i="7"/>
  <c r="M6" i="7"/>
  <c r="I6" i="7"/>
  <c r="BK6" i="7"/>
  <c r="AM6" i="7"/>
  <c r="AX6" i="7"/>
  <c r="BL6" i="7"/>
  <c r="AU6" i="7"/>
  <c r="R6" i="7"/>
  <c r="S6" i="7"/>
  <c r="V6" i="7"/>
  <c r="AD6" i="7"/>
  <c r="X6" i="7"/>
  <c r="AT6" i="7"/>
  <c r="U6" i="7"/>
  <c r="BG6" i="7"/>
  <c r="P76" i="7"/>
  <c r="BI76" i="7"/>
  <c r="AX76" i="7"/>
  <c r="U76" i="7"/>
  <c r="R76" i="7"/>
  <c r="AQ76" i="7"/>
  <c r="BA76" i="7"/>
  <c r="BJ76" i="7"/>
  <c r="BB76" i="7"/>
  <c r="I76" i="7"/>
  <c r="N76" i="7"/>
  <c r="AC76" i="7"/>
  <c r="BK76" i="7"/>
  <c r="AI76" i="7"/>
  <c r="V76" i="7"/>
  <c r="BH76" i="7"/>
  <c r="AW35" i="7"/>
  <c r="BI35" i="7"/>
  <c r="AL35" i="7"/>
  <c r="P35" i="7"/>
  <c r="AQ35" i="7"/>
  <c r="AO35" i="7"/>
  <c r="AZ35" i="7"/>
  <c r="J35" i="7"/>
  <c r="Y35" i="7"/>
  <c r="M35" i="7"/>
  <c r="BL35" i="7"/>
  <c r="Z35" i="7"/>
  <c r="Q35" i="7"/>
  <c r="AK35" i="7"/>
  <c r="K35" i="7"/>
  <c r="AL21" i="5"/>
  <c r="AE21" i="5"/>
  <c r="AV21" i="5"/>
  <c r="BA21" i="5"/>
  <c r="BB21" i="5"/>
  <c r="AW21" i="5"/>
  <c r="BN21" i="5"/>
  <c r="BO21" i="5"/>
  <c r="AM21" i="5"/>
  <c r="H21" i="5"/>
  <c r="AZ21" i="5"/>
  <c r="P21" i="5"/>
  <c r="BG21" i="5"/>
  <c r="U21" i="5"/>
  <c r="AC21" i="5"/>
  <c r="AR108" i="5"/>
  <c r="BL108" i="5"/>
  <c r="Z108" i="5"/>
  <c r="AB108" i="5"/>
  <c r="BI108" i="5"/>
  <c r="AQ108" i="5"/>
  <c r="X108" i="5"/>
  <c r="K108" i="5"/>
  <c r="L108" i="5"/>
  <c r="AZ108" i="5"/>
  <c r="G108" i="5"/>
  <c r="AA108" i="5"/>
  <c r="P108" i="5"/>
  <c r="AI108" i="5"/>
  <c r="O108" i="5"/>
  <c r="BD108" i="5"/>
  <c r="Y41" i="5"/>
  <c r="M41" i="5"/>
  <c r="J41" i="5"/>
  <c r="AY41" i="5"/>
  <c r="BF41" i="5"/>
  <c r="AW41" i="5"/>
  <c r="U41" i="5"/>
  <c r="P41" i="5"/>
  <c r="BN41" i="5"/>
  <c r="Z41" i="5"/>
  <c r="AF41" i="5"/>
  <c r="AX41" i="5"/>
  <c r="AG41" i="5"/>
  <c r="AT41" i="5"/>
  <c r="S41" i="5"/>
  <c r="AK52" i="7"/>
  <c r="BK52" i="7"/>
  <c r="K52" i="7"/>
  <c r="AU52" i="7"/>
  <c r="L52" i="7"/>
  <c r="BJ52" i="7"/>
  <c r="BA52" i="7"/>
  <c r="BN52" i="7"/>
  <c r="P52" i="7"/>
  <c r="BI52" i="7"/>
  <c r="AF52" i="7"/>
  <c r="BL52" i="7"/>
  <c r="AC52" i="7"/>
  <c r="W52" i="7"/>
  <c r="AN52" i="7"/>
  <c r="AC61" i="5"/>
  <c r="I61" i="5"/>
  <c r="AR61" i="5"/>
  <c r="BC61" i="5"/>
  <c r="AX61" i="5"/>
  <c r="BA61" i="5"/>
  <c r="S61" i="5"/>
  <c r="AQ61" i="5"/>
  <c r="W61" i="5"/>
  <c r="AK61" i="5"/>
  <c r="BH61" i="5"/>
  <c r="U61" i="5"/>
  <c r="Z61" i="5"/>
  <c r="M61" i="5"/>
  <c r="N61" i="5"/>
  <c r="Q42" i="7"/>
  <c r="V42" i="7"/>
  <c r="S42" i="7"/>
  <c r="AI42" i="7"/>
  <c r="BJ42" i="7"/>
  <c r="AD42" i="7"/>
  <c r="AC42" i="7"/>
  <c r="AM42" i="7"/>
  <c r="AS42" i="7"/>
  <c r="AN42" i="7"/>
  <c r="AV42" i="7"/>
  <c r="AU42" i="7"/>
  <c r="M42" i="7"/>
  <c r="H42" i="7"/>
  <c r="BD42" i="7"/>
  <c r="BC42" i="7"/>
  <c r="O87" i="5"/>
  <c r="BB87" i="5"/>
  <c r="BG87" i="5"/>
  <c r="G87" i="5"/>
  <c r="W87" i="5"/>
  <c r="BD87" i="5"/>
  <c r="Q87" i="5"/>
  <c r="BE87" i="5"/>
  <c r="R87" i="5"/>
  <c r="AQ87" i="5"/>
  <c r="P87" i="5"/>
  <c r="AB87" i="5"/>
  <c r="AE87" i="5"/>
  <c r="BH87" i="5"/>
  <c r="N87" i="5"/>
  <c r="AN47" i="5"/>
  <c r="BO47" i="5"/>
  <c r="AL47" i="5"/>
  <c r="BA47" i="5"/>
  <c r="I47" i="5"/>
  <c r="BN47" i="5"/>
  <c r="AZ47" i="5"/>
  <c r="AH47" i="5"/>
  <c r="AY47" i="5"/>
  <c r="AP47" i="5"/>
  <c r="BE47" i="5"/>
  <c r="H47" i="5"/>
  <c r="AM47" i="5"/>
  <c r="AA47" i="5"/>
  <c r="AC47" i="5"/>
  <c r="BN69" i="7"/>
  <c r="BH69" i="7"/>
  <c r="X69" i="7"/>
  <c r="BJ69" i="7"/>
  <c r="BG69" i="7"/>
  <c r="AB69" i="7"/>
  <c r="AV69" i="7"/>
  <c r="AM69" i="7"/>
  <c r="AP69" i="7"/>
  <c r="Y69" i="7"/>
  <c r="AA69" i="7"/>
  <c r="U69" i="7"/>
  <c r="Z69" i="7"/>
  <c r="BM69" i="7"/>
  <c r="H69" i="7"/>
  <c r="BD69" i="7"/>
  <c r="Y109" i="5"/>
  <c r="W109" i="5"/>
  <c r="AK109" i="5"/>
  <c r="AO109" i="5"/>
  <c r="AB109" i="5"/>
  <c r="AM109" i="5"/>
  <c r="AR109" i="5"/>
  <c r="BH109" i="5"/>
  <c r="BG109" i="5"/>
  <c r="N109" i="5"/>
  <c r="BD109" i="5"/>
  <c r="AD109" i="5"/>
  <c r="BO109" i="5"/>
  <c r="T109" i="5"/>
  <c r="K109" i="5"/>
  <c r="BH80" i="7"/>
  <c r="AK80" i="7"/>
  <c r="AZ80" i="7"/>
  <c r="T80" i="7"/>
  <c r="X80" i="7"/>
  <c r="S80" i="7"/>
  <c r="M80" i="7"/>
  <c r="W80" i="7"/>
  <c r="AL80" i="7"/>
  <c r="AW80" i="7"/>
  <c r="AD80" i="7"/>
  <c r="AF80" i="7"/>
  <c r="AP80" i="7"/>
  <c r="AN80" i="7"/>
  <c r="P80" i="7"/>
  <c r="J14" i="7"/>
  <c r="BL14" i="7"/>
  <c r="AV14" i="7"/>
  <c r="AK14" i="7"/>
  <c r="AU14" i="7"/>
  <c r="AA14" i="7"/>
  <c r="L14" i="7"/>
  <c r="BC14" i="7"/>
  <c r="BM14" i="7"/>
  <c r="BK14" i="7"/>
  <c r="V14" i="7"/>
  <c r="X14" i="7"/>
  <c r="K14" i="7"/>
  <c r="P14" i="7"/>
  <c r="AP14" i="7"/>
  <c r="BC60" i="7"/>
  <c r="AY60" i="7"/>
  <c r="AD60" i="7"/>
  <c r="AU60" i="7"/>
  <c r="AS60" i="7"/>
  <c r="AT60" i="7"/>
  <c r="O60" i="7"/>
  <c r="BK60" i="7"/>
  <c r="AG60" i="7"/>
  <c r="K60" i="7"/>
  <c r="T60" i="7"/>
  <c r="AK60" i="7"/>
  <c r="U60" i="7"/>
  <c r="AQ60" i="7"/>
  <c r="AJ60" i="7"/>
  <c r="W50" i="7"/>
  <c r="AN50" i="7"/>
  <c r="AG50" i="7"/>
  <c r="R50" i="7"/>
  <c r="BG50" i="7"/>
  <c r="AC50" i="7"/>
  <c r="AQ50" i="7"/>
  <c r="BJ50" i="7"/>
  <c r="Z50" i="7"/>
  <c r="BK50" i="7"/>
  <c r="BI50" i="7"/>
  <c r="N50" i="7"/>
  <c r="BN50" i="7"/>
  <c r="S50" i="7"/>
  <c r="AO50" i="7"/>
  <c r="BO108" i="7"/>
  <c r="W108" i="7"/>
  <c r="G108" i="7"/>
  <c r="AV108" i="7"/>
  <c r="N108" i="7"/>
  <c r="AN108" i="7"/>
  <c r="AG108" i="7"/>
  <c r="AY108" i="7"/>
  <c r="AO108" i="7"/>
  <c r="BG108" i="7"/>
  <c r="R108" i="7"/>
  <c r="AA108" i="7"/>
  <c r="AE108" i="7"/>
  <c r="AR108" i="7"/>
  <c r="P108" i="7"/>
  <c r="AL77" i="7"/>
  <c r="BN77" i="7"/>
  <c r="BA77" i="7"/>
  <c r="AY77" i="7"/>
  <c r="W77" i="7"/>
  <c r="AO77" i="7"/>
  <c r="AV77" i="7"/>
  <c r="AG77" i="7"/>
  <c r="AF77" i="7"/>
  <c r="V77" i="7"/>
  <c r="U77" i="7"/>
  <c r="AB77" i="7"/>
  <c r="Y77" i="7"/>
  <c r="AI77" i="7"/>
  <c r="AS77" i="7"/>
  <c r="AM71" i="5"/>
  <c r="BG71" i="5"/>
  <c r="AY71" i="5"/>
  <c r="AE71" i="5"/>
  <c r="AV71" i="5"/>
  <c r="AR71" i="5"/>
  <c r="Q71" i="5"/>
  <c r="BB71" i="5"/>
  <c r="AB71" i="5"/>
  <c r="AN71" i="5"/>
  <c r="L71" i="5"/>
  <c r="BM71" i="5"/>
  <c r="G71" i="5"/>
  <c r="I71" i="5"/>
  <c r="AQ71" i="5"/>
  <c r="H29" i="5"/>
  <c r="BG29" i="5"/>
  <c r="BH29" i="5"/>
  <c r="AI29" i="5"/>
  <c r="Y29" i="5"/>
  <c r="BD29" i="5"/>
  <c r="P29" i="5"/>
  <c r="AP29" i="5"/>
  <c r="AT29" i="5"/>
  <c r="AD29" i="5"/>
  <c r="AS29" i="5"/>
  <c r="AA29" i="5"/>
  <c r="V29" i="5"/>
  <c r="AX29" i="5"/>
  <c r="AG29" i="5"/>
  <c r="AD23" i="5"/>
  <c r="AJ23" i="5"/>
  <c r="BE23" i="5"/>
  <c r="AT23" i="5"/>
  <c r="BO23" i="5"/>
  <c r="AA23" i="5"/>
  <c r="BB23" i="5"/>
  <c r="AU23" i="5"/>
  <c r="AH23" i="5"/>
  <c r="AE23" i="5"/>
  <c r="Q23" i="5"/>
  <c r="AO23" i="5"/>
  <c r="AR23" i="5"/>
  <c r="BN23" i="5"/>
  <c r="BI23" i="5"/>
  <c r="N23" i="5"/>
  <c r="BC103" i="7"/>
  <c r="AN103" i="7"/>
  <c r="AQ103" i="7"/>
  <c r="BG103" i="7"/>
  <c r="AB103" i="7"/>
  <c r="AX103" i="7"/>
  <c r="J103" i="7"/>
  <c r="AM103" i="7"/>
  <c r="AU103" i="7"/>
  <c r="M103" i="7"/>
  <c r="X103" i="7"/>
  <c r="T103" i="7"/>
  <c r="O103" i="7"/>
  <c r="BJ103" i="7"/>
  <c r="AL103" i="7"/>
  <c r="BL75" i="7"/>
  <c r="BM75" i="7"/>
  <c r="BH75" i="7"/>
  <c r="M75" i="7"/>
  <c r="AM75" i="7"/>
  <c r="AI75" i="7"/>
  <c r="AY75" i="7"/>
  <c r="AH75" i="7"/>
  <c r="AR75" i="7"/>
  <c r="BK75" i="7"/>
  <c r="O75" i="7"/>
  <c r="K75" i="7"/>
  <c r="P75" i="7"/>
  <c r="V75" i="7"/>
  <c r="BA75" i="7"/>
  <c r="AB75" i="7"/>
  <c r="AL66" i="7"/>
  <c r="O66" i="7"/>
  <c r="AV66" i="7"/>
  <c r="H66" i="7"/>
  <c r="BI66" i="7"/>
  <c r="G66" i="7"/>
  <c r="I66" i="7"/>
  <c r="AZ66" i="7"/>
  <c r="T66" i="7"/>
  <c r="AT66" i="7"/>
  <c r="N66" i="7"/>
  <c r="BF66" i="7"/>
  <c r="AC66" i="7"/>
  <c r="BE66" i="7"/>
  <c r="BA66" i="7"/>
  <c r="AW42" i="5"/>
  <c r="AE42" i="5"/>
  <c r="L42" i="5"/>
  <c r="AU42" i="5"/>
  <c r="AB42" i="5"/>
  <c r="AR42" i="5"/>
  <c r="BF42" i="5"/>
  <c r="BN42" i="5"/>
  <c r="G42" i="5"/>
  <c r="AY42" i="5"/>
  <c r="P42" i="5"/>
  <c r="AO42" i="5"/>
  <c r="BC42" i="5"/>
  <c r="J42" i="5"/>
  <c r="W42" i="5"/>
  <c r="BO34" i="5"/>
  <c r="R34" i="5"/>
  <c r="AJ34" i="5"/>
  <c r="AL34" i="5"/>
  <c r="AT34" i="5"/>
  <c r="BD34" i="5"/>
  <c r="AO34" i="5"/>
  <c r="BC34" i="5"/>
  <c r="AK34" i="5"/>
  <c r="N34" i="5"/>
  <c r="X34" i="5"/>
  <c r="AM34" i="5"/>
  <c r="AY34" i="5"/>
  <c r="AX34" i="5"/>
  <c r="P34" i="5"/>
  <c r="Y34" i="5"/>
  <c r="O65" i="5"/>
  <c r="BB65" i="5"/>
  <c r="AU65" i="5"/>
  <c r="AL65" i="5"/>
  <c r="AX65" i="5"/>
  <c r="AP65" i="5"/>
  <c r="I65" i="5"/>
  <c r="AT65" i="5"/>
  <c r="AZ65" i="5"/>
  <c r="V65" i="5"/>
  <c r="AV65" i="5"/>
  <c r="AJ65" i="5"/>
  <c r="BN65" i="5"/>
  <c r="W65" i="5"/>
  <c r="Z65" i="5"/>
  <c r="Q5" i="7"/>
  <c r="AZ5" i="7"/>
  <c r="BI5" i="7"/>
  <c r="X5" i="7"/>
  <c r="AN5" i="7"/>
  <c r="AT5" i="7"/>
  <c r="AK5" i="7"/>
  <c r="AP5" i="7"/>
  <c r="BM5" i="7"/>
  <c r="G5" i="7"/>
  <c r="J5" i="7"/>
  <c r="I5" i="7"/>
  <c r="Y5" i="7"/>
  <c r="AE5" i="7"/>
  <c r="V5" i="7"/>
  <c r="J98" i="7"/>
  <c r="BC98" i="7"/>
  <c r="N98" i="7"/>
  <c r="AO98" i="7"/>
  <c r="BG98" i="7"/>
  <c r="X98" i="7"/>
  <c r="AG98" i="7"/>
  <c r="AC98" i="7"/>
  <c r="BF98" i="7"/>
  <c r="AH98" i="7"/>
  <c r="AY98" i="7"/>
  <c r="Q98" i="7"/>
  <c r="AU98" i="7"/>
  <c r="BM98" i="7"/>
  <c r="H98" i="7"/>
  <c r="BK103" i="5"/>
  <c r="J103" i="5"/>
  <c r="BF103" i="5"/>
  <c r="Y103" i="5"/>
  <c r="BL103" i="5"/>
  <c r="BC103" i="5"/>
  <c r="AE103" i="5"/>
  <c r="AC103" i="5"/>
  <c r="BG103" i="5"/>
  <c r="BA103" i="5"/>
  <c r="AL103" i="5"/>
  <c r="BM103" i="5"/>
  <c r="G103" i="5"/>
  <c r="BE103" i="5"/>
  <c r="U103" i="5"/>
  <c r="BJ55" i="7"/>
  <c r="L55" i="7"/>
  <c r="AO55" i="7"/>
  <c r="T55" i="7"/>
  <c r="P55" i="7"/>
  <c r="AV55" i="7"/>
  <c r="BB55" i="7"/>
  <c r="AE55" i="7"/>
  <c r="AG55" i="7"/>
  <c r="R55" i="7"/>
  <c r="Q55" i="7"/>
  <c r="AN55" i="7"/>
  <c r="BC55" i="7"/>
  <c r="M55" i="7"/>
  <c r="AK55" i="7"/>
  <c r="AB55" i="7"/>
  <c r="BK81" i="5"/>
  <c r="AY81" i="5"/>
  <c r="AK81" i="5"/>
  <c r="AH81" i="5"/>
  <c r="S81" i="5"/>
  <c r="AW81" i="5"/>
  <c r="G81" i="5"/>
  <c r="AD81" i="5"/>
  <c r="Z81" i="5"/>
  <c r="BE81" i="5"/>
  <c r="BN81" i="5"/>
  <c r="M81" i="5"/>
  <c r="AC81" i="5"/>
  <c r="J81" i="5"/>
  <c r="H81" i="5"/>
  <c r="BC9" i="5"/>
  <c r="AN9" i="5"/>
  <c r="V9" i="5"/>
  <c r="O9" i="5"/>
  <c r="AZ9" i="5"/>
  <c r="U9" i="5"/>
  <c r="Z9" i="5"/>
  <c r="BL9" i="5"/>
  <c r="AS9" i="5"/>
  <c r="AI9" i="5"/>
  <c r="AU9" i="5"/>
  <c r="I9" i="5"/>
  <c r="BM9" i="5"/>
  <c r="AJ9" i="5"/>
  <c r="Y9" i="5"/>
  <c r="L100" i="7"/>
  <c r="AO100" i="7"/>
  <c r="O100" i="7"/>
  <c r="X100" i="7"/>
  <c r="AQ100" i="7"/>
  <c r="BE100" i="7"/>
  <c r="G100" i="7"/>
  <c r="Q100" i="7"/>
  <c r="AT100" i="7"/>
  <c r="BN100" i="7"/>
  <c r="M100" i="7"/>
  <c r="AC100" i="7"/>
  <c r="Z100" i="7"/>
  <c r="BL100" i="7"/>
  <c r="AD100" i="7"/>
  <c r="AJ100" i="7"/>
  <c r="AM12" i="5"/>
  <c r="AH12" i="5"/>
  <c r="Y12" i="5"/>
  <c r="AK12" i="5"/>
  <c r="BF12" i="5"/>
  <c r="X12" i="5"/>
  <c r="K12" i="5"/>
  <c r="L12" i="5"/>
  <c r="BD12" i="5"/>
  <c r="AL12" i="5"/>
  <c r="AI12" i="5"/>
  <c r="U12" i="5"/>
  <c r="BK12" i="5"/>
  <c r="BB12" i="5"/>
  <c r="M12" i="5"/>
  <c r="M55" i="5"/>
  <c r="AN55" i="5"/>
  <c r="BM55" i="5"/>
  <c r="BN55" i="5"/>
  <c r="AL55" i="5"/>
  <c r="I55" i="5"/>
  <c r="BL55" i="5"/>
  <c r="S55" i="5"/>
  <c r="AY55" i="5"/>
  <c r="BK55" i="5"/>
  <c r="N55" i="5"/>
  <c r="L55" i="5"/>
  <c r="BE55" i="5"/>
  <c r="AZ55" i="5"/>
  <c r="AC55" i="5"/>
  <c r="AI28" i="7"/>
  <c r="AL28" i="7"/>
  <c r="BK28" i="7"/>
  <c r="BG28" i="7"/>
  <c r="AN28" i="7"/>
  <c r="AY28" i="7"/>
  <c r="R28" i="7"/>
  <c r="BC28" i="7"/>
  <c r="AQ28" i="7"/>
  <c r="AU28" i="7"/>
  <c r="P28" i="7"/>
  <c r="BD28" i="7"/>
  <c r="X28" i="7"/>
  <c r="AO28" i="7"/>
  <c r="AZ28" i="7"/>
  <c r="G28" i="7"/>
  <c r="U33" i="7"/>
  <c r="BN33" i="7"/>
  <c r="K33" i="7"/>
  <c r="BA33" i="7"/>
  <c r="AU33" i="7"/>
  <c r="AL33" i="7"/>
  <c r="BC33" i="7"/>
  <c r="AK33" i="7"/>
  <c r="AQ33" i="7"/>
  <c r="AB33" i="7"/>
  <c r="AE33" i="7"/>
  <c r="AI33" i="7"/>
  <c r="M33" i="7"/>
  <c r="AX33" i="7"/>
  <c r="AG33" i="7"/>
  <c r="AM40" i="7"/>
  <c r="Z40" i="7"/>
  <c r="BO40" i="7"/>
  <c r="AS40" i="7"/>
  <c r="AT40" i="7"/>
  <c r="U40" i="7"/>
  <c r="BH40" i="7"/>
  <c r="AZ40" i="7"/>
  <c r="BJ40" i="7"/>
  <c r="AW40" i="7"/>
  <c r="BB40" i="7"/>
  <c r="BC40" i="7"/>
  <c r="AA40" i="7"/>
  <c r="BA40" i="7"/>
  <c r="M40" i="7"/>
  <c r="AO40" i="7"/>
  <c r="U49" i="7"/>
  <c r="BL49" i="7"/>
  <c r="AV49" i="7"/>
  <c r="BC49" i="7"/>
  <c r="AF49" i="7"/>
  <c r="AN49" i="7"/>
  <c r="AB49" i="7"/>
  <c r="BG49" i="7"/>
  <c r="AT49" i="7"/>
  <c r="AU49" i="7"/>
  <c r="AH49" i="7"/>
  <c r="BE49" i="7"/>
  <c r="AG49" i="7"/>
  <c r="AZ49" i="7"/>
  <c r="Y49" i="7"/>
  <c r="M7" i="5"/>
  <c r="AQ7" i="5"/>
  <c r="AN7" i="5"/>
  <c r="I7" i="5"/>
  <c r="BD7" i="5"/>
  <c r="BA7" i="5"/>
  <c r="BJ7" i="5"/>
  <c r="AM7" i="5"/>
  <c r="U7" i="5"/>
  <c r="K7" i="5"/>
  <c r="AV7" i="5"/>
  <c r="BE7" i="5"/>
  <c r="H7" i="5"/>
  <c r="BO7" i="5"/>
  <c r="O7" i="5"/>
  <c r="N3" i="5"/>
  <c r="AE3" i="5"/>
  <c r="AK3" i="5"/>
  <c r="BD3" i="5"/>
  <c r="AZ3" i="5"/>
  <c r="AY3" i="5"/>
  <c r="O3" i="5"/>
  <c r="AU3" i="5"/>
  <c r="AB3" i="5"/>
  <c r="AM3" i="5"/>
  <c r="AS3" i="5"/>
  <c r="I3" i="5"/>
  <c r="AP3" i="5"/>
  <c r="AI3" i="5"/>
  <c r="AQ3" i="5"/>
  <c r="BE3" i="5"/>
  <c r="W67" i="5"/>
  <c r="AC67" i="5"/>
  <c r="BN67" i="5"/>
  <c r="AZ67" i="5"/>
  <c r="AL67" i="5"/>
  <c r="G67" i="5"/>
  <c r="AN67" i="5"/>
  <c r="AJ67" i="5"/>
  <c r="Q67" i="5"/>
  <c r="BB67" i="5"/>
  <c r="AB67" i="5"/>
  <c r="T67" i="5"/>
  <c r="BM67" i="5"/>
  <c r="K67" i="5"/>
  <c r="X67" i="5"/>
  <c r="Y68" i="5"/>
  <c r="BN68" i="5"/>
  <c r="AQ68" i="5"/>
  <c r="AA68" i="5"/>
  <c r="AF68" i="5"/>
  <c r="N68" i="5"/>
  <c r="H68" i="5"/>
  <c r="Q68" i="5"/>
  <c r="AL68" i="5"/>
  <c r="AK68" i="5"/>
  <c r="BG68" i="5"/>
  <c r="G68" i="5"/>
  <c r="AP68" i="5"/>
  <c r="BE68" i="5"/>
  <c r="BC68" i="5"/>
  <c r="I66" i="5"/>
  <c r="AV66" i="5"/>
  <c r="AN66" i="5"/>
  <c r="BD66" i="5"/>
  <c r="AL66" i="5"/>
  <c r="Z66" i="5"/>
  <c r="X66" i="5"/>
  <c r="H66" i="5"/>
  <c r="AS66" i="5"/>
  <c r="AE66" i="5"/>
  <c r="AJ66" i="5"/>
  <c r="AG66" i="5"/>
  <c r="AB66" i="5"/>
  <c r="BE66" i="5"/>
  <c r="BN66" i="5"/>
  <c r="Y31" i="7"/>
  <c r="K31" i="7"/>
  <c r="BJ31" i="7"/>
  <c r="AE31" i="7"/>
  <c r="AU31" i="7"/>
  <c r="BF31" i="7"/>
  <c r="V31" i="7"/>
  <c r="BC31" i="7"/>
  <c r="AT31" i="7"/>
  <c r="AI31" i="7"/>
  <c r="P31" i="7"/>
  <c r="T31" i="7"/>
  <c r="S31" i="7"/>
  <c r="BA31" i="7"/>
  <c r="AP31" i="7"/>
  <c r="AJ111" i="5"/>
  <c r="J111" i="5"/>
  <c r="AA111" i="5"/>
  <c r="AN111" i="5"/>
  <c r="AS111" i="5"/>
  <c r="BH111" i="5"/>
  <c r="AL111" i="5"/>
  <c r="AF111" i="5"/>
  <c r="N111" i="5"/>
  <c r="G111" i="5"/>
  <c r="M111" i="5"/>
  <c r="AU111" i="5"/>
  <c r="O111" i="5"/>
  <c r="AX111" i="5"/>
  <c r="AK111" i="5"/>
  <c r="BK111" i="5"/>
  <c r="BL23" i="7"/>
  <c r="AP23" i="7"/>
  <c r="Q23" i="7"/>
  <c r="BJ23" i="7"/>
  <c r="Z23" i="7"/>
  <c r="W23" i="7"/>
  <c r="AM23" i="7"/>
  <c r="AO23" i="7"/>
  <c r="AW23" i="7"/>
  <c r="R23" i="7"/>
  <c r="AD23" i="7"/>
  <c r="P23" i="7"/>
  <c r="BG23" i="7"/>
  <c r="T23" i="7"/>
  <c r="AN23" i="7"/>
  <c r="BB43" i="5"/>
  <c r="AS43" i="5"/>
  <c r="BD43" i="5"/>
  <c r="AL43" i="5"/>
  <c r="Z43" i="5"/>
  <c r="J43" i="5"/>
  <c r="T43" i="5"/>
  <c r="BF43" i="5"/>
  <c r="R43" i="5"/>
  <c r="AT43" i="5"/>
  <c r="AW43" i="5"/>
  <c r="H43" i="5"/>
  <c r="BJ43" i="5"/>
  <c r="BK43" i="5"/>
  <c r="Y43" i="5"/>
  <c r="AZ36" i="5"/>
  <c r="Z36" i="5"/>
  <c r="BD36" i="5"/>
  <c r="BJ36" i="5"/>
  <c r="AA36" i="5"/>
  <c r="AP36" i="5"/>
  <c r="Q36" i="5"/>
  <c r="AL36" i="5"/>
  <c r="BB36" i="5"/>
  <c r="V36" i="5"/>
  <c r="M36" i="5"/>
  <c r="BN36" i="5"/>
  <c r="BF36" i="5"/>
  <c r="R36" i="5"/>
  <c r="U36" i="5"/>
  <c r="AQ36" i="5"/>
  <c r="V73" i="7"/>
  <c r="P73" i="7"/>
  <c r="BC73" i="7"/>
  <c r="AT73" i="7"/>
  <c r="T73" i="7"/>
  <c r="BJ73" i="7"/>
  <c r="BO73" i="7"/>
  <c r="O73" i="7"/>
  <c r="BE73" i="7"/>
  <c r="BI73" i="7"/>
  <c r="AW73" i="7"/>
  <c r="AQ73" i="7"/>
  <c r="H73" i="7"/>
  <c r="BB73" i="7"/>
  <c r="AJ73" i="7"/>
  <c r="R62" i="7"/>
  <c r="AG62" i="7"/>
  <c r="AR62" i="7"/>
  <c r="W62" i="7"/>
  <c r="G62" i="7"/>
  <c r="Y62" i="7"/>
  <c r="K62" i="7"/>
  <c r="O62" i="7"/>
  <c r="AD62" i="7"/>
  <c r="AJ62" i="7"/>
  <c r="AI62" i="7"/>
  <c r="Z62" i="7"/>
  <c r="BK62" i="7"/>
  <c r="AO62" i="7"/>
  <c r="AF62" i="7"/>
  <c r="AM62" i="7"/>
  <c r="BH48" i="5"/>
  <c r="BA48" i="5"/>
  <c r="AT48" i="5"/>
  <c r="AY48" i="5"/>
  <c r="BM48" i="5"/>
  <c r="AI48" i="5"/>
  <c r="BK48" i="5"/>
  <c r="AM48" i="5"/>
  <c r="BN48" i="5"/>
  <c r="K48" i="5"/>
  <c r="AX48" i="5"/>
  <c r="AN48" i="5"/>
  <c r="BC48" i="5"/>
  <c r="BI48" i="5"/>
  <c r="BF48" i="5"/>
  <c r="AO4" i="7"/>
  <c r="P4" i="7"/>
  <c r="AR4" i="7"/>
  <c r="AV4" i="7"/>
  <c r="AI4" i="7"/>
  <c r="AB4" i="7"/>
  <c r="L4" i="7"/>
  <c r="R4" i="7"/>
  <c r="AN4" i="7"/>
  <c r="BI4" i="7"/>
  <c r="AW4" i="7"/>
  <c r="Q4" i="7"/>
  <c r="BD4" i="7"/>
  <c r="O4" i="7"/>
  <c r="G4" i="7"/>
  <c r="BM89" i="7"/>
  <c r="AC89" i="7"/>
  <c r="AJ89" i="7"/>
  <c r="AF89" i="7"/>
  <c r="BJ89" i="7"/>
  <c r="BB89" i="7"/>
  <c r="BG89" i="7"/>
  <c r="R89" i="7"/>
  <c r="I89" i="7"/>
  <c r="K89" i="7"/>
  <c r="AN89" i="7"/>
  <c r="AR89" i="7"/>
  <c r="T89" i="7"/>
  <c r="AV89" i="7"/>
  <c r="L89" i="7"/>
  <c r="AE15" i="5"/>
  <c r="W15" i="5"/>
  <c r="V15" i="5"/>
  <c r="Q15" i="5"/>
  <c r="AU15" i="5"/>
  <c r="BB15" i="5"/>
  <c r="BI15" i="5"/>
  <c r="BG15" i="5"/>
  <c r="AI15" i="5"/>
  <c r="L15" i="5"/>
  <c r="BM15" i="5"/>
  <c r="AR15" i="5"/>
  <c r="AT15" i="5"/>
  <c r="H15" i="5"/>
  <c r="AY15" i="5"/>
  <c r="BO18" i="7"/>
  <c r="P18" i="7"/>
  <c r="L18" i="7"/>
  <c r="AW18" i="7"/>
  <c r="AN18" i="7"/>
  <c r="Q18" i="7"/>
  <c r="BA18" i="7"/>
  <c r="BE18" i="7"/>
  <c r="BJ18" i="7"/>
  <c r="AD18" i="7"/>
  <c r="BB18" i="7"/>
  <c r="AG18" i="7"/>
  <c r="BG18" i="7"/>
  <c r="AH18" i="7"/>
  <c r="V18" i="7"/>
  <c r="AE18" i="7"/>
  <c r="BO43" i="7"/>
  <c r="BJ43" i="7"/>
  <c r="N43" i="7"/>
  <c r="R43" i="7"/>
  <c r="BH43" i="7"/>
  <c r="AU43" i="7"/>
  <c r="J43" i="7"/>
  <c r="AM43" i="7"/>
  <c r="BI43" i="7"/>
  <c r="AK43" i="7"/>
  <c r="BC43" i="7"/>
  <c r="BF43" i="7"/>
  <c r="I43" i="7"/>
  <c r="AC43" i="7"/>
  <c r="Z43" i="7"/>
  <c r="Y81" i="7"/>
  <c r="BF81" i="7"/>
  <c r="Q81" i="7"/>
  <c r="R81" i="7"/>
  <c r="AK81" i="7"/>
  <c r="AH81" i="7"/>
  <c r="G81" i="7"/>
  <c r="BG81" i="7"/>
  <c r="M81" i="7"/>
  <c r="H81" i="7"/>
  <c r="K81" i="7"/>
  <c r="AP81" i="7"/>
  <c r="J81" i="7"/>
  <c r="AV81" i="7"/>
  <c r="BL81" i="7"/>
  <c r="AA81" i="7"/>
  <c r="AG59" i="7"/>
  <c r="BK59" i="7"/>
  <c r="K59" i="7"/>
  <c r="AY59" i="7"/>
  <c r="Z59" i="7"/>
  <c r="AZ59" i="7"/>
  <c r="X59" i="7"/>
  <c r="AX59" i="7"/>
  <c r="AQ59" i="7"/>
  <c r="AL59" i="7"/>
  <c r="BO59" i="7"/>
  <c r="AH59" i="7"/>
  <c r="BH59" i="7"/>
  <c r="M59" i="7"/>
  <c r="BL59" i="7"/>
  <c r="BE92" i="5"/>
  <c r="AM92" i="5"/>
  <c r="V92" i="5"/>
  <c r="AX92" i="5"/>
  <c r="M92" i="5"/>
  <c r="AE92" i="5"/>
  <c r="Z92" i="5"/>
  <c r="U92" i="5"/>
  <c r="BD92" i="5"/>
  <c r="S92" i="5"/>
  <c r="AT92" i="5"/>
  <c r="AW92" i="5"/>
  <c r="O92" i="5"/>
  <c r="AA92" i="5"/>
  <c r="I92" i="5"/>
  <c r="BH96" i="5"/>
  <c r="R96" i="5"/>
  <c r="M96" i="5"/>
  <c r="AP96" i="5"/>
  <c r="AW96" i="5"/>
  <c r="AN96" i="5"/>
  <c r="AQ96" i="5"/>
  <c r="BL96" i="5"/>
  <c r="AJ96" i="5"/>
  <c r="P96" i="5"/>
  <c r="AR96" i="5"/>
  <c r="Z96" i="5"/>
  <c r="H96" i="5"/>
  <c r="S96" i="5"/>
  <c r="BM96" i="5"/>
  <c r="BN96" i="5"/>
  <c r="Y59" i="5"/>
  <c r="AD59" i="5"/>
  <c r="AQ59" i="5"/>
  <c r="AH59" i="5"/>
  <c r="Q59" i="5"/>
  <c r="G59" i="5"/>
  <c r="AY59" i="5"/>
  <c r="BD59" i="5"/>
  <c r="Z59" i="5"/>
  <c r="O59" i="5"/>
  <c r="AR59" i="5"/>
  <c r="J59" i="5"/>
  <c r="BM59" i="5"/>
  <c r="AK59" i="5"/>
  <c r="I59" i="5"/>
  <c r="AR75" i="5"/>
  <c r="BD75" i="5"/>
  <c r="AH75" i="5"/>
  <c r="AP75" i="5"/>
  <c r="BF75" i="5"/>
  <c r="AS75" i="5"/>
  <c r="BI75" i="5"/>
  <c r="AW75" i="5"/>
  <c r="AI75" i="5"/>
  <c r="X75" i="5"/>
  <c r="S75" i="5"/>
  <c r="AE75" i="5"/>
  <c r="T75" i="5"/>
  <c r="BG75" i="5"/>
  <c r="AX75" i="5"/>
  <c r="I5" i="5"/>
  <c r="AF5" i="5"/>
  <c r="L5" i="5"/>
  <c r="AM5" i="5"/>
  <c r="BC5" i="5"/>
  <c r="AN5" i="5"/>
  <c r="AZ5" i="5"/>
  <c r="AX5" i="5"/>
  <c r="AO5" i="5"/>
  <c r="AG5" i="5"/>
  <c r="AU5" i="5"/>
  <c r="AV5" i="5"/>
  <c r="BK5" i="5"/>
  <c r="AH5" i="5"/>
  <c r="BO5" i="5"/>
  <c r="BC62" i="5"/>
  <c r="AD62" i="5"/>
  <c r="AR62" i="5"/>
  <c r="O62" i="5"/>
  <c r="AN62" i="5"/>
  <c r="AH62" i="5"/>
  <c r="AB62" i="5"/>
  <c r="L62" i="5"/>
  <c r="BN62" i="5"/>
  <c r="AM62" i="5"/>
  <c r="AJ62" i="5"/>
  <c r="AA62" i="5"/>
  <c r="BD62" i="5"/>
  <c r="AU62" i="5"/>
  <c r="AP62" i="5"/>
  <c r="BA62" i="5"/>
  <c r="AJ8" i="5"/>
  <c r="AW8" i="5"/>
  <c r="AV8" i="5"/>
  <c r="BE8" i="5"/>
  <c r="BJ8" i="5"/>
  <c r="AI8" i="5"/>
  <c r="BB8" i="5"/>
  <c r="T8" i="5"/>
  <c r="M8" i="5"/>
  <c r="L8" i="5"/>
  <c r="AT8" i="5"/>
  <c r="I8" i="5"/>
  <c r="AK8" i="5"/>
  <c r="BN8" i="5"/>
  <c r="J8" i="5"/>
  <c r="AH101" i="5"/>
  <c r="AF101" i="5"/>
  <c r="AJ101" i="5"/>
  <c r="BA101" i="5"/>
  <c r="AW101" i="5"/>
  <c r="Q101" i="5"/>
  <c r="BF101" i="5"/>
  <c r="AA101" i="5"/>
  <c r="Y101" i="5"/>
  <c r="AD101" i="5"/>
  <c r="O101" i="5"/>
  <c r="M101" i="5"/>
  <c r="AK101" i="5"/>
  <c r="AV101" i="5"/>
  <c r="AS101" i="5"/>
  <c r="AE106" i="5"/>
  <c r="AP106" i="5"/>
  <c r="AA106" i="5"/>
  <c r="I106" i="5"/>
  <c r="AC106" i="5"/>
  <c r="L106" i="5"/>
  <c r="AY106" i="5"/>
  <c r="T106" i="5"/>
  <c r="AR106" i="5"/>
  <c r="AT106" i="5"/>
  <c r="BM106" i="5"/>
  <c r="K106" i="5"/>
  <c r="BB106" i="5"/>
  <c r="AF106" i="5"/>
  <c r="H106" i="5"/>
  <c r="BH78" i="7"/>
  <c r="AL78" i="7"/>
  <c r="L78" i="7"/>
  <c r="N78" i="7"/>
  <c r="I78" i="7"/>
  <c r="BB78" i="7"/>
  <c r="AQ78" i="7"/>
  <c r="BI78" i="7"/>
  <c r="AG78" i="7"/>
  <c r="BD78" i="7"/>
  <c r="AO78" i="7"/>
  <c r="AZ78" i="7"/>
  <c r="AF78" i="7"/>
  <c r="BN78" i="7"/>
  <c r="AS78" i="7"/>
  <c r="H45" i="7"/>
  <c r="BA45" i="7"/>
  <c r="AF45" i="7"/>
  <c r="J45" i="7"/>
  <c r="M45" i="7"/>
  <c r="AB45" i="7"/>
  <c r="AO45" i="7"/>
  <c r="AR45" i="7"/>
  <c r="AD45" i="7"/>
  <c r="BL45" i="7"/>
  <c r="BE45" i="7"/>
  <c r="AN45" i="7"/>
  <c r="BF45" i="7"/>
  <c r="AM45" i="7"/>
  <c r="R45" i="7"/>
  <c r="BO19" i="5"/>
  <c r="AC19" i="5"/>
  <c r="P19" i="5"/>
  <c r="H19" i="5"/>
  <c r="BC19" i="5"/>
  <c r="AL19" i="5"/>
  <c r="AU19" i="5"/>
  <c r="Q19" i="5"/>
  <c r="BI19" i="5"/>
  <c r="S19" i="5"/>
  <c r="AY19" i="5"/>
  <c r="AT19" i="5"/>
  <c r="AZ19" i="5"/>
  <c r="BG19" i="5"/>
  <c r="I19" i="5"/>
  <c r="AV19" i="5"/>
  <c r="R57" i="7"/>
  <c r="AZ57" i="7"/>
  <c r="T57" i="7"/>
  <c r="X57" i="7"/>
  <c r="AY57" i="7"/>
  <c r="W57" i="7"/>
  <c r="AV57" i="7"/>
  <c r="I57" i="7"/>
  <c r="AR57" i="7"/>
  <c r="AD57" i="7"/>
  <c r="P57" i="7"/>
  <c r="AP57" i="7"/>
  <c r="AI57" i="7"/>
  <c r="Q57" i="7"/>
  <c r="AK57" i="7"/>
  <c r="AO109" i="7"/>
  <c r="AE109" i="7"/>
  <c r="AY109" i="7"/>
  <c r="BC109" i="7"/>
  <c r="P109" i="7"/>
  <c r="I109" i="7"/>
  <c r="AD109" i="7"/>
  <c r="T109" i="7"/>
  <c r="AN109" i="7"/>
  <c r="BA109" i="7"/>
  <c r="BE109" i="7"/>
  <c r="AG109" i="7"/>
  <c r="L109" i="7"/>
  <c r="S109" i="7"/>
  <c r="AI109" i="7"/>
  <c r="BJ109" i="7"/>
  <c r="BJ47" i="7"/>
  <c r="AJ47" i="7"/>
  <c r="AD47" i="7"/>
  <c r="AT47" i="7"/>
  <c r="AH47" i="7"/>
  <c r="AP47" i="7"/>
  <c r="AO47" i="7"/>
  <c r="BM47" i="7"/>
  <c r="AY47" i="7"/>
  <c r="U47" i="7"/>
  <c r="S47" i="7"/>
  <c r="BN47" i="7"/>
  <c r="AM47" i="7"/>
  <c r="AU47" i="7"/>
  <c r="AG47" i="7"/>
  <c r="BK54" i="5"/>
  <c r="AZ54" i="5"/>
  <c r="AU54" i="5"/>
  <c r="BO54" i="5"/>
  <c r="O54" i="5"/>
  <c r="AM54" i="5"/>
  <c r="AD54" i="5"/>
  <c r="AF54" i="5"/>
  <c r="AI54" i="5"/>
  <c r="AK54" i="5"/>
  <c r="Z54" i="5"/>
  <c r="H54" i="5"/>
  <c r="I54" i="5"/>
  <c r="AL54" i="5"/>
  <c r="G54" i="5"/>
  <c r="AP102" i="7"/>
  <c r="V102" i="7"/>
  <c r="AF102" i="7"/>
  <c r="AM102" i="7"/>
  <c r="AY102" i="7"/>
  <c r="X102" i="7"/>
  <c r="S102" i="7"/>
  <c r="AW102" i="7"/>
  <c r="R102" i="7"/>
  <c r="AT102" i="7"/>
  <c r="AA102" i="7"/>
  <c r="BM102" i="7"/>
  <c r="AV102" i="7"/>
  <c r="AR102" i="7"/>
  <c r="BF102" i="7"/>
  <c r="L3" i="7"/>
  <c r="BF3" i="7"/>
  <c r="AL3" i="7"/>
  <c r="AG3" i="7"/>
  <c r="BC3" i="7"/>
  <c r="AP3" i="7"/>
  <c r="T3" i="7"/>
  <c r="AE3" i="7"/>
  <c r="AQ3" i="7"/>
  <c r="BN3" i="7"/>
  <c r="AT3" i="7"/>
  <c r="AR3" i="7"/>
  <c r="AV3" i="7"/>
  <c r="N3" i="7"/>
  <c r="AN3" i="7"/>
  <c r="BG3" i="7"/>
  <c r="AO102" i="5"/>
  <c r="AS102" i="5"/>
  <c r="AP102" i="5"/>
  <c r="AJ102" i="5"/>
  <c r="O102" i="5"/>
  <c r="AM102" i="5"/>
  <c r="M102" i="5"/>
  <c r="I102" i="5"/>
  <c r="BM102" i="5"/>
  <c r="BB102" i="5"/>
  <c r="Z102" i="5"/>
  <c r="G102" i="5"/>
  <c r="BN102" i="5"/>
  <c r="L102" i="5"/>
  <c r="AZ102" i="5"/>
  <c r="X48" i="7"/>
  <c r="BM48" i="7"/>
  <c r="BO48" i="7"/>
  <c r="AM48" i="7"/>
  <c r="BG48" i="7"/>
  <c r="BJ48" i="7"/>
  <c r="AL48" i="7"/>
  <c r="Z48" i="7"/>
  <c r="AA48" i="7"/>
  <c r="G48" i="7"/>
  <c r="AB48" i="7"/>
  <c r="O48" i="7"/>
  <c r="P48" i="7"/>
  <c r="U48" i="7"/>
  <c r="AP48" i="7"/>
  <c r="AI92" i="7"/>
  <c r="BN92" i="7"/>
  <c r="BD92" i="7"/>
  <c r="AO92" i="7"/>
  <c r="AM92" i="7"/>
  <c r="AS92" i="7"/>
  <c r="BL92" i="7"/>
  <c r="BK92" i="7"/>
  <c r="BE92" i="7"/>
  <c r="T92" i="7"/>
  <c r="Q92" i="7"/>
  <c r="M92" i="7"/>
  <c r="BF92" i="7"/>
  <c r="BI92" i="7"/>
  <c r="BA92" i="7"/>
  <c r="S32" i="7"/>
  <c r="AP32" i="7"/>
  <c r="T32" i="7"/>
  <c r="AI32" i="7"/>
  <c r="I32" i="7"/>
  <c r="V32" i="7"/>
  <c r="AY32" i="7"/>
  <c r="AK32" i="7"/>
  <c r="BD32" i="7"/>
  <c r="BK32" i="7"/>
  <c r="Y32" i="7"/>
  <c r="N32" i="7"/>
  <c r="BL32" i="7"/>
  <c r="AL32" i="7"/>
  <c r="AJ32" i="7"/>
  <c r="T58" i="7"/>
  <c r="AX58" i="7"/>
  <c r="BN58" i="7"/>
  <c r="P58" i="7"/>
  <c r="AP58" i="7"/>
  <c r="H58" i="7"/>
  <c r="M58" i="7"/>
  <c r="AN58" i="7"/>
  <c r="AG58" i="7"/>
  <c r="Q58" i="7"/>
  <c r="BF58" i="7"/>
  <c r="AS58" i="7"/>
  <c r="BE58" i="7"/>
  <c r="AV58" i="7"/>
  <c r="W58" i="7"/>
  <c r="AV16" i="7"/>
  <c r="AC16" i="7"/>
  <c r="BE16" i="7"/>
  <c r="AN16" i="7"/>
  <c r="M16" i="7"/>
  <c r="N16" i="7"/>
  <c r="AO16" i="7"/>
  <c r="AG16" i="7"/>
  <c r="AI16" i="7"/>
  <c r="P16" i="7"/>
  <c r="BN16" i="7"/>
  <c r="O16" i="7"/>
  <c r="BG16" i="7"/>
  <c r="K16" i="7"/>
  <c r="AP16" i="7"/>
  <c r="BL70" i="7"/>
  <c r="V70" i="7"/>
  <c r="N70" i="7"/>
  <c r="AZ70" i="7"/>
  <c r="BH70" i="7"/>
  <c r="AM70" i="7"/>
  <c r="AH70" i="7"/>
  <c r="AK70" i="7"/>
  <c r="AY70" i="7"/>
  <c r="BK70" i="7"/>
  <c r="BG70" i="7"/>
  <c r="AC70" i="7"/>
  <c r="K70" i="7"/>
  <c r="Z70" i="7"/>
  <c r="I70" i="7"/>
  <c r="BH51" i="7"/>
  <c r="AO51" i="7"/>
  <c r="BC51" i="7"/>
  <c r="H51" i="7"/>
  <c r="O51" i="7"/>
  <c r="N51" i="7"/>
  <c r="V51" i="7"/>
  <c r="M51" i="7"/>
  <c r="AX51" i="7"/>
  <c r="Q51" i="7"/>
  <c r="I51" i="7"/>
  <c r="BM51" i="7"/>
  <c r="BF51" i="7"/>
  <c r="Z51" i="7"/>
  <c r="AZ51" i="7"/>
  <c r="O88" i="7"/>
  <c r="AA88" i="7"/>
  <c r="BN88" i="7"/>
  <c r="L88" i="7"/>
  <c r="AF88" i="7"/>
  <c r="BH88" i="7"/>
  <c r="AQ88" i="7"/>
  <c r="H88" i="7"/>
  <c r="AB88" i="7"/>
  <c r="AZ88" i="7"/>
  <c r="BF88" i="7"/>
  <c r="AW88" i="7"/>
  <c r="P88" i="7"/>
  <c r="AK88" i="7"/>
  <c r="K88" i="7"/>
  <c r="BC24" i="5"/>
  <c r="T24" i="5"/>
  <c r="BM24" i="5"/>
  <c r="W24" i="5"/>
  <c r="BJ24" i="5"/>
  <c r="P24" i="5"/>
  <c r="AZ24" i="5"/>
  <c r="AH24" i="5"/>
  <c r="N24" i="5"/>
  <c r="Q24" i="5"/>
  <c r="BB24" i="5"/>
  <c r="BI24" i="5"/>
  <c r="AM24" i="5"/>
  <c r="AE24" i="5"/>
  <c r="BE24" i="5"/>
  <c r="AH11" i="5"/>
  <c r="BG11" i="5"/>
  <c r="AJ11" i="5"/>
  <c r="BH11" i="5"/>
  <c r="BN11" i="5"/>
  <c r="P11" i="5"/>
  <c r="BF11" i="5"/>
  <c r="J11" i="5"/>
  <c r="G11" i="5"/>
  <c r="AB11" i="5"/>
  <c r="L11" i="5"/>
  <c r="T11" i="5"/>
  <c r="AX11" i="5"/>
  <c r="AW11" i="5"/>
  <c r="I11" i="5"/>
  <c r="BD73" i="5"/>
  <c r="AF73" i="5"/>
  <c r="AJ73" i="5"/>
  <c r="T73" i="5"/>
  <c r="L73" i="5"/>
  <c r="BB73" i="5"/>
  <c r="U73" i="5"/>
  <c r="AP73" i="5"/>
  <c r="W73" i="5"/>
  <c r="BM73" i="5"/>
  <c r="I73" i="5"/>
  <c r="BG73" i="5"/>
  <c r="AU73" i="5"/>
  <c r="BF73" i="5"/>
  <c r="BH73" i="5"/>
  <c r="AR73" i="5"/>
  <c r="AW11" i="7"/>
  <c r="U11" i="7"/>
  <c r="AQ11" i="7"/>
  <c r="AF11" i="7"/>
  <c r="V11" i="7"/>
  <c r="W11" i="7"/>
  <c r="BH11" i="7"/>
  <c r="AK11" i="7"/>
  <c r="AR11" i="7"/>
  <c r="AB11" i="7"/>
  <c r="BM11" i="7"/>
  <c r="S11" i="7"/>
  <c r="N11" i="7"/>
  <c r="AM11" i="7"/>
  <c r="K11" i="7"/>
  <c r="AA63" i="7"/>
  <c r="AZ63" i="7"/>
  <c r="AP63" i="7"/>
  <c r="AC63" i="7"/>
  <c r="BA63" i="7"/>
  <c r="BD63" i="7"/>
  <c r="BC63" i="7"/>
  <c r="AL63" i="7"/>
  <c r="BK63" i="7"/>
  <c r="AF63" i="7"/>
  <c r="L63" i="7"/>
  <c r="BG63" i="7"/>
  <c r="G63" i="7"/>
  <c r="BB63" i="7"/>
  <c r="I63" i="7"/>
  <c r="AI63" i="7"/>
  <c r="AA99" i="7"/>
  <c r="BH99" i="7"/>
  <c r="W99" i="7"/>
  <c r="O99" i="7"/>
  <c r="K99" i="7"/>
  <c r="AL99" i="7"/>
  <c r="AO99" i="7"/>
  <c r="BE99" i="7"/>
  <c r="BO99" i="7"/>
  <c r="AV99" i="7"/>
  <c r="BM99" i="7"/>
  <c r="AU99" i="7"/>
  <c r="AT99" i="7"/>
  <c r="BA99" i="7"/>
  <c r="AS99" i="7"/>
  <c r="R63" i="5"/>
  <c r="S63" i="5"/>
  <c r="P63" i="5"/>
  <c r="AR63" i="5"/>
  <c r="BJ63" i="5"/>
  <c r="BB63" i="5"/>
  <c r="X63" i="5"/>
  <c r="BN63" i="5"/>
  <c r="L63" i="5"/>
  <c r="AS63" i="5"/>
  <c r="AG63" i="5"/>
  <c r="H63" i="5"/>
  <c r="BE63" i="5"/>
  <c r="AU63" i="5"/>
  <c r="Q63" i="5"/>
  <c r="AP87" i="7"/>
  <c r="AS87" i="7"/>
  <c r="AW87" i="7"/>
  <c r="G87" i="7"/>
  <c r="H87" i="7"/>
  <c r="L87" i="7"/>
  <c r="W87" i="7"/>
  <c r="AU87" i="7"/>
  <c r="BJ87" i="7"/>
  <c r="BM87" i="7"/>
  <c r="BG87" i="7"/>
  <c r="BC87" i="7"/>
  <c r="BH87" i="7"/>
  <c r="AY87" i="7"/>
  <c r="AA87" i="7"/>
  <c r="AX36" i="7"/>
  <c r="AQ36" i="7"/>
  <c r="Y36" i="7"/>
  <c r="BO36" i="7"/>
  <c r="O36" i="7"/>
  <c r="X36" i="7"/>
  <c r="M36" i="7"/>
  <c r="AT36" i="7"/>
  <c r="AV36" i="7"/>
  <c r="P36" i="7"/>
  <c r="AK36" i="7"/>
  <c r="BI36" i="7"/>
  <c r="L36" i="7"/>
  <c r="AC36" i="7"/>
  <c r="AR36" i="7"/>
  <c r="AM84" i="5"/>
  <c r="BN84" i="5"/>
  <c r="AQ84" i="5"/>
  <c r="AJ84" i="5"/>
  <c r="Z84" i="5"/>
  <c r="AV84" i="5"/>
  <c r="Y84" i="5"/>
  <c r="K84" i="5"/>
  <c r="W84" i="5"/>
  <c r="BD84" i="5"/>
  <c r="M84" i="5"/>
  <c r="S84" i="5"/>
  <c r="J84" i="5"/>
  <c r="AE84" i="5"/>
  <c r="AY84" i="5"/>
  <c r="AN84" i="5"/>
  <c r="BD106" i="7"/>
  <c r="N106" i="7"/>
  <c r="AD106" i="7"/>
  <c r="AV106" i="7"/>
  <c r="BK106" i="7"/>
  <c r="BM106" i="7"/>
  <c r="X106" i="7"/>
  <c r="AU106" i="7"/>
  <c r="BI106" i="7"/>
  <c r="BC106" i="7"/>
  <c r="R106" i="7"/>
  <c r="AI106" i="7"/>
  <c r="L106" i="7"/>
  <c r="AN106" i="7"/>
  <c r="Y106" i="7"/>
  <c r="BC104" i="7"/>
  <c r="AI104" i="7"/>
  <c r="AZ104" i="7"/>
  <c r="BK104" i="7"/>
  <c r="BG104" i="7"/>
  <c r="AX104" i="7"/>
  <c r="AB104" i="7"/>
  <c r="O104" i="7"/>
  <c r="AW104" i="7"/>
  <c r="BH104" i="7"/>
  <c r="AY104" i="7"/>
  <c r="BE104" i="7"/>
  <c r="AP104" i="7"/>
  <c r="V104" i="7"/>
  <c r="AG104" i="7"/>
  <c r="S104" i="7"/>
  <c r="AF76" i="5"/>
  <c r="AJ76" i="5"/>
  <c r="AZ76" i="5"/>
  <c r="AQ76" i="5"/>
  <c r="Z76" i="5"/>
  <c r="AP76" i="5"/>
  <c r="L76" i="5"/>
  <c r="AL76" i="5"/>
  <c r="AA76" i="5"/>
  <c r="H76" i="5"/>
  <c r="AK76" i="5"/>
  <c r="N76" i="5"/>
  <c r="J76" i="5"/>
  <c r="AM76" i="5"/>
  <c r="BC76" i="5"/>
  <c r="K22" i="5"/>
  <c r="AC22" i="5"/>
  <c r="AJ22" i="5"/>
  <c r="BH22" i="5"/>
  <c r="T22" i="5"/>
  <c r="AX22" i="5"/>
  <c r="BB22" i="5"/>
  <c r="BI22" i="5"/>
  <c r="V22" i="5"/>
  <c r="AF22" i="5"/>
  <c r="Q22" i="5"/>
  <c r="AA22" i="5"/>
  <c r="BO22" i="5"/>
  <c r="BG22" i="5"/>
  <c r="BF22" i="5"/>
  <c r="BI80" i="5"/>
  <c r="X80" i="5"/>
  <c r="BF80" i="5"/>
  <c r="AB80" i="5"/>
  <c r="Y80" i="5"/>
  <c r="P80" i="5"/>
  <c r="AH80" i="5"/>
  <c r="BE80" i="5"/>
  <c r="J80" i="5"/>
  <c r="T80" i="5"/>
  <c r="BO80" i="5"/>
  <c r="AI80" i="5"/>
  <c r="BB80" i="5"/>
  <c r="AP80" i="5"/>
  <c r="BH80" i="5"/>
  <c r="AU20" i="7"/>
  <c r="AN20" i="7"/>
  <c r="AO20" i="7"/>
  <c r="AJ20" i="7"/>
  <c r="N20" i="7"/>
  <c r="BM20" i="7"/>
  <c r="AQ20" i="7"/>
  <c r="AF20" i="7"/>
  <c r="W20" i="7"/>
  <c r="Q20" i="7"/>
  <c r="AM20" i="7"/>
  <c r="O20" i="7"/>
  <c r="AD20" i="7"/>
  <c r="S20" i="7"/>
  <c r="Y20" i="7"/>
  <c r="W93" i="5"/>
  <c r="AE93" i="5"/>
  <c r="AK93" i="5"/>
  <c r="H93" i="5"/>
  <c r="BK93" i="5"/>
  <c r="K93" i="5"/>
  <c r="BO93" i="5"/>
  <c r="BM93" i="5"/>
  <c r="J93" i="5"/>
  <c r="AZ93" i="5"/>
  <c r="BN93" i="5"/>
  <c r="AJ93" i="5"/>
  <c r="BC93" i="5"/>
  <c r="P93" i="5"/>
  <c r="Q93" i="5"/>
  <c r="BF93" i="5"/>
  <c r="BM64" i="7"/>
  <c r="W64" i="7"/>
  <c r="BG64" i="7"/>
  <c r="AZ64" i="7"/>
  <c r="BE64" i="7"/>
  <c r="BA64" i="7"/>
  <c r="T64" i="7"/>
  <c r="L64" i="7"/>
  <c r="AV64" i="7"/>
  <c r="BB64" i="7"/>
  <c r="BC64" i="7"/>
  <c r="AK64" i="7"/>
  <c r="S64" i="7"/>
  <c r="P64" i="7"/>
  <c r="AL64" i="7"/>
  <c r="BI46" i="7"/>
  <c r="AF46" i="7"/>
  <c r="J46" i="7"/>
  <c r="N46" i="7"/>
  <c r="Q46" i="7"/>
  <c r="O46" i="7"/>
  <c r="BE46" i="7"/>
  <c r="AL46" i="7"/>
  <c r="AZ46" i="7"/>
  <c r="AY46" i="7"/>
  <c r="V46" i="7"/>
  <c r="X46" i="7"/>
  <c r="AU46" i="7"/>
  <c r="BM46" i="7"/>
  <c r="T46" i="7"/>
  <c r="AB46" i="7"/>
  <c r="AC110" i="5"/>
  <c r="AX110" i="5"/>
  <c r="BL110" i="5"/>
  <c r="H110" i="5"/>
  <c r="AK110" i="5"/>
  <c r="I110" i="5"/>
  <c r="AA110" i="5"/>
  <c r="AJ110" i="5"/>
  <c r="S110" i="5"/>
  <c r="AZ110" i="5"/>
  <c r="AO110" i="5"/>
  <c r="AH110" i="5"/>
  <c r="BO110" i="5"/>
  <c r="U110" i="5"/>
  <c r="BM110" i="5"/>
  <c r="V67" i="7"/>
  <c r="BK67" i="7"/>
  <c r="AG67" i="7"/>
  <c r="Q67" i="7"/>
  <c r="H67" i="7"/>
  <c r="AW67" i="7"/>
  <c r="G67" i="7"/>
  <c r="AJ67" i="7"/>
  <c r="BD67" i="7"/>
  <c r="AB67" i="7"/>
  <c r="L67" i="7"/>
  <c r="BE67" i="7"/>
  <c r="AO67" i="7"/>
  <c r="BL67" i="7"/>
  <c r="AQ67" i="7"/>
  <c r="BN95" i="5"/>
  <c r="AJ95" i="5"/>
  <c r="BE95" i="5"/>
  <c r="AX95" i="5"/>
  <c r="AV95" i="5"/>
  <c r="I95" i="5"/>
  <c r="BB95" i="5"/>
  <c r="BK95" i="5"/>
  <c r="AT95" i="5"/>
  <c r="AZ95" i="5"/>
  <c r="AU95" i="5"/>
  <c r="P95" i="5"/>
  <c r="AY95" i="5"/>
  <c r="BJ95" i="5"/>
  <c r="BO95" i="5"/>
  <c r="AC14" i="5"/>
  <c r="BF14" i="5"/>
  <c r="BC14" i="5"/>
  <c r="R14" i="5"/>
  <c r="J14" i="5"/>
  <c r="BK14" i="5"/>
  <c r="AX14" i="5"/>
  <c r="AP14" i="5"/>
  <c r="AF14" i="5"/>
  <c r="AO14" i="5"/>
  <c r="BI14" i="5"/>
  <c r="N14" i="5"/>
  <c r="AD14" i="5"/>
  <c r="W14" i="5"/>
  <c r="AV14" i="5"/>
  <c r="BM79" i="5"/>
  <c r="BC79" i="5"/>
  <c r="AK79" i="5"/>
  <c r="BI79" i="5"/>
  <c r="BK79" i="5"/>
  <c r="Z79" i="5"/>
  <c r="BJ79" i="5"/>
  <c r="BF79" i="5"/>
  <c r="AU79" i="5"/>
  <c r="I79" i="5"/>
  <c r="AX79" i="5"/>
  <c r="AN79" i="5"/>
  <c r="Y79" i="5"/>
  <c r="AI79" i="5"/>
  <c r="W79" i="5"/>
  <c r="AS79" i="5"/>
  <c r="AO86" i="5"/>
  <c r="BJ86" i="5"/>
  <c r="AD86" i="5"/>
  <c r="AM86" i="5"/>
  <c r="Z86" i="5"/>
  <c r="BO86" i="5"/>
  <c r="BF86" i="5"/>
  <c r="AL86" i="5"/>
  <c r="AE86" i="5"/>
  <c r="AH86" i="5"/>
  <c r="AR86" i="5"/>
  <c r="BD86" i="5"/>
  <c r="AQ86" i="5"/>
  <c r="U86" i="5"/>
  <c r="AW86" i="5"/>
  <c r="AN17" i="7"/>
  <c r="BM17" i="7"/>
  <c r="AJ17" i="7"/>
  <c r="AP17" i="7"/>
  <c r="AT17" i="7"/>
  <c r="AF17" i="7"/>
  <c r="BI17" i="7"/>
  <c r="BD17" i="7"/>
  <c r="AB17" i="7"/>
  <c r="AS17" i="7"/>
  <c r="N17" i="7"/>
  <c r="AC17" i="7"/>
  <c r="V17" i="7"/>
  <c r="AU17" i="7"/>
  <c r="Y17" i="7"/>
  <c r="BH12" i="7"/>
  <c r="AC12" i="7"/>
  <c r="AK12" i="7"/>
  <c r="BC12" i="7"/>
  <c r="X12" i="7"/>
  <c r="AE12" i="7"/>
  <c r="P12" i="7"/>
  <c r="N12" i="7"/>
  <c r="AN12" i="7"/>
  <c r="AR12" i="7"/>
  <c r="BN12" i="7"/>
  <c r="AY12" i="7"/>
  <c r="S12" i="7"/>
  <c r="I12" i="7"/>
  <c r="BA12" i="7"/>
  <c r="AW56" i="7"/>
  <c r="G56" i="7"/>
  <c r="W56" i="7"/>
  <c r="T56" i="7"/>
  <c r="X56" i="7"/>
  <c r="AB56" i="7"/>
  <c r="BM56" i="7"/>
  <c r="AE56" i="7"/>
  <c r="K56" i="7"/>
  <c r="BC56" i="7"/>
  <c r="AC56" i="7"/>
  <c r="BE26" i="7"/>
  <c r="AL26" i="7"/>
  <c r="S26" i="7"/>
  <c r="AE26" i="7"/>
  <c r="L26" i="7"/>
  <c r="AS26" i="7"/>
  <c r="AK26" i="7"/>
  <c r="M26" i="7"/>
  <c r="K26" i="7"/>
  <c r="AZ26" i="7"/>
  <c r="Y26" i="7"/>
  <c r="T26" i="7"/>
  <c r="BL26" i="7"/>
  <c r="Z26" i="7"/>
  <c r="G26" i="7"/>
  <c r="X91" i="7"/>
  <c r="AV91" i="7"/>
  <c r="V91" i="7"/>
  <c r="BH91" i="7"/>
  <c r="BC91" i="7"/>
  <c r="AS91" i="7"/>
  <c r="G91" i="7"/>
  <c r="BF91" i="7"/>
  <c r="AT91" i="7"/>
  <c r="BJ91" i="7"/>
  <c r="AI91" i="7"/>
  <c r="R91" i="7"/>
  <c r="BI91" i="7"/>
  <c r="AY91" i="7"/>
  <c r="AW91" i="7"/>
  <c r="P13" i="5"/>
  <c r="AF13" i="5"/>
  <c r="AV13" i="5"/>
  <c r="AY13" i="5"/>
  <c r="AB13" i="5"/>
  <c r="AA13" i="5"/>
  <c r="BL13" i="5"/>
  <c r="AZ13" i="5"/>
  <c r="Q13" i="5"/>
  <c r="O13" i="5"/>
  <c r="BB13" i="5"/>
  <c r="BJ13" i="5"/>
  <c r="G13" i="5"/>
  <c r="AI13" i="5"/>
  <c r="AU13" i="5"/>
  <c r="AW54" i="7"/>
  <c r="BL54" i="7"/>
  <c r="AL54" i="7"/>
  <c r="N54" i="7"/>
  <c r="P54" i="7"/>
  <c r="H54" i="7"/>
  <c r="V54" i="7"/>
  <c r="M54" i="7"/>
  <c r="BE54" i="7"/>
  <c r="T54" i="7"/>
  <c r="AH54" i="7"/>
  <c r="AR54" i="7"/>
  <c r="Z54" i="7"/>
  <c r="BC54" i="7"/>
  <c r="O54" i="7"/>
  <c r="AG54" i="7"/>
  <c r="BE52" i="5"/>
  <c r="AV52" i="5"/>
  <c r="AT52" i="5"/>
  <c r="AI52" i="5"/>
  <c r="AQ52" i="5"/>
  <c r="BM52" i="5"/>
  <c r="Y52" i="5"/>
  <c r="I52" i="5"/>
  <c r="BO52" i="5"/>
  <c r="BK52" i="5"/>
  <c r="K52" i="5"/>
  <c r="S52" i="5"/>
  <c r="BG52" i="5"/>
  <c r="V52" i="5"/>
  <c r="BL52" i="5"/>
  <c r="AA44" i="5"/>
  <c r="AD44" i="5"/>
  <c r="BO44" i="5"/>
  <c r="AL44" i="5"/>
  <c r="N44" i="5"/>
  <c r="AQ44" i="5"/>
  <c r="AR44" i="5"/>
  <c r="J44" i="5"/>
  <c r="AG44" i="5"/>
  <c r="Y44" i="5"/>
  <c r="AF44" i="5"/>
  <c r="T44" i="5"/>
  <c r="AP44" i="5"/>
  <c r="V44" i="5"/>
  <c r="I44" i="5"/>
  <c r="AH100" i="5"/>
  <c r="BE100" i="5"/>
  <c r="AE100" i="5"/>
  <c r="Q100" i="5"/>
  <c r="P100" i="5"/>
  <c r="Z100" i="5"/>
  <c r="T100" i="5"/>
  <c r="BI100" i="5"/>
  <c r="AI100" i="5"/>
  <c r="AT100" i="5"/>
  <c r="Y100" i="5"/>
  <c r="BM100" i="5"/>
  <c r="H100" i="5"/>
  <c r="W100" i="5"/>
  <c r="M100" i="5"/>
  <c r="AB33" i="5"/>
  <c r="AT33" i="5"/>
  <c r="BO33" i="5"/>
  <c r="AN33" i="5"/>
  <c r="AU33" i="5"/>
  <c r="AD33" i="5"/>
  <c r="AZ33" i="5"/>
  <c r="I33" i="5"/>
  <c r="AG33" i="5"/>
  <c r="AY33" i="5"/>
  <c r="Z33" i="5"/>
  <c r="BE33" i="5"/>
  <c r="AR33" i="5"/>
  <c r="BB33" i="5"/>
  <c r="AO33" i="5"/>
  <c r="V33" i="5"/>
  <c r="BD72" i="7"/>
  <c r="AW72" i="7"/>
  <c r="AH72" i="7"/>
  <c r="BM72" i="7"/>
  <c r="O72" i="7"/>
  <c r="AQ72" i="7"/>
  <c r="AO72" i="7"/>
  <c r="BG72" i="7"/>
  <c r="AA72" i="7"/>
  <c r="Y72" i="7"/>
  <c r="AK72" i="7"/>
  <c r="AS72" i="7"/>
  <c r="AU72" i="7"/>
  <c r="Q72" i="7"/>
  <c r="AG72" i="7"/>
  <c r="U93" i="7"/>
  <c r="AA93" i="7"/>
  <c r="BB93" i="7"/>
  <c r="BH93" i="7"/>
  <c r="BF93" i="7"/>
  <c r="AW93" i="7"/>
  <c r="W93" i="7"/>
  <c r="Y93" i="7"/>
  <c r="AC93" i="7"/>
  <c r="BA93" i="7"/>
  <c r="AR93" i="7"/>
  <c r="BE93" i="7"/>
  <c r="N93" i="7"/>
  <c r="K93" i="7"/>
  <c r="BN93" i="7"/>
  <c r="AY93" i="7"/>
  <c r="BB17" i="5"/>
  <c r="L17" i="5"/>
  <c r="AF17" i="5"/>
  <c r="BL17" i="5"/>
  <c r="AR17" i="5"/>
  <c r="AM17" i="5"/>
  <c r="H17" i="5"/>
  <c r="AT17" i="5"/>
  <c r="BN17" i="5"/>
  <c r="X17" i="5"/>
  <c r="AH17" i="5"/>
  <c r="AG17" i="5"/>
  <c r="S17" i="5"/>
  <c r="AE17" i="5"/>
  <c r="BM17" i="5"/>
  <c r="BM44" i="7"/>
  <c r="AJ44" i="7"/>
  <c r="W44" i="7"/>
  <c r="AL44" i="7"/>
  <c r="R44" i="7"/>
  <c r="AN44" i="7"/>
  <c r="N44" i="7"/>
  <c r="AM44" i="7"/>
  <c r="U44" i="7"/>
  <c r="G44" i="7"/>
  <c r="BI44" i="7"/>
  <c r="AR44" i="7"/>
  <c r="AH44" i="7"/>
  <c r="AU44" i="7"/>
  <c r="BC44" i="7"/>
  <c r="BO61" i="7"/>
  <c r="AO61" i="7"/>
  <c r="BK61" i="7"/>
  <c r="BD61" i="7"/>
  <c r="AC61" i="7"/>
  <c r="BL61" i="7"/>
  <c r="AG61" i="7"/>
  <c r="AY61" i="7"/>
  <c r="BH61" i="7"/>
  <c r="V61" i="7"/>
  <c r="BM61" i="7"/>
  <c r="BF61" i="7"/>
  <c r="AP61" i="7"/>
  <c r="T61" i="7"/>
  <c r="AQ61" i="7"/>
  <c r="BN56" i="5"/>
  <c r="BD56" i="5"/>
  <c r="BI56" i="5"/>
  <c r="R56" i="5"/>
  <c r="AR56" i="5"/>
  <c r="AD56" i="5"/>
  <c r="BA56" i="5"/>
  <c r="AS56" i="5"/>
  <c r="Z56" i="5"/>
  <c r="AW56" i="5"/>
  <c r="AH56" i="5"/>
  <c r="V56" i="5"/>
  <c r="O56" i="5"/>
  <c r="AY56" i="5"/>
  <c r="AB56" i="5"/>
  <c r="BL83" i="7"/>
  <c r="AA83" i="7"/>
  <c r="AD83" i="7"/>
  <c r="AJ83" i="7"/>
  <c r="AN83" i="7"/>
  <c r="AR83" i="7"/>
  <c r="M83" i="7"/>
  <c r="I83" i="7"/>
  <c r="AS83" i="7"/>
  <c r="AW83" i="7"/>
  <c r="H83" i="7"/>
  <c r="AY83" i="7"/>
  <c r="BD83" i="7"/>
  <c r="Q83" i="7"/>
  <c r="BM83" i="7"/>
  <c r="O83" i="7"/>
  <c r="AJ88" i="5"/>
  <c r="AE88" i="5"/>
  <c r="U88" i="5"/>
  <c r="AS88" i="5"/>
  <c r="AF88" i="5"/>
  <c r="AI88" i="5"/>
  <c r="AU88" i="5"/>
  <c r="AM88" i="5"/>
  <c r="T88" i="5"/>
  <c r="BM88" i="5"/>
  <c r="K88" i="5"/>
  <c r="AH88" i="5"/>
  <c r="AT88" i="5"/>
  <c r="Z88" i="5"/>
  <c r="AY88" i="5"/>
  <c r="BK18" i="5"/>
  <c r="AV18" i="5"/>
  <c r="AW18" i="5"/>
  <c r="AA18" i="5"/>
  <c r="BM18" i="5"/>
  <c r="AN18" i="5"/>
  <c r="Q18" i="5"/>
  <c r="BF18" i="5"/>
  <c r="J18" i="5"/>
  <c r="G18" i="5"/>
  <c r="AM18" i="5"/>
  <c r="N18" i="5"/>
  <c r="AR18" i="5"/>
  <c r="BL18" i="5"/>
  <c r="X18" i="5"/>
  <c r="N85" i="5"/>
  <c r="BK85" i="5"/>
  <c r="AC85" i="5"/>
  <c r="BA85" i="5"/>
  <c r="X85" i="5"/>
  <c r="H85" i="5"/>
  <c r="BO85" i="5"/>
  <c r="L85" i="5"/>
  <c r="AA85" i="5"/>
  <c r="AM85" i="5"/>
  <c r="U85" i="5"/>
  <c r="AF85" i="5"/>
  <c r="V85" i="5"/>
  <c r="G85" i="5"/>
  <c r="AK85" i="5"/>
  <c r="AU30" i="5"/>
  <c r="AM30" i="5"/>
  <c r="AQ30" i="5"/>
  <c r="BF30" i="5"/>
  <c r="AY30" i="5"/>
  <c r="AZ30" i="5"/>
  <c r="AL30" i="5"/>
  <c r="G30" i="5"/>
  <c r="W30" i="5"/>
  <c r="AK30" i="5"/>
  <c r="AF30" i="5"/>
  <c r="Z30" i="5"/>
  <c r="N30" i="5"/>
  <c r="BO30" i="5"/>
  <c r="BN30" i="5"/>
  <c r="BD30" i="5"/>
  <c r="AP105" i="7"/>
  <c r="AL105" i="7"/>
  <c r="BB105" i="7"/>
  <c r="AS105" i="7"/>
  <c r="Q105" i="7"/>
  <c r="BF105" i="7"/>
  <c r="P105" i="7"/>
  <c r="Y105" i="7"/>
  <c r="BG105" i="7"/>
  <c r="AE105" i="7"/>
  <c r="AR105" i="7"/>
  <c r="X105" i="7"/>
  <c r="AI105" i="7"/>
  <c r="S105" i="7"/>
  <c r="AJ105" i="7"/>
  <c r="AJ65" i="7"/>
  <c r="BN65" i="7"/>
  <c r="BA65" i="7"/>
  <c r="AQ65" i="7"/>
  <c r="BJ65" i="7"/>
  <c r="AZ65" i="7"/>
  <c r="AV65" i="7"/>
  <c r="BG65" i="7"/>
  <c r="BO65" i="7"/>
  <c r="AN65" i="7"/>
  <c r="BC65" i="7"/>
  <c r="AY65" i="7"/>
  <c r="AA65" i="7"/>
  <c r="AK65" i="7"/>
  <c r="Z65" i="7"/>
  <c r="Y65" i="7"/>
  <c r="AF37" i="7"/>
  <c r="BF37" i="7"/>
  <c r="AP37" i="7"/>
  <c r="AO37" i="7"/>
  <c r="V37" i="7"/>
  <c r="AN37" i="7"/>
  <c r="BO37" i="7"/>
  <c r="AJ37" i="7"/>
  <c r="M37" i="7"/>
  <c r="BI37" i="7"/>
  <c r="H37" i="7"/>
  <c r="P37" i="7"/>
  <c r="AK37" i="7"/>
  <c r="J37" i="7"/>
  <c r="AL37" i="7"/>
  <c r="AI46" i="5"/>
  <c r="AF46" i="5"/>
  <c r="BF46" i="5"/>
  <c r="AK46" i="5"/>
  <c r="BI46" i="5"/>
  <c r="BO46" i="5"/>
  <c r="BH46" i="5"/>
  <c r="AO46" i="5"/>
  <c r="AL46" i="5"/>
  <c r="BB46" i="5"/>
  <c r="BJ46" i="5"/>
  <c r="T46" i="5"/>
  <c r="AD46" i="5"/>
  <c r="AR46" i="5"/>
  <c r="O46" i="5"/>
  <c r="AK78" i="5"/>
  <c r="S78" i="5"/>
  <c r="BB78" i="5"/>
  <c r="AV78" i="5"/>
  <c r="Z78" i="5"/>
  <c r="P78" i="5"/>
  <c r="BE78" i="5"/>
  <c r="M78" i="5"/>
  <c r="H78" i="5"/>
  <c r="J78" i="5"/>
  <c r="AM78" i="5"/>
  <c r="BH78" i="5"/>
  <c r="BD78" i="5"/>
  <c r="AU78" i="5"/>
  <c r="AG78" i="5"/>
  <c r="AJ78" i="5"/>
  <c r="AE110" i="7"/>
  <c r="AL110" i="7"/>
  <c r="R110" i="7"/>
  <c r="BN110" i="7"/>
  <c r="W110" i="7"/>
  <c r="BI110" i="7"/>
  <c r="AP110" i="7"/>
  <c r="AG110" i="7"/>
  <c r="BB110" i="7"/>
  <c r="L110" i="7"/>
  <c r="AU110" i="7"/>
  <c r="BA110" i="7"/>
  <c r="U110" i="7"/>
  <c r="M110" i="7"/>
  <c r="AK110" i="7"/>
  <c r="BF68" i="7"/>
  <c r="N68" i="7"/>
  <c r="BK68" i="7"/>
  <c r="L68" i="7"/>
  <c r="BD68" i="7"/>
  <c r="AC68" i="7"/>
  <c r="BC68" i="7"/>
  <c r="AX68" i="7"/>
  <c r="AU68" i="7"/>
  <c r="AH68" i="7"/>
  <c r="BM68" i="7"/>
  <c r="BI68" i="7"/>
  <c r="O68" i="7"/>
  <c r="M68" i="7"/>
  <c r="G68" i="7"/>
  <c r="AW68" i="7"/>
  <c r="AC7" i="7"/>
  <c r="AI7" i="7"/>
  <c r="BJ7" i="7"/>
  <c r="AE7" i="7"/>
  <c r="AT7" i="7"/>
  <c r="J7" i="7"/>
  <c r="AP7" i="7"/>
  <c r="W7" i="7"/>
  <c r="BF7" i="7"/>
  <c r="AK7" i="7"/>
  <c r="BD7" i="7"/>
  <c r="BK7" i="7"/>
  <c r="K7" i="7"/>
  <c r="AZ7" i="7"/>
  <c r="AU7" i="7"/>
  <c r="R98" i="5"/>
  <c r="AS98" i="5"/>
  <c r="AZ98" i="5"/>
  <c r="P98" i="5"/>
  <c r="AE98" i="5"/>
  <c r="AR98" i="5"/>
  <c r="Q98" i="5"/>
  <c r="BA98" i="5"/>
  <c r="K98" i="5"/>
  <c r="BE98" i="5"/>
  <c r="N98" i="5"/>
  <c r="AN98" i="5"/>
  <c r="AK98" i="5"/>
  <c r="BF98" i="5"/>
  <c r="AT98" i="5"/>
  <c r="W70" i="5"/>
  <c r="U70" i="5"/>
  <c r="AH70" i="5"/>
  <c r="AI70" i="5"/>
  <c r="BF70" i="5"/>
  <c r="BN70" i="5"/>
  <c r="K70" i="5"/>
  <c r="BH70" i="5"/>
  <c r="T70" i="5"/>
  <c r="H70" i="5"/>
  <c r="BK70" i="5"/>
  <c r="AY70" i="5"/>
  <c r="S70" i="5"/>
  <c r="AA70" i="5"/>
  <c r="AV70" i="5"/>
  <c r="AQ70" i="5"/>
  <c r="AY111" i="7"/>
  <c r="P111" i="7"/>
  <c r="BG111" i="7"/>
  <c r="AZ111" i="7"/>
  <c r="X111" i="7"/>
  <c r="BK111" i="7"/>
  <c r="BF111" i="7"/>
  <c r="N111" i="7"/>
  <c r="AJ111" i="7"/>
  <c r="BM111" i="7"/>
  <c r="AA111" i="7"/>
  <c r="BC111" i="7"/>
  <c r="AD111" i="7"/>
  <c r="Z111" i="7"/>
  <c r="BJ111" i="7"/>
  <c r="BA105" i="5"/>
  <c r="AY105" i="5"/>
  <c r="L105" i="5"/>
  <c r="BK105" i="5"/>
  <c r="H105" i="5"/>
  <c r="BN105" i="5"/>
  <c r="AH105" i="5"/>
  <c r="W105" i="5"/>
  <c r="BL105" i="5"/>
  <c r="Q105" i="5"/>
  <c r="AE105" i="5"/>
  <c r="AS105" i="5"/>
  <c r="AI105" i="5"/>
  <c r="BB105" i="5"/>
  <c r="M105" i="5"/>
  <c r="P39" i="5"/>
  <c r="L39" i="5"/>
  <c r="H39" i="5"/>
  <c r="AS39" i="5"/>
  <c r="AH39" i="5"/>
  <c r="AO39" i="5"/>
  <c r="V39" i="5"/>
  <c r="M39" i="5"/>
  <c r="S39" i="5"/>
  <c r="BL39" i="5"/>
  <c r="U39" i="5"/>
  <c r="AI39" i="5"/>
  <c r="AN39" i="5"/>
  <c r="N39" i="5"/>
  <c r="BM39" i="5"/>
  <c r="R39" i="5"/>
  <c r="U13" i="7"/>
  <c r="AT13" i="7"/>
  <c r="BB13" i="7"/>
  <c r="BA13" i="7"/>
  <c r="BO13" i="7"/>
  <c r="J13" i="7"/>
  <c r="BE13" i="7"/>
  <c r="L13" i="7"/>
  <c r="AS13" i="7"/>
  <c r="AK13" i="7"/>
  <c r="AM13" i="7"/>
  <c r="O13" i="7"/>
  <c r="Z13" i="7"/>
  <c r="Q13" i="7"/>
  <c r="AL13" i="7"/>
  <c r="X91" i="5"/>
  <c r="BF91" i="5"/>
  <c r="R91" i="5"/>
  <c r="AU91" i="5"/>
  <c r="Z91" i="5"/>
  <c r="AJ91" i="5"/>
  <c r="AC91" i="5"/>
  <c r="Q91" i="5"/>
  <c r="BH91" i="5"/>
  <c r="AW91" i="5"/>
  <c r="AA91" i="5"/>
  <c r="BC91" i="5"/>
  <c r="G91" i="5"/>
  <c r="AO91" i="5"/>
  <c r="AR91" i="5"/>
  <c r="W15" i="7"/>
  <c r="BL15" i="7"/>
  <c r="V15" i="7"/>
  <c r="BJ15" i="7"/>
  <c r="AY15" i="7"/>
  <c r="S15" i="7"/>
  <c r="AD15" i="7"/>
  <c r="AM15" i="7"/>
  <c r="U15" i="7"/>
  <c r="AI15" i="7"/>
  <c r="AE15" i="7"/>
  <c r="BO15" i="7"/>
  <c r="AW15" i="7"/>
  <c r="AS15" i="7"/>
  <c r="M15" i="7"/>
  <c r="BK40" i="5"/>
  <c r="BA40" i="5"/>
  <c r="AI40" i="5"/>
  <c r="AY40" i="5"/>
  <c r="AH40" i="5"/>
  <c r="I40" i="5"/>
  <c r="AK40" i="5"/>
  <c r="BL40" i="5"/>
  <c r="Y40" i="5"/>
  <c r="R40" i="5"/>
  <c r="N40" i="5"/>
  <c r="AV40" i="5"/>
  <c r="AX40" i="5"/>
  <c r="BO40" i="5"/>
  <c r="BH40" i="5"/>
  <c r="AM40" i="5"/>
  <c r="BC72" i="5"/>
  <c r="AT72" i="5"/>
  <c r="BB72" i="5"/>
  <c r="BO72" i="5"/>
  <c r="AE72" i="5"/>
  <c r="T72" i="5"/>
  <c r="BH72" i="5"/>
  <c r="BL72" i="5"/>
  <c r="AK72" i="5"/>
  <c r="BA72" i="5"/>
  <c r="BG72" i="5"/>
  <c r="S72" i="5"/>
  <c r="AZ72" i="5"/>
  <c r="AQ72" i="5"/>
  <c r="R72" i="5"/>
  <c r="AG34" i="7"/>
  <c r="AF34" i="7"/>
  <c r="BG34" i="7"/>
  <c r="AN34" i="7"/>
  <c r="BK34" i="7"/>
  <c r="AM34" i="7"/>
  <c r="BB34" i="7"/>
  <c r="BN34" i="7"/>
  <c r="G34" i="7"/>
  <c r="L34" i="7"/>
  <c r="BD34" i="7"/>
  <c r="V34" i="7"/>
  <c r="AU34" i="7"/>
  <c r="BM34" i="7"/>
  <c r="M34" i="7"/>
  <c r="AV71" i="7"/>
  <c r="AE71" i="7"/>
  <c r="BI71" i="7"/>
  <c r="O71" i="7"/>
  <c r="AJ71" i="7"/>
  <c r="Q71" i="7"/>
  <c r="AR71" i="7"/>
  <c r="AO71" i="7"/>
  <c r="AI71" i="7"/>
  <c r="AY71" i="7"/>
  <c r="BH71" i="7"/>
  <c r="AA71" i="7"/>
  <c r="Z71" i="7"/>
  <c r="AW71" i="7"/>
  <c r="AF71" i="7"/>
  <c r="AT38" i="5"/>
  <c r="BG38" i="5"/>
  <c r="AW38" i="5"/>
  <c r="AQ38" i="5"/>
  <c r="W38" i="5"/>
  <c r="L38" i="5"/>
  <c r="T38" i="5"/>
  <c r="AJ38" i="5"/>
  <c r="AU38" i="5"/>
  <c r="X38" i="5"/>
  <c r="S38" i="5"/>
  <c r="AD38" i="5"/>
  <c r="AN38" i="5"/>
  <c r="P38" i="5"/>
  <c r="AC38" i="5"/>
  <c r="AT25" i="7"/>
  <c r="BN25" i="7"/>
  <c r="BG25" i="7"/>
  <c r="AF25" i="7"/>
  <c r="K25" i="7"/>
  <c r="U25" i="7"/>
  <c r="BI25" i="7"/>
  <c r="Z25" i="7"/>
  <c r="J25" i="7"/>
  <c r="AG25" i="7"/>
  <c r="AC25" i="7"/>
  <c r="AS25" i="7"/>
  <c r="AB25" i="7"/>
  <c r="AY25" i="7"/>
  <c r="AI25" i="7"/>
  <c r="AE25" i="7"/>
  <c r="BI82" i="7"/>
  <c r="L82" i="7"/>
  <c r="AX82" i="7"/>
  <c r="R82" i="7"/>
  <c r="AS82" i="7"/>
  <c r="K82" i="7"/>
  <c r="S82" i="7"/>
  <c r="AF82" i="7"/>
  <c r="J82" i="7"/>
  <c r="AT82" i="7"/>
  <c r="AE82" i="7"/>
  <c r="AP82" i="7"/>
  <c r="Y82" i="7"/>
  <c r="BL82" i="7"/>
  <c r="BE82" i="7"/>
  <c r="AE37" i="5"/>
  <c r="AK37" i="5"/>
  <c r="Z37" i="5"/>
  <c r="AV37" i="5"/>
  <c r="AJ37" i="5"/>
  <c r="AH37" i="5"/>
  <c r="BM37" i="5"/>
  <c r="AD37" i="5"/>
  <c r="AX37" i="5"/>
  <c r="L37" i="5"/>
  <c r="I37" i="5"/>
  <c r="N37" i="5"/>
  <c r="AQ37" i="5"/>
  <c r="AN37" i="5"/>
  <c r="R37" i="5"/>
  <c r="BA38" i="7"/>
  <c r="AG38" i="7"/>
  <c r="L38" i="7"/>
  <c r="AR38" i="7"/>
  <c r="J38" i="7"/>
  <c r="AF38" i="7"/>
  <c r="AZ38" i="7"/>
  <c r="AU38" i="7"/>
  <c r="I38" i="7"/>
  <c r="AN38" i="7"/>
  <c r="AV38" i="7"/>
  <c r="H38" i="7"/>
  <c r="M38" i="7"/>
  <c r="O38" i="7"/>
  <c r="AK38" i="7"/>
  <c r="AE69" i="5"/>
  <c r="G69" i="5"/>
  <c r="AM69" i="5"/>
  <c r="AL69" i="5"/>
  <c r="BK69" i="5"/>
  <c r="BL69" i="5"/>
  <c r="AC69" i="5"/>
  <c r="AJ69" i="5"/>
  <c r="V69" i="5"/>
  <c r="AW69" i="5"/>
  <c r="BN69" i="5"/>
  <c r="P69" i="5"/>
  <c r="S69" i="5"/>
  <c r="BG69" i="5"/>
  <c r="Q69" i="5"/>
  <c r="AQ69" i="5"/>
  <c r="V74" i="7"/>
  <c r="O74" i="7"/>
  <c r="AA74" i="7"/>
  <c r="AC74" i="7"/>
  <c r="AV74" i="7"/>
  <c r="BF74" i="7"/>
  <c r="R74" i="7"/>
  <c r="G74" i="7"/>
  <c r="AS74" i="7"/>
  <c r="AT74" i="7"/>
  <c r="AX74" i="7"/>
  <c r="AD74" i="7"/>
  <c r="N74" i="7"/>
  <c r="BG74" i="7"/>
  <c r="P74" i="7"/>
  <c r="U27" i="7"/>
  <c r="G27" i="7"/>
  <c r="P27" i="7"/>
  <c r="BH27" i="7"/>
  <c r="AC27" i="7"/>
  <c r="AY27" i="7"/>
  <c r="AM27" i="7"/>
  <c r="H27" i="7"/>
  <c r="N27" i="7"/>
  <c r="Z27" i="7"/>
  <c r="AZ27" i="7"/>
  <c r="AL27" i="7"/>
  <c r="AQ27" i="7"/>
  <c r="X27" i="7"/>
  <c r="J27" i="7"/>
  <c r="M27" i="7"/>
  <c r="AH39" i="7"/>
  <c r="AR39" i="7"/>
  <c r="AE39" i="7"/>
  <c r="J39" i="7"/>
  <c r="AC39" i="7"/>
  <c r="T39" i="7"/>
  <c r="H39" i="7"/>
  <c r="BJ39" i="7"/>
  <c r="AV39" i="7"/>
  <c r="L39" i="7"/>
  <c r="BC39" i="7"/>
  <c r="AS39" i="7"/>
  <c r="W39" i="7"/>
  <c r="AF39" i="7"/>
  <c r="I39" i="7"/>
  <c r="T77" i="5"/>
  <c r="N77" i="5"/>
  <c r="AQ77" i="5"/>
  <c r="AT77" i="5"/>
  <c r="AK77" i="5"/>
  <c r="AS77" i="5"/>
  <c r="AR77" i="5"/>
  <c r="BB77" i="5"/>
  <c r="I77" i="5"/>
  <c r="BD77" i="5"/>
  <c r="Q77" i="5"/>
  <c r="BL77" i="5"/>
  <c r="G77" i="5"/>
  <c r="BA77" i="5"/>
  <c r="H77" i="5"/>
  <c r="AS82" i="5"/>
  <c r="V82" i="5"/>
  <c r="AD82" i="5"/>
  <c r="AB82" i="5"/>
  <c r="AU82" i="5"/>
  <c r="AK82" i="5"/>
  <c r="BN82" i="5"/>
  <c r="AE82" i="5"/>
  <c r="K82" i="5"/>
  <c r="H82" i="5"/>
  <c r="Z82" i="5"/>
  <c r="AT82" i="5"/>
  <c r="AN82" i="5"/>
  <c r="BM82" i="5"/>
  <c r="W82" i="5"/>
  <c r="AP82" i="5"/>
  <c r="BN35" i="5"/>
  <c r="AI35" i="5"/>
  <c r="AO35" i="5"/>
  <c r="G35" i="5"/>
  <c r="AD35" i="5"/>
  <c r="BE35" i="5"/>
  <c r="BA35" i="5"/>
  <c r="AY35" i="5"/>
  <c r="AS35" i="5"/>
  <c r="L35" i="5"/>
  <c r="AF35" i="5"/>
  <c r="BM35" i="5"/>
  <c r="AR35" i="5"/>
  <c r="AQ35" i="5"/>
  <c r="AX35" i="5"/>
  <c r="AM104" i="5"/>
  <c r="AW104" i="5"/>
  <c r="AN104" i="5"/>
  <c r="S104" i="5"/>
  <c r="R104" i="5"/>
  <c r="Z104" i="5"/>
  <c r="AZ104" i="5"/>
  <c r="AB104" i="5"/>
  <c r="AK104" i="5"/>
  <c r="AG104" i="5"/>
  <c r="AD104" i="5"/>
  <c r="AQ104" i="5"/>
  <c r="J104" i="5"/>
  <c r="AY104" i="5"/>
  <c r="U104" i="5"/>
  <c r="AH104" i="5"/>
  <c r="W104" i="5"/>
  <c r="BE104" i="5"/>
  <c r="BF104" i="5"/>
  <c r="AI104" i="5"/>
  <c r="AS104" i="5"/>
  <c r="P104" i="5"/>
  <c r="BJ104" i="5"/>
  <c r="V104" i="5"/>
  <c r="AE104" i="5"/>
  <c r="AL56" i="7"/>
  <c r="AT56" i="7"/>
  <c r="AJ56" i="7"/>
  <c r="AM56" i="7"/>
  <c r="BM26" i="7"/>
  <c r="Q26" i="7"/>
  <c r="BD26" i="7"/>
  <c r="AX26" i="7"/>
  <c r="N26" i="7"/>
  <c r="P26" i="7"/>
  <c r="AI26" i="7"/>
  <c r="AD26" i="7"/>
  <c r="X26" i="7"/>
  <c r="BN26" i="7"/>
  <c r="BO26" i="7"/>
  <c r="BF26" i="7"/>
  <c r="AN26" i="7"/>
  <c r="AJ26" i="7"/>
  <c r="AT26" i="7"/>
  <c r="L91" i="7"/>
  <c r="AJ91" i="7"/>
  <c r="T91" i="7"/>
  <c r="BL91" i="7"/>
  <c r="AF91" i="7"/>
  <c r="BG91" i="7"/>
  <c r="N91" i="7"/>
  <c r="I91" i="7"/>
  <c r="P91" i="7"/>
  <c r="BB91" i="7"/>
  <c r="AB91" i="7"/>
  <c r="AM91" i="7"/>
  <c r="AU91" i="7"/>
  <c r="W91" i="7"/>
  <c r="J91" i="7"/>
  <c r="AQ13" i="5"/>
  <c r="N13" i="5"/>
  <c r="BN13" i="5"/>
  <c r="AE13" i="5"/>
  <c r="Z13" i="5"/>
  <c r="AJ13" i="5"/>
  <c r="J13" i="5"/>
  <c r="K13" i="5"/>
  <c r="BE13" i="5"/>
  <c r="AK13" i="5"/>
  <c r="AH13" i="5"/>
  <c r="BH13" i="5"/>
  <c r="S13" i="5"/>
  <c r="R13" i="5"/>
  <c r="AR13" i="5"/>
  <c r="AG13" i="5"/>
  <c r="I54" i="7"/>
  <c r="AU54" i="7"/>
  <c r="AI54" i="7"/>
  <c r="U54" i="7"/>
  <c r="AN54" i="7"/>
  <c r="BA54" i="7"/>
  <c r="W54" i="7"/>
  <c r="AT54" i="7"/>
  <c r="BH54" i="7"/>
  <c r="AA54" i="7"/>
  <c r="BM54" i="7"/>
  <c r="L54" i="7"/>
  <c r="Q54" i="7"/>
  <c r="BG54" i="7"/>
  <c r="BK54" i="7"/>
  <c r="BB52" i="5"/>
  <c r="AE52" i="5"/>
  <c r="AO52" i="5"/>
  <c r="AN52" i="5"/>
  <c r="BJ52" i="5"/>
  <c r="Z52" i="5"/>
  <c r="BF52" i="5"/>
  <c r="AH52" i="5"/>
  <c r="N52" i="5"/>
  <c r="Q52" i="5"/>
  <c r="BD52" i="5"/>
  <c r="AA52" i="5"/>
  <c r="AF52" i="5"/>
  <c r="BI52" i="5"/>
  <c r="H52" i="5"/>
  <c r="AT44" i="5"/>
  <c r="AK44" i="5"/>
  <c r="BB44" i="5"/>
  <c r="BC44" i="5"/>
  <c r="S44" i="5"/>
  <c r="AU44" i="5"/>
  <c r="K44" i="5"/>
  <c r="AB44" i="5"/>
  <c r="BG44" i="5"/>
  <c r="X44" i="5"/>
  <c r="AI44" i="5"/>
  <c r="P44" i="5"/>
  <c r="AX44" i="5"/>
  <c r="AM44" i="5"/>
  <c r="AO44" i="5"/>
  <c r="G44" i="5"/>
  <c r="AD100" i="5"/>
  <c r="BB100" i="5"/>
  <c r="K100" i="5"/>
  <c r="AR100" i="5"/>
  <c r="BC100" i="5"/>
  <c r="AU100" i="5"/>
  <c r="AG100" i="5"/>
  <c r="AN100" i="5"/>
  <c r="AP100" i="5"/>
  <c r="AB100" i="5"/>
  <c r="AY100" i="5"/>
  <c r="BK100" i="5"/>
  <c r="BL100" i="5"/>
  <c r="L100" i="5"/>
  <c r="S100" i="5"/>
  <c r="O33" i="5"/>
  <c r="BK33" i="5"/>
  <c r="AQ33" i="5"/>
  <c r="M33" i="5"/>
  <c r="L33" i="5"/>
  <c r="Y33" i="5"/>
  <c r="Q33" i="5"/>
  <c r="AW33" i="5"/>
  <c r="AH33" i="5"/>
  <c r="BN33" i="5"/>
  <c r="H33" i="5"/>
  <c r="AF33" i="5"/>
  <c r="BD33" i="5"/>
  <c r="AE33" i="5"/>
  <c r="T33" i="5"/>
  <c r="V72" i="7"/>
  <c r="BF72" i="7"/>
  <c r="BA72" i="7"/>
  <c r="BJ72" i="7"/>
  <c r="T72" i="7"/>
  <c r="AJ72" i="7"/>
  <c r="BE72" i="7"/>
  <c r="BN72" i="7"/>
  <c r="AF72" i="7"/>
  <c r="BK72" i="7"/>
  <c r="BB72" i="7"/>
  <c r="AY72" i="7"/>
  <c r="AB72" i="7"/>
  <c r="S72" i="7"/>
  <c r="G72" i="7"/>
  <c r="M72" i="7"/>
  <c r="AD93" i="7"/>
  <c r="I93" i="7"/>
  <c r="BM93" i="7"/>
  <c r="BD93" i="7"/>
  <c r="X93" i="7"/>
  <c r="BG93" i="7"/>
  <c r="G93" i="7"/>
  <c r="AM93" i="7"/>
  <c r="AP93" i="7"/>
  <c r="AQ93" i="7"/>
  <c r="BK93" i="7"/>
  <c r="AL93" i="7"/>
  <c r="L93" i="7"/>
  <c r="BL93" i="7"/>
  <c r="AJ93" i="7"/>
  <c r="BG17" i="5"/>
  <c r="AQ17" i="5"/>
  <c r="BF17" i="5"/>
  <c r="AJ17" i="5"/>
  <c r="AK17" i="5"/>
  <c r="Y17" i="5"/>
  <c r="J17" i="5"/>
  <c r="M17" i="5"/>
  <c r="BA17" i="5"/>
  <c r="O17" i="5"/>
  <c r="G17" i="5"/>
  <c r="I17" i="5"/>
  <c r="AB17" i="5"/>
  <c r="AP17" i="5"/>
  <c r="AO17" i="5"/>
  <c r="Q44" i="7"/>
  <c r="AA44" i="7"/>
  <c r="AI44" i="7"/>
  <c r="AG44" i="7"/>
  <c r="AB44" i="7"/>
  <c r="J44" i="7"/>
  <c r="BB44" i="7"/>
  <c r="AC44" i="7"/>
  <c r="BN44" i="7"/>
  <c r="BE44" i="7"/>
  <c r="AW44" i="7"/>
  <c r="S44" i="7"/>
  <c r="BK44" i="7"/>
  <c r="O44" i="7"/>
  <c r="Y44" i="7"/>
  <c r="N61" i="7"/>
  <c r="BE61" i="7"/>
  <c r="X61" i="7"/>
  <c r="AX61" i="7"/>
  <c r="W61" i="7"/>
  <c r="L61" i="7"/>
  <c r="S61" i="7"/>
  <c r="Z61" i="7"/>
  <c r="AU61" i="7"/>
  <c r="AL61" i="7"/>
  <c r="AW61" i="7"/>
  <c r="I61" i="7"/>
  <c r="M61" i="7"/>
  <c r="AH61" i="7"/>
  <c r="P61" i="7"/>
  <c r="AT56" i="5"/>
  <c r="BO56" i="5"/>
  <c r="I56" i="5"/>
  <c r="BM56" i="5"/>
  <c r="Y56" i="5"/>
  <c r="H56" i="5"/>
  <c r="BH56" i="5"/>
  <c r="BJ56" i="5"/>
  <c r="AX56" i="5"/>
  <c r="AM56" i="5"/>
  <c r="P56" i="5"/>
  <c r="AO56" i="5"/>
  <c r="BF56" i="5"/>
  <c r="BK56" i="5"/>
  <c r="U56" i="5"/>
  <c r="AJ56" i="5"/>
  <c r="BI83" i="7"/>
  <c r="U83" i="7"/>
  <c r="G83" i="7"/>
  <c r="Z83" i="7"/>
  <c r="AO83" i="7"/>
  <c r="L83" i="7"/>
  <c r="AZ83" i="7"/>
  <c r="S83" i="7"/>
  <c r="BJ83" i="7"/>
  <c r="AG83" i="7"/>
  <c r="Y83" i="7"/>
  <c r="AU83" i="7"/>
  <c r="N83" i="7"/>
  <c r="BF83" i="7"/>
  <c r="AL83" i="7"/>
  <c r="AK88" i="5"/>
  <c r="L88" i="5"/>
  <c r="M88" i="5"/>
  <c r="J88" i="5"/>
  <c r="R88" i="5"/>
  <c r="O88" i="5"/>
  <c r="AN88" i="5"/>
  <c r="AC88" i="5"/>
  <c r="BJ88" i="5"/>
  <c r="AP88" i="5"/>
  <c r="AO88" i="5"/>
  <c r="AA88" i="5"/>
  <c r="BC88" i="5"/>
  <c r="G88" i="5"/>
  <c r="BL88" i="5"/>
  <c r="M18" i="5"/>
  <c r="AD18" i="5"/>
  <c r="BA18" i="5"/>
  <c r="AS18" i="5"/>
  <c r="Y18" i="5"/>
  <c r="BO18" i="5"/>
  <c r="AE18" i="5"/>
  <c r="I18" i="5"/>
  <c r="BD18" i="5"/>
  <c r="AK18" i="5"/>
  <c r="T18" i="5"/>
  <c r="BG18" i="5"/>
  <c r="W18" i="5"/>
  <c r="AT18" i="5"/>
  <c r="BH18" i="5"/>
  <c r="AX18" i="5"/>
  <c r="AS85" i="5"/>
  <c r="BD85" i="5"/>
  <c r="AQ85" i="5"/>
  <c r="AZ85" i="5"/>
  <c r="AL85" i="5"/>
  <c r="BJ85" i="5"/>
  <c r="BF85" i="5"/>
  <c r="AI85" i="5"/>
  <c r="AO85" i="5"/>
  <c r="AP85" i="5"/>
  <c r="BM85" i="5"/>
  <c r="J85" i="5"/>
  <c r="BH85" i="5"/>
  <c r="AJ85" i="5"/>
  <c r="P85" i="5"/>
  <c r="AH30" i="5"/>
  <c r="AJ30" i="5"/>
  <c r="AG30" i="5"/>
  <c r="BE30" i="5"/>
  <c r="AE30" i="5"/>
  <c r="AC30" i="5"/>
  <c r="BM30" i="5"/>
  <c r="BH30" i="5"/>
  <c r="J30" i="5"/>
  <c r="AS30" i="5"/>
  <c r="S30" i="5"/>
  <c r="L30" i="5"/>
  <c r="I30" i="5"/>
  <c r="AV30" i="5"/>
  <c r="BI30" i="5"/>
  <c r="AC105" i="7"/>
  <c r="BL105" i="7"/>
  <c r="BE105" i="7"/>
  <c r="BN105" i="7"/>
  <c r="V105" i="7"/>
  <c r="N105" i="7"/>
  <c r="AD105" i="7"/>
  <c r="BD105" i="7"/>
  <c r="BM105" i="7"/>
  <c r="AN105" i="7"/>
  <c r="AT105" i="7"/>
  <c r="AY105" i="7"/>
  <c r="AH105" i="7"/>
  <c r="AM105" i="7"/>
  <c r="BC105" i="7"/>
  <c r="AB105" i="7"/>
  <c r="P65" i="7"/>
  <c r="T65" i="7"/>
  <c r="M65" i="7"/>
  <c r="AI65" i="7"/>
  <c r="L65" i="7"/>
  <c r="H65" i="7"/>
  <c r="AW65" i="7"/>
  <c r="AF65" i="7"/>
  <c r="BE65" i="7"/>
  <c r="BH65" i="7"/>
  <c r="W65" i="7"/>
  <c r="AO65" i="7"/>
  <c r="AU65" i="7"/>
  <c r="AD65" i="7"/>
  <c r="I65" i="7"/>
  <c r="BB37" i="7"/>
  <c r="W37" i="7"/>
  <c r="BL37" i="7"/>
  <c r="Z37" i="7"/>
  <c r="AS37" i="7"/>
  <c r="BG37" i="7"/>
  <c r="G37" i="7"/>
  <c r="AU37" i="7"/>
  <c r="AI37" i="7"/>
  <c r="AE37" i="7"/>
  <c r="AA37" i="7"/>
  <c r="BE37" i="7"/>
  <c r="AB37" i="7"/>
  <c r="L37" i="7"/>
  <c r="K37" i="7"/>
  <c r="AY37" i="7"/>
  <c r="J46" i="5"/>
  <c r="AT46" i="5"/>
  <c r="AV46" i="5"/>
  <c r="N46" i="5"/>
  <c r="Z46" i="5"/>
  <c r="AY46" i="5"/>
  <c r="Y46" i="5"/>
  <c r="AX46" i="5"/>
  <c r="I46" i="5"/>
  <c r="G46" i="5"/>
  <c r="AS46" i="5"/>
  <c r="AW46" i="5"/>
  <c r="L46" i="5"/>
  <c r="P46" i="5"/>
  <c r="AP46" i="5"/>
  <c r="BM78" i="5"/>
  <c r="AR78" i="5"/>
  <c r="AZ78" i="5"/>
  <c r="BG78" i="5"/>
  <c r="R78" i="5"/>
  <c r="BJ78" i="5"/>
  <c r="AN78" i="5"/>
  <c r="AL78" i="5"/>
  <c r="G78" i="5"/>
  <c r="AD78" i="5"/>
  <c r="AY78" i="5"/>
  <c r="BN78" i="5"/>
  <c r="AF78" i="5"/>
  <c r="BI78" i="5"/>
  <c r="AB78" i="5"/>
  <c r="AO110" i="7"/>
  <c r="AM110" i="7"/>
  <c r="AN110" i="7"/>
  <c r="BL110" i="7"/>
  <c r="AW110" i="7"/>
  <c r="BJ110" i="7"/>
  <c r="S110" i="7"/>
  <c r="I110" i="7"/>
  <c r="N110" i="7"/>
  <c r="BD110" i="7"/>
  <c r="BF110" i="7"/>
  <c r="AQ110" i="7"/>
  <c r="Y110" i="7"/>
  <c r="BH110" i="7"/>
  <c r="BC110" i="7"/>
  <c r="Q110" i="7"/>
  <c r="K68" i="7"/>
  <c r="W68" i="7"/>
  <c r="AE68" i="7"/>
  <c r="T68" i="7"/>
  <c r="X68" i="7"/>
  <c r="BN68" i="7"/>
  <c r="P68" i="7"/>
  <c r="BB68" i="7"/>
  <c r="AJ68" i="7"/>
  <c r="AR68" i="7"/>
  <c r="AZ68" i="7"/>
  <c r="AK68" i="7"/>
  <c r="AY68" i="7"/>
  <c r="BH68" i="7"/>
  <c r="AI68" i="7"/>
  <c r="AD7" i="7"/>
  <c r="BL7" i="7"/>
  <c r="N7" i="7"/>
  <c r="S7" i="7"/>
  <c r="R7" i="7"/>
  <c r="BO7" i="7"/>
  <c r="AJ7" i="7"/>
  <c r="AL7" i="7"/>
  <c r="BC7" i="7"/>
  <c r="BB7" i="7"/>
  <c r="Y7" i="7"/>
  <c r="BE7" i="7"/>
  <c r="AS7" i="7"/>
  <c r="AY7" i="7"/>
  <c r="BA7" i="7"/>
  <c r="AW7" i="7"/>
  <c r="BI98" i="5"/>
  <c r="AJ98" i="5"/>
  <c r="S98" i="5"/>
  <c r="AL98" i="5"/>
  <c r="H98" i="5"/>
  <c r="BO98" i="5"/>
  <c r="BM98" i="5"/>
  <c r="Z98" i="5"/>
  <c r="AX98" i="5"/>
  <c r="T98" i="5"/>
  <c r="AG98" i="5"/>
  <c r="AC98" i="5"/>
  <c r="AQ98" i="5"/>
  <c r="AM98" i="5"/>
  <c r="J98" i="5"/>
  <c r="AK70" i="5"/>
  <c r="AL70" i="5"/>
  <c r="M70" i="5"/>
  <c r="BB70" i="5"/>
  <c r="G70" i="5"/>
  <c r="AN70" i="5"/>
  <c r="J70" i="5"/>
  <c r="BC70" i="5"/>
  <c r="AR70" i="5"/>
  <c r="AG70" i="5"/>
  <c r="BJ70" i="5"/>
  <c r="BI70" i="5"/>
  <c r="X70" i="5"/>
  <c r="AC70" i="5"/>
  <c r="I70" i="5"/>
  <c r="T111" i="7"/>
  <c r="BL111" i="7"/>
  <c r="BB111" i="7"/>
  <c r="AB111" i="7"/>
  <c r="AP111" i="7"/>
  <c r="M111" i="7"/>
  <c r="BN111" i="7"/>
  <c r="AM111" i="7"/>
  <c r="AU111" i="7"/>
  <c r="AX111" i="7"/>
  <c r="BE111" i="7"/>
  <c r="BO111" i="7"/>
  <c r="AK111" i="7"/>
  <c r="R111" i="7"/>
  <c r="AI111" i="7"/>
  <c r="AH111" i="7"/>
  <c r="BG105" i="5"/>
  <c r="S105" i="5"/>
  <c r="J105" i="5"/>
  <c r="U105" i="5"/>
  <c r="BE105" i="5"/>
  <c r="AJ105" i="5"/>
  <c r="AV105" i="5"/>
  <c r="BO105" i="5"/>
  <c r="AW105" i="5"/>
  <c r="G105" i="5"/>
  <c r="AO105" i="5"/>
  <c r="BI105" i="5"/>
  <c r="AF105" i="5"/>
  <c r="AD105" i="5"/>
  <c r="R105" i="5"/>
  <c r="AV39" i="5"/>
  <c r="X39" i="5"/>
  <c r="BH39" i="5"/>
  <c r="BG39" i="5"/>
  <c r="BJ39" i="5"/>
  <c r="Z39" i="5"/>
  <c r="J39" i="5"/>
  <c r="BN39" i="5"/>
  <c r="AD39" i="5"/>
  <c r="AY39" i="5"/>
  <c r="AZ39" i="5"/>
  <c r="O39" i="5"/>
  <c r="AE39" i="5"/>
  <c r="G39" i="5"/>
  <c r="AU39" i="5"/>
  <c r="R13" i="7"/>
  <c r="BI13" i="7"/>
  <c r="AH13" i="7"/>
  <c r="BK13" i="7"/>
  <c r="BD13" i="7"/>
  <c r="AJ13" i="7"/>
  <c r="W13" i="7"/>
  <c r="N13" i="7"/>
  <c r="H13" i="7"/>
  <c r="K13" i="7"/>
  <c r="AY13" i="7"/>
  <c r="S13" i="7"/>
  <c r="BL13" i="7"/>
  <c r="AG13" i="7"/>
  <c r="BF13" i="7"/>
  <c r="AQ13" i="7"/>
  <c r="Y91" i="5"/>
  <c r="BD91" i="5"/>
  <c r="T91" i="5"/>
  <c r="AB91" i="5"/>
  <c r="AL91" i="5"/>
  <c r="S91" i="5"/>
  <c r="BL91" i="5"/>
  <c r="H91" i="5"/>
  <c r="N91" i="5"/>
  <c r="AS91" i="5"/>
  <c r="BA91" i="5"/>
  <c r="L91" i="5"/>
  <c r="V91" i="5"/>
  <c r="AD91" i="5"/>
  <c r="AK91" i="5"/>
  <c r="AP15" i="7"/>
  <c r="BM15" i="7"/>
  <c r="BI15" i="7"/>
  <c r="T15" i="7"/>
  <c r="AV15" i="7"/>
  <c r="R15" i="7"/>
  <c r="AA15" i="7"/>
  <c r="P15" i="7"/>
  <c r="Z15" i="7"/>
  <c r="G15" i="7"/>
  <c r="L15" i="7"/>
  <c r="BF15" i="7"/>
  <c r="AC15" i="7"/>
  <c r="Y15" i="7"/>
  <c r="BB15" i="7"/>
  <c r="K40" i="5"/>
  <c r="BB40" i="5"/>
  <c r="Q40" i="5"/>
  <c r="M40" i="5"/>
  <c r="AG40" i="5"/>
  <c r="BJ40" i="5"/>
  <c r="AA40" i="5"/>
  <c r="BC40" i="5"/>
  <c r="U40" i="5"/>
  <c r="AC40" i="5"/>
  <c r="AR40" i="5"/>
  <c r="AQ40" i="5"/>
  <c r="AF40" i="5"/>
  <c r="AS40" i="5"/>
  <c r="T40" i="5"/>
  <c r="G72" i="5"/>
  <c r="AX72" i="5"/>
  <c r="AD72" i="5"/>
  <c r="Z72" i="5"/>
  <c r="Y72" i="5"/>
  <c r="AU72" i="5"/>
  <c r="X72" i="5"/>
  <c r="BN72" i="5"/>
  <c r="BJ72" i="5"/>
  <c r="Q72" i="5"/>
  <c r="U72" i="5"/>
  <c r="K72" i="5"/>
  <c r="AR72" i="5"/>
  <c r="BI72" i="5"/>
  <c r="H72" i="5"/>
  <c r="BE34" i="7"/>
  <c r="AH34" i="7"/>
  <c r="BI34" i="7"/>
  <c r="AD34" i="7"/>
  <c r="AZ34" i="7"/>
  <c r="Q34" i="7"/>
  <c r="AC34" i="7"/>
  <c r="AJ34" i="7"/>
  <c r="BJ34" i="7"/>
  <c r="H34" i="7"/>
  <c r="AS34" i="7"/>
  <c r="AP34" i="7"/>
  <c r="BA34" i="7"/>
  <c r="BH34" i="7"/>
  <c r="N34" i="7"/>
  <c r="AM71" i="7"/>
  <c r="AU71" i="7"/>
  <c r="K71" i="7"/>
  <c r="I71" i="7"/>
  <c r="AQ71" i="7"/>
  <c r="BA71" i="7"/>
  <c r="BK71" i="7"/>
  <c r="BJ71" i="7"/>
  <c r="AZ71" i="7"/>
  <c r="T71" i="7"/>
  <c r="BL71" i="7"/>
  <c r="AK71" i="7"/>
  <c r="BM71" i="7"/>
  <c r="N71" i="7"/>
  <c r="AB71" i="7"/>
  <c r="AZ38" i="5"/>
  <c r="H38" i="5"/>
  <c r="Y38" i="5"/>
  <c r="BL38" i="5"/>
  <c r="AP38" i="5"/>
  <c r="K38" i="5"/>
  <c r="BJ38" i="5"/>
  <c r="AY38" i="5"/>
  <c r="Z38" i="5"/>
  <c r="O38" i="5"/>
  <c r="AS38" i="5"/>
  <c r="R38" i="5"/>
  <c r="J38" i="5"/>
  <c r="U38" i="5"/>
  <c r="BN38" i="5"/>
  <c r="AK38" i="5"/>
  <c r="AQ25" i="7"/>
  <c r="AP25" i="7"/>
  <c r="BA25" i="7"/>
  <c r="V25" i="7"/>
  <c r="BJ25" i="7"/>
  <c r="H25" i="7"/>
  <c r="AV25" i="7"/>
  <c r="O25" i="7"/>
  <c r="AU25" i="7"/>
  <c r="AD25" i="7"/>
  <c r="M25" i="7"/>
  <c r="AZ25" i="7"/>
  <c r="AO25" i="7"/>
  <c r="W25" i="7"/>
  <c r="AN25" i="7"/>
  <c r="BA82" i="7"/>
  <c r="AR82" i="7"/>
  <c r="BG82" i="7"/>
  <c r="G82" i="7"/>
  <c r="BJ82" i="7"/>
  <c r="AG82" i="7"/>
  <c r="Z82" i="7"/>
  <c r="BF82" i="7"/>
  <c r="BN82" i="7"/>
  <c r="AA82" i="7"/>
  <c r="AI82" i="7"/>
  <c r="AM82" i="7"/>
  <c r="N82" i="7"/>
  <c r="BO82" i="7"/>
  <c r="AY82" i="7"/>
  <c r="M82" i="7"/>
  <c r="AR37" i="5"/>
  <c r="BF37" i="5"/>
  <c r="P37" i="5"/>
  <c r="AF37" i="5"/>
  <c r="AC37" i="5"/>
  <c r="V37" i="5"/>
  <c r="AB37" i="5"/>
  <c r="AP37" i="5"/>
  <c r="AT37" i="5"/>
  <c r="AZ37" i="5"/>
  <c r="M37" i="5"/>
  <c r="BG37" i="5"/>
  <c r="W37" i="5"/>
  <c r="BH37" i="5"/>
  <c r="Y37" i="5"/>
  <c r="AT38" i="7"/>
  <c r="BJ38" i="7"/>
  <c r="G38" i="7"/>
  <c r="BC38" i="7"/>
  <c r="BL38" i="7"/>
  <c r="N38" i="7"/>
  <c r="Z38" i="7"/>
  <c r="V38" i="7"/>
  <c r="AI38" i="7"/>
  <c r="BK38" i="7"/>
  <c r="BF38" i="7"/>
  <c r="AB38" i="7"/>
  <c r="U38" i="7"/>
  <c r="AJ38" i="7"/>
  <c r="AW38" i="7"/>
  <c r="AF69" i="5"/>
  <c r="BE69" i="5"/>
  <c r="AT69" i="5"/>
  <c r="U69" i="5"/>
  <c r="K69" i="5"/>
  <c r="AK69" i="5"/>
  <c r="J69" i="5"/>
  <c r="R69" i="5"/>
  <c r="BC69" i="5"/>
  <c r="AG69" i="5"/>
  <c r="BD69" i="5"/>
  <c r="AN69" i="5"/>
  <c r="AP69" i="5"/>
  <c r="AD69" i="5"/>
  <c r="AY69" i="5"/>
  <c r="AZ74" i="7"/>
  <c r="BD74" i="7"/>
  <c r="BO74" i="7"/>
  <c r="H74" i="7"/>
  <c r="X74" i="7"/>
  <c r="AO74" i="7"/>
  <c r="AY74" i="7"/>
  <c r="BN74" i="7"/>
  <c r="AJ74" i="7"/>
  <c r="J74" i="7"/>
  <c r="BB74" i="7"/>
  <c r="BC74" i="7"/>
  <c r="AQ74" i="7"/>
  <c r="AI74" i="7"/>
  <c r="Y74" i="7"/>
  <c r="BK74" i="7"/>
  <c r="AH27" i="7"/>
  <c r="W27" i="7"/>
  <c r="I27" i="7"/>
  <c r="K27" i="7"/>
  <c r="AD27" i="7"/>
  <c r="Y27" i="7"/>
  <c r="AO27" i="7"/>
  <c r="S27" i="7"/>
  <c r="AG27" i="7"/>
  <c r="AP27" i="7"/>
  <c r="BL27" i="7"/>
  <c r="AF27" i="7"/>
  <c r="AI27" i="7"/>
  <c r="AX27" i="7"/>
  <c r="BI27" i="7"/>
  <c r="Y39" i="7"/>
  <c r="AK39" i="7"/>
  <c r="AW39" i="7"/>
  <c r="AU39" i="7"/>
  <c r="R39" i="7"/>
  <c r="AP39" i="7"/>
  <c r="BA39" i="7"/>
  <c r="AM39" i="7"/>
  <c r="BF39" i="7"/>
  <c r="O39" i="7"/>
  <c r="AN39" i="7"/>
  <c r="U39" i="7"/>
  <c r="G39" i="7"/>
  <c r="AO39" i="7"/>
  <c r="BM39" i="7"/>
  <c r="S39" i="7"/>
  <c r="AZ77" i="5"/>
  <c r="P77" i="5"/>
  <c r="AU77" i="5"/>
  <c r="AY77" i="5"/>
  <c r="BC77" i="5"/>
  <c r="Y77" i="5"/>
  <c r="W77" i="5"/>
  <c r="AD77" i="5"/>
  <c r="BI77" i="5"/>
  <c r="R77" i="5"/>
  <c r="AA77" i="5"/>
  <c r="V77" i="5"/>
  <c r="AG77" i="5"/>
  <c r="AL77" i="5"/>
  <c r="BF77" i="5"/>
  <c r="AH82" i="5"/>
  <c r="Y82" i="5"/>
  <c r="BG82" i="5"/>
  <c r="AY82" i="5"/>
  <c r="AC82" i="5"/>
  <c r="P82" i="5"/>
  <c r="L82" i="5"/>
  <c r="N82" i="5"/>
  <c r="BD82" i="5"/>
  <c r="AO82" i="5"/>
  <c r="BF82" i="5"/>
  <c r="AJ82" i="5"/>
  <c r="BO82" i="5"/>
  <c r="G82" i="5"/>
  <c r="I82" i="5"/>
  <c r="BC35" i="5"/>
  <c r="O35" i="5"/>
  <c r="AL35" i="5"/>
  <c r="AW35" i="5"/>
  <c r="N35" i="5"/>
  <c r="AM35" i="5"/>
  <c r="AK35" i="5"/>
  <c r="BL35" i="5"/>
  <c r="AE35" i="5"/>
  <c r="K35" i="5"/>
  <c r="P35" i="5"/>
  <c r="BI35" i="5"/>
  <c r="AN35" i="5"/>
  <c r="U35" i="5"/>
  <c r="AB35" i="5"/>
  <c r="AT104" i="5"/>
  <c r="G104" i="5"/>
  <c r="BO104" i="5"/>
  <c r="AP104" i="5"/>
  <c r="AU104" i="5"/>
  <c r="BI104" i="5"/>
  <c r="I104" i="5"/>
  <c r="AL104" i="5"/>
  <c r="DQ104" i="5" l="1"/>
  <c r="CN104" i="5"/>
  <c r="DZ104" i="5"/>
  <c r="DU104" i="5"/>
  <c r="CL104" i="5"/>
  <c r="DY104" i="5"/>
  <c r="DG35" i="5"/>
  <c r="CZ35" i="5"/>
  <c r="DS35" i="5"/>
  <c r="CU35" i="5"/>
  <c r="CP35" i="5"/>
  <c r="DJ35" i="5"/>
  <c r="DP35" i="5"/>
  <c r="DR35" i="5"/>
  <c r="CS35" i="5"/>
  <c r="EB35" i="5"/>
  <c r="DQ35" i="5"/>
  <c r="CT35" i="5"/>
  <c r="EH35" i="5"/>
  <c r="CN82" i="5"/>
  <c r="CL82" i="5"/>
  <c r="DO82" i="5"/>
  <c r="EK82" i="5"/>
  <c r="DT82" i="5"/>
  <c r="EI82" i="5"/>
  <c r="CS82" i="5"/>
  <c r="CQ82" i="5"/>
  <c r="CU82" i="5"/>
  <c r="DH82" i="5"/>
  <c r="ED82" i="5"/>
  <c r="DD82" i="5"/>
  <c r="DM82" i="5"/>
  <c r="EK77" i="5"/>
  <c r="DQ77" i="5"/>
  <c r="DL77" i="5"/>
  <c r="DA77" i="5"/>
  <c r="DF77" i="5"/>
  <c r="CW77" i="5"/>
  <c r="DI77" i="5"/>
  <c r="DB77" i="5"/>
  <c r="DD77" i="5"/>
  <c r="EH77" i="5"/>
  <c r="ED77" i="5"/>
  <c r="DZ77" i="5"/>
  <c r="CU77" i="5"/>
  <c r="EE77" i="5"/>
  <c r="CX39" i="7"/>
  <c r="S39" i="10" s="1"/>
  <c r="DT39" i="7"/>
  <c r="AO39" i="10" s="1"/>
  <c r="CL39" i="7"/>
  <c r="CZ39" i="7"/>
  <c r="U39" i="10" s="1"/>
  <c r="DS39" i="7"/>
  <c r="AN39" i="10" s="1"/>
  <c r="CT39" i="7"/>
  <c r="O39" i="10" s="1"/>
  <c r="EK39" i="7"/>
  <c r="BF39" i="10" s="1"/>
  <c r="DR39" i="7"/>
  <c r="AM39" i="10" s="1"/>
  <c r="EF39" i="7"/>
  <c r="BA39" i="10" s="1"/>
  <c r="DU39" i="7"/>
  <c r="AP39" i="10" s="1"/>
  <c r="CW39" i="7"/>
  <c r="R39" i="10" s="1"/>
  <c r="DD39" i="7"/>
  <c r="Y39" i="10" s="1"/>
  <c r="EC27" i="7"/>
  <c r="AX27" i="10" s="1"/>
  <c r="DN27" i="7"/>
  <c r="AI27" i="10" s="1"/>
  <c r="DK27" i="7"/>
  <c r="AF27" i="10" s="1"/>
  <c r="DU27" i="7"/>
  <c r="AP27" i="10" s="1"/>
  <c r="DL27" i="7"/>
  <c r="AG27" i="10" s="1"/>
  <c r="CX27" i="7"/>
  <c r="S27" i="10" s="1"/>
  <c r="DT27" i="7"/>
  <c r="AO27" i="10" s="1"/>
  <c r="DD27" i="7"/>
  <c r="Y27" i="10" s="1"/>
  <c r="DI27" i="7"/>
  <c r="AD27" i="10" s="1"/>
  <c r="CP27" i="7"/>
  <c r="K27" i="10" s="1"/>
  <c r="CN27" i="7"/>
  <c r="I27" i="10" s="1"/>
  <c r="DB27" i="7"/>
  <c r="W27" i="10" s="1"/>
  <c r="DM27" i="7"/>
  <c r="AH27" i="10" s="1"/>
  <c r="DD74" i="7"/>
  <c r="Y74" i="10" s="1"/>
  <c r="DN74" i="7"/>
  <c r="AI74" i="10" s="1"/>
  <c r="DV74" i="7"/>
  <c r="AQ74" i="10" s="1"/>
  <c r="EH74" i="7"/>
  <c r="BC74" i="10" s="1"/>
  <c r="EG74" i="7"/>
  <c r="BB74" i="10" s="1"/>
  <c r="CO74" i="7"/>
  <c r="J74" i="10" s="1"/>
  <c r="DO74" i="7"/>
  <c r="AJ74" i="10" s="1"/>
  <c r="ED74" i="7"/>
  <c r="AY74" i="10" s="1"/>
  <c r="DT74" i="7"/>
  <c r="AO74" i="10" s="1"/>
  <c r="DC74" i="7"/>
  <c r="X74" i="10" s="1"/>
  <c r="CM74" i="7"/>
  <c r="H74" i="10" s="1"/>
  <c r="EI74" i="7"/>
  <c r="BD74" i="10" s="1"/>
  <c r="EE74" i="7"/>
  <c r="AZ74" i="10" s="1"/>
  <c r="ED69" i="5"/>
  <c r="DI69" i="5"/>
  <c r="DU69" i="5"/>
  <c r="DS69" i="5"/>
  <c r="EI69" i="5"/>
  <c r="DL69" i="5"/>
  <c r="EH69" i="5"/>
  <c r="CW69" i="5"/>
  <c r="CO69" i="5"/>
  <c r="DP69" i="5"/>
  <c r="CP69" i="5"/>
  <c r="CZ69" i="5"/>
  <c r="DY69" i="5"/>
  <c r="EJ69" i="5"/>
  <c r="DK69" i="5"/>
  <c r="DO38" i="7"/>
  <c r="AJ38" i="10" s="1"/>
  <c r="CZ38" i="7"/>
  <c r="U38" i="10" s="1"/>
  <c r="DG38" i="7"/>
  <c r="AB38" i="10" s="1"/>
  <c r="EK38" i="7"/>
  <c r="BF38" i="10" s="1"/>
  <c r="DN38" i="7"/>
  <c r="AI38" i="10" s="1"/>
  <c r="DA38" i="7"/>
  <c r="V38" i="10" s="1"/>
  <c r="DE38" i="7"/>
  <c r="CS38" i="7"/>
  <c r="N38" i="10" s="1"/>
  <c r="EH38" i="7"/>
  <c r="BC38" i="10" s="1"/>
  <c r="CL38" i="7"/>
  <c r="DD37" i="5"/>
  <c r="DB37" i="5"/>
  <c r="CR37" i="5"/>
  <c r="EE37" i="5"/>
  <c r="DY37" i="5"/>
  <c r="DU37" i="5"/>
  <c r="DG37" i="5"/>
  <c r="DA37" i="5"/>
  <c r="DH37" i="5"/>
  <c r="DK37" i="5"/>
  <c r="CU37" i="5"/>
  <c r="EK37" i="5"/>
  <c r="DW37" i="5"/>
  <c r="CR82" i="7"/>
  <c r="M82" i="10" s="1"/>
  <c r="ED82" i="7"/>
  <c r="AY82" i="10" s="1"/>
  <c r="CS82" i="7"/>
  <c r="N82" i="10" s="1"/>
  <c r="DR82" i="7"/>
  <c r="AM82" i="10" s="1"/>
  <c r="DN82" i="7"/>
  <c r="AI82" i="10" s="1"/>
  <c r="DF82" i="7"/>
  <c r="AA82" i="10" s="1"/>
  <c r="EK82" i="7"/>
  <c r="BF82" i="10" s="1"/>
  <c r="DE82" i="7"/>
  <c r="DL82" i="7"/>
  <c r="AG82" i="10" s="1"/>
  <c r="CL82" i="7"/>
  <c r="DW82" i="7"/>
  <c r="AR82" i="10" s="1"/>
  <c r="EF82" i="7"/>
  <c r="BA82" i="10" s="1"/>
  <c r="DS25" i="7"/>
  <c r="AN25" i="10" s="1"/>
  <c r="DB25" i="7"/>
  <c r="W25" i="10" s="1"/>
  <c r="DT25" i="7"/>
  <c r="AO25" i="10" s="1"/>
  <c r="EE25" i="7"/>
  <c r="AZ25" i="10" s="1"/>
  <c r="CR25" i="7"/>
  <c r="M25" i="10" s="1"/>
  <c r="DI25" i="7"/>
  <c r="AD25" i="10" s="1"/>
  <c r="DZ25" i="7"/>
  <c r="AU25" i="10" s="1"/>
  <c r="CT25" i="7"/>
  <c r="O25" i="10" s="1"/>
  <c r="EA25" i="7"/>
  <c r="AV25" i="10" s="1"/>
  <c r="CM25" i="7"/>
  <c r="H25" i="10" s="1"/>
  <c r="DA25" i="7"/>
  <c r="V25" i="10" s="1"/>
  <c r="EF25" i="7"/>
  <c r="BA25" i="10" s="1"/>
  <c r="DU25" i="7"/>
  <c r="AP25" i="10" s="1"/>
  <c r="DV25" i="7"/>
  <c r="AQ25" i="10" s="1"/>
  <c r="DP38" i="5"/>
  <c r="CZ38" i="5"/>
  <c r="CO38" i="5"/>
  <c r="CW38" i="5"/>
  <c r="DX38" i="5"/>
  <c r="CT38" i="5"/>
  <c r="DE38" i="5"/>
  <c r="ED38" i="5"/>
  <c r="CP38" i="5"/>
  <c r="DU38" i="5"/>
  <c r="DD38" i="5"/>
  <c r="CM38" i="5"/>
  <c r="EE38" i="5"/>
  <c r="DG71" i="7"/>
  <c r="AB71" i="10" s="1"/>
  <c r="CS71" i="7"/>
  <c r="N71" i="10" s="1"/>
  <c r="DP71" i="7"/>
  <c r="AK71" i="10" s="1"/>
  <c r="CY71" i="7"/>
  <c r="T71" i="10" s="1"/>
  <c r="EE71" i="7"/>
  <c r="AZ71" i="10" s="1"/>
  <c r="EF71" i="7"/>
  <c r="BA71" i="10" s="1"/>
  <c r="DV71" i="7"/>
  <c r="AQ71" i="10" s="1"/>
  <c r="CN71" i="7"/>
  <c r="I71" i="10" s="1"/>
  <c r="CP71" i="7"/>
  <c r="K71" i="10" s="1"/>
  <c r="DZ71" i="7"/>
  <c r="AU71" i="10" s="1"/>
  <c r="DR71" i="7"/>
  <c r="AM71" i="10" s="1"/>
  <c r="CS34" i="7"/>
  <c r="N34" i="10" s="1"/>
  <c r="EF34" i="7"/>
  <c r="BA34" i="10" s="1"/>
  <c r="DU34" i="7"/>
  <c r="AP34" i="10" s="1"/>
  <c r="DX34" i="7"/>
  <c r="AS34" i="10" s="1"/>
  <c r="CM34" i="7"/>
  <c r="H34" i="10" s="1"/>
  <c r="DO34" i="7"/>
  <c r="AJ34" i="10" s="1"/>
  <c r="DH34" i="7"/>
  <c r="AC34" i="10" s="1"/>
  <c r="CV34" i="7"/>
  <c r="Q34" i="10" s="1"/>
  <c r="EE34" i="7"/>
  <c r="AZ34" i="10" s="1"/>
  <c r="DI34" i="7"/>
  <c r="AD34" i="10" s="1"/>
  <c r="DM34" i="7"/>
  <c r="AH34" i="10" s="1"/>
  <c r="EJ34" i="7"/>
  <c r="BE34" i="10" s="1"/>
  <c r="CM72" i="5"/>
  <c r="DW72" i="5"/>
  <c r="CP72" i="5"/>
  <c r="CZ72" i="5"/>
  <c r="CV72" i="5"/>
  <c r="DC72" i="5"/>
  <c r="DZ72" i="5"/>
  <c r="DD72" i="5"/>
  <c r="DE72" i="5"/>
  <c r="DI72" i="5"/>
  <c r="EC72" i="5"/>
  <c r="CL72" i="5"/>
  <c r="CY40" i="5"/>
  <c r="DX40" i="5"/>
  <c r="DK40" i="5"/>
  <c r="DV40" i="5"/>
  <c r="DW40" i="5"/>
  <c r="DH40" i="5"/>
  <c r="CZ40" i="5"/>
  <c r="EH40" i="5"/>
  <c r="DF40" i="5"/>
  <c r="DL40" i="5"/>
  <c r="CR40" i="5"/>
  <c r="CV40" i="5"/>
  <c r="EG40" i="5"/>
  <c r="CP40" i="5"/>
  <c r="EG15" i="7"/>
  <c r="BB15" i="10" s="1"/>
  <c r="DD15" i="7"/>
  <c r="Y15" i="10" s="1"/>
  <c r="DH15" i="7"/>
  <c r="AC15" i="10" s="1"/>
  <c r="EK15" i="7"/>
  <c r="BF15" i="10" s="1"/>
  <c r="CQ15" i="7"/>
  <c r="L15" i="10" s="1"/>
  <c r="CL15" i="7"/>
  <c r="DE15" i="7"/>
  <c r="CU15" i="7"/>
  <c r="P15" i="10" s="1"/>
  <c r="DF15" i="7"/>
  <c r="AA15" i="10" s="1"/>
  <c r="CW15" i="7"/>
  <c r="R15" i="10" s="1"/>
  <c r="EA15" i="7"/>
  <c r="AV15" i="10" s="1"/>
  <c r="CY15" i="7"/>
  <c r="T15" i="10" s="1"/>
  <c r="DU15" i="7"/>
  <c r="AP15" i="10" s="1"/>
  <c r="DP91" i="5"/>
  <c r="DI91" i="5"/>
  <c r="DA91" i="5"/>
  <c r="CQ91" i="5"/>
  <c r="EF91" i="5"/>
  <c r="DX91" i="5"/>
  <c r="CS91" i="5"/>
  <c r="CM91" i="5"/>
  <c r="CX91" i="5"/>
  <c r="DQ91" i="5"/>
  <c r="DG91" i="5"/>
  <c r="CY91" i="5"/>
  <c r="EI91" i="5"/>
  <c r="DD91" i="5"/>
  <c r="EK13" i="7"/>
  <c r="BF13" i="10" s="1"/>
  <c r="DL13" i="7"/>
  <c r="AG13" i="10" s="1"/>
  <c r="CX13" i="7"/>
  <c r="S13" i="10" s="1"/>
  <c r="ED13" i="7"/>
  <c r="AY13" i="10" s="1"/>
  <c r="CM13" i="7"/>
  <c r="H13" i="10" s="1"/>
  <c r="CS13" i="7"/>
  <c r="N13" i="10" s="1"/>
  <c r="DB13" i="7"/>
  <c r="W13" i="10" s="1"/>
  <c r="EI13" i="7"/>
  <c r="BD13" i="10" s="1"/>
  <c r="DM13" i="7"/>
  <c r="AH13" i="10" s="1"/>
  <c r="CW13" i="7"/>
  <c r="R13" i="10" s="1"/>
  <c r="DZ39" i="5"/>
  <c r="CL39" i="5"/>
  <c r="DJ39" i="5"/>
  <c r="CT39" i="5"/>
  <c r="EE39" i="5"/>
  <c r="ED39" i="5"/>
  <c r="DI39" i="5"/>
  <c r="CO39" i="5"/>
  <c r="DE39" i="5"/>
  <c r="DC39" i="5"/>
  <c r="EA39" i="5"/>
  <c r="CW105" i="5"/>
  <c r="DI105" i="5"/>
  <c r="DK105" i="5"/>
  <c r="DT105" i="5"/>
  <c r="CL105" i="5"/>
  <c r="EB105" i="5"/>
  <c r="EA105" i="5"/>
  <c r="DO105" i="5"/>
  <c r="EJ105" i="5"/>
  <c r="CZ105" i="5"/>
  <c r="CO105" i="5"/>
  <c r="CX105" i="5"/>
  <c r="DM111" i="7"/>
  <c r="AH111" i="10" s="1"/>
  <c r="DN111" i="7"/>
  <c r="AI111" i="10" s="1"/>
  <c r="CW111" i="7"/>
  <c r="R111" i="10" s="1"/>
  <c r="DP111" i="7"/>
  <c r="AK111" i="10" s="1"/>
  <c r="EJ111" i="7"/>
  <c r="BE111" i="10" s="1"/>
  <c r="EC111" i="7"/>
  <c r="AX111" i="10" s="1"/>
  <c r="DZ111" i="7"/>
  <c r="AU111" i="10" s="1"/>
  <c r="DR111" i="7"/>
  <c r="AM111" i="10" s="1"/>
  <c r="CR111" i="7"/>
  <c r="M111" i="10" s="1"/>
  <c r="DU111" i="7"/>
  <c r="AP111" i="10" s="1"/>
  <c r="DG111" i="7"/>
  <c r="AB111" i="10" s="1"/>
  <c r="EG111" i="7"/>
  <c r="BB111" i="10" s="1"/>
  <c r="CY111" i="7"/>
  <c r="T111" i="10" s="1"/>
  <c r="CN70" i="5"/>
  <c r="DH70" i="5"/>
  <c r="DC70" i="5"/>
  <c r="DL70" i="5"/>
  <c r="DW70" i="5"/>
  <c r="EH70" i="5"/>
  <c r="CO70" i="5"/>
  <c r="DS70" i="5"/>
  <c r="CL70" i="5"/>
  <c r="EG70" i="5"/>
  <c r="CR70" i="5"/>
  <c r="DQ70" i="5"/>
  <c r="DP70" i="5"/>
  <c r="CO98" i="5"/>
  <c r="DR98" i="5"/>
  <c r="DV98" i="5"/>
  <c r="DH98" i="5"/>
  <c r="DL98" i="5"/>
  <c r="CY98" i="5"/>
  <c r="EC98" i="5"/>
  <c r="DE98" i="5"/>
  <c r="CM98" i="5"/>
  <c r="DQ98" i="5"/>
  <c r="CX98" i="5"/>
  <c r="DO98" i="5"/>
  <c r="EB7" i="7"/>
  <c r="AW7" i="10" s="1"/>
  <c r="EF7" i="7"/>
  <c r="BA7" i="10" s="1"/>
  <c r="ED7" i="7"/>
  <c r="AY7" i="10" s="1"/>
  <c r="DX7" i="7"/>
  <c r="AS7" i="10" s="1"/>
  <c r="EJ7" i="7"/>
  <c r="BE7" i="10" s="1"/>
  <c r="DD7" i="7"/>
  <c r="Y7" i="10" s="1"/>
  <c r="EG7" i="7"/>
  <c r="BB7" i="10" s="1"/>
  <c r="EH7" i="7"/>
  <c r="BC7" i="10" s="1"/>
  <c r="DQ7" i="7"/>
  <c r="AL7" i="10" s="1"/>
  <c r="DO7" i="7"/>
  <c r="AJ7" i="10" s="1"/>
  <c r="CW7" i="7"/>
  <c r="R7" i="10" s="1"/>
  <c r="CX7" i="7"/>
  <c r="S7" i="10" s="1"/>
  <c r="CS7" i="7"/>
  <c r="N7" i="10" s="1"/>
  <c r="DI7" i="7"/>
  <c r="AD7" i="10" s="1"/>
  <c r="ED68" i="7"/>
  <c r="AY68" i="10" s="1"/>
  <c r="EE68" i="7"/>
  <c r="AZ68" i="10" s="1"/>
  <c r="EG68" i="7"/>
  <c r="BB68" i="10" s="1"/>
  <c r="CU68" i="7"/>
  <c r="P68" i="10" s="1"/>
  <c r="DC68" i="7"/>
  <c r="X68" i="10" s="1"/>
  <c r="CY68" i="7"/>
  <c r="T68" i="10" s="1"/>
  <c r="DJ68" i="7"/>
  <c r="AE68" i="10" s="1"/>
  <c r="DB68" i="7"/>
  <c r="W68" i="10" s="1"/>
  <c r="CP68" i="7"/>
  <c r="K68" i="10" s="1"/>
  <c r="EH110" i="7"/>
  <c r="BC110" i="10" s="1"/>
  <c r="DD110" i="7"/>
  <c r="Y110" i="10" s="1"/>
  <c r="DV110" i="7"/>
  <c r="AQ110" i="10" s="1"/>
  <c r="EK110" i="7"/>
  <c r="BF110" i="10" s="1"/>
  <c r="EI110" i="7"/>
  <c r="BD110" i="10" s="1"/>
  <c r="CS110" i="7"/>
  <c r="N110" i="10" s="1"/>
  <c r="CX110" i="7"/>
  <c r="S110" i="10" s="1"/>
  <c r="EB110" i="7"/>
  <c r="AW110" i="10" s="1"/>
  <c r="DS110" i="7"/>
  <c r="AN110" i="10" s="1"/>
  <c r="DR110" i="7"/>
  <c r="AM110" i="10" s="1"/>
  <c r="DT110" i="7"/>
  <c r="AO110" i="10" s="1"/>
  <c r="DG78" i="5"/>
  <c r="DK78" i="5"/>
  <c r="ED78" i="5"/>
  <c r="DI78" i="5"/>
  <c r="CL78" i="5"/>
  <c r="DQ78" i="5"/>
  <c r="DS78" i="5"/>
  <c r="CW78" i="5"/>
  <c r="EE78" i="5"/>
  <c r="DW78" i="5"/>
  <c r="DU46" i="5"/>
  <c r="CU46" i="5"/>
  <c r="CQ46" i="5"/>
  <c r="EB46" i="5"/>
  <c r="DX46" i="5"/>
  <c r="CL46" i="5"/>
  <c r="CN46" i="5"/>
  <c r="EC46" i="5"/>
  <c r="DD46" i="5"/>
  <c r="ED46" i="5"/>
  <c r="DE46" i="5"/>
  <c r="CS46" i="5"/>
  <c r="EA46" i="5"/>
  <c r="DY46" i="5"/>
  <c r="CO46" i="5"/>
  <c r="ED37" i="7"/>
  <c r="AY37" i="10" s="1"/>
  <c r="CP37" i="7"/>
  <c r="K37" i="10" s="1"/>
  <c r="CQ37" i="7"/>
  <c r="L37" i="10" s="1"/>
  <c r="DG37" i="7"/>
  <c r="AB37" i="10" s="1"/>
  <c r="EJ37" i="7"/>
  <c r="BE37" i="10" s="1"/>
  <c r="DF37" i="7"/>
  <c r="AA37" i="10" s="1"/>
  <c r="DJ37" i="7"/>
  <c r="AE37" i="10" s="1"/>
  <c r="DN37" i="7"/>
  <c r="AI37" i="10" s="1"/>
  <c r="DZ37" i="7"/>
  <c r="AU37" i="10" s="1"/>
  <c r="CL37" i="7"/>
  <c r="DX37" i="7"/>
  <c r="AS37" i="10" s="1"/>
  <c r="DE37" i="7"/>
  <c r="DB37" i="7"/>
  <c r="W37" i="10" s="1"/>
  <c r="EG37" i="7"/>
  <c r="BB37" i="10" s="1"/>
  <c r="CN65" i="7"/>
  <c r="I65" i="10" s="1"/>
  <c r="DI65" i="7"/>
  <c r="AD65" i="10" s="1"/>
  <c r="DT65" i="7"/>
  <c r="AO65" i="10" s="1"/>
  <c r="DB65" i="7"/>
  <c r="W65" i="10" s="1"/>
  <c r="EJ65" i="7"/>
  <c r="BE65" i="10" s="1"/>
  <c r="EB65" i="7"/>
  <c r="AW65" i="10" s="1"/>
  <c r="CM65" i="7"/>
  <c r="H65" i="10" s="1"/>
  <c r="CQ65" i="7"/>
  <c r="L65" i="10" s="1"/>
  <c r="CR65" i="7"/>
  <c r="M65" i="10" s="1"/>
  <c r="CY65" i="7"/>
  <c r="T65" i="10" s="1"/>
  <c r="CU65" i="7"/>
  <c r="P65" i="10" s="1"/>
  <c r="DG105" i="7"/>
  <c r="AB105" i="10" s="1"/>
  <c r="EH105" i="7"/>
  <c r="BC105" i="10" s="1"/>
  <c r="DR105" i="7"/>
  <c r="AM105" i="10" s="1"/>
  <c r="DM105" i="7"/>
  <c r="AH105" i="10" s="1"/>
  <c r="ED105" i="7"/>
  <c r="AY105" i="10" s="1"/>
  <c r="DY105" i="7"/>
  <c r="AT105" i="10" s="1"/>
  <c r="DS105" i="7"/>
  <c r="AN105" i="10" s="1"/>
  <c r="EI105" i="7"/>
  <c r="BD105" i="10" s="1"/>
  <c r="DI105" i="7"/>
  <c r="AD105" i="10" s="1"/>
  <c r="CS105" i="7"/>
  <c r="N105" i="10" s="1"/>
  <c r="DA105" i="7"/>
  <c r="V105" i="10" s="1"/>
  <c r="EJ105" i="7"/>
  <c r="BE105" i="10" s="1"/>
  <c r="DH105" i="7"/>
  <c r="AC105" i="10" s="1"/>
  <c r="EA30" i="5"/>
  <c r="CN30" i="5"/>
  <c r="CQ30" i="5"/>
  <c r="CX30" i="5"/>
  <c r="DX30" i="5"/>
  <c r="CO30" i="5"/>
  <c r="DH30" i="5"/>
  <c r="DJ30" i="5"/>
  <c r="EJ30" i="5"/>
  <c r="DL30" i="5"/>
  <c r="DO30" i="5"/>
  <c r="DM30" i="5"/>
  <c r="CU85" i="5"/>
  <c r="DO85" i="5"/>
  <c r="CO85" i="5"/>
  <c r="DU85" i="5"/>
  <c r="DT85" i="5"/>
  <c r="DN85" i="5"/>
  <c r="EK85" i="5"/>
  <c r="DQ85" i="5"/>
  <c r="EE85" i="5"/>
  <c r="DV85" i="5"/>
  <c r="EI85" i="5"/>
  <c r="DX85" i="5"/>
  <c r="EC18" i="5"/>
  <c r="DY18" i="5"/>
  <c r="DB18" i="5"/>
  <c r="CY18" i="5"/>
  <c r="DP18" i="5"/>
  <c r="EI18" i="5"/>
  <c r="CN18" i="5"/>
  <c r="DJ18" i="5"/>
  <c r="DD18" i="5"/>
  <c r="DX18" i="5"/>
  <c r="EF18" i="5"/>
  <c r="DI18" i="5"/>
  <c r="CR18" i="5"/>
  <c r="CL88" i="5"/>
  <c r="EH88" i="5"/>
  <c r="DF88" i="5"/>
  <c r="DT88" i="5"/>
  <c r="DU88" i="5"/>
  <c r="DH88" i="5"/>
  <c r="DS88" i="5"/>
  <c r="CT88" i="5"/>
  <c r="CW88" i="5"/>
  <c r="CO88" i="5"/>
  <c r="CR88" i="5"/>
  <c r="CQ88" i="5"/>
  <c r="DP88" i="5"/>
  <c r="DQ83" i="7"/>
  <c r="AL83" i="10" s="1"/>
  <c r="EK83" i="7"/>
  <c r="BF83" i="10" s="1"/>
  <c r="CS83" i="7"/>
  <c r="N83" i="10" s="1"/>
  <c r="DZ83" i="7"/>
  <c r="AU83" i="10" s="1"/>
  <c r="DD83" i="7"/>
  <c r="Y83" i="10" s="1"/>
  <c r="DL83" i="7"/>
  <c r="AG83" i="10" s="1"/>
  <c r="CX83" i="7"/>
  <c r="S83" i="10" s="1"/>
  <c r="EE83" i="7"/>
  <c r="AZ83" i="10" s="1"/>
  <c r="CQ83" i="7"/>
  <c r="L83" i="10" s="1"/>
  <c r="DT83" i="7"/>
  <c r="AO83" i="10" s="1"/>
  <c r="DE83" i="7"/>
  <c r="CL83" i="7"/>
  <c r="CZ83" i="7"/>
  <c r="U83" i="10" s="1"/>
  <c r="DO56" i="5"/>
  <c r="CZ56" i="5"/>
  <c r="EK56" i="5"/>
  <c r="DT56" i="5"/>
  <c r="CU56" i="5"/>
  <c r="DR56" i="5"/>
  <c r="EC56" i="5"/>
  <c r="CM56" i="5"/>
  <c r="DD56" i="5"/>
  <c r="CN56" i="5"/>
  <c r="DY56" i="5"/>
  <c r="CU61" i="7"/>
  <c r="P61" i="10" s="1"/>
  <c r="DM61" i="7"/>
  <c r="AH61" i="10" s="1"/>
  <c r="CR61" i="7"/>
  <c r="M61" i="10" s="1"/>
  <c r="CN61" i="7"/>
  <c r="I61" i="10" s="1"/>
  <c r="DQ61" i="7"/>
  <c r="AL61" i="10" s="1"/>
  <c r="DE61" i="7"/>
  <c r="CX61" i="7"/>
  <c r="S61" i="10" s="1"/>
  <c r="CQ61" i="7"/>
  <c r="L61" i="10" s="1"/>
  <c r="DB61" i="7"/>
  <c r="W61" i="10" s="1"/>
  <c r="DC61" i="7"/>
  <c r="X61" i="10" s="1"/>
  <c r="EJ61" i="7"/>
  <c r="BE61" i="10" s="1"/>
  <c r="CS61" i="7"/>
  <c r="N61" i="10" s="1"/>
  <c r="DD44" i="7"/>
  <c r="Y44" i="10" s="1"/>
  <c r="CX44" i="7"/>
  <c r="S44" i="10" s="1"/>
  <c r="EB44" i="7"/>
  <c r="AW44" i="10" s="1"/>
  <c r="EJ44" i="7"/>
  <c r="BE44" i="10" s="1"/>
  <c r="DH44" i="7"/>
  <c r="AC44" i="10" s="1"/>
  <c r="EG44" i="7"/>
  <c r="BB44" i="10" s="1"/>
  <c r="CO44" i="7"/>
  <c r="J44" i="10" s="1"/>
  <c r="DG44" i="7"/>
  <c r="AB44" i="10" s="1"/>
  <c r="DL44" i="7"/>
  <c r="AG44" i="10" s="1"/>
  <c r="DN44" i="7"/>
  <c r="AI44" i="10" s="1"/>
  <c r="DF44" i="7"/>
  <c r="AA44" i="10" s="1"/>
  <c r="DT17" i="5"/>
  <c r="DU17" i="5"/>
  <c r="DG17" i="5"/>
  <c r="CN17" i="5"/>
  <c r="CL17" i="5"/>
  <c r="CT17" i="5"/>
  <c r="EF17" i="5"/>
  <c r="CR17" i="5"/>
  <c r="CO17" i="5"/>
  <c r="DD17" i="5"/>
  <c r="DP17" i="5"/>
  <c r="DO17" i="5"/>
  <c r="EK17" i="5"/>
  <c r="DV17" i="5"/>
  <c r="DO93" i="7"/>
  <c r="AJ93" i="10" s="1"/>
  <c r="CQ93" i="7"/>
  <c r="L93" i="10" s="1"/>
  <c r="DQ93" i="7"/>
  <c r="AL93" i="10" s="1"/>
  <c r="DV93" i="7"/>
  <c r="AQ93" i="10" s="1"/>
  <c r="DU93" i="7"/>
  <c r="AP93" i="10" s="1"/>
  <c r="DR93" i="7"/>
  <c r="AM93" i="10" s="1"/>
  <c r="CL93" i="7"/>
  <c r="DC93" i="7"/>
  <c r="X93" i="10" s="1"/>
  <c r="EI93" i="7"/>
  <c r="BD93" i="10" s="1"/>
  <c r="CN93" i="7"/>
  <c r="I93" i="10" s="1"/>
  <c r="DI93" i="7"/>
  <c r="AD93" i="10" s="1"/>
  <c r="CR72" i="7"/>
  <c r="M72" i="10" s="1"/>
  <c r="CL72" i="7"/>
  <c r="CX72" i="7"/>
  <c r="S72" i="10" s="1"/>
  <c r="DG72" i="7"/>
  <c r="AB72" i="10" s="1"/>
  <c r="ED72" i="7"/>
  <c r="AY72" i="10" s="1"/>
  <c r="EG72" i="7"/>
  <c r="BB72" i="10" s="1"/>
  <c r="DK72" i="7"/>
  <c r="AF72" i="10" s="1"/>
  <c r="EJ72" i="7"/>
  <c r="BE72" i="10" s="1"/>
  <c r="DO72" i="7"/>
  <c r="AJ72" i="10" s="1"/>
  <c r="CY72" i="7"/>
  <c r="T72" i="10" s="1"/>
  <c r="EF72" i="7"/>
  <c r="BA72" i="10" s="1"/>
  <c r="EK72" i="7"/>
  <c r="BF72" i="10" s="1"/>
  <c r="DA72" i="7"/>
  <c r="V72" i="10" s="1"/>
  <c r="CY33" i="5"/>
  <c r="DJ33" i="5"/>
  <c r="EI33" i="5"/>
  <c r="DK33" i="5"/>
  <c r="CM33" i="5"/>
  <c r="DM33" i="5"/>
  <c r="EB33" i="5"/>
  <c r="CV33" i="5"/>
  <c r="DD33" i="5"/>
  <c r="CQ33" i="5"/>
  <c r="CR33" i="5"/>
  <c r="DV33" i="5"/>
  <c r="CT33" i="5"/>
  <c r="CX100" i="5"/>
  <c r="CQ100" i="5"/>
  <c r="ED100" i="5"/>
  <c r="DG100" i="5"/>
  <c r="DU100" i="5"/>
  <c r="DS100" i="5"/>
  <c r="DL100" i="5"/>
  <c r="DZ100" i="5"/>
  <c r="EH100" i="5"/>
  <c r="DW100" i="5"/>
  <c r="CP100" i="5"/>
  <c r="EG100" i="5"/>
  <c r="DI100" i="5"/>
  <c r="CL44" i="5"/>
  <c r="DT44" i="5"/>
  <c r="DR44" i="5"/>
  <c r="EC44" i="5"/>
  <c r="CU44" i="5"/>
  <c r="DN44" i="5"/>
  <c r="DC44" i="5"/>
  <c r="DG44" i="5"/>
  <c r="CP44" i="5"/>
  <c r="DZ44" i="5"/>
  <c r="CX44" i="5"/>
  <c r="EH44" i="5"/>
  <c r="EG44" i="5"/>
  <c r="DP44" i="5"/>
  <c r="DY44" i="5"/>
  <c r="CM52" i="5"/>
  <c r="DK52" i="5"/>
  <c r="DF52" i="5"/>
  <c r="EI52" i="5"/>
  <c r="CV52" i="5"/>
  <c r="CS52" i="5"/>
  <c r="DM52" i="5"/>
  <c r="EK52" i="5"/>
  <c r="DE52" i="5"/>
  <c r="DS52" i="5"/>
  <c r="DT52" i="5"/>
  <c r="DJ52" i="5"/>
  <c r="EG52" i="5"/>
  <c r="CV54" i="7"/>
  <c r="Q54" i="10" s="1"/>
  <c r="CQ54" i="7"/>
  <c r="L54" i="10" s="1"/>
  <c r="DF54" i="7"/>
  <c r="AA54" i="10" s="1"/>
  <c r="DY54" i="7"/>
  <c r="AT54" i="10" s="1"/>
  <c r="DB54" i="7"/>
  <c r="W54" i="10" s="1"/>
  <c r="EF54" i="7"/>
  <c r="BA54" i="10" s="1"/>
  <c r="DS54" i="7"/>
  <c r="AN54" i="10" s="1"/>
  <c r="CZ54" i="7"/>
  <c r="U54" i="10" s="1"/>
  <c r="DN54" i="7"/>
  <c r="AI54" i="10" s="1"/>
  <c r="DZ54" i="7"/>
  <c r="AU54" i="10" s="1"/>
  <c r="CN54" i="7"/>
  <c r="I54" i="10" s="1"/>
  <c r="DL13" i="5"/>
  <c r="DW13" i="5"/>
  <c r="CW13" i="5"/>
  <c r="CX13" i="5"/>
  <c r="DM13" i="5"/>
  <c r="DP13" i="5"/>
  <c r="EJ13" i="5"/>
  <c r="CP13" i="5"/>
  <c r="CO13" i="5"/>
  <c r="DO13" i="5"/>
  <c r="DE13" i="5"/>
  <c r="DJ13" i="5"/>
  <c r="CS13" i="5"/>
  <c r="DV13" i="5"/>
  <c r="CO91" i="7"/>
  <c r="J91" i="10" s="1"/>
  <c r="DB91" i="7"/>
  <c r="W91" i="10" s="1"/>
  <c r="DR91" i="7"/>
  <c r="AM91" i="10" s="1"/>
  <c r="DG91" i="7"/>
  <c r="AB91" i="10" s="1"/>
  <c r="EG91" i="7"/>
  <c r="BB91" i="10" s="1"/>
  <c r="CU91" i="7"/>
  <c r="P91" i="10" s="1"/>
  <c r="CN91" i="7"/>
  <c r="I91" i="10" s="1"/>
  <c r="CS91" i="7"/>
  <c r="N91" i="10" s="1"/>
  <c r="DK91" i="7"/>
  <c r="AF91" i="10" s="1"/>
  <c r="CY91" i="7"/>
  <c r="T91" i="10" s="1"/>
  <c r="DO91" i="7"/>
  <c r="AJ91" i="10" s="1"/>
  <c r="CQ91" i="7"/>
  <c r="L91" i="10" s="1"/>
  <c r="DY26" i="7"/>
  <c r="AT26" i="10" s="1"/>
  <c r="DO26" i="7"/>
  <c r="AJ26" i="10" s="1"/>
  <c r="DS26" i="7"/>
  <c r="AN26" i="10" s="1"/>
  <c r="EK26" i="7"/>
  <c r="BF26" i="10" s="1"/>
  <c r="DC26" i="7"/>
  <c r="X26" i="10" s="1"/>
  <c r="DI26" i="7"/>
  <c r="AD26" i="10" s="1"/>
  <c r="DN26" i="7"/>
  <c r="AI26" i="10" s="1"/>
  <c r="CU26" i="7"/>
  <c r="P26" i="10" s="1"/>
  <c r="CS26" i="7"/>
  <c r="N26" i="10" s="1"/>
  <c r="EC26" i="7"/>
  <c r="AX26" i="10" s="1"/>
  <c r="EI26" i="7"/>
  <c r="BD26" i="10" s="1"/>
  <c r="CV26" i="7"/>
  <c r="Q26" i="10" s="1"/>
  <c r="DR56" i="7"/>
  <c r="AM56" i="10" s="1"/>
  <c r="DO56" i="7"/>
  <c r="AJ56" i="10" s="1"/>
  <c r="DY56" i="7"/>
  <c r="AT56" i="10" s="1"/>
  <c r="DQ56" i="7"/>
  <c r="AL56" i="10" s="1"/>
  <c r="DJ104" i="5"/>
  <c r="DA104" i="5"/>
  <c r="CU104" i="5"/>
  <c r="DX104" i="5"/>
  <c r="DN104" i="5"/>
  <c r="EK104" i="5"/>
  <c r="EJ104" i="5"/>
  <c r="DB104" i="5"/>
  <c r="DM104" i="5"/>
  <c r="CZ104" i="5"/>
  <c r="ED104" i="5"/>
  <c r="CO104" i="5"/>
  <c r="DV104" i="5"/>
  <c r="DI104" i="5"/>
  <c r="DL104" i="5"/>
  <c r="DP104" i="5"/>
  <c r="DG104" i="5"/>
  <c r="EE104" i="5"/>
  <c r="DE104" i="5"/>
  <c r="CW104" i="5"/>
  <c r="CX104" i="5"/>
  <c r="DS104" i="5"/>
  <c r="EB104" i="5"/>
  <c r="DR104" i="5"/>
  <c r="EC35" i="5"/>
  <c r="DV35" i="5"/>
  <c r="DW35" i="5"/>
  <c r="DK35" i="5"/>
  <c r="CQ35" i="5"/>
  <c r="DX35" i="5"/>
  <c r="ED35" i="5"/>
  <c r="EF35" i="5"/>
  <c r="EJ35" i="5"/>
  <c r="DI35" i="5"/>
  <c r="CL35" i="5"/>
  <c r="DT35" i="5"/>
  <c r="DN35" i="5"/>
  <c r="DU82" i="5"/>
  <c r="DB82" i="5"/>
  <c r="DS82" i="5"/>
  <c r="DY82" i="5"/>
  <c r="DE82" i="5"/>
  <c r="CM82" i="5"/>
  <c r="CP82" i="5"/>
  <c r="DJ82" i="5"/>
  <c r="DP82" i="5"/>
  <c r="DZ82" i="5"/>
  <c r="DG82" i="5"/>
  <c r="DI82" i="5"/>
  <c r="DA82" i="5"/>
  <c r="DX82" i="5"/>
  <c r="CM77" i="5"/>
  <c r="EF77" i="5"/>
  <c r="CL77" i="5"/>
  <c r="CV77" i="5"/>
  <c r="EI77" i="5"/>
  <c r="CN77" i="5"/>
  <c r="EG77" i="5"/>
  <c r="DW77" i="5"/>
  <c r="DX77" i="5"/>
  <c r="DP77" i="5"/>
  <c r="DY77" i="5"/>
  <c r="DV77" i="5"/>
  <c r="CS77" i="5"/>
  <c r="CY77" i="5"/>
  <c r="CN39" i="7"/>
  <c r="I39" i="10" s="1"/>
  <c r="DB39" i="7"/>
  <c r="W39" i="10" s="1"/>
  <c r="EH39" i="7"/>
  <c r="BC39" i="10" s="1"/>
  <c r="CQ39" i="7"/>
  <c r="L39" i="10" s="1"/>
  <c r="CM39" i="7"/>
  <c r="H39" i="10" s="1"/>
  <c r="CY39" i="7"/>
  <c r="T39" i="10" s="1"/>
  <c r="DH39" i="7"/>
  <c r="AC39" i="10" s="1"/>
  <c r="CO39" i="7"/>
  <c r="J39" i="10" s="1"/>
  <c r="CR27" i="7"/>
  <c r="M27" i="10" s="1"/>
  <c r="CO27" i="7"/>
  <c r="J27" i="10" s="1"/>
  <c r="DC27" i="7"/>
  <c r="X27" i="10" s="1"/>
  <c r="DV27" i="7"/>
  <c r="AQ27" i="10" s="1"/>
  <c r="DQ27" i="7"/>
  <c r="AL27" i="10" s="1"/>
  <c r="EE27" i="7"/>
  <c r="AZ27" i="10" s="1"/>
  <c r="DE27" i="7"/>
  <c r="CS27" i="7"/>
  <c r="N27" i="10" s="1"/>
  <c r="CM27" i="7"/>
  <c r="H27" i="10" s="1"/>
  <c r="DR27" i="7"/>
  <c r="AM27" i="10" s="1"/>
  <c r="ED27" i="7"/>
  <c r="AY27" i="10" s="1"/>
  <c r="DH27" i="7"/>
  <c r="AC27" i="10" s="1"/>
  <c r="CU27" i="7"/>
  <c r="P27" i="10" s="1"/>
  <c r="CL27" i="7"/>
  <c r="CZ27" i="7"/>
  <c r="U27" i="10" s="1"/>
  <c r="CU74" i="7"/>
  <c r="P74" i="10" s="1"/>
  <c r="CS74" i="7"/>
  <c r="N74" i="10" s="1"/>
  <c r="DI74" i="7"/>
  <c r="AD74" i="10" s="1"/>
  <c r="EC74" i="7"/>
  <c r="AX74" i="10" s="1"/>
  <c r="DY74" i="7"/>
  <c r="AT74" i="10" s="1"/>
  <c r="DX74" i="7"/>
  <c r="AS74" i="10" s="1"/>
  <c r="CL74" i="7"/>
  <c r="CW74" i="7"/>
  <c r="R74" i="10" s="1"/>
  <c r="EK74" i="7"/>
  <c r="BF74" i="10" s="1"/>
  <c r="EA74" i="7"/>
  <c r="AV74" i="10" s="1"/>
  <c r="DH74" i="7"/>
  <c r="AC74" i="10" s="1"/>
  <c r="DF74" i="7"/>
  <c r="AA74" i="10" s="1"/>
  <c r="CT74" i="7"/>
  <c r="O74" i="10" s="1"/>
  <c r="DA74" i="7"/>
  <c r="V74" i="10" s="1"/>
  <c r="DV69" i="5"/>
  <c r="CV69" i="5"/>
  <c r="CX69" i="5"/>
  <c r="CU69" i="5"/>
  <c r="EB69" i="5"/>
  <c r="DA69" i="5"/>
  <c r="DO69" i="5"/>
  <c r="DH69" i="5"/>
  <c r="DQ69" i="5"/>
  <c r="DR69" i="5"/>
  <c r="CL69" i="5"/>
  <c r="DJ69" i="5"/>
  <c r="DP38" i="7"/>
  <c r="AK38" i="10" s="1"/>
  <c r="CT38" i="7"/>
  <c r="O38" i="10" s="1"/>
  <c r="CR38" i="7"/>
  <c r="M38" i="10" s="1"/>
  <c r="CM38" i="7"/>
  <c r="H38" i="10" s="1"/>
  <c r="CN38" i="7"/>
  <c r="I38" i="10" s="1"/>
  <c r="EE38" i="7"/>
  <c r="AZ38" i="10" s="1"/>
  <c r="DK38" i="7"/>
  <c r="AF38" i="10" s="1"/>
  <c r="CO38" i="7"/>
  <c r="J38" i="10" s="1"/>
  <c r="CQ38" i="7"/>
  <c r="L38" i="10" s="1"/>
  <c r="DL38" i="7"/>
  <c r="AG38" i="10" s="1"/>
  <c r="EF38" i="7"/>
  <c r="BA38" i="10" s="1"/>
  <c r="CW37" i="5"/>
  <c r="DS37" i="5"/>
  <c r="DV37" i="5"/>
  <c r="CS37" i="5"/>
  <c r="CN37" i="5"/>
  <c r="CQ37" i="5"/>
  <c r="EC37" i="5"/>
  <c r="DI37" i="5"/>
  <c r="DM37" i="5"/>
  <c r="DO37" i="5"/>
  <c r="EA37" i="5"/>
  <c r="DE37" i="5"/>
  <c r="DP37" i="5"/>
  <c r="DJ37" i="5"/>
  <c r="EJ82" i="7"/>
  <c r="BE82" i="10" s="1"/>
  <c r="DD82" i="7"/>
  <c r="Y82" i="10" s="1"/>
  <c r="DU82" i="7"/>
  <c r="AP82" i="10" s="1"/>
  <c r="DJ82" i="7"/>
  <c r="AE82" i="10" s="1"/>
  <c r="DY82" i="7"/>
  <c r="AT82" i="10" s="1"/>
  <c r="CO82" i="7"/>
  <c r="J82" i="10" s="1"/>
  <c r="DK82" i="7"/>
  <c r="AF82" i="10" s="1"/>
  <c r="CX82" i="7"/>
  <c r="S82" i="10" s="1"/>
  <c r="CP82" i="7"/>
  <c r="K82" i="10" s="1"/>
  <c r="DX82" i="7"/>
  <c r="AS82" i="10" s="1"/>
  <c r="CW82" i="7"/>
  <c r="R82" i="10" s="1"/>
  <c r="EC82" i="7"/>
  <c r="AX82" i="10" s="1"/>
  <c r="CQ82" i="7"/>
  <c r="L82" i="10" s="1"/>
  <c r="DJ25" i="7"/>
  <c r="AE25" i="10" s="1"/>
  <c r="DN25" i="7"/>
  <c r="AI25" i="10" s="1"/>
  <c r="ED25" i="7"/>
  <c r="AY25" i="10" s="1"/>
  <c r="DG25" i="7"/>
  <c r="AB25" i="10" s="1"/>
  <c r="DX25" i="7"/>
  <c r="AS25" i="10" s="1"/>
  <c r="DH25" i="7"/>
  <c r="AC25" i="10" s="1"/>
  <c r="DL25" i="7"/>
  <c r="AG25" i="10" s="1"/>
  <c r="CO25" i="7"/>
  <c r="J25" i="10" s="1"/>
  <c r="DE25" i="7"/>
  <c r="CZ25" i="7"/>
  <c r="U25" i="10" s="1"/>
  <c r="CP25" i="7"/>
  <c r="K25" i="10" s="1"/>
  <c r="DK25" i="7"/>
  <c r="AF25" i="10" s="1"/>
  <c r="DY25" i="7"/>
  <c r="AT25" i="10" s="1"/>
  <c r="DH38" i="5"/>
  <c r="CU38" i="5"/>
  <c r="DS38" i="5"/>
  <c r="DI38" i="5"/>
  <c r="CX38" i="5"/>
  <c r="DC38" i="5"/>
  <c r="DZ38" i="5"/>
  <c r="DO38" i="5"/>
  <c r="CY38" i="5"/>
  <c r="CQ38" i="5"/>
  <c r="DB38" i="5"/>
  <c r="DV38" i="5"/>
  <c r="EB38" i="5"/>
  <c r="DY38" i="5"/>
  <c r="DK71" i="7"/>
  <c r="AF71" i="10" s="1"/>
  <c r="EB71" i="7"/>
  <c r="AW71" i="10" s="1"/>
  <c r="DE71" i="7"/>
  <c r="Z71" i="10" s="1"/>
  <c r="DF71" i="7"/>
  <c r="AA71" i="10" s="1"/>
  <c r="ED71" i="7"/>
  <c r="AY71" i="10" s="1"/>
  <c r="DN71" i="7"/>
  <c r="AI71" i="10" s="1"/>
  <c r="DT71" i="7"/>
  <c r="AO71" i="10" s="1"/>
  <c r="DW71" i="7"/>
  <c r="AR71" i="10" s="1"/>
  <c r="CV71" i="7"/>
  <c r="Q71" i="10" s="1"/>
  <c r="DO71" i="7"/>
  <c r="AJ71" i="10" s="1"/>
  <c r="CT71" i="7"/>
  <c r="O71" i="10" s="1"/>
  <c r="DJ71" i="7"/>
  <c r="AE71" i="10" s="1"/>
  <c r="EA71" i="7"/>
  <c r="AV71" i="10" s="1"/>
  <c r="CR34" i="7"/>
  <c r="M34" i="10" s="1"/>
  <c r="DZ34" i="7"/>
  <c r="AU34" i="10" s="1"/>
  <c r="DA34" i="7"/>
  <c r="V34" i="10" s="1"/>
  <c r="EI34" i="7"/>
  <c r="BD34" i="10" s="1"/>
  <c r="CQ34" i="7"/>
  <c r="L34" i="10" s="1"/>
  <c r="CL34" i="7"/>
  <c r="EG34" i="7"/>
  <c r="BB34" i="10" s="1"/>
  <c r="DR34" i="7"/>
  <c r="AM34" i="10" s="1"/>
  <c r="DS34" i="7"/>
  <c r="AN34" i="10" s="1"/>
  <c r="DK34" i="7"/>
  <c r="AF34" i="10" s="1"/>
  <c r="DL34" i="7"/>
  <c r="AG34" i="10" s="1"/>
  <c r="CW72" i="5"/>
  <c r="DV72" i="5"/>
  <c r="EE72" i="5"/>
  <c r="CX72" i="5"/>
  <c r="EF72" i="5"/>
  <c r="DP72" i="5"/>
  <c r="CY72" i="5"/>
  <c r="DJ72" i="5"/>
  <c r="EG72" i="5"/>
  <c r="DY72" i="5"/>
  <c r="EH72" i="5"/>
  <c r="DR40" i="5"/>
  <c r="EC40" i="5"/>
  <c r="EA40" i="5"/>
  <c r="CS40" i="5"/>
  <c r="CW40" i="5"/>
  <c r="DD40" i="5"/>
  <c r="DP40" i="5"/>
  <c r="CN40" i="5"/>
  <c r="DM40" i="5"/>
  <c r="ED40" i="5"/>
  <c r="DN40" i="5"/>
  <c r="EF40" i="5"/>
  <c r="CR15" i="7"/>
  <c r="M15" i="10" s="1"/>
  <c r="DX15" i="7"/>
  <c r="AS15" i="10" s="1"/>
  <c r="EB15" i="7"/>
  <c r="AW15" i="10" s="1"/>
  <c r="DJ15" i="7"/>
  <c r="AE15" i="10" s="1"/>
  <c r="DN15" i="7"/>
  <c r="AI15" i="10" s="1"/>
  <c r="CZ15" i="7"/>
  <c r="U15" i="10" s="1"/>
  <c r="DR15" i="7"/>
  <c r="AM15" i="10" s="1"/>
  <c r="DI15" i="7"/>
  <c r="AD15" i="10" s="1"/>
  <c r="CX15" i="7"/>
  <c r="S15" i="10" s="1"/>
  <c r="ED15" i="7"/>
  <c r="AY15" i="10" s="1"/>
  <c r="DA15" i="7"/>
  <c r="V15" i="10" s="1"/>
  <c r="DB15" i="7"/>
  <c r="W15" i="10" s="1"/>
  <c r="DW91" i="5"/>
  <c r="DT91" i="5"/>
  <c r="CL91" i="5"/>
  <c r="EH91" i="5"/>
  <c r="DF91" i="5"/>
  <c r="EB91" i="5"/>
  <c r="CV91" i="5"/>
  <c r="DH91" i="5"/>
  <c r="DO91" i="5"/>
  <c r="DE91" i="5"/>
  <c r="DZ91" i="5"/>
  <c r="CW91" i="5"/>
  <c r="EK91" i="5"/>
  <c r="DC91" i="5"/>
  <c r="DQ13" i="7"/>
  <c r="AL13" i="10" s="1"/>
  <c r="CV13" i="7"/>
  <c r="Q13" i="10" s="1"/>
  <c r="DE13" i="7"/>
  <c r="CT13" i="7"/>
  <c r="O13" i="10" s="1"/>
  <c r="DR13" i="7"/>
  <c r="AM13" i="10" s="1"/>
  <c r="DX13" i="7"/>
  <c r="AS13" i="10" s="1"/>
  <c r="EJ13" i="7"/>
  <c r="BE13" i="10" s="1"/>
  <c r="EF13" i="7"/>
  <c r="BA13" i="10" s="1"/>
  <c r="EG13" i="7"/>
  <c r="BB13" i="10" s="1"/>
  <c r="DY13" i="7"/>
  <c r="AT13" i="10" s="1"/>
  <c r="CW39" i="5"/>
  <c r="CS39" i="5"/>
  <c r="DS39" i="5"/>
  <c r="DN39" i="5"/>
  <c r="CZ39" i="5"/>
  <c r="CX39" i="5"/>
  <c r="CR39" i="5"/>
  <c r="DA39" i="5"/>
  <c r="DT39" i="5"/>
  <c r="DM39" i="5"/>
  <c r="DX39" i="5"/>
  <c r="CM39" i="5"/>
  <c r="CQ39" i="5"/>
  <c r="CU39" i="5"/>
  <c r="CR105" i="5"/>
  <c r="EG105" i="5"/>
  <c r="DN105" i="5"/>
  <c r="DX105" i="5"/>
  <c r="DJ105" i="5"/>
  <c r="CV105" i="5"/>
  <c r="DB105" i="5"/>
  <c r="DM105" i="5"/>
  <c r="CM105" i="5"/>
  <c r="CQ105" i="5"/>
  <c r="ED105" i="5"/>
  <c r="EF105" i="5"/>
  <c r="DE111" i="7"/>
  <c r="Z111" i="10" s="1"/>
  <c r="DI111" i="7"/>
  <c r="AD111" i="10" s="1"/>
  <c r="EH111" i="7"/>
  <c r="BC111" i="10" s="1"/>
  <c r="DF111" i="7"/>
  <c r="DO111" i="7"/>
  <c r="AJ111" i="10" s="1"/>
  <c r="CS111" i="7"/>
  <c r="N111" i="10" s="1"/>
  <c r="EK111" i="7"/>
  <c r="BF111" i="10" s="1"/>
  <c r="DC111" i="7"/>
  <c r="X111" i="10" s="1"/>
  <c r="EE111" i="7"/>
  <c r="AZ111" i="10" s="1"/>
  <c r="CU111" i="7"/>
  <c r="P111" i="10" s="1"/>
  <c r="ED111" i="7"/>
  <c r="AY111" i="10" s="1"/>
  <c r="DV70" i="5"/>
  <c r="EA70" i="5"/>
  <c r="DF70" i="5"/>
  <c r="CX70" i="5"/>
  <c r="ED70" i="5"/>
  <c r="CM70" i="5"/>
  <c r="CY70" i="5"/>
  <c r="CP70" i="5"/>
  <c r="EK70" i="5"/>
  <c r="DN70" i="5"/>
  <c r="DM70" i="5"/>
  <c r="CZ70" i="5"/>
  <c r="DB70" i="5"/>
  <c r="DY98" i="5"/>
  <c r="EK98" i="5"/>
  <c r="DP98" i="5"/>
  <c r="DS98" i="5"/>
  <c r="CS98" i="5"/>
  <c r="EJ98" i="5"/>
  <c r="CP98" i="5"/>
  <c r="EF98" i="5"/>
  <c r="CV98" i="5"/>
  <c r="DW98" i="5"/>
  <c r="DJ98" i="5"/>
  <c r="CU98" i="5"/>
  <c r="EE98" i="5"/>
  <c r="DX98" i="5"/>
  <c r="CW98" i="5"/>
  <c r="DZ7" i="7"/>
  <c r="AU7" i="10" s="1"/>
  <c r="EE7" i="7"/>
  <c r="AZ7" i="10" s="1"/>
  <c r="CP7" i="7"/>
  <c r="K7" i="10" s="1"/>
  <c r="EI7" i="7"/>
  <c r="BD7" i="10" s="1"/>
  <c r="DP7" i="7"/>
  <c r="AK7" i="10" s="1"/>
  <c r="EK7" i="7"/>
  <c r="BF7" i="10" s="1"/>
  <c r="DB7" i="7"/>
  <c r="W7" i="10" s="1"/>
  <c r="DU7" i="7"/>
  <c r="AP7" i="10" s="1"/>
  <c r="CO7" i="7"/>
  <c r="J7" i="10" s="1"/>
  <c r="DY7" i="7"/>
  <c r="AT7" i="10" s="1"/>
  <c r="DJ7" i="7"/>
  <c r="AE7" i="10" s="1"/>
  <c r="DN7" i="7"/>
  <c r="AI7" i="10" s="1"/>
  <c r="DH7" i="7"/>
  <c r="AC7" i="10" s="1"/>
  <c r="EB68" i="7"/>
  <c r="AW68" i="10" s="1"/>
  <c r="CL68" i="7"/>
  <c r="CR68" i="7"/>
  <c r="M68" i="10" s="1"/>
  <c r="CT68" i="7"/>
  <c r="O68" i="10" s="1"/>
  <c r="EC68" i="7"/>
  <c r="AX68" i="10" s="1"/>
  <c r="EH68" i="7"/>
  <c r="BC68" i="10" s="1"/>
  <c r="DH68" i="7"/>
  <c r="AC68" i="10" s="1"/>
  <c r="EI68" i="7"/>
  <c r="BD68" i="10" s="1"/>
  <c r="CQ68" i="7"/>
  <c r="L68" i="10" s="1"/>
  <c r="CS68" i="7"/>
  <c r="N68" i="10" s="1"/>
  <c r="EK68" i="7"/>
  <c r="BF68" i="10" s="1"/>
  <c r="DP110" i="7"/>
  <c r="AK110" i="10" s="1"/>
  <c r="CR110" i="7"/>
  <c r="M110" i="10" s="1"/>
  <c r="CZ110" i="7"/>
  <c r="U110" i="10" s="1"/>
  <c r="EF110" i="7"/>
  <c r="BA110" i="10" s="1"/>
  <c r="DZ110" i="7"/>
  <c r="AU110" i="10" s="1"/>
  <c r="CQ110" i="7"/>
  <c r="L110" i="10" s="1"/>
  <c r="EG110" i="7"/>
  <c r="BB110" i="10" s="1"/>
  <c r="DL110" i="7"/>
  <c r="AG110" i="10" s="1"/>
  <c r="DU110" i="7"/>
  <c r="AP110" i="10" s="1"/>
  <c r="DB110" i="7"/>
  <c r="W110" i="10" s="1"/>
  <c r="DQ110" i="7"/>
  <c r="AL110" i="10" s="1"/>
  <c r="DJ110" i="7"/>
  <c r="AE110" i="10" s="1"/>
  <c r="DO78" i="5"/>
  <c r="DL78" i="5"/>
  <c r="DZ78" i="5"/>
  <c r="EI78" i="5"/>
  <c r="DR78" i="5"/>
  <c r="CO78" i="5"/>
  <c r="CM78" i="5"/>
  <c r="CR78" i="5"/>
  <c r="EJ78" i="5"/>
  <c r="CU78" i="5"/>
  <c r="DE78" i="5"/>
  <c r="EA78" i="5"/>
  <c r="EG78" i="5"/>
  <c r="CX78" i="5"/>
  <c r="DP78" i="5"/>
  <c r="CT46" i="5"/>
  <c r="DW46" i="5"/>
  <c r="DI46" i="5"/>
  <c r="CY46" i="5"/>
  <c r="EG46" i="5"/>
  <c r="DQ46" i="5"/>
  <c r="DT46" i="5"/>
  <c r="DP46" i="5"/>
  <c r="EK46" i="5"/>
  <c r="DK46" i="5"/>
  <c r="DN46" i="5"/>
  <c r="DQ37" i="7"/>
  <c r="AL37" i="10" s="1"/>
  <c r="CO37" i="7"/>
  <c r="J37" i="10" s="1"/>
  <c r="DP37" i="7"/>
  <c r="AK37" i="10" s="1"/>
  <c r="CU37" i="7"/>
  <c r="P37" i="10" s="1"/>
  <c r="CM37" i="7"/>
  <c r="H37" i="10" s="1"/>
  <c r="CR37" i="7"/>
  <c r="M37" i="10" s="1"/>
  <c r="DO37" i="7"/>
  <c r="AJ37" i="10" s="1"/>
  <c r="DS37" i="7"/>
  <c r="AN37" i="10" s="1"/>
  <c r="DA37" i="7"/>
  <c r="V37" i="10" s="1"/>
  <c r="DT37" i="7"/>
  <c r="AO37" i="10" s="1"/>
  <c r="DU37" i="7"/>
  <c r="AP37" i="10" s="1"/>
  <c r="EK37" i="7"/>
  <c r="BF37" i="10" s="1"/>
  <c r="DK37" i="7"/>
  <c r="AF37" i="10" s="1"/>
  <c r="DD65" i="7"/>
  <c r="Y65" i="10" s="1"/>
  <c r="DE65" i="7"/>
  <c r="DF65" i="7"/>
  <c r="AA65" i="10" s="1"/>
  <c r="ED65" i="7"/>
  <c r="AY65" i="10" s="1"/>
  <c r="EH65" i="7"/>
  <c r="BC65" i="10" s="1"/>
  <c r="DS65" i="7"/>
  <c r="AN65" i="10" s="1"/>
  <c r="EE65" i="7"/>
  <c r="AZ65" i="10" s="1"/>
  <c r="EF65" i="7"/>
  <c r="BA65" i="10" s="1"/>
  <c r="DO105" i="7"/>
  <c r="AJ105" i="10" s="1"/>
  <c r="CX105" i="7"/>
  <c r="S105" i="10" s="1"/>
  <c r="DN105" i="7"/>
  <c r="AI105" i="10" s="1"/>
  <c r="DC105" i="7"/>
  <c r="X105" i="10" s="1"/>
  <c r="DW105" i="7"/>
  <c r="AR105" i="10" s="1"/>
  <c r="DJ105" i="7"/>
  <c r="AE105" i="10" s="1"/>
  <c r="DD105" i="7"/>
  <c r="Y105" i="10" s="1"/>
  <c r="CU105" i="7"/>
  <c r="P105" i="10" s="1"/>
  <c r="EK105" i="7"/>
  <c r="BF105" i="10" s="1"/>
  <c r="CV105" i="7"/>
  <c r="Q105" i="10" s="1"/>
  <c r="DX105" i="7"/>
  <c r="AS105" i="10" s="1"/>
  <c r="EG105" i="7"/>
  <c r="BB105" i="10" s="1"/>
  <c r="DQ105" i="7"/>
  <c r="AL105" i="10" s="1"/>
  <c r="DU105" i="7"/>
  <c r="AP105" i="10" s="1"/>
  <c r="EI30" i="5"/>
  <c r="CS30" i="5"/>
  <c r="DE30" i="5"/>
  <c r="DK30" i="5"/>
  <c r="DP30" i="5"/>
  <c r="DB30" i="5"/>
  <c r="CL30" i="5"/>
  <c r="DQ30" i="5"/>
  <c r="EE30" i="5"/>
  <c r="ED30" i="5"/>
  <c r="EK30" i="5"/>
  <c r="DV30" i="5"/>
  <c r="DR30" i="5"/>
  <c r="DZ30" i="5"/>
  <c r="DP85" i="5"/>
  <c r="CL85" i="5"/>
  <c r="DA85" i="5"/>
  <c r="DK85" i="5"/>
  <c r="CZ85" i="5"/>
  <c r="DR85" i="5"/>
  <c r="DF85" i="5"/>
  <c r="CQ85" i="5"/>
  <c r="CM85" i="5"/>
  <c r="DC85" i="5"/>
  <c r="EF85" i="5"/>
  <c r="DH85" i="5"/>
  <c r="CS85" i="5"/>
  <c r="DC18" i="5"/>
  <c r="DW18" i="5"/>
  <c r="CS18" i="5"/>
  <c r="DR18" i="5"/>
  <c r="CL18" i="5"/>
  <c r="CO18" i="5"/>
  <c r="EK18" i="5"/>
  <c r="CV18" i="5"/>
  <c r="DS18" i="5"/>
  <c r="DF18" i="5"/>
  <c r="EB18" i="5"/>
  <c r="EA18" i="5"/>
  <c r="ED88" i="5"/>
  <c r="DE88" i="5"/>
  <c r="DY88" i="5"/>
  <c r="DM88" i="5"/>
  <c r="CP88" i="5"/>
  <c r="CY88" i="5"/>
  <c r="DR88" i="5"/>
  <c r="DZ88" i="5"/>
  <c r="DN88" i="5"/>
  <c r="DK88" i="5"/>
  <c r="DX88" i="5"/>
  <c r="CZ88" i="5"/>
  <c r="DJ88" i="5"/>
  <c r="DO88" i="5"/>
  <c r="CT83" i="7"/>
  <c r="O83" i="10" s="1"/>
  <c r="CV83" i="7"/>
  <c r="Q83" i="10" s="1"/>
  <c r="EI83" i="7"/>
  <c r="BD83" i="10" s="1"/>
  <c r="ED83" i="7"/>
  <c r="AY83" i="10" s="1"/>
  <c r="CM83" i="7"/>
  <c r="H83" i="10" s="1"/>
  <c r="EB83" i="7"/>
  <c r="AW83" i="10" s="1"/>
  <c r="DX83" i="7"/>
  <c r="AS83" i="10" s="1"/>
  <c r="CN83" i="7"/>
  <c r="I83" i="10" s="1"/>
  <c r="CR83" i="7"/>
  <c r="M83" i="10" s="1"/>
  <c r="DW83" i="7"/>
  <c r="AR83" i="10" s="1"/>
  <c r="DS83" i="7"/>
  <c r="AN83" i="10" s="1"/>
  <c r="DO83" i="7"/>
  <c r="AJ83" i="10" s="1"/>
  <c r="DI83" i="7"/>
  <c r="AD83" i="10" s="1"/>
  <c r="DF83" i="7"/>
  <c r="AA83" i="10" s="1"/>
  <c r="DG56" i="5"/>
  <c r="ED56" i="5"/>
  <c r="CT56" i="5"/>
  <c r="DA56" i="5"/>
  <c r="DM56" i="5"/>
  <c r="EB56" i="5"/>
  <c r="DE56" i="5"/>
  <c r="DX56" i="5"/>
  <c r="EF56" i="5"/>
  <c r="DI56" i="5"/>
  <c r="DW56" i="5"/>
  <c r="CW56" i="5"/>
  <c r="EI56" i="5"/>
  <c r="DV61" i="7"/>
  <c r="AQ61" i="10" s="1"/>
  <c r="CY61" i="7"/>
  <c r="T61" i="10" s="1"/>
  <c r="DU61" i="7"/>
  <c r="AP61" i="10" s="1"/>
  <c r="EK61" i="7"/>
  <c r="BF61" i="10" s="1"/>
  <c r="DA61" i="7"/>
  <c r="V61" i="10" s="1"/>
  <c r="ED61" i="7"/>
  <c r="AY61" i="10" s="1"/>
  <c r="DL61" i="7"/>
  <c r="AG61" i="10" s="1"/>
  <c r="DH61" i="7"/>
  <c r="AC61" i="10" s="1"/>
  <c r="EI61" i="7"/>
  <c r="BD61" i="10" s="1"/>
  <c r="EH44" i="7"/>
  <c r="BC44" i="10" s="1"/>
  <c r="DZ44" i="7"/>
  <c r="AU44" i="10" s="1"/>
  <c r="DM44" i="7"/>
  <c r="AH44" i="10" s="1"/>
  <c r="DW44" i="7"/>
  <c r="AR44" i="10" s="1"/>
  <c r="CL44" i="7"/>
  <c r="DR44" i="7"/>
  <c r="AM44" i="10" s="1"/>
  <c r="CS44" i="7"/>
  <c r="N44" i="10" s="1"/>
  <c r="DS44" i="7"/>
  <c r="AN44" i="10" s="1"/>
  <c r="DQ44" i="7"/>
  <c r="AL44" i="10" s="1"/>
  <c r="DO44" i="7"/>
  <c r="AJ44" i="10" s="1"/>
  <c r="DJ17" i="5"/>
  <c r="CX17" i="5"/>
  <c r="DL17" i="5"/>
  <c r="DM17" i="5"/>
  <c r="DC17" i="5"/>
  <c r="DY17" i="5"/>
  <c r="CM17" i="5"/>
  <c r="DR17" i="5"/>
  <c r="DW17" i="5"/>
  <c r="DK17" i="5"/>
  <c r="CQ17" i="5"/>
  <c r="EG17" i="5"/>
  <c r="ED93" i="7"/>
  <c r="AY93" i="10" s="1"/>
  <c r="CP93" i="7"/>
  <c r="K93" i="10" s="1"/>
  <c r="CS93" i="7"/>
  <c r="N93" i="10" s="1"/>
  <c r="EJ93" i="7"/>
  <c r="BE93" i="10" s="1"/>
  <c r="DW93" i="7"/>
  <c r="AR93" i="10" s="1"/>
  <c r="EF93" i="7"/>
  <c r="BA93" i="10" s="1"/>
  <c r="DH93" i="7"/>
  <c r="AC93" i="10" s="1"/>
  <c r="DD93" i="7"/>
  <c r="Y93" i="10" s="1"/>
  <c r="DB93" i="7"/>
  <c r="W93" i="10" s="1"/>
  <c r="EB93" i="7"/>
  <c r="AW93" i="10" s="1"/>
  <c r="EK93" i="7"/>
  <c r="BF93" i="10" s="1"/>
  <c r="EG93" i="7"/>
  <c r="BB93" i="10" s="1"/>
  <c r="DF93" i="7"/>
  <c r="AA93" i="10" s="1"/>
  <c r="CZ93" i="7"/>
  <c r="U93" i="10" s="1"/>
  <c r="DL72" i="7"/>
  <c r="AG72" i="10" s="1"/>
  <c r="CV72" i="7"/>
  <c r="Q72" i="10" s="1"/>
  <c r="DZ72" i="7"/>
  <c r="AU72" i="10" s="1"/>
  <c r="DX72" i="7"/>
  <c r="AS72" i="10" s="1"/>
  <c r="DP72" i="7"/>
  <c r="AK72" i="10" s="1"/>
  <c r="DD72" i="7"/>
  <c r="Y72" i="10" s="1"/>
  <c r="DF72" i="7"/>
  <c r="AA72" i="10" s="1"/>
  <c r="DT72" i="7"/>
  <c r="AO72" i="10" s="1"/>
  <c r="DV72" i="7"/>
  <c r="AQ72" i="10" s="1"/>
  <c r="CT72" i="7"/>
  <c r="O72" i="10" s="1"/>
  <c r="DM72" i="7"/>
  <c r="AH72" i="10" s="1"/>
  <c r="EB72" i="7"/>
  <c r="AW72" i="10" s="1"/>
  <c r="EI72" i="7"/>
  <c r="BD72" i="10" s="1"/>
  <c r="DA33" i="5"/>
  <c r="DT33" i="5"/>
  <c r="EG33" i="5"/>
  <c r="DW33" i="5"/>
  <c r="EJ33" i="5"/>
  <c r="DE33" i="5"/>
  <c r="ED33" i="5"/>
  <c r="DL33" i="5"/>
  <c r="CN33" i="5"/>
  <c r="EE33" i="5"/>
  <c r="DI33" i="5"/>
  <c r="DZ33" i="5"/>
  <c r="DS33" i="5"/>
  <c r="DY33" i="5"/>
  <c r="DG33" i="5"/>
  <c r="CR100" i="5"/>
  <c r="DB100" i="5"/>
  <c r="CM100" i="5"/>
  <c r="DD100" i="5"/>
  <c r="DY100" i="5"/>
  <c r="DN100" i="5"/>
  <c r="CY100" i="5"/>
  <c r="DE100" i="5"/>
  <c r="CU100" i="5"/>
  <c r="CV100" i="5"/>
  <c r="DJ100" i="5"/>
  <c r="EJ100" i="5"/>
  <c r="DM100" i="5"/>
  <c r="CN44" i="5"/>
  <c r="DA44" i="5"/>
  <c r="DU44" i="5"/>
  <c r="CY44" i="5"/>
  <c r="DK44" i="5"/>
  <c r="DD44" i="5"/>
  <c r="DL44" i="5"/>
  <c r="CO44" i="5"/>
  <c r="DW44" i="5"/>
  <c r="DV44" i="5"/>
  <c r="CS44" i="5"/>
  <c r="DQ44" i="5"/>
  <c r="DI44" i="5"/>
  <c r="DF44" i="5"/>
  <c r="DA52" i="5"/>
  <c r="CX52" i="5"/>
  <c r="CP52" i="5"/>
  <c r="CN52" i="5"/>
  <c r="DD52" i="5"/>
  <c r="DV52" i="5"/>
  <c r="DN52" i="5"/>
  <c r="DY52" i="5"/>
  <c r="EA52" i="5"/>
  <c r="EJ52" i="5"/>
  <c r="DL54" i="7"/>
  <c r="AG54" i="10" s="1"/>
  <c r="CT54" i="7"/>
  <c r="O54" i="10" s="1"/>
  <c r="EH54" i="7"/>
  <c r="BC54" i="10" s="1"/>
  <c r="DE54" i="7"/>
  <c r="DW54" i="7"/>
  <c r="AR54" i="10" s="1"/>
  <c r="DM54" i="7"/>
  <c r="AH54" i="10" s="1"/>
  <c r="CY54" i="7"/>
  <c r="T54" i="10" s="1"/>
  <c r="EJ54" i="7"/>
  <c r="BE54" i="10" s="1"/>
  <c r="CR54" i="7"/>
  <c r="M54" i="10" s="1"/>
  <c r="DA54" i="7"/>
  <c r="V54" i="10" s="1"/>
  <c r="CM54" i="7"/>
  <c r="H54" i="10" s="1"/>
  <c r="CU54" i="7"/>
  <c r="P54" i="10" s="1"/>
  <c r="CS54" i="7"/>
  <c r="N54" i="10" s="1"/>
  <c r="DQ54" i="7"/>
  <c r="AL54" i="10" s="1"/>
  <c r="EB54" i="7"/>
  <c r="AW54" i="10" s="1"/>
  <c r="DZ13" i="5"/>
  <c r="DN13" i="5"/>
  <c r="CL13" i="5"/>
  <c r="EG13" i="5"/>
  <c r="CT13" i="5"/>
  <c r="CV13" i="5"/>
  <c r="EE13" i="5"/>
  <c r="DF13" i="5"/>
  <c r="DG13" i="5"/>
  <c r="ED13" i="5"/>
  <c r="EA13" i="5"/>
  <c r="DK13" i="5"/>
  <c r="CU13" i="5"/>
  <c r="EB91" i="7"/>
  <c r="AW91" i="10" s="1"/>
  <c r="ED91" i="7"/>
  <c r="AY91" i="10" s="1"/>
  <c r="CW91" i="7"/>
  <c r="R91" i="10" s="1"/>
  <c r="DN91" i="7"/>
  <c r="AI91" i="10" s="1"/>
  <c r="DY91" i="7"/>
  <c r="AT91" i="10" s="1"/>
  <c r="EK91" i="7"/>
  <c r="BF91" i="10" s="1"/>
  <c r="CL91" i="7"/>
  <c r="DX91" i="7"/>
  <c r="AS91" i="10" s="1"/>
  <c r="EH91" i="7"/>
  <c r="BC91" i="10" s="1"/>
  <c r="DA91" i="7"/>
  <c r="V91" i="10" s="1"/>
  <c r="EA91" i="7"/>
  <c r="AV91" i="10" s="1"/>
  <c r="DC91" i="7"/>
  <c r="X91" i="10" s="1"/>
  <c r="CL26" i="7"/>
  <c r="DE26" i="7"/>
  <c r="DD26" i="7"/>
  <c r="Y26" i="10" s="1"/>
  <c r="EE26" i="7"/>
  <c r="AZ26" i="10" s="1"/>
  <c r="CP26" i="7"/>
  <c r="K26" i="10" s="1"/>
  <c r="CR26" i="7"/>
  <c r="M26" i="10" s="1"/>
  <c r="DP26" i="7"/>
  <c r="AK26" i="10" s="1"/>
  <c r="DX26" i="7"/>
  <c r="AS26" i="10" s="1"/>
  <c r="CQ26" i="7"/>
  <c r="L26" i="10" s="1"/>
  <c r="DJ26" i="7"/>
  <c r="AE26" i="10" s="1"/>
  <c r="CX26" i="7"/>
  <c r="S26" i="10" s="1"/>
  <c r="DQ26" i="7"/>
  <c r="AL26" i="10" s="1"/>
  <c r="EJ26" i="7"/>
  <c r="BE26" i="10" s="1"/>
  <c r="DH56" i="7"/>
  <c r="AC56" i="10" s="1"/>
  <c r="EH56" i="7"/>
  <c r="BC56" i="10" s="1"/>
  <c r="CP56" i="7"/>
  <c r="K56" i="10" s="1"/>
  <c r="DJ56" i="7"/>
  <c r="AE56" i="10" s="1"/>
  <c r="DG56" i="7"/>
  <c r="AB56" i="10" s="1"/>
  <c r="DC56" i="7"/>
  <c r="X56" i="10" s="1"/>
  <c r="CY56" i="7"/>
  <c r="T56" i="10" s="1"/>
  <c r="DB56" i="7"/>
  <c r="W56" i="10" s="1"/>
  <c r="CL56" i="7"/>
  <c r="EB56" i="7"/>
  <c r="AW56" i="10" s="1"/>
  <c r="EF12" i="7"/>
  <c r="BA12" i="10" s="1"/>
  <c r="CX12" i="7"/>
  <c r="S12" i="10" s="1"/>
  <c r="ED12" i="7"/>
  <c r="AY12" i="10" s="1"/>
  <c r="DS12" i="7"/>
  <c r="AN12" i="10" s="1"/>
  <c r="CS12" i="7"/>
  <c r="N12" i="10" s="1"/>
  <c r="CU12" i="7"/>
  <c r="P12" i="10" s="1"/>
  <c r="DJ12" i="7"/>
  <c r="AE12" i="10" s="1"/>
  <c r="DC12" i="7"/>
  <c r="X12" i="10" s="1"/>
  <c r="EH12" i="7"/>
  <c r="BC12" i="10" s="1"/>
  <c r="DP12" i="7"/>
  <c r="AK12" i="10" s="1"/>
  <c r="DH12" i="7"/>
  <c r="AC12" i="10" s="1"/>
  <c r="DD17" i="7"/>
  <c r="Y17" i="10" s="1"/>
  <c r="DZ17" i="7"/>
  <c r="AU17" i="10" s="1"/>
  <c r="DA17" i="7"/>
  <c r="V17" i="10" s="1"/>
  <c r="DH17" i="7"/>
  <c r="AC17" i="10" s="1"/>
  <c r="CS17" i="7"/>
  <c r="N17" i="10" s="1"/>
  <c r="DX17" i="7"/>
  <c r="AS17" i="10" s="1"/>
  <c r="DG17" i="7"/>
  <c r="AB17" i="10" s="1"/>
  <c r="EI17" i="7"/>
  <c r="BD17" i="10" s="1"/>
  <c r="DK17" i="7"/>
  <c r="AF17" i="10" s="1"/>
  <c r="DY17" i="7"/>
  <c r="AT17" i="10" s="1"/>
  <c r="DU17" i="7"/>
  <c r="AP17" i="10" s="1"/>
  <c r="DO17" i="7"/>
  <c r="AJ17" i="10" s="1"/>
  <c r="DS17" i="7"/>
  <c r="AN17" i="10" s="1"/>
  <c r="EB86" i="5"/>
  <c r="CZ86" i="5"/>
  <c r="DV86" i="5"/>
  <c r="EI86" i="5"/>
  <c r="DW86" i="5"/>
  <c r="DM86" i="5"/>
  <c r="DJ86" i="5"/>
  <c r="DQ86" i="5"/>
  <c r="EK86" i="5"/>
  <c r="DE86" i="5"/>
  <c r="DR86" i="5"/>
  <c r="DI86" i="5"/>
  <c r="DT86" i="5"/>
  <c r="DX79" i="5"/>
  <c r="DB79" i="5"/>
  <c r="DN79" i="5"/>
  <c r="DD79" i="5"/>
  <c r="DS79" i="5"/>
  <c r="EC79" i="5"/>
  <c r="CN79" i="5"/>
  <c r="DZ79" i="5"/>
  <c r="EK79" i="5"/>
  <c r="DE79" i="5"/>
  <c r="DP79" i="5"/>
  <c r="EH79" i="5"/>
  <c r="EA14" i="5"/>
  <c r="DB14" i="5"/>
  <c r="DI14" i="5"/>
  <c r="CS14" i="5"/>
  <c r="DT14" i="5"/>
  <c r="DK14" i="5"/>
  <c r="DU14" i="5"/>
  <c r="EC14" i="5"/>
  <c r="CO14" i="5"/>
  <c r="CW14" i="5"/>
  <c r="EH14" i="5"/>
  <c r="EK14" i="5"/>
  <c r="DH14" i="5"/>
  <c r="ED95" i="5"/>
  <c r="CU95" i="5"/>
  <c r="DZ95" i="5"/>
  <c r="EE95" i="5"/>
  <c r="DY95" i="5"/>
  <c r="EG95" i="5"/>
  <c r="CN95" i="5"/>
  <c r="EA95" i="5"/>
  <c r="EC95" i="5"/>
  <c r="EJ95" i="5"/>
  <c r="DO95" i="5"/>
  <c r="EJ67" i="7"/>
  <c r="BE67" i="10" s="1"/>
  <c r="CQ67" i="7"/>
  <c r="L67" i="10" s="1"/>
  <c r="DG67" i="7"/>
  <c r="AB67" i="10" s="1"/>
  <c r="EI67" i="7"/>
  <c r="BD67" i="10" s="1"/>
  <c r="DO67" i="7"/>
  <c r="AJ67" i="10" s="1"/>
  <c r="CL67" i="7"/>
  <c r="EB67" i="7"/>
  <c r="AW67" i="10" s="1"/>
  <c r="CM67" i="7"/>
  <c r="H67" i="10" s="1"/>
  <c r="DL67" i="7"/>
  <c r="AG67" i="10" s="1"/>
  <c r="CZ110" i="5"/>
  <c r="DM110" i="5"/>
  <c r="DT110" i="5"/>
  <c r="EE110" i="5"/>
  <c r="CX110" i="5"/>
  <c r="DO110" i="5"/>
  <c r="DF110" i="5"/>
  <c r="CN110" i="5"/>
  <c r="DP110" i="5"/>
  <c r="CM110" i="5"/>
  <c r="EC110" i="5"/>
  <c r="DH110" i="5"/>
  <c r="DZ46" i="7"/>
  <c r="AU46" i="10" s="1"/>
  <c r="DC46" i="7"/>
  <c r="X46" i="10" s="1"/>
  <c r="ED46" i="7"/>
  <c r="AY46" i="10" s="1"/>
  <c r="EE46" i="7"/>
  <c r="AZ46" i="10" s="1"/>
  <c r="EJ46" i="7"/>
  <c r="BE46" i="10" s="1"/>
  <c r="CO46" i="7"/>
  <c r="J46" i="10" s="1"/>
  <c r="DK46" i="7"/>
  <c r="AF46" i="10" s="1"/>
  <c r="DQ64" i="7"/>
  <c r="AL64" i="10" s="1"/>
  <c r="CU64" i="7"/>
  <c r="P64" i="10" s="1"/>
  <c r="CX64" i="7"/>
  <c r="S64" i="10" s="1"/>
  <c r="DP64" i="7"/>
  <c r="AK64" i="10" s="1"/>
  <c r="EH64" i="7"/>
  <c r="BC64" i="10" s="1"/>
  <c r="EG64" i="7"/>
  <c r="BB64" i="10" s="1"/>
  <c r="CQ64" i="7"/>
  <c r="L64" i="10" s="1"/>
  <c r="CY64" i="7"/>
  <c r="T64" i="10" s="1"/>
  <c r="EF64" i="7"/>
  <c r="BA64" i="10" s="1"/>
  <c r="EJ64" i="7"/>
  <c r="BE64" i="10" s="1"/>
  <c r="EE64" i="7"/>
  <c r="AZ64" i="10" s="1"/>
  <c r="DB64" i="7"/>
  <c r="W64" i="10" s="1"/>
  <c r="EK93" i="5"/>
  <c r="CV93" i="5"/>
  <c r="CU93" i="5"/>
  <c r="EH93" i="5"/>
  <c r="DO93" i="5"/>
  <c r="EE93" i="5"/>
  <c r="CO93" i="5"/>
  <c r="CP93" i="5"/>
  <c r="CM93" i="5"/>
  <c r="DP93" i="5"/>
  <c r="DJ93" i="5"/>
  <c r="DB93" i="5"/>
  <c r="DD20" i="7"/>
  <c r="Y20" i="10" s="1"/>
  <c r="CX20" i="7"/>
  <c r="S20" i="10" s="1"/>
  <c r="DI20" i="7"/>
  <c r="AD20" i="10" s="1"/>
  <c r="CT20" i="7"/>
  <c r="O20" i="10" s="1"/>
  <c r="CV20" i="7"/>
  <c r="Q20" i="10" s="1"/>
  <c r="DB20" i="7"/>
  <c r="W20" i="10" s="1"/>
  <c r="DK20" i="7"/>
  <c r="AF20" i="10" s="1"/>
  <c r="CS20" i="7"/>
  <c r="N20" i="10" s="1"/>
  <c r="DO20" i="7"/>
  <c r="AJ20" i="10" s="1"/>
  <c r="DT20" i="7"/>
  <c r="AO20" i="10" s="1"/>
  <c r="DS20" i="7"/>
  <c r="AN20" i="10" s="1"/>
  <c r="DU80" i="5"/>
  <c r="EG80" i="5"/>
  <c r="DN80" i="5"/>
  <c r="CY80" i="5"/>
  <c r="CO80" i="5"/>
  <c r="EJ80" i="5"/>
  <c r="DM80" i="5"/>
  <c r="CU80" i="5"/>
  <c r="DD80" i="5"/>
  <c r="DG80" i="5"/>
  <c r="EK80" i="5"/>
  <c r="DC80" i="5"/>
  <c r="EK22" i="5"/>
  <c r="DF22" i="5"/>
  <c r="CV22" i="5"/>
  <c r="DK22" i="5"/>
  <c r="DA22" i="5"/>
  <c r="EG22" i="5"/>
  <c r="EC22" i="5"/>
  <c r="CY22" i="5"/>
  <c r="DO22" i="5"/>
  <c r="DH22" i="5"/>
  <c r="CP22" i="5"/>
  <c r="EH76" i="5"/>
  <c r="DR76" i="5"/>
  <c r="CO76" i="5"/>
  <c r="CS76" i="5"/>
  <c r="DP76" i="5"/>
  <c r="CM76" i="5"/>
  <c r="DF76" i="5"/>
  <c r="DQ76" i="5"/>
  <c r="CQ76" i="5"/>
  <c r="DU76" i="5"/>
  <c r="DE76" i="5"/>
  <c r="DV76" i="5"/>
  <c r="EE76" i="5"/>
  <c r="DO76" i="5"/>
  <c r="DK76" i="5"/>
  <c r="CX104" i="7"/>
  <c r="S104" i="10" s="1"/>
  <c r="DL104" i="7"/>
  <c r="AG104" i="10" s="1"/>
  <c r="DA104" i="7"/>
  <c r="V104" i="10" s="1"/>
  <c r="DU104" i="7"/>
  <c r="AP104" i="10" s="1"/>
  <c r="EJ104" i="7"/>
  <c r="BE104" i="10" s="1"/>
  <c r="ED104" i="7"/>
  <c r="AY104" i="10" s="1"/>
  <c r="EB104" i="7"/>
  <c r="AW104" i="10" s="1"/>
  <c r="CT104" i="7"/>
  <c r="O104" i="10" s="1"/>
  <c r="DG104" i="7"/>
  <c r="AB104" i="10" s="1"/>
  <c r="EC104" i="7"/>
  <c r="AX104" i="10" s="1"/>
  <c r="EE104" i="7"/>
  <c r="AZ104" i="10" s="1"/>
  <c r="DN104" i="7"/>
  <c r="AI104" i="10" s="1"/>
  <c r="EH104" i="7"/>
  <c r="BC104" i="10" s="1"/>
  <c r="DD106" i="7"/>
  <c r="Y106" i="10" s="1"/>
  <c r="DS106" i="7"/>
  <c r="AN106" i="10" s="1"/>
  <c r="DN106" i="7"/>
  <c r="AI106" i="10" s="1"/>
  <c r="CW106" i="7"/>
  <c r="R106" i="10" s="1"/>
  <c r="EH106" i="7"/>
  <c r="BC106" i="10" s="1"/>
  <c r="DZ106" i="7"/>
  <c r="AU106" i="10" s="1"/>
  <c r="DC106" i="7"/>
  <c r="X106" i="10" s="1"/>
  <c r="EA106" i="7"/>
  <c r="AV106" i="10" s="1"/>
  <c r="DI106" i="7"/>
  <c r="AD106" i="10" s="1"/>
  <c r="EI106" i="7"/>
  <c r="BD106" i="10" s="1"/>
  <c r="DS84" i="5"/>
  <c r="ED84" i="5"/>
  <c r="DJ84" i="5"/>
  <c r="CO84" i="5"/>
  <c r="CX84" i="5"/>
  <c r="CR84" i="5"/>
  <c r="EI84" i="5"/>
  <c r="DB84" i="5"/>
  <c r="CP84" i="5"/>
  <c r="DD84" i="5"/>
  <c r="EA84" i="5"/>
  <c r="DE84" i="5"/>
  <c r="DO84" i="5"/>
  <c r="DV84" i="5"/>
  <c r="DR84" i="5"/>
  <c r="DW36" i="7"/>
  <c r="AR36" i="10" s="1"/>
  <c r="DH36" i="7"/>
  <c r="AC36" i="10" s="1"/>
  <c r="CQ36" i="7"/>
  <c r="L36" i="10" s="1"/>
  <c r="DP36" i="7"/>
  <c r="AK36" i="10" s="1"/>
  <c r="CU36" i="7"/>
  <c r="P36" i="10" s="1"/>
  <c r="EA36" i="7"/>
  <c r="AV36" i="10" s="1"/>
  <c r="DY36" i="7"/>
  <c r="AT36" i="10" s="1"/>
  <c r="CR36" i="7"/>
  <c r="M36" i="10" s="1"/>
  <c r="DC36" i="7"/>
  <c r="X36" i="10" s="1"/>
  <c r="CT36" i="7"/>
  <c r="O36" i="10" s="1"/>
  <c r="DD36" i="7"/>
  <c r="Y36" i="10" s="1"/>
  <c r="DV36" i="7"/>
  <c r="AQ36" i="10" s="1"/>
  <c r="EC36" i="7"/>
  <c r="AX36" i="10" s="1"/>
  <c r="DF87" i="7"/>
  <c r="AA87" i="10" s="1"/>
  <c r="ED87" i="7"/>
  <c r="AY87" i="10" s="1"/>
  <c r="EH87" i="7"/>
  <c r="BC87" i="10" s="1"/>
  <c r="DZ87" i="7"/>
  <c r="AU87" i="10" s="1"/>
  <c r="DB87" i="7"/>
  <c r="W87" i="10" s="1"/>
  <c r="CQ87" i="7"/>
  <c r="L87" i="10" s="1"/>
  <c r="CM87" i="7"/>
  <c r="H87" i="10" s="1"/>
  <c r="CL87" i="7"/>
  <c r="EB87" i="7"/>
  <c r="AW87" i="10" s="1"/>
  <c r="DX87" i="7"/>
  <c r="AS87" i="10" s="1"/>
  <c r="DU87" i="7"/>
  <c r="AP87" i="10" s="1"/>
  <c r="CV63" i="5"/>
  <c r="DZ63" i="5"/>
  <c r="EJ63" i="5"/>
  <c r="CM63" i="5"/>
  <c r="DL63" i="5"/>
  <c r="DX63" i="5"/>
  <c r="CQ63" i="5"/>
  <c r="DC63" i="5"/>
  <c r="EG63" i="5"/>
  <c r="DW63" i="5"/>
  <c r="CU63" i="5"/>
  <c r="CX63" i="5"/>
  <c r="CW63" i="5"/>
  <c r="DX99" i="7"/>
  <c r="AS99" i="10" s="1"/>
  <c r="EF99" i="7"/>
  <c r="BA99" i="10" s="1"/>
  <c r="DY99" i="7"/>
  <c r="AT99" i="10" s="1"/>
  <c r="DZ99" i="7"/>
  <c r="AU99" i="10" s="1"/>
  <c r="EA99" i="7"/>
  <c r="AV99" i="10" s="1"/>
  <c r="EJ99" i="7"/>
  <c r="BE99" i="10" s="1"/>
  <c r="DT99" i="7"/>
  <c r="AO99" i="10" s="1"/>
  <c r="DQ99" i="7"/>
  <c r="AL99" i="10" s="1"/>
  <c r="CP99" i="7"/>
  <c r="K99" i="10" s="1"/>
  <c r="CT99" i="7"/>
  <c r="O99" i="10" s="1"/>
  <c r="DB99" i="7"/>
  <c r="W99" i="10" s="1"/>
  <c r="DF99" i="7"/>
  <c r="AA99" i="10" s="1"/>
  <c r="DN63" i="7"/>
  <c r="AI63" i="10" s="1"/>
  <c r="CN63" i="7"/>
  <c r="EG63" i="7"/>
  <c r="BB63" i="10" s="1"/>
  <c r="DK63" i="7"/>
  <c r="AF63" i="10" s="1"/>
  <c r="DQ63" i="7"/>
  <c r="AL63" i="10" s="1"/>
  <c r="EH63" i="7"/>
  <c r="BC63" i="10" s="1"/>
  <c r="EI63" i="7"/>
  <c r="BD63" i="10" s="1"/>
  <c r="EF63" i="7"/>
  <c r="BA63" i="10" s="1"/>
  <c r="DH63" i="7"/>
  <c r="AC63" i="10" s="1"/>
  <c r="DU63" i="7"/>
  <c r="AP63" i="10" s="1"/>
  <c r="EE63" i="7"/>
  <c r="AZ63" i="10" s="1"/>
  <c r="DF63" i="7"/>
  <c r="AA63" i="10" s="1"/>
  <c r="CP11" i="7"/>
  <c r="K11" i="10" s="1"/>
  <c r="DR11" i="7"/>
  <c r="AM11" i="10" s="1"/>
  <c r="CS11" i="7"/>
  <c r="N11" i="10" s="1"/>
  <c r="CX11" i="7"/>
  <c r="S11" i="10" s="1"/>
  <c r="DG11" i="7"/>
  <c r="AB11" i="10" s="1"/>
  <c r="DW11" i="7"/>
  <c r="AR11" i="10" s="1"/>
  <c r="DP11" i="7"/>
  <c r="AK11" i="10" s="1"/>
  <c r="DB11" i="7"/>
  <c r="W11" i="10" s="1"/>
  <c r="DK11" i="7"/>
  <c r="AF11" i="10" s="1"/>
  <c r="DV11" i="7"/>
  <c r="AQ11" i="10" s="1"/>
  <c r="EB11" i="7"/>
  <c r="AW11" i="10" s="1"/>
  <c r="DW73" i="5"/>
  <c r="EK73" i="5"/>
  <c r="DZ73" i="5"/>
  <c r="CN73" i="5"/>
  <c r="DB73" i="5"/>
  <c r="DU73" i="5"/>
  <c r="CZ73" i="5"/>
  <c r="EG73" i="5"/>
  <c r="CQ73" i="5"/>
  <c r="CY73" i="5"/>
  <c r="DO73" i="5"/>
  <c r="DK73" i="5"/>
  <c r="EI73" i="5"/>
  <c r="CN11" i="5"/>
  <c r="EB11" i="5"/>
  <c r="EC11" i="5"/>
  <c r="CY11" i="5"/>
  <c r="CQ11" i="5"/>
  <c r="DG11" i="5"/>
  <c r="CL11" i="5"/>
  <c r="CO11" i="5"/>
  <c r="EK11" i="5"/>
  <c r="CU11" i="5"/>
  <c r="DO11" i="5"/>
  <c r="DM11" i="5"/>
  <c r="EJ24" i="5"/>
  <c r="DJ24" i="5"/>
  <c r="DR24" i="5"/>
  <c r="EG24" i="5"/>
  <c r="CV24" i="5"/>
  <c r="CS24" i="5"/>
  <c r="DM24" i="5"/>
  <c r="EE24" i="5"/>
  <c r="CU24" i="5"/>
  <c r="DB24" i="5"/>
  <c r="CY24" i="5"/>
  <c r="EH24" i="5"/>
  <c r="CP88" i="7"/>
  <c r="K88" i="10" s="1"/>
  <c r="DP88" i="7"/>
  <c r="AK88" i="10" s="1"/>
  <c r="CU88" i="7"/>
  <c r="P88" i="10" s="1"/>
  <c r="EB88" i="7"/>
  <c r="AW88" i="10" s="1"/>
  <c r="EK88" i="7"/>
  <c r="BF88" i="10" s="1"/>
  <c r="EE88" i="7"/>
  <c r="AZ88" i="10" s="1"/>
  <c r="DG88" i="7"/>
  <c r="AB88" i="10" s="1"/>
  <c r="CM88" i="7"/>
  <c r="H88" i="10" s="1"/>
  <c r="DV88" i="7"/>
  <c r="AQ88" i="10" s="1"/>
  <c r="DK88" i="7"/>
  <c r="AF88" i="10" s="1"/>
  <c r="CQ88" i="7"/>
  <c r="L88" i="10" s="1"/>
  <c r="DF88" i="7"/>
  <c r="AA88" i="10" s="1"/>
  <c r="CT88" i="7"/>
  <c r="O88" i="10" s="1"/>
  <c r="EE51" i="7"/>
  <c r="AZ51" i="10" s="1"/>
  <c r="DE51" i="7"/>
  <c r="EK51" i="7"/>
  <c r="BF51" i="10" s="1"/>
  <c r="EC51" i="7"/>
  <c r="AX51" i="10" s="1"/>
  <c r="CR51" i="7"/>
  <c r="M51" i="10" s="1"/>
  <c r="DA51" i="7"/>
  <c r="V51" i="10" s="1"/>
  <c r="CS51" i="7"/>
  <c r="N51" i="10" s="1"/>
  <c r="CT51" i="7"/>
  <c r="O51" i="10" s="1"/>
  <c r="EH51" i="7"/>
  <c r="BC51" i="10" s="1"/>
  <c r="DT51" i="7"/>
  <c r="AO51" i="10" s="1"/>
  <c r="CN70" i="7"/>
  <c r="I70" i="10" s="1"/>
  <c r="DE70" i="7"/>
  <c r="Z70" i="10" s="1"/>
  <c r="CP70" i="7"/>
  <c r="K70" i="10" s="1"/>
  <c r="ED70" i="7"/>
  <c r="AY70" i="10" s="1"/>
  <c r="DR70" i="7"/>
  <c r="AM70" i="10" s="1"/>
  <c r="EE70" i="7"/>
  <c r="AZ70" i="10" s="1"/>
  <c r="CP16" i="7"/>
  <c r="K16" i="10" s="1"/>
  <c r="CU16" i="7"/>
  <c r="P16" i="10" s="1"/>
  <c r="DN16" i="7"/>
  <c r="AI16" i="10" s="1"/>
  <c r="DL16" i="7"/>
  <c r="AG16" i="10" s="1"/>
  <c r="DT16" i="7"/>
  <c r="AO16" i="10" s="1"/>
  <c r="DS16" i="7"/>
  <c r="AN16" i="10" s="1"/>
  <c r="EJ16" i="7"/>
  <c r="BE16" i="10" s="1"/>
  <c r="EA16" i="7"/>
  <c r="AV16" i="10" s="1"/>
  <c r="DB58" i="7"/>
  <c r="W58" i="10" s="1"/>
  <c r="EA58" i="7"/>
  <c r="AV58" i="10" s="1"/>
  <c r="EJ58" i="7"/>
  <c r="BE58" i="10" s="1"/>
  <c r="DX58" i="7"/>
  <c r="AS58" i="10" s="1"/>
  <c r="EK58" i="7"/>
  <c r="BF58" i="10" s="1"/>
  <c r="CV58" i="7"/>
  <c r="Q58" i="10" s="1"/>
  <c r="DL58" i="7"/>
  <c r="AG58" i="10" s="1"/>
  <c r="DS58" i="7"/>
  <c r="AN58" i="10" s="1"/>
  <c r="CR58" i="7"/>
  <c r="M58" i="10" s="1"/>
  <c r="CM58" i="7"/>
  <c r="H58" i="10" s="1"/>
  <c r="DU58" i="7"/>
  <c r="AP58" i="10" s="1"/>
  <c r="CU58" i="7"/>
  <c r="P58" i="10" s="1"/>
  <c r="EC58" i="7"/>
  <c r="AX58" i="10" s="1"/>
  <c r="CY58" i="7"/>
  <c r="T58" i="10" s="1"/>
  <c r="DO32" i="7"/>
  <c r="AJ32" i="10" s="1"/>
  <c r="DQ32" i="7"/>
  <c r="AL32" i="10" s="1"/>
  <c r="CS32" i="7"/>
  <c r="N32" i="10" s="1"/>
  <c r="DD32" i="7"/>
  <c r="Y32" i="10" s="1"/>
  <c r="EI32" i="7"/>
  <c r="BD32" i="10" s="1"/>
  <c r="DP32" i="7"/>
  <c r="AK32" i="10" s="1"/>
  <c r="ED32" i="7"/>
  <c r="AY32" i="10" s="1"/>
  <c r="DA32" i="7"/>
  <c r="V32" i="10" s="1"/>
  <c r="CN32" i="7"/>
  <c r="I32" i="10" s="1"/>
  <c r="DN32" i="7"/>
  <c r="AI32" i="10" s="1"/>
  <c r="CY32" i="7"/>
  <c r="T32" i="10" s="1"/>
  <c r="DU32" i="7"/>
  <c r="AP32" i="10" s="1"/>
  <c r="CX32" i="7"/>
  <c r="S32" i="10" s="1"/>
  <c r="EF92" i="7"/>
  <c r="BA92" i="10" s="1"/>
  <c r="EK92" i="7"/>
  <c r="BF92" i="10" s="1"/>
  <c r="CR92" i="7"/>
  <c r="M92" i="10" s="1"/>
  <c r="CV92" i="7"/>
  <c r="Q92" i="10" s="1"/>
  <c r="CY92" i="7"/>
  <c r="T92" i="10" s="1"/>
  <c r="EJ92" i="7"/>
  <c r="BE92" i="10" s="1"/>
  <c r="DX92" i="7"/>
  <c r="AS92" i="10" s="1"/>
  <c r="DR92" i="7"/>
  <c r="AM92" i="10" s="1"/>
  <c r="DT92" i="7"/>
  <c r="AO92" i="10" s="1"/>
  <c r="EI92" i="7"/>
  <c r="BD92" i="10" s="1"/>
  <c r="DN92" i="7"/>
  <c r="AI92" i="10" s="1"/>
  <c r="DU48" i="7"/>
  <c r="AP48" i="10" s="1"/>
  <c r="CZ48" i="7"/>
  <c r="U48" i="10" s="1"/>
  <c r="CU48" i="7"/>
  <c r="P48" i="10" s="1"/>
  <c r="CT48" i="7"/>
  <c r="O48" i="10" s="1"/>
  <c r="DG48" i="7"/>
  <c r="AB48" i="10" s="1"/>
  <c r="CL48" i="7"/>
  <c r="DF48" i="7"/>
  <c r="AA48" i="10" s="1"/>
  <c r="DE48" i="7"/>
  <c r="DQ48" i="7"/>
  <c r="AL48" i="10" s="1"/>
  <c r="DR48" i="7"/>
  <c r="AM48" i="10" s="1"/>
  <c r="DC48" i="7"/>
  <c r="X48" i="10" s="1"/>
  <c r="EE102" i="5"/>
  <c r="CQ102" i="5"/>
  <c r="CL102" i="5"/>
  <c r="DE102" i="5"/>
  <c r="EG102" i="5"/>
  <c r="CN102" i="5"/>
  <c r="CR102" i="5"/>
  <c r="DR102" i="5"/>
  <c r="CT102" i="5"/>
  <c r="DO102" i="5"/>
  <c r="DU102" i="5"/>
  <c r="DX102" i="5"/>
  <c r="DT102" i="5"/>
  <c r="DS3" i="7"/>
  <c r="AN3" i="10" s="1"/>
  <c r="CS3" i="7"/>
  <c r="N3" i="10" s="1"/>
  <c r="EA3" i="7"/>
  <c r="AV3" i="10" s="1"/>
  <c r="DW3" i="7"/>
  <c r="AR3" i="10" s="1"/>
  <c r="DY3" i="7"/>
  <c r="AT3" i="10" s="1"/>
  <c r="DV3" i="7"/>
  <c r="AQ3" i="10" s="1"/>
  <c r="DJ3" i="7"/>
  <c r="AE3" i="10" s="1"/>
  <c r="CY3" i="7"/>
  <c r="T3" i="10" s="1"/>
  <c r="DU3" i="7"/>
  <c r="AP3" i="10" s="1"/>
  <c r="EH3" i="7"/>
  <c r="BC3" i="10" s="1"/>
  <c r="DL3" i="7"/>
  <c r="AG3" i="10" s="1"/>
  <c r="DQ3" i="7"/>
  <c r="AL3" i="10" s="1"/>
  <c r="EK3" i="7"/>
  <c r="BF3" i="10" s="1"/>
  <c r="CQ3" i="7"/>
  <c r="L3" i="10" s="1"/>
  <c r="EK102" i="7"/>
  <c r="BF102" i="10" s="1"/>
  <c r="DW102" i="7"/>
  <c r="AR102" i="10" s="1"/>
  <c r="EA102" i="7"/>
  <c r="AV102" i="10" s="1"/>
  <c r="DF102" i="7"/>
  <c r="AA102" i="10" s="1"/>
  <c r="DY102" i="7"/>
  <c r="AT102" i="10" s="1"/>
  <c r="CW102" i="7"/>
  <c r="R102" i="10" s="1"/>
  <c r="EB102" i="7"/>
  <c r="AW102" i="10" s="1"/>
  <c r="CX102" i="7"/>
  <c r="S102" i="10" s="1"/>
  <c r="DC102" i="7"/>
  <c r="X102" i="10" s="1"/>
  <c r="ED102" i="7"/>
  <c r="AY102" i="10" s="1"/>
  <c r="DR102" i="7"/>
  <c r="AM102" i="10" s="1"/>
  <c r="DK102" i="7"/>
  <c r="AF102" i="10" s="1"/>
  <c r="CL54" i="5"/>
  <c r="DQ54" i="5"/>
  <c r="CN54" i="5"/>
  <c r="CM54" i="5"/>
  <c r="DE54" i="5"/>
  <c r="DP54" i="5"/>
  <c r="DN54" i="5"/>
  <c r="DK54" i="5"/>
  <c r="DI54" i="5"/>
  <c r="DR54" i="5"/>
  <c r="CT54" i="5"/>
  <c r="DZ54" i="5"/>
  <c r="EE54" i="5"/>
  <c r="DL47" i="7"/>
  <c r="AG47" i="10" s="1"/>
  <c r="DZ47" i="7"/>
  <c r="AU47" i="10" s="1"/>
  <c r="DR47" i="7"/>
  <c r="AM47" i="10" s="1"/>
  <c r="CX47" i="7"/>
  <c r="S47" i="10" s="1"/>
  <c r="CZ47" i="7"/>
  <c r="U47" i="10" s="1"/>
  <c r="ED47" i="7"/>
  <c r="AY47" i="10" s="1"/>
  <c r="DT47" i="7"/>
  <c r="AO47" i="10" s="1"/>
  <c r="DU47" i="7"/>
  <c r="AP47" i="10" s="1"/>
  <c r="DM47" i="7"/>
  <c r="AH47" i="10" s="1"/>
  <c r="DY47" i="7"/>
  <c r="AT47" i="10" s="1"/>
  <c r="DI47" i="7"/>
  <c r="AD47" i="10" s="1"/>
  <c r="DO47" i="7"/>
  <c r="AJ47" i="10" s="1"/>
  <c r="DN109" i="7"/>
  <c r="AI109" i="10" s="1"/>
  <c r="CX109" i="7"/>
  <c r="S109" i="10" s="1"/>
  <c r="DL109" i="7"/>
  <c r="AG109" i="10" s="1"/>
  <c r="EJ109" i="7"/>
  <c r="BE109" i="10" s="1"/>
  <c r="EF109" i="7"/>
  <c r="BA109" i="10" s="1"/>
  <c r="DS109" i="7"/>
  <c r="AN109" i="10" s="1"/>
  <c r="CY109" i="7"/>
  <c r="T109" i="10" s="1"/>
  <c r="DI109" i="7"/>
  <c r="AD109" i="10" s="1"/>
  <c r="CN109" i="7"/>
  <c r="I109" i="10" s="1"/>
  <c r="EH109" i="7"/>
  <c r="BC109" i="10" s="1"/>
  <c r="ED109" i="7"/>
  <c r="AY109" i="10" s="1"/>
  <c r="DJ109" i="7"/>
  <c r="AE109" i="10" s="1"/>
  <c r="DT109" i="7"/>
  <c r="AO109" i="10" s="1"/>
  <c r="DP57" i="7"/>
  <c r="AK57" i="10" s="1"/>
  <c r="CV57" i="7"/>
  <c r="Q57" i="10" s="1"/>
  <c r="DN57" i="7"/>
  <c r="AI57" i="10" s="1"/>
  <c r="DU57" i="7"/>
  <c r="AP57" i="10" s="1"/>
  <c r="CU57" i="7"/>
  <c r="P57" i="10" s="1"/>
  <c r="DI57" i="7"/>
  <c r="AD57" i="10" s="1"/>
  <c r="DW57" i="7"/>
  <c r="AR57" i="10" s="1"/>
  <c r="CN57" i="7"/>
  <c r="I57" i="10" s="1"/>
  <c r="EA57" i="7"/>
  <c r="AV57" i="10" s="1"/>
  <c r="DB57" i="7"/>
  <c r="W57" i="10" s="1"/>
  <c r="ED57" i="7"/>
  <c r="AY57" i="10" s="1"/>
  <c r="DC57" i="7"/>
  <c r="X57" i="10" s="1"/>
  <c r="CY57" i="7"/>
  <c r="T57" i="10" s="1"/>
  <c r="EE57" i="7"/>
  <c r="AZ57" i="10" s="1"/>
  <c r="CW57" i="7"/>
  <c r="R57" i="10" s="1"/>
  <c r="EA19" i="5"/>
  <c r="CN19" i="5"/>
  <c r="EE19" i="5"/>
  <c r="DY19" i="5"/>
  <c r="ED19" i="5"/>
  <c r="CX19" i="5"/>
  <c r="CV19" i="5"/>
  <c r="DZ19" i="5"/>
  <c r="DQ19" i="5"/>
  <c r="EH19" i="5"/>
  <c r="CM19" i="5"/>
  <c r="CU19" i="5"/>
  <c r="DH19" i="5"/>
  <c r="DR45" i="7"/>
  <c r="AM45" i="10" s="1"/>
  <c r="EK45" i="7"/>
  <c r="BF45" i="10" s="1"/>
  <c r="DS45" i="7"/>
  <c r="AN45" i="10" s="1"/>
  <c r="EJ45" i="7"/>
  <c r="BE45" i="10" s="1"/>
  <c r="DI45" i="7"/>
  <c r="DW45" i="7"/>
  <c r="AR45" i="10" s="1"/>
  <c r="DT45" i="7"/>
  <c r="AO45" i="10" s="1"/>
  <c r="CR45" i="7"/>
  <c r="EF45" i="7"/>
  <c r="BA45" i="10" s="1"/>
  <c r="DX78" i="7"/>
  <c r="AS78" i="10" s="1"/>
  <c r="DK78" i="7"/>
  <c r="AF78" i="10" s="1"/>
  <c r="EE78" i="7"/>
  <c r="AZ78" i="10" s="1"/>
  <c r="DT78" i="7"/>
  <c r="AO78" i="10" s="1"/>
  <c r="EI78" i="7"/>
  <c r="BD78" i="10" s="1"/>
  <c r="DL78" i="7"/>
  <c r="AG78" i="10" s="1"/>
  <c r="DV78" i="7"/>
  <c r="AQ78" i="10" s="1"/>
  <c r="EG78" i="7"/>
  <c r="BB78" i="10" s="1"/>
  <c r="CN78" i="7"/>
  <c r="I78" i="10" s="1"/>
  <c r="CS78" i="7"/>
  <c r="N78" i="10" s="1"/>
  <c r="CQ78" i="7"/>
  <c r="L78" i="10" s="1"/>
  <c r="DQ78" i="7"/>
  <c r="AL78" i="10" s="1"/>
  <c r="CM106" i="5"/>
  <c r="DK106" i="5"/>
  <c r="EG106" i="5"/>
  <c r="CP106" i="5"/>
  <c r="DY106" i="5"/>
  <c r="DW106" i="5"/>
  <c r="CY106" i="5"/>
  <c r="ED106" i="5"/>
  <c r="CQ106" i="5"/>
  <c r="DH106" i="5"/>
  <c r="CN106" i="5"/>
  <c r="DF106" i="5"/>
  <c r="DU106" i="5"/>
  <c r="DJ106" i="5"/>
  <c r="DX101" i="5"/>
  <c r="EA101" i="5"/>
  <c r="DP101" i="5"/>
  <c r="CR101" i="5"/>
  <c r="CT101" i="5"/>
  <c r="DI101" i="5"/>
  <c r="DD101" i="5"/>
  <c r="DF101" i="5"/>
  <c r="EK101" i="5"/>
  <c r="CV101" i="5"/>
  <c r="EB101" i="5"/>
  <c r="EF101" i="5"/>
  <c r="DO101" i="5"/>
  <c r="DK101" i="5"/>
  <c r="DM101" i="5"/>
  <c r="CO8" i="5"/>
  <c r="DP8" i="5"/>
  <c r="CN8" i="5"/>
  <c r="DY8" i="5"/>
  <c r="CQ8" i="5"/>
  <c r="CR8" i="5"/>
  <c r="CY8" i="5"/>
  <c r="EG8" i="5"/>
  <c r="DN8" i="5"/>
  <c r="EJ8" i="5"/>
  <c r="EA8" i="5"/>
  <c r="EB8" i="5"/>
  <c r="DO8" i="5"/>
  <c r="EF62" i="5"/>
  <c r="DU62" i="5"/>
  <c r="DZ62" i="5"/>
  <c r="EI62" i="5"/>
  <c r="DF62" i="5"/>
  <c r="DO62" i="5"/>
  <c r="DR62" i="5"/>
  <c r="CQ62" i="5"/>
  <c r="DG62" i="5"/>
  <c r="DM62" i="5"/>
  <c r="DS62" i="5"/>
  <c r="CT62" i="5"/>
  <c r="DW62" i="5"/>
  <c r="DI62" i="5"/>
  <c r="EH62" i="5"/>
  <c r="DM5" i="5"/>
  <c r="EA5" i="5"/>
  <c r="DZ5" i="5"/>
  <c r="DL5" i="5"/>
  <c r="DT5" i="5"/>
  <c r="EC5" i="5"/>
  <c r="EE5" i="5"/>
  <c r="DS5" i="5"/>
  <c r="EH5" i="5"/>
  <c r="DR5" i="5"/>
  <c r="CQ5" i="5"/>
  <c r="DK5" i="5"/>
  <c r="CN5" i="5"/>
  <c r="EC75" i="5"/>
  <c r="CY75" i="5"/>
  <c r="DJ75" i="5"/>
  <c r="CX75" i="5"/>
  <c r="DC75" i="5"/>
  <c r="DN75" i="5"/>
  <c r="EB75" i="5"/>
  <c r="DX75" i="5"/>
  <c r="EK75" i="5"/>
  <c r="DU75" i="5"/>
  <c r="DM75" i="5"/>
  <c r="EI75" i="5"/>
  <c r="DW75" i="5"/>
  <c r="CN59" i="5"/>
  <c r="DP59" i="5"/>
  <c r="CO59" i="5"/>
  <c r="DW59" i="5"/>
  <c r="CT59" i="5"/>
  <c r="DE59" i="5"/>
  <c r="EI59" i="5"/>
  <c r="ED59" i="5"/>
  <c r="CL59" i="5"/>
  <c r="CV59" i="5"/>
  <c r="DM59" i="5"/>
  <c r="DV59" i="5"/>
  <c r="DI59" i="5"/>
  <c r="DD59" i="5"/>
  <c r="CX96" i="5"/>
  <c r="CM96" i="5"/>
  <c r="DE96" i="5"/>
  <c r="DW96" i="5"/>
  <c r="CU96" i="5"/>
  <c r="DO96" i="5"/>
  <c r="DV96" i="5"/>
  <c r="DS96" i="5"/>
  <c r="EB96" i="5"/>
  <c r="DU96" i="5"/>
  <c r="CR96" i="5"/>
  <c r="CW96" i="5"/>
  <c r="CN92" i="5"/>
  <c r="DF92" i="5"/>
  <c r="CT92" i="5"/>
  <c r="EB92" i="5"/>
  <c r="DY92" i="5"/>
  <c r="CX92" i="5"/>
  <c r="EI92" i="5"/>
  <c r="CZ92" i="5"/>
  <c r="DE92" i="5"/>
  <c r="DJ92" i="5"/>
  <c r="CR92" i="5"/>
  <c r="EC92" i="5"/>
  <c r="DA92" i="5"/>
  <c r="DR92" i="5"/>
  <c r="EJ92" i="5"/>
  <c r="CR59" i="7"/>
  <c r="M59" i="10" s="1"/>
  <c r="DM59" i="7"/>
  <c r="AH59" i="10" s="1"/>
  <c r="DQ59" i="7"/>
  <c r="AL59" i="10" s="1"/>
  <c r="DV59" i="7"/>
  <c r="AQ59" i="10" s="1"/>
  <c r="DC59" i="7"/>
  <c r="X59" i="10" s="1"/>
  <c r="EE59" i="7"/>
  <c r="AZ59" i="10" s="1"/>
  <c r="DE59" i="7"/>
  <c r="ED59" i="7"/>
  <c r="AY59" i="10" s="1"/>
  <c r="CP59" i="7"/>
  <c r="K59" i="10" s="1"/>
  <c r="DL59" i="7"/>
  <c r="AG59" i="10" s="1"/>
  <c r="DF81" i="7"/>
  <c r="AA81" i="10" s="1"/>
  <c r="EA81" i="7"/>
  <c r="AV81" i="10" s="1"/>
  <c r="CO81" i="7"/>
  <c r="J81" i="10" s="1"/>
  <c r="DU81" i="7"/>
  <c r="AP81" i="10" s="1"/>
  <c r="CP81" i="7"/>
  <c r="K81" i="10" s="1"/>
  <c r="CM81" i="7"/>
  <c r="H81" i="10" s="1"/>
  <c r="CR81" i="7"/>
  <c r="M81" i="10" s="1"/>
  <c r="CL81" i="7"/>
  <c r="DM81" i="7"/>
  <c r="AH81" i="10" s="1"/>
  <c r="DP81" i="7"/>
  <c r="AK81" i="10" s="1"/>
  <c r="CW81" i="7"/>
  <c r="R81" i="10" s="1"/>
  <c r="CV81" i="7"/>
  <c r="Q81" i="10" s="1"/>
  <c r="EK81" i="7"/>
  <c r="BF81" i="10" s="1"/>
  <c r="DD81" i="7"/>
  <c r="Y81" i="10" s="1"/>
  <c r="DE43" i="7"/>
  <c r="DH43" i="7"/>
  <c r="AC43" i="10" s="1"/>
  <c r="CN43" i="7"/>
  <c r="I43" i="10" s="1"/>
  <c r="EK43" i="7"/>
  <c r="BF43" i="10" s="1"/>
  <c r="EH43" i="7"/>
  <c r="BC43" i="10" s="1"/>
  <c r="DP43" i="7"/>
  <c r="AK43" i="10" s="1"/>
  <c r="DR43" i="7"/>
  <c r="AM43" i="10" s="1"/>
  <c r="CO43" i="7"/>
  <c r="J43" i="10" s="1"/>
  <c r="DZ43" i="7"/>
  <c r="AU43" i="10" s="1"/>
  <c r="CW43" i="7"/>
  <c r="R43" i="10" s="1"/>
  <c r="CS43" i="7"/>
  <c r="N43" i="10" s="1"/>
  <c r="DJ18" i="7"/>
  <c r="AE18" i="10" s="1"/>
  <c r="DA18" i="7"/>
  <c r="V18" i="10" s="1"/>
  <c r="DM18" i="7"/>
  <c r="AH18" i="10" s="1"/>
  <c r="DL18" i="7"/>
  <c r="AG18" i="10" s="1"/>
  <c r="EG18" i="7"/>
  <c r="BB18" i="10" s="1"/>
  <c r="DI18" i="7"/>
  <c r="AD18" i="10" s="1"/>
  <c r="EJ18" i="7"/>
  <c r="BE18" i="10" s="1"/>
  <c r="EF18" i="7"/>
  <c r="BA18" i="10" s="1"/>
  <c r="CV18" i="7"/>
  <c r="Q18" i="10" s="1"/>
  <c r="DS18" i="7"/>
  <c r="AN18" i="10" s="1"/>
  <c r="EB18" i="7"/>
  <c r="AW18" i="10" s="1"/>
  <c r="CQ18" i="7"/>
  <c r="L18" i="10" s="1"/>
  <c r="CU18" i="7"/>
  <c r="P18" i="10" s="1"/>
  <c r="ED15" i="5"/>
  <c r="CM15" i="5"/>
  <c r="DY15" i="5"/>
  <c r="DW15" i="5"/>
  <c r="CQ15" i="5"/>
  <c r="DN15" i="5"/>
  <c r="EG15" i="5"/>
  <c r="DZ15" i="5"/>
  <c r="CV15" i="5"/>
  <c r="DA15" i="5"/>
  <c r="DB15" i="5"/>
  <c r="DJ15" i="5"/>
  <c r="CQ89" i="7"/>
  <c r="L89" i="10" s="1"/>
  <c r="EA89" i="7"/>
  <c r="AV89" i="10" s="1"/>
  <c r="CY89" i="7"/>
  <c r="T89" i="10" s="1"/>
  <c r="DW89" i="7"/>
  <c r="AR89" i="10" s="1"/>
  <c r="DS89" i="7"/>
  <c r="AN89" i="10" s="1"/>
  <c r="CP89" i="7"/>
  <c r="K89" i="10" s="1"/>
  <c r="CN89" i="7"/>
  <c r="I89" i="10" s="1"/>
  <c r="CW89" i="7"/>
  <c r="R89" i="10" s="1"/>
  <c r="EG89" i="7"/>
  <c r="BB89" i="10" s="1"/>
  <c r="DK89" i="7"/>
  <c r="AF89" i="10" s="1"/>
  <c r="DO89" i="7"/>
  <c r="AJ89" i="10" s="1"/>
  <c r="DH89" i="7"/>
  <c r="AC89" i="10" s="1"/>
  <c r="CL4" i="7"/>
  <c r="CT4" i="7"/>
  <c r="O4" i="10" s="1"/>
  <c r="EI4" i="7"/>
  <c r="BD4" i="10" s="1"/>
  <c r="CV4" i="7"/>
  <c r="Q4" i="10" s="1"/>
  <c r="EB4" i="7"/>
  <c r="AW4" i="10" s="1"/>
  <c r="DS4" i="7"/>
  <c r="AN4" i="10" s="1"/>
  <c r="CW4" i="7"/>
  <c r="R4" i="10" s="1"/>
  <c r="CQ4" i="7"/>
  <c r="L4" i="10" s="1"/>
  <c r="DG4" i="7"/>
  <c r="AB4" i="10" s="1"/>
  <c r="DN4" i="7"/>
  <c r="AI4" i="10" s="1"/>
  <c r="EA4" i="7"/>
  <c r="AV4" i="10" s="1"/>
  <c r="DW4" i="7"/>
  <c r="AR4" i="10" s="1"/>
  <c r="CU4" i="7"/>
  <c r="P4" i="10" s="1"/>
  <c r="DT4" i="7"/>
  <c r="AO4" i="10" s="1"/>
  <c r="EK48" i="5"/>
  <c r="EH48" i="5"/>
  <c r="DS48" i="5"/>
  <c r="EC48" i="5"/>
  <c r="CP48" i="5"/>
  <c r="DR48" i="5"/>
  <c r="DN48" i="5"/>
  <c r="ED48" i="5"/>
  <c r="DY48" i="5"/>
  <c r="EF48" i="5"/>
  <c r="DR62" i="7"/>
  <c r="AM62" i="10" s="1"/>
  <c r="DK62" i="7"/>
  <c r="AF62" i="10" s="1"/>
  <c r="DT62" i="7"/>
  <c r="AO62" i="10" s="1"/>
  <c r="DE62" i="7"/>
  <c r="DN62" i="7"/>
  <c r="AI62" i="10" s="1"/>
  <c r="DO62" i="7"/>
  <c r="AJ62" i="10" s="1"/>
  <c r="DI62" i="7"/>
  <c r="AD62" i="10" s="1"/>
  <c r="CT62" i="7"/>
  <c r="O62" i="10" s="1"/>
  <c r="CP62" i="7"/>
  <c r="K62" i="10" s="1"/>
  <c r="DD62" i="7"/>
  <c r="Y62" i="10" s="1"/>
  <c r="DB62" i="7"/>
  <c r="W62" i="10" s="1"/>
  <c r="DW62" i="7"/>
  <c r="AR62" i="10" s="1"/>
  <c r="DL62" i="7"/>
  <c r="AG62" i="10" s="1"/>
  <c r="CW62" i="7"/>
  <c r="R62" i="10" s="1"/>
  <c r="DO73" i="7"/>
  <c r="AJ73" i="10" s="1"/>
  <c r="EG73" i="7"/>
  <c r="BB73" i="10" s="1"/>
  <c r="CM73" i="7"/>
  <c r="H73" i="10" s="1"/>
  <c r="DV73" i="7"/>
  <c r="AQ73" i="10" s="1"/>
  <c r="EB73" i="7"/>
  <c r="AW73" i="10" s="1"/>
  <c r="EJ73" i="7"/>
  <c r="BE73" i="10" s="1"/>
  <c r="CT73" i="7"/>
  <c r="O73" i="10" s="1"/>
  <c r="CY73" i="7"/>
  <c r="T73" i="10" s="1"/>
  <c r="DY73" i="7"/>
  <c r="AT73" i="10" s="1"/>
  <c r="EH73" i="7"/>
  <c r="BC73" i="10" s="1"/>
  <c r="CU73" i="7"/>
  <c r="P73" i="10" s="1"/>
  <c r="DA73" i="7"/>
  <c r="V73" i="10" s="1"/>
  <c r="DV36" i="5"/>
  <c r="CZ36" i="5"/>
  <c r="CW36" i="5"/>
  <c r="EK36" i="5"/>
  <c r="CR36" i="5"/>
  <c r="DA36" i="5"/>
  <c r="EG36" i="5"/>
  <c r="DQ36" i="5"/>
  <c r="CV36" i="5"/>
  <c r="DU36" i="5"/>
  <c r="DF36" i="5"/>
  <c r="EI36" i="5"/>
  <c r="DE36" i="5"/>
  <c r="EE36" i="5"/>
  <c r="DD43" i="5"/>
  <c r="CM43" i="5"/>
  <c r="EB43" i="5"/>
  <c r="DY43" i="5"/>
  <c r="CW43" i="5"/>
  <c r="EK43" i="5"/>
  <c r="CY43" i="5"/>
  <c r="CO43" i="5"/>
  <c r="DE43" i="5"/>
  <c r="DQ43" i="5"/>
  <c r="EI43" i="5"/>
  <c r="DX43" i="5"/>
  <c r="EG43" i="5"/>
  <c r="DS23" i="7"/>
  <c r="AN23" i="10" s="1"/>
  <c r="CY23" i="7"/>
  <c r="T23" i="10" s="1"/>
  <c r="CU23" i="7"/>
  <c r="P23" i="10" s="1"/>
  <c r="DI23" i="7"/>
  <c r="AD23" i="10" s="1"/>
  <c r="CW23" i="7"/>
  <c r="R23" i="10" s="1"/>
  <c r="EB23" i="7"/>
  <c r="AW23" i="10" s="1"/>
  <c r="DT23" i="7"/>
  <c r="AO23" i="10" s="1"/>
  <c r="DR23" i="7"/>
  <c r="AM23" i="10" s="1"/>
  <c r="DB23" i="7"/>
  <c r="W23" i="10" s="1"/>
  <c r="CV23" i="7"/>
  <c r="Q23" i="10" s="1"/>
  <c r="DU23" i="7"/>
  <c r="AP23" i="10" s="1"/>
  <c r="DP111" i="5"/>
  <c r="EC111" i="5"/>
  <c r="CT111" i="5"/>
  <c r="DZ111" i="5"/>
  <c r="CR111" i="5"/>
  <c r="CL111" i="5"/>
  <c r="CS111" i="5"/>
  <c r="DK111" i="5"/>
  <c r="DQ111" i="5"/>
  <c r="DX111" i="5"/>
  <c r="DS111" i="5"/>
  <c r="DF111" i="5"/>
  <c r="CO111" i="5"/>
  <c r="DO111" i="5"/>
  <c r="DU31" i="7"/>
  <c r="AP31" i="10" s="1"/>
  <c r="EF31" i="7"/>
  <c r="BA31" i="10" s="1"/>
  <c r="CX31" i="7"/>
  <c r="S31" i="10" s="1"/>
  <c r="CY31" i="7"/>
  <c r="T31" i="10" s="1"/>
  <c r="CU31" i="7"/>
  <c r="P31" i="10" s="1"/>
  <c r="DN31" i="7"/>
  <c r="AI31" i="10" s="1"/>
  <c r="DY31" i="7"/>
  <c r="AT31" i="10" s="1"/>
  <c r="EH31" i="7"/>
  <c r="BC31" i="10" s="1"/>
  <c r="DA31" i="7"/>
  <c r="V31" i="10" s="1"/>
  <c r="EK31" i="7"/>
  <c r="BF31" i="10" s="1"/>
  <c r="DZ31" i="7"/>
  <c r="AU31" i="10" s="1"/>
  <c r="DJ31" i="7"/>
  <c r="AE31" i="10" s="1"/>
  <c r="CP31" i="7"/>
  <c r="K31" i="10" s="1"/>
  <c r="DD31" i="7"/>
  <c r="Y31" i="10" s="1"/>
  <c r="EJ66" i="5"/>
  <c r="DG66" i="5"/>
  <c r="DL66" i="5"/>
  <c r="DO66" i="5"/>
  <c r="DJ66" i="5"/>
  <c r="DX66" i="5"/>
  <c r="CM66" i="5"/>
  <c r="DC66" i="5"/>
  <c r="DE66" i="5"/>
  <c r="DQ66" i="5"/>
  <c r="EI66" i="5"/>
  <c r="DS66" i="5"/>
  <c r="EA66" i="5"/>
  <c r="CN66" i="5"/>
  <c r="EH68" i="5"/>
  <c r="EJ68" i="5"/>
  <c r="DU68" i="5"/>
  <c r="CL68" i="5"/>
  <c r="DP68" i="5"/>
  <c r="DQ68" i="5"/>
  <c r="CV68" i="5"/>
  <c r="CM68" i="5"/>
  <c r="CS68" i="5"/>
  <c r="DK68" i="5"/>
  <c r="DF68" i="5"/>
  <c r="DV68" i="5"/>
  <c r="DD68" i="5"/>
  <c r="DC67" i="5"/>
  <c r="CP67" i="5"/>
  <c r="CY67" i="5"/>
  <c r="DG67" i="5"/>
  <c r="EG67" i="5"/>
  <c r="CV67" i="5"/>
  <c r="DO67" i="5"/>
  <c r="DS67" i="5"/>
  <c r="CL67" i="5"/>
  <c r="DQ67" i="5"/>
  <c r="EE67" i="5"/>
  <c r="DH67" i="5"/>
  <c r="DB67" i="5"/>
  <c r="EJ3" i="5"/>
  <c r="DV3" i="5"/>
  <c r="DN3" i="5"/>
  <c r="DU3" i="5"/>
  <c r="CN3" i="5"/>
  <c r="DX3" i="5"/>
  <c r="DR3" i="5"/>
  <c r="DG3" i="5"/>
  <c r="DZ3" i="5"/>
  <c r="CT3" i="5"/>
  <c r="ED3" i="5"/>
  <c r="EE3" i="5"/>
  <c r="EI3" i="5"/>
  <c r="DP3" i="5"/>
  <c r="DJ3" i="5"/>
  <c r="CS3" i="5"/>
  <c r="CT7" i="5"/>
  <c r="CM7" i="5"/>
  <c r="EJ7" i="5"/>
  <c r="EA7" i="5"/>
  <c r="CP7" i="5"/>
  <c r="CZ7" i="5"/>
  <c r="DR7" i="5"/>
  <c r="EF7" i="5"/>
  <c r="EI7" i="5"/>
  <c r="CN7" i="5"/>
  <c r="DS7" i="5"/>
  <c r="DV7" i="5"/>
  <c r="CR7" i="5"/>
  <c r="DD49" i="7"/>
  <c r="Y49" i="10" s="1"/>
  <c r="EE49" i="7"/>
  <c r="AZ49" i="10" s="1"/>
  <c r="DL49" i="7"/>
  <c r="AG49" i="10" s="1"/>
  <c r="EJ49" i="7"/>
  <c r="BE49" i="10" s="1"/>
  <c r="DM49" i="7"/>
  <c r="AH49" i="10" s="1"/>
  <c r="DZ49" i="7"/>
  <c r="AU49" i="10" s="1"/>
  <c r="DY49" i="7"/>
  <c r="AT49" i="10" s="1"/>
  <c r="DG49" i="7"/>
  <c r="AB49" i="10" s="1"/>
  <c r="DS49" i="7"/>
  <c r="AN49" i="10" s="1"/>
  <c r="DK49" i="7"/>
  <c r="AF49" i="10" s="1"/>
  <c r="EH49" i="7"/>
  <c r="BC49" i="10" s="1"/>
  <c r="EA49" i="7"/>
  <c r="AV49" i="10" s="1"/>
  <c r="CZ49" i="7"/>
  <c r="U49" i="10" s="1"/>
  <c r="DT40" i="7"/>
  <c r="AO40" i="10" s="1"/>
  <c r="CR40" i="7"/>
  <c r="M40" i="10" s="1"/>
  <c r="EF40" i="7"/>
  <c r="BA40" i="10" s="1"/>
  <c r="DF40" i="7"/>
  <c r="AA40" i="10" s="1"/>
  <c r="EH40" i="7"/>
  <c r="BC40" i="10" s="1"/>
  <c r="EG40" i="7"/>
  <c r="BB40" i="10" s="1"/>
  <c r="EB40" i="7"/>
  <c r="AW40" i="10" s="1"/>
  <c r="EE40" i="7"/>
  <c r="AZ40" i="10" s="1"/>
  <c r="CZ40" i="7"/>
  <c r="U40" i="10" s="1"/>
  <c r="DY40" i="7"/>
  <c r="AT40" i="10" s="1"/>
  <c r="DX40" i="7"/>
  <c r="AS40" i="10" s="1"/>
  <c r="DE40" i="7"/>
  <c r="DR40" i="7"/>
  <c r="AM40" i="10" s="1"/>
  <c r="DL33" i="7"/>
  <c r="AG33" i="10" s="1"/>
  <c r="EC33" i="7"/>
  <c r="AX33" i="10" s="1"/>
  <c r="CR33" i="7"/>
  <c r="M33" i="10" s="1"/>
  <c r="DN33" i="7"/>
  <c r="AI33" i="10" s="1"/>
  <c r="DJ33" i="7"/>
  <c r="AE33" i="10" s="1"/>
  <c r="DG33" i="7"/>
  <c r="AB33" i="10" s="1"/>
  <c r="DV33" i="7"/>
  <c r="AQ33" i="10" s="1"/>
  <c r="DP33" i="7"/>
  <c r="AK33" i="10" s="1"/>
  <c r="EH33" i="7"/>
  <c r="BC33" i="10" s="1"/>
  <c r="DQ33" i="7"/>
  <c r="AL33" i="10" s="1"/>
  <c r="DZ33" i="7"/>
  <c r="AU33" i="10" s="1"/>
  <c r="EF33" i="7"/>
  <c r="BA33" i="10" s="1"/>
  <c r="CP33" i="7"/>
  <c r="K33" i="10" s="1"/>
  <c r="CZ33" i="7"/>
  <c r="U33" i="10" s="1"/>
  <c r="CL28" i="7"/>
  <c r="EE28" i="7"/>
  <c r="AZ28" i="10" s="1"/>
  <c r="DT28" i="7"/>
  <c r="AO28" i="10" s="1"/>
  <c r="DC28" i="7"/>
  <c r="X28" i="10" s="1"/>
  <c r="EI28" i="7"/>
  <c r="BD28" i="10" s="1"/>
  <c r="CU28" i="7"/>
  <c r="P28" i="10" s="1"/>
  <c r="DZ28" i="7"/>
  <c r="AU28" i="10" s="1"/>
  <c r="DV28" i="7"/>
  <c r="AQ28" i="10" s="1"/>
  <c r="EH28" i="7"/>
  <c r="BC28" i="10" s="1"/>
  <c r="CW28" i="7"/>
  <c r="R28" i="10" s="1"/>
  <c r="ED28" i="7"/>
  <c r="AY28" i="10" s="1"/>
  <c r="DS28" i="7"/>
  <c r="AN28" i="10" s="1"/>
  <c r="DQ28" i="7"/>
  <c r="AL28" i="10" s="1"/>
  <c r="DN28" i="7"/>
  <c r="AI28" i="10" s="1"/>
  <c r="DH55" i="5"/>
  <c r="EE55" i="5"/>
  <c r="EJ55" i="5"/>
  <c r="CQ55" i="5"/>
  <c r="CS55" i="5"/>
  <c r="ED55" i="5"/>
  <c r="CX55" i="5"/>
  <c r="CN55" i="5"/>
  <c r="DQ55" i="5"/>
  <c r="DS55" i="5"/>
  <c r="CR55" i="5"/>
  <c r="CR12" i="5"/>
  <c r="EG12" i="5"/>
  <c r="CZ12" i="5"/>
  <c r="DN12" i="5"/>
  <c r="DQ12" i="5"/>
  <c r="EI12" i="5"/>
  <c r="CQ12" i="5"/>
  <c r="CP12" i="5"/>
  <c r="DC12" i="5"/>
  <c r="EK12" i="5"/>
  <c r="DP12" i="5"/>
  <c r="DD12" i="5"/>
  <c r="DM12" i="5"/>
  <c r="DR12" i="5"/>
  <c r="DO100" i="7"/>
  <c r="AJ100" i="10" s="1"/>
  <c r="DI100" i="7"/>
  <c r="AD100" i="10" s="1"/>
  <c r="DE100" i="7"/>
  <c r="DH100" i="7"/>
  <c r="AC100" i="10" s="1"/>
  <c r="CR100" i="7"/>
  <c r="M100" i="10" s="1"/>
  <c r="DY100" i="7"/>
  <c r="AT100" i="10" s="1"/>
  <c r="CV100" i="7"/>
  <c r="Q100" i="10" s="1"/>
  <c r="CL100" i="7"/>
  <c r="EJ100" i="7"/>
  <c r="BE100" i="10" s="1"/>
  <c r="DV100" i="7"/>
  <c r="AQ100" i="10" s="1"/>
  <c r="DC100" i="7"/>
  <c r="X100" i="10" s="1"/>
  <c r="CT100" i="7"/>
  <c r="O100" i="10" s="1"/>
  <c r="DT100" i="7"/>
  <c r="AO100" i="10" s="1"/>
  <c r="CQ100" i="7"/>
  <c r="L100" i="10" s="1"/>
  <c r="DD9" i="5"/>
  <c r="DO9" i="5"/>
  <c r="CN9" i="5"/>
  <c r="DZ9" i="5"/>
  <c r="DN9" i="5"/>
  <c r="DX9" i="5"/>
  <c r="DE9" i="5"/>
  <c r="CZ9" i="5"/>
  <c r="EE9" i="5"/>
  <c r="CT9" i="5"/>
  <c r="DA9" i="5"/>
  <c r="DS9" i="5"/>
  <c r="EH9" i="5"/>
  <c r="CM81" i="5"/>
  <c r="CO81" i="5"/>
  <c r="DH81" i="5"/>
  <c r="CR81" i="5"/>
  <c r="EJ81" i="5"/>
  <c r="DE81" i="5"/>
  <c r="DI81" i="5"/>
  <c r="CL81" i="5"/>
  <c r="EB81" i="5"/>
  <c r="CX81" i="5"/>
  <c r="DM81" i="5"/>
  <c r="DP81" i="5"/>
  <c r="ED81" i="5"/>
  <c r="DG55" i="7"/>
  <c r="AB55" i="10" s="1"/>
  <c r="DP55" i="7"/>
  <c r="AK55" i="10" s="1"/>
  <c r="CR55" i="7"/>
  <c r="M55" i="10" s="1"/>
  <c r="EH55" i="7"/>
  <c r="BC55" i="10" s="1"/>
  <c r="DS55" i="7"/>
  <c r="AN55" i="10" s="1"/>
  <c r="CV55" i="7"/>
  <c r="Q55" i="10" s="1"/>
  <c r="CW55" i="7"/>
  <c r="R55" i="10" s="1"/>
  <c r="DL55" i="7"/>
  <c r="AG55" i="10" s="1"/>
  <c r="DJ55" i="7"/>
  <c r="AE55" i="10" s="1"/>
  <c r="EG55" i="7"/>
  <c r="BB55" i="10" s="1"/>
  <c r="EA55" i="7"/>
  <c r="AV55" i="10" s="1"/>
  <c r="CU55" i="7"/>
  <c r="P55" i="10" s="1"/>
  <c r="CY55" i="7"/>
  <c r="T55" i="10" s="1"/>
  <c r="DT55" i="7"/>
  <c r="AO55" i="10" s="1"/>
  <c r="CQ55" i="7"/>
  <c r="L55" i="10" s="1"/>
  <c r="CZ103" i="5"/>
  <c r="EJ103" i="5"/>
  <c r="CL103" i="5"/>
  <c r="DQ103" i="5"/>
  <c r="EF103" i="5"/>
  <c r="DH103" i="5"/>
  <c r="DJ103" i="5"/>
  <c r="EH103" i="5"/>
  <c r="DD103" i="5"/>
  <c r="EK103" i="5"/>
  <c r="CO103" i="5"/>
  <c r="CM98" i="7"/>
  <c r="H98" i="10" s="1"/>
  <c r="DZ98" i="7"/>
  <c r="AU98" i="10" s="1"/>
  <c r="CV98" i="7"/>
  <c r="Q98" i="10" s="1"/>
  <c r="ED98" i="7"/>
  <c r="AY98" i="10" s="1"/>
  <c r="DM98" i="7"/>
  <c r="AH98" i="10" s="1"/>
  <c r="EK98" i="7"/>
  <c r="BF98" i="10" s="1"/>
  <c r="DH98" i="7"/>
  <c r="AC98" i="10" s="1"/>
  <c r="DL98" i="7"/>
  <c r="AG98" i="10" s="1"/>
  <c r="DC98" i="7"/>
  <c r="X98" i="10" s="1"/>
  <c r="DT98" i="7"/>
  <c r="AO98" i="10" s="1"/>
  <c r="CS98" i="7"/>
  <c r="N98" i="10" s="1"/>
  <c r="EH98" i="7"/>
  <c r="BC98" i="10" s="1"/>
  <c r="CO98" i="7"/>
  <c r="J98" i="10" s="1"/>
  <c r="DA5" i="7"/>
  <c r="V5" i="10" s="1"/>
  <c r="DJ5" i="7"/>
  <c r="AE5" i="10" s="1"/>
  <c r="DD5" i="7"/>
  <c r="Y5" i="10" s="1"/>
  <c r="CN5" i="7"/>
  <c r="I5" i="10" s="1"/>
  <c r="CO5" i="7"/>
  <c r="J5" i="10" s="1"/>
  <c r="CL5" i="7"/>
  <c r="DU5" i="7"/>
  <c r="AP5" i="10" s="1"/>
  <c r="DP5" i="7"/>
  <c r="AK5" i="10" s="1"/>
  <c r="DY5" i="7"/>
  <c r="AT5" i="10" s="1"/>
  <c r="DS5" i="7"/>
  <c r="AN5" i="10" s="1"/>
  <c r="DC5" i="7"/>
  <c r="X5" i="10" s="1"/>
  <c r="EE5" i="7"/>
  <c r="AZ5" i="10" s="1"/>
  <c r="CV5" i="7"/>
  <c r="Q5" i="10" s="1"/>
  <c r="DE65" i="5"/>
  <c r="DB65" i="5"/>
  <c r="DO65" i="5"/>
  <c r="EA65" i="5"/>
  <c r="DA65" i="5"/>
  <c r="EE65" i="5"/>
  <c r="DY65" i="5"/>
  <c r="CN65" i="5"/>
  <c r="DU65" i="5"/>
  <c r="EC65" i="5"/>
  <c r="DQ65" i="5"/>
  <c r="DZ65" i="5"/>
  <c r="EG65" i="5"/>
  <c r="CT65" i="5"/>
  <c r="DD34" i="5"/>
  <c r="CU34" i="5"/>
  <c r="EC34" i="5"/>
  <c r="ED34" i="5"/>
  <c r="DR34" i="5"/>
  <c r="DC34" i="5"/>
  <c r="CS34" i="5"/>
  <c r="DP34" i="5"/>
  <c r="EH34" i="5"/>
  <c r="DT34" i="5"/>
  <c r="EI34" i="5"/>
  <c r="DY34" i="5"/>
  <c r="DQ34" i="5"/>
  <c r="DO34" i="5"/>
  <c r="CW34" i="5"/>
  <c r="DB42" i="5"/>
  <c r="CO42" i="5"/>
  <c r="EH42" i="5"/>
  <c r="DT42" i="5"/>
  <c r="CU42" i="5"/>
  <c r="ED42" i="5"/>
  <c r="CL42" i="5"/>
  <c r="EK42" i="5"/>
  <c r="DW42" i="5"/>
  <c r="DG42" i="5"/>
  <c r="DZ42" i="5"/>
  <c r="CQ42" i="5"/>
  <c r="DJ42" i="5"/>
  <c r="EB42" i="5"/>
  <c r="EF66" i="7"/>
  <c r="BA66" i="10" s="1"/>
  <c r="EJ66" i="7"/>
  <c r="BE66" i="10" s="1"/>
  <c r="DH66" i="7"/>
  <c r="AC66" i="10" s="1"/>
  <c r="EK66" i="7"/>
  <c r="BF66" i="10" s="1"/>
  <c r="CS66" i="7"/>
  <c r="N66" i="10" s="1"/>
  <c r="DY66" i="7"/>
  <c r="AT66" i="10" s="1"/>
  <c r="CY66" i="7"/>
  <c r="T66" i="10" s="1"/>
  <c r="EE66" i="7"/>
  <c r="AZ66" i="10" s="1"/>
  <c r="CN66" i="7"/>
  <c r="I66" i="10" s="1"/>
  <c r="CL66" i="7"/>
  <c r="CM66" i="7"/>
  <c r="H66" i="10" s="1"/>
  <c r="EA66" i="7"/>
  <c r="AV66" i="10" s="1"/>
  <c r="CT66" i="7"/>
  <c r="O66" i="10" s="1"/>
  <c r="DQ66" i="7"/>
  <c r="AL66" i="10" s="1"/>
  <c r="DG75" i="7"/>
  <c r="AB75" i="10" s="1"/>
  <c r="EF75" i="7"/>
  <c r="BA75" i="10" s="1"/>
  <c r="DA75" i="7"/>
  <c r="V75" i="10" s="1"/>
  <c r="CU75" i="7"/>
  <c r="P75" i="10" s="1"/>
  <c r="CP75" i="7"/>
  <c r="K75" i="10" s="1"/>
  <c r="CT75" i="7"/>
  <c r="O75" i="10" s="1"/>
  <c r="DW75" i="7"/>
  <c r="AR75" i="10" s="1"/>
  <c r="DM75" i="7"/>
  <c r="AH75" i="10" s="1"/>
  <c r="ED75" i="7"/>
  <c r="AY75" i="10" s="1"/>
  <c r="DN75" i="7"/>
  <c r="AI75" i="10" s="1"/>
  <c r="DR75" i="7"/>
  <c r="AM75" i="10" s="1"/>
  <c r="CR75" i="7"/>
  <c r="M75" i="10" s="1"/>
  <c r="DQ103" i="7"/>
  <c r="AL103" i="10" s="1"/>
  <c r="CT103" i="7"/>
  <c r="O103" i="10" s="1"/>
  <c r="CY103" i="7"/>
  <c r="T103" i="10" s="1"/>
  <c r="DC103" i="7"/>
  <c r="X103" i="10" s="1"/>
  <c r="CR103" i="7"/>
  <c r="M103" i="10" s="1"/>
  <c r="DZ103" i="7"/>
  <c r="AU103" i="10" s="1"/>
  <c r="DR103" i="7"/>
  <c r="AM103" i="10" s="1"/>
  <c r="CO103" i="7"/>
  <c r="J103" i="10" s="1"/>
  <c r="EC103" i="7"/>
  <c r="AX103" i="10" s="1"/>
  <c r="DG103" i="7"/>
  <c r="AB103" i="10" s="1"/>
  <c r="DV103" i="7"/>
  <c r="AQ103" i="10" s="1"/>
  <c r="DS103" i="7"/>
  <c r="AN103" i="10" s="1"/>
  <c r="EH103" i="7"/>
  <c r="BC103" i="10" s="1"/>
  <c r="CS23" i="5"/>
  <c r="DW23" i="5"/>
  <c r="DT23" i="5"/>
  <c r="CV23" i="5"/>
  <c r="DJ23" i="5"/>
  <c r="DM23" i="5"/>
  <c r="DZ23" i="5"/>
  <c r="EG23" i="5"/>
  <c r="DF23" i="5"/>
  <c r="DY23" i="5"/>
  <c r="EJ23" i="5"/>
  <c r="DO23" i="5"/>
  <c r="DI23" i="5"/>
  <c r="DL29" i="5"/>
  <c r="EC29" i="5"/>
  <c r="DA29" i="5"/>
  <c r="DF29" i="5"/>
  <c r="DX29" i="5"/>
  <c r="DI29" i="5"/>
  <c r="DY29" i="5"/>
  <c r="DU29" i="5"/>
  <c r="CU29" i="5"/>
  <c r="EI29" i="5"/>
  <c r="DD29" i="5"/>
  <c r="DN29" i="5"/>
  <c r="CM29" i="5"/>
  <c r="DV71" i="5"/>
  <c r="CN71" i="5"/>
  <c r="CL71" i="5"/>
  <c r="CQ71" i="5"/>
  <c r="DS71" i="5"/>
  <c r="DG71" i="5"/>
  <c r="EG71" i="5"/>
  <c r="CV71" i="5"/>
  <c r="DW71" i="5"/>
  <c r="EA71" i="5"/>
  <c r="DJ71" i="5"/>
  <c r="ED71" i="5"/>
  <c r="DR71" i="5"/>
  <c r="DX77" i="7"/>
  <c r="AS77" i="10" s="1"/>
  <c r="DN77" i="7"/>
  <c r="AI77" i="10" s="1"/>
  <c r="DD77" i="7"/>
  <c r="Y77" i="10" s="1"/>
  <c r="DG77" i="7"/>
  <c r="AB77" i="10" s="1"/>
  <c r="CZ77" i="7"/>
  <c r="U77" i="10" s="1"/>
  <c r="DA77" i="7"/>
  <c r="V77" i="10" s="1"/>
  <c r="DK77" i="7"/>
  <c r="AF77" i="10" s="1"/>
  <c r="DL77" i="7"/>
  <c r="AG77" i="10" s="1"/>
  <c r="EA77" i="7"/>
  <c r="AV77" i="10" s="1"/>
  <c r="DT77" i="7"/>
  <c r="AO77" i="10" s="1"/>
  <c r="DB77" i="7"/>
  <c r="W77" i="10" s="1"/>
  <c r="ED77" i="7"/>
  <c r="AY77" i="10" s="1"/>
  <c r="EF77" i="7"/>
  <c r="BA77" i="10" s="1"/>
  <c r="DQ77" i="7"/>
  <c r="AL77" i="10" s="1"/>
  <c r="CU108" i="7"/>
  <c r="P108" i="10" s="1"/>
  <c r="DW108" i="7"/>
  <c r="AR108" i="10" s="1"/>
  <c r="DJ108" i="7"/>
  <c r="AE108" i="10" s="1"/>
  <c r="DF108" i="7"/>
  <c r="AA108" i="10" s="1"/>
  <c r="CW108" i="7"/>
  <c r="R108" i="10" s="1"/>
  <c r="DT108" i="7"/>
  <c r="AO108" i="10" s="1"/>
  <c r="ED108" i="7"/>
  <c r="AY108" i="10" s="1"/>
  <c r="DL108" i="7"/>
  <c r="AG108" i="10" s="1"/>
  <c r="DS108" i="7"/>
  <c r="AN108" i="10" s="1"/>
  <c r="CS108" i="7"/>
  <c r="N108" i="10" s="1"/>
  <c r="EA108" i="7"/>
  <c r="AV108" i="10" s="1"/>
  <c r="CL108" i="7"/>
  <c r="DB108" i="7"/>
  <c r="W108" i="10" s="1"/>
  <c r="DT50" i="7"/>
  <c r="AO50" i="10" s="1"/>
  <c r="CX50" i="7"/>
  <c r="S50" i="10" s="1"/>
  <c r="CS50" i="7"/>
  <c r="DE50" i="7"/>
  <c r="DV50" i="7"/>
  <c r="AQ50" i="10" s="1"/>
  <c r="DH50" i="7"/>
  <c r="AC50" i="10" s="1"/>
  <c r="CW50" i="7"/>
  <c r="R50" i="10" s="1"/>
  <c r="DL50" i="7"/>
  <c r="AG50" i="10" s="1"/>
  <c r="DS50" i="7"/>
  <c r="AN50" i="10" s="1"/>
  <c r="DB50" i="7"/>
  <c r="W50" i="10" s="1"/>
  <c r="DO60" i="7"/>
  <c r="AJ60" i="10" s="1"/>
  <c r="DV60" i="7"/>
  <c r="AQ60" i="10" s="1"/>
  <c r="CZ60" i="7"/>
  <c r="U60" i="10" s="1"/>
  <c r="DP60" i="7"/>
  <c r="AK60" i="10" s="1"/>
  <c r="CY60" i="7"/>
  <c r="T60" i="10" s="1"/>
  <c r="CP60" i="7"/>
  <c r="K60" i="10" s="1"/>
  <c r="DL60" i="7"/>
  <c r="AG60" i="10" s="1"/>
  <c r="CT60" i="7"/>
  <c r="O60" i="10" s="1"/>
  <c r="DI60" i="7"/>
  <c r="AD60" i="10" s="1"/>
  <c r="ED60" i="7"/>
  <c r="AY60" i="10" s="1"/>
  <c r="EH60" i="7"/>
  <c r="BC60" i="10" s="1"/>
  <c r="CP14" i="7"/>
  <c r="K14" i="10" s="1"/>
  <c r="DC14" i="7"/>
  <c r="X14" i="10" s="1"/>
  <c r="EH14" i="7"/>
  <c r="BC14" i="10" s="1"/>
  <c r="CQ14" i="7"/>
  <c r="L14" i="10" s="1"/>
  <c r="DF14" i="7"/>
  <c r="AA14" i="10" s="1"/>
  <c r="DZ14" i="7"/>
  <c r="AU14" i="10" s="1"/>
  <c r="DP14" i="7"/>
  <c r="AK14" i="10" s="1"/>
  <c r="EA14" i="7"/>
  <c r="AV14" i="10" s="1"/>
  <c r="CO14" i="7"/>
  <c r="J14" i="10" s="1"/>
  <c r="CU80" i="7"/>
  <c r="P80" i="10" s="1"/>
  <c r="DS80" i="7"/>
  <c r="AN80" i="10" s="1"/>
  <c r="DU80" i="7"/>
  <c r="AP80" i="10" s="1"/>
  <c r="DK80" i="7"/>
  <c r="AF80" i="10" s="1"/>
  <c r="DI80" i="7"/>
  <c r="AD80" i="10" s="1"/>
  <c r="EB80" i="7"/>
  <c r="AW80" i="10" s="1"/>
  <c r="DQ80" i="7"/>
  <c r="AL80" i="10" s="1"/>
  <c r="DB80" i="7"/>
  <c r="W80" i="10" s="1"/>
  <c r="CR80" i="7"/>
  <c r="M80" i="10" s="1"/>
  <c r="CX80" i="7"/>
  <c r="S80" i="10" s="1"/>
  <c r="DC80" i="7"/>
  <c r="X80" i="10" s="1"/>
  <c r="CY80" i="7"/>
  <c r="T80" i="10" s="1"/>
  <c r="EE80" i="7"/>
  <c r="AZ80" i="10" s="1"/>
  <c r="DP80" i="7"/>
  <c r="AK80" i="10" s="1"/>
  <c r="CP109" i="5"/>
  <c r="CY109" i="5"/>
  <c r="DI109" i="5"/>
  <c r="EI109" i="5"/>
  <c r="CS109" i="5"/>
  <c r="DW109" i="5"/>
  <c r="DR109" i="5"/>
  <c r="DG109" i="5"/>
  <c r="DT109" i="5"/>
  <c r="DP109" i="5"/>
  <c r="DB109" i="5"/>
  <c r="DD109" i="5"/>
  <c r="EI69" i="7"/>
  <c r="BD69" i="10" s="1"/>
  <c r="CM69" i="7"/>
  <c r="H69" i="10" s="1"/>
  <c r="DE69" i="7"/>
  <c r="Z69" i="10" s="1"/>
  <c r="CZ69" i="7"/>
  <c r="U69" i="10" s="1"/>
  <c r="DF69" i="7"/>
  <c r="AA69" i="10" s="1"/>
  <c r="DD69" i="7"/>
  <c r="Y69" i="10" s="1"/>
  <c r="DU69" i="7"/>
  <c r="AP69" i="10" s="1"/>
  <c r="DR69" i="7"/>
  <c r="AM69" i="10" s="1"/>
  <c r="EA69" i="7"/>
  <c r="AV69" i="10" s="1"/>
  <c r="DG69" i="7"/>
  <c r="AB69" i="10" s="1"/>
  <c r="DC69" i="7"/>
  <c r="X69" i="10" s="1"/>
  <c r="DH47" i="5"/>
  <c r="DF47" i="5"/>
  <c r="DR47" i="5"/>
  <c r="CM47" i="5"/>
  <c r="EJ47" i="5"/>
  <c r="DU47" i="5"/>
  <c r="ED47" i="5"/>
  <c r="DM47" i="5"/>
  <c r="EE47" i="5"/>
  <c r="CN47" i="5"/>
  <c r="EF47" i="5"/>
  <c r="DQ47" i="5"/>
  <c r="DS47" i="5"/>
  <c r="CS87" i="5"/>
  <c r="DJ87" i="5"/>
  <c r="DG87" i="5"/>
  <c r="CU87" i="5"/>
  <c r="DV87" i="5"/>
  <c r="CW87" i="5"/>
  <c r="EJ87" i="5"/>
  <c r="CV87" i="5"/>
  <c r="EI87" i="5"/>
  <c r="DB87" i="5"/>
  <c r="CL87" i="5"/>
  <c r="EG87" i="5"/>
  <c r="CT87" i="5"/>
  <c r="EH42" i="7"/>
  <c r="BC42" i="10" s="1"/>
  <c r="EI42" i="7"/>
  <c r="BD42" i="10" s="1"/>
  <c r="CM42" i="7"/>
  <c r="H42" i="10" s="1"/>
  <c r="CR42" i="7"/>
  <c r="M42" i="10" s="1"/>
  <c r="DZ42" i="7"/>
  <c r="AU42" i="10" s="1"/>
  <c r="EA42" i="7"/>
  <c r="AV42" i="10" s="1"/>
  <c r="DS42" i="7"/>
  <c r="AN42" i="10" s="1"/>
  <c r="DX42" i="7"/>
  <c r="AS42" i="10" s="1"/>
  <c r="DR42" i="7"/>
  <c r="AM42" i="10" s="1"/>
  <c r="DH42" i="7"/>
  <c r="AC42" i="10" s="1"/>
  <c r="DI42" i="7"/>
  <c r="AD42" i="10" s="1"/>
  <c r="DN42" i="7"/>
  <c r="AI42" i="10" s="1"/>
  <c r="CX42" i="7"/>
  <c r="S42" i="10" s="1"/>
  <c r="DA42" i="7"/>
  <c r="V42" i="10" s="1"/>
  <c r="CV42" i="7"/>
  <c r="Q42" i="10" s="1"/>
  <c r="CS61" i="5"/>
  <c r="CR61" i="5"/>
  <c r="DE61" i="5"/>
  <c r="CZ61" i="5"/>
  <c r="DP61" i="5"/>
  <c r="DB61" i="5"/>
  <c r="DV61" i="5"/>
  <c r="CX61" i="5"/>
  <c r="EF61" i="5"/>
  <c r="EC61" i="5"/>
  <c r="EH61" i="5"/>
  <c r="DW61" i="5"/>
  <c r="CN61" i="5"/>
  <c r="DH61" i="5"/>
  <c r="DS52" i="7"/>
  <c r="AN52" i="10" s="1"/>
  <c r="DB52" i="7"/>
  <c r="W52" i="10" s="1"/>
  <c r="DH52" i="7"/>
  <c r="AC52" i="10" s="1"/>
  <c r="DK52" i="7"/>
  <c r="AF52" i="10" s="1"/>
  <c r="CU52" i="7"/>
  <c r="P52" i="10" s="1"/>
  <c r="EF52" i="7"/>
  <c r="BA52" i="10" s="1"/>
  <c r="CQ52" i="7"/>
  <c r="L52" i="10" s="1"/>
  <c r="DZ52" i="7"/>
  <c r="AU52" i="10" s="1"/>
  <c r="CP52" i="7"/>
  <c r="K52" i="10" s="1"/>
  <c r="DP52" i="7"/>
  <c r="AK52" i="10" s="1"/>
  <c r="CX41" i="5"/>
  <c r="DY41" i="5"/>
  <c r="DL41" i="5"/>
  <c r="EC41" i="5"/>
  <c r="DK41" i="5"/>
  <c r="DE41" i="5"/>
  <c r="CU41" i="5"/>
  <c r="CZ41" i="5"/>
  <c r="EB41" i="5"/>
  <c r="EK41" i="5"/>
  <c r="ED41" i="5"/>
  <c r="CO41" i="5"/>
  <c r="CR41" i="5"/>
  <c r="DD41" i="5"/>
  <c r="EI108" i="5"/>
  <c r="CT108" i="5"/>
  <c r="DN108" i="5"/>
  <c r="CU108" i="5"/>
  <c r="DF108" i="5"/>
  <c r="CL108" i="5"/>
  <c r="EE108" i="5"/>
  <c r="CQ108" i="5"/>
  <c r="CP108" i="5"/>
  <c r="DC108" i="5"/>
  <c r="DV108" i="5"/>
  <c r="DG108" i="5"/>
  <c r="DE108" i="5"/>
  <c r="DW108" i="5"/>
  <c r="DH21" i="5"/>
  <c r="CZ21" i="5"/>
  <c r="CU21" i="5"/>
  <c r="EE21" i="5"/>
  <c r="CM21" i="5"/>
  <c r="DR21" i="5"/>
  <c r="EB21" i="5"/>
  <c r="EG21" i="5"/>
  <c r="EF21" i="5"/>
  <c r="EA21" i="5"/>
  <c r="DJ21" i="5"/>
  <c r="DQ21" i="5"/>
  <c r="CP35" i="7"/>
  <c r="K35" i="10" s="1"/>
  <c r="DP35" i="7"/>
  <c r="AK35" i="10" s="1"/>
  <c r="CV35" i="7"/>
  <c r="Q35" i="10" s="1"/>
  <c r="DE35" i="7"/>
  <c r="CR35" i="7"/>
  <c r="M35" i="10" s="1"/>
  <c r="DD35" i="7"/>
  <c r="Y35" i="10" s="1"/>
  <c r="CO35" i="7"/>
  <c r="J35" i="10" s="1"/>
  <c r="EE35" i="7"/>
  <c r="AZ35" i="10" s="1"/>
  <c r="DT35" i="7"/>
  <c r="AO35" i="10" s="1"/>
  <c r="DV35" i="7"/>
  <c r="AQ35" i="10" s="1"/>
  <c r="CU35" i="7"/>
  <c r="P35" i="10" s="1"/>
  <c r="DQ35" i="7"/>
  <c r="AL35" i="10" s="1"/>
  <c r="EB35" i="7"/>
  <c r="AW35" i="10" s="1"/>
  <c r="DA76" i="7"/>
  <c r="V76" i="10" s="1"/>
  <c r="DN76" i="7"/>
  <c r="AI76" i="10" s="1"/>
  <c r="DH76" i="7"/>
  <c r="AC76" i="10" s="1"/>
  <c r="CS76" i="7"/>
  <c r="N76" i="10" s="1"/>
  <c r="CN76" i="7"/>
  <c r="I76" i="10" s="1"/>
  <c r="EG76" i="7"/>
  <c r="BB76" i="10" s="1"/>
  <c r="EF76" i="7"/>
  <c r="BA76" i="10" s="1"/>
  <c r="DV76" i="7"/>
  <c r="AQ76" i="10" s="1"/>
  <c r="CW76" i="7"/>
  <c r="R76" i="10" s="1"/>
  <c r="CZ76" i="7"/>
  <c r="U76" i="10" s="1"/>
  <c r="EC76" i="7"/>
  <c r="AX76" i="10" s="1"/>
  <c r="CU76" i="7"/>
  <c r="P76" i="10" s="1"/>
  <c r="CZ6" i="7"/>
  <c r="U6" i="10" s="1"/>
  <c r="DY6" i="7"/>
  <c r="AT6" i="10" s="1"/>
  <c r="DC6" i="7"/>
  <c r="X6" i="10" s="1"/>
  <c r="DI6" i="7"/>
  <c r="AD6" i="10" s="1"/>
  <c r="DA6" i="7"/>
  <c r="V6" i="10" s="1"/>
  <c r="CX6" i="7"/>
  <c r="S6" i="10" s="1"/>
  <c r="CW6" i="7"/>
  <c r="R6" i="10" s="1"/>
  <c r="DZ6" i="7"/>
  <c r="AU6" i="10" s="1"/>
  <c r="EC6" i="7"/>
  <c r="AX6" i="10" s="1"/>
  <c r="DR6" i="7"/>
  <c r="AM6" i="10" s="1"/>
  <c r="CN6" i="7"/>
  <c r="I6" i="10" s="1"/>
  <c r="CR6" i="7"/>
  <c r="M6" i="10" s="1"/>
  <c r="EK101" i="7"/>
  <c r="BF101" i="10" s="1"/>
  <c r="EA101" i="7"/>
  <c r="AV101" i="10" s="1"/>
  <c r="CN101" i="7"/>
  <c r="I101" i="10" s="1"/>
  <c r="DB101" i="7"/>
  <c r="W101" i="10" s="1"/>
  <c r="DZ101" i="7"/>
  <c r="AU101" i="10" s="1"/>
  <c r="EF101" i="7"/>
  <c r="BA101" i="10" s="1"/>
  <c r="CU101" i="7"/>
  <c r="P101" i="10" s="1"/>
  <c r="DN101" i="7"/>
  <c r="AI101" i="10" s="1"/>
  <c r="DS101" i="7"/>
  <c r="AN101" i="10" s="1"/>
  <c r="CT101" i="7"/>
  <c r="O101" i="10" s="1"/>
  <c r="DY101" i="7"/>
  <c r="AT101" i="10" s="1"/>
  <c r="CV101" i="7"/>
  <c r="Q101" i="10" s="1"/>
  <c r="CW101" i="7"/>
  <c r="R101" i="10" s="1"/>
  <c r="EG101" i="7"/>
  <c r="BB101" i="10" s="1"/>
  <c r="CQ101" i="7"/>
  <c r="L101" i="10" s="1"/>
  <c r="DX89" i="5"/>
  <c r="EG89" i="5"/>
  <c r="EJ89" i="5"/>
  <c r="DB89" i="5"/>
  <c r="DE89" i="5"/>
  <c r="CO89" i="5"/>
  <c r="DQ89" i="5"/>
  <c r="DZ89" i="5"/>
  <c r="ED89" i="5"/>
  <c r="DW89" i="5"/>
  <c r="DF89" i="5"/>
  <c r="CT89" i="5"/>
  <c r="DK89" i="5"/>
  <c r="DC89" i="5"/>
  <c r="CR89" i="5"/>
  <c r="DK41" i="7"/>
  <c r="AF41" i="10" s="1"/>
  <c r="EA41" i="7"/>
  <c r="AV41" i="10" s="1"/>
  <c r="DF41" i="7"/>
  <c r="AA41" i="10" s="1"/>
  <c r="DE41" i="7"/>
  <c r="DV41" i="7"/>
  <c r="AQ41" i="10" s="1"/>
  <c r="DQ41" i="7"/>
  <c r="AL41" i="10" s="1"/>
  <c r="EK41" i="7"/>
  <c r="BF41" i="10" s="1"/>
  <c r="DA41" i="7"/>
  <c r="V41" i="10" s="1"/>
  <c r="DL41" i="7"/>
  <c r="AG41" i="10" s="1"/>
  <c r="CR41" i="7"/>
  <c r="M41" i="10" s="1"/>
  <c r="EH41" i="7"/>
  <c r="BC41" i="10" s="1"/>
  <c r="EI41" i="7"/>
  <c r="BD41" i="10" s="1"/>
  <c r="CL24" i="7"/>
  <c r="DM24" i="7"/>
  <c r="AH24" i="10" s="1"/>
  <c r="CR24" i="7"/>
  <c r="M24" i="10" s="1"/>
  <c r="EA24" i="7"/>
  <c r="AV24" i="10" s="1"/>
  <c r="DO24" i="7"/>
  <c r="AJ24" i="10" s="1"/>
  <c r="EJ24" i="7"/>
  <c r="BE24" i="10" s="1"/>
  <c r="DS24" i="7"/>
  <c r="AN24" i="10" s="1"/>
  <c r="DW24" i="7"/>
  <c r="AR24" i="10" s="1"/>
  <c r="DH24" i="7"/>
  <c r="AC24" i="10" s="1"/>
  <c r="EK24" i="7"/>
  <c r="BF24" i="10" s="1"/>
  <c r="DD24" i="7"/>
  <c r="Y24" i="10" s="1"/>
  <c r="CQ24" i="7"/>
  <c r="L24" i="10" s="1"/>
  <c r="EJ9" i="7"/>
  <c r="BE9" i="10" s="1"/>
  <c r="DF9" i="7"/>
  <c r="AA9" i="10" s="1"/>
  <c r="EE9" i="7"/>
  <c r="AZ9" i="10" s="1"/>
  <c r="DD9" i="7"/>
  <c r="Y9" i="10" s="1"/>
  <c r="EA9" i="7"/>
  <c r="AV9" i="10" s="1"/>
  <c r="DT9" i="7"/>
  <c r="AO9" i="10" s="1"/>
  <c r="DA9" i="7"/>
  <c r="V9" i="10" s="1"/>
  <c r="CL9" i="7"/>
  <c r="DU9" i="7"/>
  <c r="AP9" i="10" s="1"/>
  <c r="DN9" i="7"/>
  <c r="AI9" i="10" s="1"/>
  <c r="DX9" i="7"/>
  <c r="AS9" i="10" s="1"/>
  <c r="CP8" i="7"/>
  <c r="K8" i="10" s="1"/>
  <c r="EF8" i="7"/>
  <c r="BA8" i="10" s="1"/>
  <c r="DL8" i="7"/>
  <c r="AG8" i="10" s="1"/>
  <c r="EB8" i="7"/>
  <c r="AW8" i="10" s="1"/>
  <c r="CW8" i="7"/>
  <c r="R8" i="10" s="1"/>
  <c r="DS8" i="7"/>
  <c r="AN8" i="10" s="1"/>
  <c r="DT8" i="7"/>
  <c r="AO8" i="10" s="1"/>
  <c r="CT8" i="7"/>
  <c r="O8" i="10" s="1"/>
  <c r="CY8" i="7"/>
  <c r="T8" i="10" s="1"/>
  <c r="DM8" i="7"/>
  <c r="AH8" i="10" s="1"/>
  <c r="DI8" i="7"/>
  <c r="AD8" i="10" s="1"/>
  <c r="EC8" i="7"/>
  <c r="AX8" i="10" s="1"/>
  <c r="DZ8" i="7"/>
  <c r="AU8" i="10" s="1"/>
  <c r="DW45" i="5"/>
  <c r="DC45" i="5"/>
  <c r="DT45" i="5"/>
  <c r="DX45" i="5"/>
  <c r="DG45" i="5"/>
  <c r="DZ45" i="5"/>
  <c r="DI45" i="5"/>
  <c r="EE45" i="5"/>
  <c r="DL45" i="5"/>
  <c r="DU45" i="5"/>
  <c r="CX45" i="5"/>
  <c r="CL45" i="5"/>
  <c r="DJ45" i="5"/>
  <c r="DN10" i="7"/>
  <c r="AI10" i="10" s="1"/>
  <c r="DH10" i="7"/>
  <c r="AC10" i="10" s="1"/>
  <c r="CU10" i="7"/>
  <c r="P10" i="10" s="1"/>
  <c r="EE10" i="7"/>
  <c r="AZ10" i="10" s="1"/>
  <c r="DZ10" i="7"/>
  <c r="AU10" i="10" s="1"/>
  <c r="DS10" i="7"/>
  <c r="AN10" i="10" s="1"/>
  <c r="DQ10" i="7"/>
  <c r="AL10" i="10" s="1"/>
  <c r="DJ10" i="7"/>
  <c r="AE10" i="10" s="1"/>
  <c r="DC10" i="7"/>
  <c r="X10" i="10" s="1"/>
  <c r="CN10" i="7"/>
  <c r="I10" i="10" s="1"/>
  <c r="DG10" i="7"/>
  <c r="AB10" i="10" s="1"/>
  <c r="EF10" i="7"/>
  <c r="BA10" i="10" s="1"/>
  <c r="CW10" i="7"/>
  <c r="R10" i="10" s="1"/>
  <c r="DY10" i="7"/>
  <c r="AT10" i="10" s="1"/>
  <c r="DL99" i="5"/>
  <c r="DH99" i="5"/>
  <c r="CR99" i="5"/>
  <c r="EC99" i="5"/>
  <c r="EK99" i="5"/>
  <c r="CP99" i="5"/>
  <c r="DO99" i="5"/>
  <c r="CN99" i="5"/>
  <c r="DU99" i="5"/>
  <c r="CU99" i="5"/>
  <c r="EF99" i="5"/>
  <c r="EI99" i="5"/>
  <c r="CU97" i="5"/>
  <c r="DB97" i="5"/>
  <c r="DV97" i="5"/>
  <c r="EJ97" i="5"/>
  <c r="DM97" i="5"/>
  <c r="DG97" i="5"/>
  <c r="DS97" i="5"/>
  <c r="DZ97" i="5"/>
  <c r="DI97" i="5"/>
  <c r="EB97" i="5"/>
  <c r="DP97" i="5"/>
  <c r="EE60" i="5"/>
  <c r="DA60" i="5"/>
  <c r="CW60" i="5"/>
  <c r="DH60" i="5"/>
  <c r="DB60" i="5"/>
  <c r="DY60" i="5"/>
  <c r="CS60" i="5"/>
  <c r="CX60" i="5"/>
  <c r="ED60" i="5"/>
  <c r="DG60" i="5"/>
  <c r="DR60" i="5"/>
  <c r="CL60" i="5"/>
  <c r="EI25" i="5"/>
  <c r="DB25" i="5"/>
  <c r="EG25" i="5"/>
  <c r="DJ25" i="5"/>
  <c r="DP25" i="5"/>
  <c r="DY25" i="5"/>
  <c r="CT25" i="5"/>
  <c r="EB25" i="5"/>
  <c r="DE25" i="5"/>
  <c r="CL25" i="5"/>
  <c r="DI25" i="5"/>
  <c r="CS25" i="5"/>
  <c r="DT16" i="5"/>
  <c r="CU16" i="5"/>
  <c r="CZ16" i="5"/>
  <c r="DA16" i="5"/>
  <c r="EH16" i="5"/>
  <c r="DC16" i="5"/>
  <c r="DL16" i="5"/>
  <c r="DK16" i="5"/>
  <c r="EI16" i="5"/>
  <c r="CL16" i="5"/>
  <c r="CT16" i="5"/>
  <c r="EE16" i="5"/>
  <c r="DV31" i="5"/>
  <c r="DU31" i="5"/>
  <c r="EG31" i="5"/>
  <c r="DT31" i="5"/>
  <c r="DR31" i="5"/>
  <c r="EA31" i="5"/>
  <c r="CM31" i="5"/>
  <c r="DP31" i="5"/>
  <c r="DB31" i="5"/>
  <c r="DK31" i="5"/>
  <c r="DQ31" i="5"/>
  <c r="EI31" i="5"/>
  <c r="DA31" i="5"/>
  <c r="DG31" i="5"/>
  <c r="DR10" i="5"/>
  <c r="CO10" i="5"/>
  <c r="EA10" i="5"/>
  <c r="CP10" i="5"/>
  <c r="CQ10" i="5"/>
  <c r="DU10" i="5"/>
  <c r="CY10" i="5"/>
  <c r="DJ10" i="5"/>
  <c r="CR10" i="5"/>
  <c r="CM10" i="5"/>
  <c r="DT10" i="5"/>
  <c r="DL10" i="5"/>
  <c r="EE10" i="5"/>
  <c r="EK53" i="5"/>
  <c r="DR53" i="5"/>
  <c r="DL53" i="5"/>
  <c r="DO53" i="5"/>
  <c r="DJ53" i="5"/>
  <c r="CZ53" i="5"/>
  <c r="EC53" i="5"/>
  <c r="EF53" i="5"/>
  <c r="DQ53" i="5"/>
  <c r="EB53" i="5"/>
  <c r="DD53" i="5"/>
  <c r="ED53" i="5"/>
  <c r="DV90" i="7"/>
  <c r="AQ90" i="10" s="1"/>
  <c r="CO90" i="7"/>
  <c r="J90" i="10" s="1"/>
  <c r="DT90" i="7"/>
  <c r="AO90" i="10" s="1"/>
  <c r="CW90" i="7"/>
  <c r="R90" i="10" s="1"/>
  <c r="DF90" i="7"/>
  <c r="AA90" i="10" s="1"/>
  <c r="DG90" i="7"/>
  <c r="AB90" i="10" s="1"/>
  <c r="DX90" i="7"/>
  <c r="AS90" i="10" s="1"/>
  <c r="DE90" i="7"/>
  <c r="EF90" i="7"/>
  <c r="BA90" i="10" s="1"/>
  <c r="DR90" i="7"/>
  <c r="AM90" i="10" s="1"/>
  <c r="DS90" i="7"/>
  <c r="AN90" i="10" s="1"/>
  <c r="CL90" i="7"/>
  <c r="CM28" i="5"/>
  <c r="DC28" i="5"/>
  <c r="EB28" i="5"/>
  <c r="DH28" i="5"/>
  <c r="DA28" i="5"/>
  <c r="CV28" i="5"/>
  <c r="CU28" i="5"/>
  <c r="DO28" i="5"/>
  <c r="DS28" i="5"/>
  <c r="DG28" i="5"/>
  <c r="CQ28" i="5"/>
  <c r="DT28" i="5"/>
  <c r="DV28" i="5"/>
  <c r="CW28" i="5"/>
  <c r="EC28" i="5"/>
  <c r="DG50" i="5"/>
  <c r="DX50" i="5"/>
  <c r="DM50" i="5"/>
  <c r="CT56" i="7"/>
  <c r="O56" i="10" s="1"/>
  <c r="DA56" i="7"/>
  <c r="V56" i="10" s="1"/>
  <c r="CS56" i="7"/>
  <c r="N56" i="10" s="1"/>
  <c r="DW56" i="7"/>
  <c r="AR56" i="10" s="1"/>
  <c r="DI56" i="7"/>
  <c r="AD56" i="10" s="1"/>
  <c r="EJ56" i="7"/>
  <c r="BE56" i="10" s="1"/>
  <c r="DF56" i="7"/>
  <c r="AA56" i="10" s="1"/>
  <c r="DT56" i="7"/>
  <c r="AO56" i="10" s="1"/>
  <c r="EE56" i="7"/>
  <c r="AZ56" i="10" s="1"/>
  <c r="DV56" i="7"/>
  <c r="AQ56" i="10" s="1"/>
  <c r="DL56" i="7"/>
  <c r="AG56" i="10" s="1"/>
  <c r="CO56" i="7"/>
  <c r="J56" i="10" s="1"/>
  <c r="DZ56" i="7"/>
  <c r="AU56" i="10" s="1"/>
  <c r="DP56" i="7"/>
  <c r="AK56" i="10" s="1"/>
  <c r="DT12" i="7"/>
  <c r="AO12" i="10" s="1"/>
  <c r="CW12" i="7"/>
  <c r="R12" i="10" s="1"/>
  <c r="DI12" i="7"/>
  <c r="AD12" i="10" s="1"/>
  <c r="CT12" i="7"/>
  <c r="O12" i="10" s="1"/>
  <c r="DE12" i="7"/>
  <c r="CR12" i="7"/>
  <c r="M12" i="10" s="1"/>
  <c r="DY12" i="7"/>
  <c r="AT12" i="10" s="1"/>
  <c r="EC12" i="7"/>
  <c r="AX12" i="10" s="1"/>
  <c r="DG12" i="7"/>
  <c r="AB12" i="10" s="1"/>
  <c r="CO17" i="7"/>
  <c r="J17" i="10" s="1"/>
  <c r="CQ17" i="7"/>
  <c r="L17" i="10" s="1"/>
  <c r="DR17" i="7"/>
  <c r="AM17" i="10" s="1"/>
  <c r="DB17" i="7"/>
  <c r="W17" i="10" s="1"/>
  <c r="CZ17" i="7"/>
  <c r="U17" i="10" s="1"/>
  <c r="DE17" i="7"/>
  <c r="DF17" i="7"/>
  <c r="AA17" i="10" s="1"/>
  <c r="EA17" i="7"/>
  <c r="AV17" i="10" s="1"/>
  <c r="EJ17" i="7"/>
  <c r="BE17" i="10" s="1"/>
  <c r="DP17" i="7"/>
  <c r="AK17" i="10" s="1"/>
  <c r="CV17" i="7"/>
  <c r="Q17" i="10" s="1"/>
  <c r="ED17" i="7"/>
  <c r="AY17" i="10" s="1"/>
  <c r="CU17" i="7"/>
  <c r="P17" i="10" s="1"/>
  <c r="CW86" i="5"/>
  <c r="DB86" i="5"/>
  <c r="DP86" i="5"/>
  <c r="CN86" i="5"/>
  <c r="CU86" i="5"/>
  <c r="CL86" i="5"/>
  <c r="DD86" i="5"/>
  <c r="CR86" i="5"/>
  <c r="DU86" i="5"/>
  <c r="EJ86" i="5"/>
  <c r="DW79" i="5"/>
  <c r="DF79" i="5"/>
  <c r="EB79" i="5"/>
  <c r="CU79" i="5"/>
  <c r="DU79" i="5"/>
  <c r="DG79" i="5"/>
  <c r="DA79" i="5"/>
  <c r="DC79" i="5"/>
  <c r="EG79" i="5"/>
  <c r="CQ79" i="5"/>
  <c r="DV14" i="5"/>
  <c r="CQ14" i="5"/>
  <c r="EF14" i="5"/>
  <c r="DL14" i="5"/>
  <c r="DZ14" i="5"/>
  <c r="EG14" i="5"/>
  <c r="DA14" i="5"/>
  <c r="EE14" i="5"/>
  <c r="EB14" i="5"/>
  <c r="DC14" i="5"/>
  <c r="CP14" i="5"/>
  <c r="DY14" i="5"/>
  <c r="DP14" i="5"/>
  <c r="CY14" i="5"/>
  <c r="DX95" i="5"/>
  <c r="DQ95" i="5"/>
  <c r="DW95" i="5"/>
  <c r="EH95" i="5"/>
  <c r="DR95" i="5"/>
  <c r="DP95" i="5"/>
  <c r="CX95" i="5"/>
  <c r="DC95" i="5"/>
  <c r="DJ95" i="5"/>
  <c r="CQ95" i="5"/>
  <c r="CL95" i="5"/>
  <c r="DH95" i="5"/>
  <c r="DG95" i="5"/>
  <c r="CR95" i="5"/>
  <c r="DE67" i="7"/>
  <c r="EC67" i="7"/>
  <c r="AX67" i="10" s="1"/>
  <c r="DH67" i="7"/>
  <c r="AC67" i="10" s="1"/>
  <c r="CN67" i="7"/>
  <c r="I67" i="10" s="1"/>
  <c r="DC67" i="7"/>
  <c r="X67" i="10" s="1"/>
  <c r="EG67" i="7"/>
  <c r="BB67" i="10" s="1"/>
  <c r="DJ67" i="7"/>
  <c r="AE67" i="10" s="1"/>
  <c r="DM67" i="7"/>
  <c r="AH67" i="10" s="1"/>
  <c r="CY110" i="5"/>
  <c r="DQ110" i="5"/>
  <c r="DD110" i="5"/>
  <c r="EG110" i="5"/>
  <c r="CS110" i="5"/>
  <c r="CV110" i="5"/>
  <c r="CP110" i="5"/>
  <c r="EB110" i="5"/>
  <c r="CL110" i="5"/>
  <c r="DN110" i="5"/>
  <c r="CT110" i="5"/>
  <c r="DK110" i="5"/>
  <c r="DW46" i="7"/>
  <c r="AR46" i="10" s="1"/>
  <c r="CQ46" i="7"/>
  <c r="L46" i="10" s="1"/>
  <c r="DN46" i="7"/>
  <c r="AI46" i="10" s="1"/>
  <c r="EC46" i="7"/>
  <c r="AX46" i="10" s="1"/>
  <c r="DX46" i="7"/>
  <c r="AS46" i="10" s="1"/>
  <c r="EG46" i="7"/>
  <c r="BB46" i="10" s="1"/>
  <c r="EH46" i="7"/>
  <c r="BC46" i="10" s="1"/>
  <c r="DM46" i="7"/>
  <c r="AH46" i="10" s="1"/>
  <c r="CR64" i="7"/>
  <c r="M64" i="10" s="1"/>
  <c r="DN64" i="7"/>
  <c r="AI64" i="10" s="1"/>
  <c r="ED64" i="7"/>
  <c r="AY64" i="10" s="1"/>
  <c r="CP64" i="7"/>
  <c r="K64" i="10" s="1"/>
  <c r="CV64" i="7"/>
  <c r="Q64" i="10" s="1"/>
  <c r="EI64" i="7"/>
  <c r="BD64" i="10" s="1"/>
  <c r="CL64" i="7"/>
  <c r="DO64" i="7"/>
  <c r="AJ64" i="10" s="1"/>
  <c r="CS93" i="5"/>
  <c r="CT93" i="5"/>
  <c r="CX93" i="5"/>
  <c r="EI93" i="5"/>
  <c r="CY93" i="5"/>
  <c r="DR93" i="5"/>
  <c r="DH93" i="5"/>
  <c r="DF93" i="5"/>
  <c r="EA93" i="5"/>
  <c r="DQ93" i="5"/>
  <c r="DV93" i="5"/>
  <c r="EG93" i="5"/>
  <c r="CP20" i="7"/>
  <c r="K20" i="10" s="1"/>
  <c r="EG20" i="7"/>
  <c r="BB20" i="10" s="1"/>
  <c r="CQ20" i="7"/>
  <c r="L20" i="10" s="1"/>
  <c r="DY20" i="7"/>
  <c r="AT20" i="10" s="1"/>
  <c r="CN20" i="7"/>
  <c r="I20" i="10" s="1"/>
  <c r="EB20" i="7"/>
  <c r="AW20" i="10" s="1"/>
  <c r="CU20" i="7"/>
  <c r="P20" i="10" s="1"/>
  <c r="DU20" i="7"/>
  <c r="AP20" i="10" s="1"/>
  <c r="EH20" i="7"/>
  <c r="BC20" i="10" s="1"/>
  <c r="EJ20" i="7"/>
  <c r="BE20" i="10" s="1"/>
  <c r="DQ20" i="7"/>
  <c r="AL20" i="10" s="1"/>
  <c r="DP20" i="7"/>
  <c r="AK20" i="10" s="1"/>
  <c r="DP80" i="5"/>
  <c r="EF80" i="5"/>
  <c r="CT80" i="5"/>
  <c r="EB80" i="5"/>
  <c r="DI80" i="5"/>
  <c r="DB80" i="5"/>
  <c r="ED80" i="5"/>
  <c r="DY80" i="5"/>
  <c r="DJ80" i="5"/>
  <c r="CX80" i="5"/>
  <c r="DV80" i="5"/>
  <c r="DQ80" i="5"/>
  <c r="CX22" i="5"/>
  <c r="DG22" i="5"/>
  <c r="DU22" i="5"/>
  <c r="CO22" i="5"/>
  <c r="EB22" i="5"/>
  <c r="DD22" i="5"/>
  <c r="CM22" i="5"/>
  <c r="ED22" i="5"/>
  <c r="CZ22" i="5"/>
  <c r="EA22" i="5"/>
  <c r="DT22" i="5"/>
  <c r="DV22" i="5"/>
  <c r="DJ22" i="5"/>
  <c r="CQ22" i="5"/>
  <c r="EI22" i="5"/>
  <c r="EF22" i="5"/>
  <c r="DT76" i="5"/>
  <c r="ED76" i="5"/>
  <c r="CY76" i="5"/>
  <c r="CL76" i="5"/>
  <c r="CP76" i="5"/>
  <c r="EJ76" i="5"/>
  <c r="DI76" i="5"/>
  <c r="DL76" i="5"/>
  <c r="EG76" i="5"/>
  <c r="DW76" i="5"/>
  <c r="DJ76" i="5"/>
  <c r="DG76" i="5"/>
  <c r="DQ104" i="7"/>
  <c r="AL104" i="10" s="1"/>
  <c r="CN104" i="7"/>
  <c r="I104" i="10" s="1"/>
  <c r="CM104" i="7"/>
  <c r="H104" i="10" s="1"/>
  <c r="DI104" i="7"/>
  <c r="AD104" i="10" s="1"/>
  <c r="DJ104" i="7"/>
  <c r="AE104" i="10" s="1"/>
  <c r="DS104" i="7"/>
  <c r="AN104" i="10" s="1"/>
  <c r="CY104" i="7"/>
  <c r="T104" i="10" s="1"/>
  <c r="DC104" i="7"/>
  <c r="X104" i="10" s="1"/>
  <c r="CP104" i="7"/>
  <c r="K104" i="10" s="1"/>
  <c r="DE104" i="7"/>
  <c r="Z104" i="10" s="1"/>
  <c r="CS104" i="7"/>
  <c r="N104" i="10" s="1"/>
  <c r="DB104" i="7"/>
  <c r="W104" i="10" s="1"/>
  <c r="DQ106" i="7"/>
  <c r="AL106" i="10" s="1"/>
  <c r="DM106" i="7"/>
  <c r="AH106" i="10" s="1"/>
  <c r="CY106" i="7"/>
  <c r="T106" i="10" s="1"/>
  <c r="EJ106" i="7"/>
  <c r="BE106" i="10" s="1"/>
  <c r="EC106" i="7"/>
  <c r="AX106" i="10" s="1"/>
  <c r="DH106" i="7"/>
  <c r="AC106" i="10" s="1"/>
  <c r="CM106" i="7"/>
  <c r="H106" i="10" s="1"/>
  <c r="EE106" i="7"/>
  <c r="AZ106" i="10" s="1"/>
  <c r="CN106" i="7"/>
  <c r="I106" i="10" s="1"/>
  <c r="DA106" i="7"/>
  <c r="V106" i="10" s="1"/>
  <c r="DO106" i="7"/>
  <c r="AJ106" i="10" s="1"/>
  <c r="CZ106" i="7"/>
  <c r="U106" i="10" s="1"/>
  <c r="EE84" i="5"/>
  <c r="DL84" i="5"/>
  <c r="CW84" i="5"/>
  <c r="DF84" i="5"/>
  <c r="DA84" i="5"/>
  <c r="EF84" i="5"/>
  <c r="DI84" i="5"/>
  <c r="DP84" i="5"/>
  <c r="DU84" i="5"/>
  <c r="CM84" i="5"/>
  <c r="DW84" i="5"/>
  <c r="DH84" i="5"/>
  <c r="DJ36" i="7"/>
  <c r="AE36" i="10" s="1"/>
  <c r="EJ36" i="7"/>
  <c r="BE36" i="10" s="1"/>
  <c r="CZ36" i="7"/>
  <c r="U36" i="10" s="1"/>
  <c r="EH36" i="7"/>
  <c r="BC36" i="10" s="1"/>
  <c r="CW36" i="7"/>
  <c r="R36" i="10" s="1"/>
  <c r="DT36" i="7"/>
  <c r="AO36" i="10" s="1"/>
  <c r="ED36" i="7"/>
  <c r="AY36" i="10" s="1"/>
  <c r="DF36" i="7"/>
  <c r="AA36" i="10" s="1"/>
  <c r="EB36" i="7"/>
  <c r="AW36" i="10" s="1"/>
  <c r="EK36" i="7"/>
  <c r="BF36" i="10" s="1"/>
  <c r="DL36" i="7"/>
  <c r="AG36" i="10" s="1"/>
  <c r="CX36" i="7"/>
  <c r="S36" i="10" s="1"/>
  <c r="DI36" i="7"/>
  <c r="AD36" i="10" s="1"/>
  <c r="DB36" i="7"/>
  <c r="W36" i="10" s="1"/>
  <c r="CU87" i="7"/>
  <c r="P87" i="10" s="1"/>
  <c r="DS87" i="7"/>
  <c r="AN87" i="10" s="1"/>
  <c r="DH87" i="7"/>
  <c r="AC87" i="10" s="1"/>
  <c r="CS87" i="7"/>
  <c r="N87" i="10" s="1"/>
  <c r="CN87" i="7"/>
  <c r="I87" i="10" s="1"/>
  <c r="EJ87" i="7"/>
  <c r="BE87" i="10" s="1"/>
  <c r="EG87" i="7"/>
  <c r="BB87" i="10" s="1"/>
  <c r="DW87" i="7"/>
  <c r="AR87" i="10" s="1"/>
  <c r="EI87" i="7"/>
  <c r="BD87" i="10" s="1"/>
  <c r="DQ87" i="7"/>
  <c r="AL87" i="10" s="1"/>
  <c r="DY87" i="7"/>
  <c r="AT87" i="10" s="1"/>
  <c r="DJ87" i="7"/>
  <c r="AE87" i="10" s="1"/>
  <c r="DL87" i="7"/>
  <c r="AG87" i="10" s="1"/>
  <c r="DK63" i="5"/>
  <c r="CL63" i="5"/>
  <c r="DY63" i="5"/>
  <c r="DH63" i="5"/>
  <c r="DS63" i="5"/>
  <c r="EF63" i="5"/>
  <c r="DA63" i="5"/>
  <c r="DG63" i="5"/>
  <c r="CR63" i="5"/>
  <c r="DO63" i="5"/>
  <c r="EK63" i="5"/>
  <c r="EI63" i="5"/>
  <c r="CO99" i="7"/>
  <c r="J99" i="10" s="1"/>
  <c r="CL99" i="7"/>
  <c r="DH99" i="7"/>
  <c r="AC99" i="10" s="1"/>
  <c r="ED99" i="7"/>
  <c r="AY99" i="10" s="1"/>
  <c r="DN99" i="7"/>
  <c r="AI99" i="10" s="1"/>
  <c r="CW99" i="7"/>
  <c r="R99" i="10" s="1"/>
  <c r="DP99" i="7"/>
  <c r="AK99" i="10" s="1"/>
  <c r="DR99" i="7"/>
  <c r="AM99" i="10" s="1"/>
  <c r="EK99" i="7"/>
  <c r="BF99" i="10" s="1"/>
  <c r="CZ99" i="7"/>
  <c r="U99" i="10" s="1"/>
  <c r="CS99" i="7"/>
  <c r="N99" i="10" s="1"/>
  <c r="DL99" i="7"/>
  <c r="AG99" i="10" s="1"/>
  <c r="CY99" i="7"/>
  <c r="T99" i="10" s="1"/>
  <c r="DV99" i="7"/>
  <c r="AQ99" i="10" s="1"/>
  <c r="DM99" i="7"/>
  <c r="AH99" i="10" s="1"/>
  <c r="CO63" i="7"/>
  <c r="J63" i="10" s="1"/>
  <c r="CV63" i="7"/>
  <c r="Q63" i="10" s="1"/>
  <c r="CW63" i="7"/>
  <c r="R63" i="10" s="1"/>
  <c r="CY63" i="7"/>
  <c r="T63" i="10" s="1"/>
  <c r="DI63" i="7"/>
  <c r="AD63" i="10" s="1"/>
  <c r="EJ63" i="7"/>
  <c r="BE63" i="10" s="1"/>
  <c r="CR63" i="7"/>
  <c r="M63" i="10" s="1"/>
  <c r="EC63" i="7"/>
  <c r="AX63" i="10" s="1"/>
  <c r="DC63" i="7"/>
  <c r="X63" i="10" s="1"/>
  <c r="DJ63" i="7"/>
  <c r="AE63" i="10" s="1"/>
  <c r="DG63" i="7"/>
  <c r="AB63" i="10" s="1"/>
  <c r="DJ11" i="7"/>
  <c r="AE11" i="10" s="1"/>
  <c r="DQ11" i="7"/>
  <c r="AL11" i="10" s="1"/>
  <c r="DO11" i="7"/>
  <c r="AJ11" i="10" s="1"/>
  <c r="EA11" i="7"/>
  <c r="AV11" i="10" s="1"/>
  <c r="DC11" i="7"/>
  <c r="X11" i="10" s="1"/>
  <c r="DH11" i="7"/>
  <c r="AC11" i="10" s="1"/>
  <c r="CN11" i="7"/>
  <c r="I11" i="10" s="1"/>
  <c r="EK11" i="7"/>
  <c r="BF11" i="10" s="1"/>
  <c r="DN11" i="7"/>
  <c r="AI11" i="10" s="1"/>
  <c r="DX11" i="7"/>
  <c r="AS11" i="10" s="1"/>
  <c r="DZ11" i="7"/>
  <c r="AU11" i="10" s="1"/>
  <c r="DR73" i="5"/>
  <c r="DL73" i="5"/>
  <c r="CT73" i="5"/>
  <c r="DM73" i="5"/>
  <c r="DJ73" i="5"/>
  <c r="DY73" i="5"/>
  <c r="DS73" i="5"/>
  <c r="CV73" i="5"/>
  <c r="DG73" i="5"/>
  <c r="CW73" i="5"/>
  <c r="CU73" i="5"/>
  <c r="EE73" i="5"/>
  <c r="DE73" i="5"/>
  <c r="DF73" i="5"/>
  <c r="CZ11" i="5"/>
  <c r="DI11" i="5"/>
  <c r="DQ11" i="5"/>
  <c r="DS11" i="5"/>
  <c r="DJ11" i="5"/>
  <c r="CW11" i="5"/>
  <c r="DA11" i="5"/>
  <c r="DK11" i="5"/>
  <c r="DX11" i="5"/>
  <c r="CV11" i="5"/>
  <c r="DE11" i="5"/>
  <c r="CX11" i="5"/>
  <c r="EE11" i="5"/>
  <c r="DH24" i="5"/>
  <c r="DL24" i="5"/>
  <c r="CR24" i="5"/>
  <c r="DG24" i="5"/>
  <c r="DP24" i="5"/>
  <c r="EC24" i="5"/>
  <c r="EF24" i="5"/>
  <c r="CX24" i="5"/>
  <c r="DA24" i="5"/>
  <c r="DN24" i="5"/>
  <c r="ED24" i="5"/>
  <c r="DV24" i="5"/>
  <c r="CN24" i="5"/>
  <c r="DD24" i="5"/>
  <c r="EH88" i="7"/>
  <c r="BC88" i="10" s="1"/>
  <c r="DC88" i="7"/>
  <c r="X88" i="10" s="1"/>
  <c r="DZ88" i="7"/>
  <c r="AU88" i="10" s="1"/>
  <c r="DY88" i="7"/>
  <c r="AT88" i="10" s="1"/>
  <c r="DU88" i="7"/>
  <c r="AP88" i="10" s="1"/>
  <c r="CY88" i="7"/>
  <c r="T88" i="10" s="1"/>
  <c r="EJ88" i="7"/>
  <c r="BE88" i="10" s="1"/>
  <c r="DD88" i="7"/>
  <c r="Y88" i="10" s="1"/>
  <c r="DO88" i="7"/>
  <c r="AJ88" i="10" s="1"/>
  <c r="EI88" i="7"/>
  <c r="BD88" i="10" s="1"/>
  <c r="DE88" i="7"/>
  <c r="CW88" i="7"/>
  <c r="R88" i="10" s="1"/>
  <c r="ED88" i="7"/>
  <c r="AY88" i="10" s="1"/>
  <c r="DQ88" i="7"/>
  <c r="AL88" i="10" s="1"/>
  <c r="CZ51" i="7"/>
  <c r="U51" i="10" s="1"/>
  <c r="DK51" i="7"/>
  <c r="AF51" i="10" s="1"/>
  <c r="DD51" i="7"/>
  <c r="Y51" i="10" s="1"/>
  <c r="DG51" i="7"/>
  <c r="AB51" i="10" s="1"/>
  <c r="EF51" i="7"/>
  <c r="BA51" i="10" s="1"/>
  <c r="DZ51" i="7"/>
  <c r="AU51" i="10" s="1"/>
  <c r="DN51" i="7"/>
  <c r="AI51" i="10" s="1"/>
  <c r="EA51" i="7"/>
  <c r="AV51" i="10" s="1"/>
  <c r="DB51" i="7"/>
  <c r="W51" i="10" s="1"/>
  <c r="DL51" i="7"/>
  <c r="AG51" i="10" s="1"/>
  <c r="DY51" i="7"/>
  <c r="AT51" i="10" s="1"/>
  <c r="DY70" i="7"/>
  <c r="AT70" i="10" s="1"/>
  <c r="EF70" i="7"/>
  <c r="BA70" i="10" s="1"/>
  <c r="CL70" i="7"/>
  <c r="DV70" i="7"/>
  <c r="AQ70" i="10" s="1"/>
  <c r="DF70" i="7"/>
  <c r="AA70" i="10" s="1"/>
  <c r="EG70" i="7"/>
  <c r="BB70" i="10" s="1"/>
  <c r="DZ70" i="7"/>
  <c r="AU70" i="10" s="1"/>
  <c r="DD70" i="7"/>
  <c r="Y70" i="10" s="1"/>
  <c r="EB70" i="7"/>
  <c r="AW70" i="10" s="1"/>
  <c r="DP16" i="7"/>
  <c r="AK16" i="10" s="1"/>
  <c r="CM16" i="7"/>
  <c r="H16" i="10" s="1"/>
  <c r="EH16" i="7"/>
  <c r="BC16" i="10" s="1"/>
  <c r="DB16" i="7"/>
  <c r="W16" i="10" s="1"/>
  <c r="DY16" i="7"/>
  <c r="AT16" i="10" s="1"/>
  <c r="DF16" i="7"/>
  <c r="AA16" i="10" s="1"/>
  <c r="CN16" i="7"/>
  <c r="I16" i="10" s="1"/>
  <c r="DQ16" i="7"/>
  <c r="AL16" i="10" s="1"/>
  <c r="DD16" i="7"/>
  <c r="Y16" i="10" s="1"/>
  <c r="EK16" i="7"/>
  <c r="BF16" i="10" s="1"/>
  <c r="DR58" i="7"/>
  <c r="AM58" i="10" s="1"/>
  <c r="DF58" i="7"/>
  <c r="AA58" i="10" s="1"/>
  <c r="CW58" i="7"/>
  <c r="R58" i="10" s="1"/>
  <c r="DM58" i="7"/>
  <c r="AH58" i="10" s="1"/>
  <c r="ED58" i="7"/>
  <c r="AY58" i="10" s="1"/>
  <c r="EH58" i="7"/>
  <c r="BC58" i="10" s="1"/>
  <c r="DW58" i="7"/>
  <c r="AR58" i="10" s="1"/>
  <c r="DQ58" i="7"/>
  <c r="AL58" i="10" s="1"/>
  <c r="DO58" i="7"/>
  <c r="AJ58" i="10" s="1"/>
  <c r="DZ58" i="7"/>
  <c r="AU58" i="10" s="1"/>
  <c r="CN58" i="7"/>
  <c r="I58" i="10" s="1"/>
  <c r="CP58" i="7"/>
  <c r="K58" i="10" s="1"/>
  <c r="DH58" i="7"/>
  <c r="AC58" i="10" s="1"/>
  <c r="DF32" i="7"/>
  <c r="AA32" i="10" s="1"/>
  <c r="CO32" i="7"/>
  <c r="J32" i="10" s="1"/>
  <c r="CT32" i="7"/>
  <c r="O32" i="10" s="1"/>
  <c r="DE32" i="7"/>
  <c r="EB32" i="7"/>
  <c r="AW32" i="10" s="1"/>
  <c r="CZ32" i="7"/>
  <c r="U32" i="10" s="1"/>
  <c r="DX32" i="7"/>
  <c r="AS32" i="10" s="1"/>
  <c r="DG32" i="7"/>
  <c r="AB32" i="10" s="1"/>
  <c r="DT32" i="7"/>
  <c r="AO32" i="10" s="1"/>
  <c r="CW32" i="7"/>
  <c r="R32" i="10" s="1"/>
  <c r="CL32" i="7"/>
  <c r="CQ32" i="7"/>
  <c r="L32" i="10" s="1"/>
  <c r="EA32" i="7"/>
  <c r="AV32" i="10" s="1"/>
  <c r="DA92" i="7"/>
  <c r="V92" i="10" s="1"/>
  <c r="DS92" i="7"/>
  <c r="AN92" i="10" s="1"/>
  <c r="CM92" i="7"/>
  <c r="H92" i="10" s="1"/>
  <c r="DM92" i="7"/>
  <c r="AH92" i="10" s="1"/>
  <c r="EA92" i="7"/>
  <c r="AV92" i="10" s="1"/>
  <c r="DV92" i="7"/>
  <c r="AQ92" i="10" s="1"/>
  <c r="CQ92" i="7"/>
  <c r="L92" i="10" s="1"/>
  <c r="DG92" i="7"/>
  <c r="AB92" i="10" s="1"/>
  <c r="CO92" i="7"/>
  <c r="J92" i="10" s="1"/>
  <c r="EG92" i="7"/>
  <c r="BB92" i="10" s="1"/>
  <c r="CL92" i="7"/>
  <c r="DO92" i="7"/>
  <c r="AJ92" i="10" s="1"/>
  <c r="EH92" i="7"/>
  <c r="BC92" i="10" s="1"/>
  <c r="DV48" i="7"/>
  <c r="AQ48" i="10" s="1"/>
  <c r="DS48" i="7"/>
  <c r="AN48" i="10" s="1"/>
  <c r="DN48" i="7"/>
  <c r="AI48" i="10" s="1"/>
  <c r="DY48" i="7"/>
  <c r="AT48" i="10" s="1"/>
  <c r="CX48" i="7"/>
  <c r="S48" i="10" s="1"/>
  <c r="EE48" i="7"/>
  <c r="AZ48" i="10" s="1"/>
  <c r="DH48" i="7"/>
  <c r="AC48" i="10" s="1"/>
  <c r="EI48" i="7"/>
  <c r="BD48" i="10" s="1"/>
  <c r="EJ48" i="7"/>
  <c r="BE48" i="10" s="1"/>
  <c r="CO48" i="7"/>
  <c r="J48" i="10" s="1"/>
  <c r="DX48" i="7"/>
  <c r="AS48" i="10" s="1"/>
  <c r="CP48" i="7"/>
  <c r="K48" i="10" s="1"/>
  <c r="CS48" i="7"/>
  <c r="N48" i="10" s="1"/>
  <c r="EC48" i="7"/>
  <c r="AX48" i="10" s="1"/>
  <c r="DL102" i="5"/>
  <c r="DI102" i="5"/>
  <c r="EI102" i="5"/>
  <c r="DH102" i="5"/>
  <c r="DB102" i="5"/>
  <c r="DS102" i="5"/>
  <c r="CZ102" i="5"/>
  <c r="DW102" i="5"/>
  <c r="DY102" i="5"/>
  <c r="DG102" i="5"/>
  <c r="DC102" i="5"/>
  <c r="EH102" i="5"/>
  <c r="EI3" i="7"/>
  <c r="BD3" i="10" s="1"/>
  <c r="EE3" i="7"/>
  <c r="AZ3" i="10" s="1"/>
  <c r="DX3" i="7"/>
  <c r="AS3" i="10" s="1"/>
  <c r="DD3" i="7"/>
  <c r="Y3" i="10" s="1"/>
  <c r="DG3" i="7"/>
  <c r="AB3" i="10" s="1"/>
  <c r="DR3" i="7"/>
  <c r="AM3" i="10" s="1"/>
  <c r="DM3" i="7"/>
  <c r="AH3" i="10" s="1"/>
  <c r="EC3" i="7"/>
  <c r="AX3" i="10" s="1"/>
  <c r="DO3" i="7"/>
  <c r="AJ3" i="10" s="1"/>
  <c r="CR3" i="7"/>
  <c r="M3" i="10" s="1"/>
  <c r="DN3" i="7"/>
  <c r="AI3" i="10" s="1"/>
  <c r="DK3" i="7"/>
  <c r="AF3" i="10" s="1"/>
  <c r="DZ102" i="7"/>
  <c r="AU102" i="10" s="1"/>
  <c r="DS102" i="7"/>
  <c r="AN102" i="10" s="1"/>
  <c r="CM102" i="7"/>
  <c r="H102" i="10" s="1"/>
  <c r="CN102" i="7"/>
  <c r="I102" i="10" s="1"/>
  <c r="DL102" i="7"/>
  <c r="AG102" i="10" s="1"/>
  <c r="CL102" i="7"/>
  <c r="CY102" i="7"/>
  <c r="T102" i="10" s="1"/>
  <c r="EG102" i="7"/>
  <c r="BB102" i="10" s="1"/>
  <c r="CP102" i="7"/>
  <c r="K102" i="10" s="1"/>
  <c r="DT102" i="7"/>
  <c r="AO102" i="10" s="1"/>
  <c r="DN102" i="7"/>
  <c r="AI102" i="10" s="1"/>
  <c r="DH102" i="7"/>
  <c r="AC102" i="10" s="1"/>
  <c r="CR102" i="7"/>
  <c r="M102" i="10" s="1"/>
  <c r="EH54" i="5"/>
  <c r="CO54" i="5"/>
  <c r="DM54" i="5"/>
  <c r="EJ54" i="5"/>
  <c r="DL54" i="5"/>
  <c r="CZ54" i="5"/>
  <c r="DA54" i="5"/>
  <c r="EC54" i="5"/>
  <c r="CU54" i="5"/>
  <c r="ED54" i="5"/>
  <c r="DO54" i="5"/>
  <c r="DH54" i="5"/>
  <c r="DY54" i="5"/>
  <c r="CY47" i="7"/>
  <c r="T47" i="10" s="1"/>
  <c r="DS47" i="7"/>
  <c r="AN47" i="10" s="1"/>
  <c r="EI47" i="7"/>
  <c r="BD47" i="10" s="1"/>
  <c r="EH47" i="7"/>
  <c r="BC47" i="10" s="1"/>
  <c r="DF47" i="7"/>
  <c r="AA47" i="10" s="1"/>
  <c r="DD47" i="7"/>
  <c r="Y47" i="10" s="1"/>
  <c r="DW47" i="7"/>
  <c r="AR47" i="10" s="1"/>
  <c r="EE47" i="7"/>
  <c r="AZ47" i="10" s="1"/>
  <c r="EA47" i="7"/>
  <c r="AV47" i="10" s="1"/>
  <c r="DX47" i="7"/>
  <c r="AS47" i="10" s="1"/>
  <c r="EJ47" i="7"/>
  <c r="BE47" i="10" s="1"/>
  <c r="CS47" i="7"/>
  <c r="N47" i="10" s="1"/>
  <c r="DH47" i="7"/>
  <c r="AC47" i="10" s="1"/>
  <c r="DD109" i="7"/>
  <c r="Y109" i="10" s="1"/>
  <c r="EK109" i="7"/>
  <c r="BF109" i="10" s="1"/>
  <c r="DM109" i="7"/>
  <c r="AH109" i="10" s="1"/>
  <c r="EI109" i="7"/>
  <c r="BD109" i="10" s="1"/>
  <c r="DX109" i="7"/>
  <c r="AS109" i="10" s="1"/>
  <c r="CM109" i="7"/>
  <c r="H109" i="10" s="1"/>
  <c r="DR109" i="7"/>
  <c r="AM109" i="10" s="1"/>
  <c r="EE109" i="7"/>
  <c r="AZ109" i="10" s="1"/>
  <c r="DG109" i="7"/>
  <c r="AB109" i="10" s="1"/>
  <c r="DW109" i="7"/>
  <c r="AR109" i="10" s="1"/>
  <c r="DK57" i="7"/>
  <c r="AF57" i="10" s="1"/>
  <c r="DH57" i="7"/>
  <c r="AC57" i="10" s="1"/>
  <c r="CQ57" i="7"/>
  <c r="L57" i="10" s="1"/>
  <c r="DE57" i="7"/>
  <c r="DF57" i="7"/>
  <c r="AA57" i="10" s="1"/>
  <c r="DT57" i="7"/>
  <c r="AO57" i="10" s="1"/>
  <c r="CP57" i="7"/>
  <c r="K57" i="10" s="1"/>
  <c r="DG57" i="7"/>
  <c r="AB57" i="10" s="1"/>
  <c r="EC57" i="7"/>
  <c r="AX57" i="10" s="1"/>
  <c r="EB57" i="7"/>
  <c r="AW57" i="10" s="1"/>
  <c r="CM57" i="7"/>
  <c r="H57" i="10" s="1"/>
  <c r="DR57" i="7"/>
  <c r="AM57" i="10" s="1"/>
  <c r="DL19" i="5"/>
  <c r="DE19" i="5"/>
  <c r="CT19" i="5"/>
  <c r="EF19" i="5"/>
  <c r="EC19" i="5"/>
  <c r="DP19" i="5"/>
  <c r="DG19" i="5"/>
  <c r="DA19" i="5"/>
  <c r="DN19" i="5"/>
  <c r="DK19" i="5"/>
  <c r="DF19" i="5"/>
  <c r="DC19" i="5"/>
  <c r="DB19" i="5"/>
  <c r="DC45" i="7"/>
  <c r="X45" i="10" s="1"/>
  <c r="CT45" i="7"/>
  <c r="O45" i="10" s="1"/>
  <c r="DY45" i="7"/>
  <c r="AT45" i="10" s="1"/>
  <c r="DV45" i="7"/>
  <c r="AQ45" i="10" s="1"/>
  <c r="CX78" i="7"/>
  <c r="S78" i="10" s="1"/>
  <c r="DU78" i="7"/>
  <c r="AP78" i="10" s="1"/>
  <c r="DO78" i="7"/>
  <c r="AJ78" i="10" s="1"/>
  <c r="DA78" i="7"/>
  <c r="V78" i="10" s="1"/>
  <c r="CU78" i="7"/>
  <c r="P78" i="10" s="1"/>
  <c r="DP78" i="7"/>
  <c r="AK78" i="10" s="1"/>
  <c r="DD78" i="7"/>
  <c r="Y78" i="10" s="1"/>
  <c r="DG78" i="7"/>
  <c r="AB78" i="10" s="1"/>
  <c r="DF78" i="7"/>
  <c r="AA78" i="10" s="1"/>
  <c r="CZ78" i="7"/>
  <c r="U78" i="10" s="1"/>
  <c r="CR78" i="7"/>
  <c r="M78" i="10" s="1"/>
  <c r="EK78" i="7"/>
  <c r="BF78" i="10" s="1"/>
  <c r="EC78" i="7"/>
  <c r="AX78" i="10" s="1"/>
  <c r="CX106" i="5"/>
  <c r="DB106" i="5"/>
  <c r="CR106" i="5"/>
  <c r="EH106" i="5"/>
  <c r="DR106" i="5"/>
  <c r="EI106" i="5"/>
  <c r="DD106" i="5"/>
  <c r="DT106" i="5"/>
  <c r="DV106" i="5"/>
  <c r="EK106" i="5"/>
  <c r="EA106" i="5"/>
  <c r="CX101" i="5"/>
  <c r="CL101" i="5"/>
  <c r="CN101" i="5"/>
  <c r="DW101" i="5"/>
  <c r="DV101" i="5"/>
  <c r="DR101" i="5"/>
  <c r="EG101" i="5"/>
  <c r="DB101" i="5"/>
  <c r="DQ101" i="5"/>
  <c r="CP101" i="5"/>
  <c r="DT101" i="5"/>
  <c r="EH101" i="5"/>
  <c r="CS101" i="5"/>
  <c r="EE8" i="5"/>
  <c r="CM8" i="5"/>
  <c r="DM8" i="5"/>
  <c r="DW8" i="5"/>
  <c r="CX8" i="5"/>
  <c r="DE8" i="5"/>
  <c r="DU8" i="5"/>
  <c r="DH8" i="5"/>
  <c r="EH8" i="5"/>
  <c r="EF8" i="5"/>
  <c r="DS8" i="5"/>
  <c r="DI8" i="5"/>
  <c r="DL8" i="5"/>
  <c r="CT8" i="5"/>
  <c r="DJ62" i="5"/>
  <c r="CP62" i="5"/>
  <c r="DH62" i="5"/>
  <c r="DQ62" i="5"/>
  <c r="CX62" i="5"/>
  <c r="CW62" i="5"/>
  <c r="EG62" i="5"/>
  <c r="CN62" i="5"/>
  <c r="CL62" i="5"/>
  <c r="EC62" i="5"/>
  <c r="DT62" i="5"/>
  <c r="DP62" i="5"/>
  <c r="CZ5" i="5"/>
  <c r="CM5" i="5"/>
  <c r="DA5" i="5"/>
  <c r="DI5" i="5"/>
  <c r="EG5" i="5"/>
  <c r="DC5" i="5"/>
  <c r="CU5" i="5"/>
  <c r="CV5" i="5"/>
  <c r="EI5" i="5"/>
  <c r="CS5" i="5"/>
  <c r="EJ5" i="5"/>
  <c r="DW5" i="5"/>
  <c r="DV5" i="5"/>
  <c r="DH5" i="5"/>
  <c r="CT75" i="5"/>
  <c r="DD75" i="5"/>
  <c r="DG75" i="5"/>
  <c r="CO75" i="5"/>
  <c r="CS75" i="5"/>
  <c r="CL75" i="5"/>
  <c r="EE75" i="5"/>
  <c r="DE75" i="5"/>
  <c r="CN75" i="5"/>
  <c r="DZ75" i="5"/>
  <c r="CZ75" i="5"/>
  <c r="EG75" i="5"/>
  <c r="DY59" i="5"/>
  <c r="EF59" i="5"/>
  <c r="DO59" i="5"/>
  <c r="DR59" i="5"/>
  <c r="EE59" i="5"/>
  <c r="DT59" i="5"/>
  <c r="DS59" i="5"/>
  <c r="DX59" i="5"/>
  <c r="CU59" i="5"/>
  <c r="CS59" i="5"/>
  <c r="CM59" i="5"/>
  <c r="DF59" i="5"/>
  <c r="CO96" i="5"/>
  <c r="EA96" i="5"/>
  <c r="DQ96" i="5"/>
  <c r="CL96" i="5"/>
  <c r="CQ96" i="5"/>
  <c r="EC96" i="5"/>
  <c r="EK96" i="5"/>
  <c r="CN96" i="5"/>
  <c r="DC96" i="5"/>
  <c r="DZ96" i="5"/>
  <c r="CT96" i="5"/>
  <c r="DN96" i="5"/>
  <c r="DQ92" i="5"/>
  <c r="DB92" i="5"/>
  <c r="CY92" i="5"/>
  <c r="EE92" i="5"/>
  <c r="DZ92" i="5"/>
  <c r="DG92" i="5"/>
  <c r="DS92" i="5"/>
  <c r="DU92" i="5"/>
  <c r="DL92" i="5"/>
  <c r="DK92" i="5"/>
  <c r="DN92" i="5"/>
  <c r="DW92" i="5"/>
  <c r="EI59" i="7"/>
  <c r="BD59" i="10" s="1"/>
  <c r="EK59" i="7"/>
  <c r="BF59" i="10" s="1"/>
  <c r="DA59" i="7"/>
  <c r="V59" i="10" s="1"/>
  <c r="CV59" i="7"/>
  <c r="Q59" i="10" s="1"/>
  <c r="DT59" i="7"/>
  <c r="AO59" i="10" s="1"/>
  <c r="DR59" i="7"/>
  <c r="AM59" i="10" s="1"/>
  <c r="EF59" i="7"/>
  <c r="BA59" i="10" s="1"/>
  <c r="DK59" i="7"/>
  <c r="AF59" i="10" s="1"/>
  <c r="CZ59" i="7"/>
  <c r="U59" i="10" s="1"/>
  <c r="DB59" i="7"/>
  <c r="W59" i="10" s="1"/>
  <c r="DN59" i="7"/>
  <c r="AI59" i="10" s="1"/>
  <c r="DG59" i="7"/>
  <c r="AB59" i="10" s="1"/>
  <c r="CX59" i="7"/>
  <c r="S59" i="10" s="1"/>
  <c r="EF81" i="7"/>
  <c r="BA81" i="10" s="1"/>
  <c r="DA81" i="7"/>
  <c r="V81" i="10" s="1"/>
  <c r="CU81" i="7"/>
  <c r="P81" i="10" s="1"/>
  <c r="DQ81" i="7"/>
  <c r="AL81" i="10" s="1"/>
  <c r="CN81" i="7"/>
  <c r="I81" i="10" s="1"/>
  <c r="DZ81" i="7"/>
  <c r="AU81" i="10" s="1"/>
  <c r="DH81" i="7"/>
  <c r="AC81" i="10" s="1"/>
  <c r="EB81" i="7"/>
  <c r="AW81" i="10" s="1"/>
  <c r="EC81" i="7"/>
  <c r="AX81" i="10" s="1"/>
  <c r="DX81" i="7"/>
  <c r="AS81" i="10" s="1"/>
  <c r="DG81" i="7"/>
  <c r="AB81" i="10" s="1"/>
  <c r="DL81" i="7"/>
  <c r="AG81" i="10" s="1"/>
  <c r="CP43" i="7"/>
  <c r="K43" i="10" s="1"/>
  <c r="CU43" i="7"/>
  <c r="P43" i="10" s="1"/>
  <c r="DD43" i="7"/>
  <c r="Y43" i="10" s="1"/>
  <c r="DJ43" i="7"/>
  <c r="AE43" i="10" s="1"/>
  <c r="CM43" i="7"/>
  <c r="H43" i="10" s="1"/>
  <c r="DO43" i="7"/>
  <c r="AJ43" i="10" s="1"/>
  <c r="DL43" i="7"/>
  <c r="AG43" i="10" s="1"/>
  <c r="EI43" i="7"/>
  <c r="BD43" i="10" s="1"/>
  <c r="EF43" i="7"/>
  <c r="BA43" i="10" s="1"/>
  <c r="DW43" i="7"/>
  <c r="AR43" i="10" s="1"/>
  <c r="EC43" i="7"/>
  <c r="AX43" i="10" s="1"/>
  <c r="DF43" i="7"/>
  <c r="AA43" i="10" s="1"/>
  <c r="DI43" i="7"/>
  <c r="AD43" i="10" s="1"/>
  <c r="DX18" i="7"/>
  <c r="AS18" i="10" s="1"/>
  <c r="DV18" i="7"/>
  <c r="AQ18" i="10" s="1"/>
  <c r="DN18" i="7"/>
  <c r="AI18" i="10" s="1"/>
  <c r="CL18" i="7"/>
  <c r="DT18" i="7"/>
  <c r="AO18" i="10" s="1"/>
  <c r="EH18" i="7"/>
  <c r="BC18" i="10" s="1"/>
  <c r="CP18" i="7"/>
  <c r="K18" i="10" s="1"/>
  <c r="CT18" i="7"/>
  <c r="O18" i="10" s="1"/>
  <c r="CY18" i="7"/>
  <c r="T18" i="10" s="1"/>
  <c r="DQ18" i="7"/>
  <c r="AL18" i="10" s="1"/>
  <c r="EI18" i="7"/>
  <c r="BD18" i="10" s="1"/>
  <c r="CW18" i="7"/>
  <c r="R18" i="10" s="1"/>
  <c r="CS15" i="5"/>
  <c r="CT15" i="5"/>
  <c r="EF15" i="5"/>
  <c r="DH15" i="5"/>
  <c r="CR15" i="5"/>
  <c r="CN15" i="5"/>
  <c r="CY15" i="5"/>
  <c r="DU15" i="5"/>
  <c r="EJ15" i="5"/>
  <c r="EE15" i="5"/>
  <c r="EB15" i="5"/>
  <c r="DL15" i="5"/>
  <c r="DP15" i="5"/>
  <c r="CW15" i="5"/>
  <c r="CT89" i="7"/>
  <c r="O89" i="10" s="1"/>
  <c r="DR89" i="7"/>
  <c r="AM89" i="10" s="1"/>
  <c r="DE89" i="7"/>
  <c r="EH89" i="7"/>
  <c r="BC89" i="10" s="1"/>
  <c r="CR89" i="7"/>
  <c r="M89" i="10" s="1"/>
  <c r="DV89" i="7"/>
  <c r="AQ89" i="10" s="1"/>
  <c r="DD89" i="7"/>
  <c r="Y89" i="10" s="1"/>
  <c r="CX89" i="7"/>
  <c r="S89" i="10" s="1"/>
  <c r="ED89" i="7"/>
  <c r="AY89" i="10" s="1"/>
  <c r="DU89" i="7"/>
  <c r="AP89" i="10" s="1"/>
  <c r="DG89" i="7"/>
  <c r="AB89" i="10" s="1"/>
  <c r="EK4" i="7"/>
  <c r="BF4" i="10" s="1"/>
  <c r="CR4" i="7"/>
  <c r="M4" i="10" s="1"/>
  <c r="DB4" i="7"/>
  <c r="W4" i="10" s="1"/>
  <c r="DV4" i="7"/>
  <c r="AQ4" i="10" s="1"/>
  <c r="DI4" i="7"/>
  <c r="AD4" i="10" s="1"/>
  <c r="DE4" i="7"/>
  <c r="CZ4" i="7"/>
  <c r="U4" i="10" s="1"/>
  <c r="DU4" i="7"/>
  <c r="AP4" i="10" s="1"/>
  <c r="DF4" i="7"/>
  <c r="AA4" i="10" s="1"/>
  <c r="DL4" i="7"/>
  <c r="AG4" i="10" s="1"/>
  <c r="DO4" i="7"/>
  <c r="AJ4" i="10" s="1"/>
  <c r="DX4" i="7"/>
  <c r="AS4" i="10" s="1"/>
  <c r="DQ4" i="7"/>
  <c r="AL4" i="10" s="1"/>
  <c r="DV48" i="5"/>
  <c r="DU48" i="5"/>
  <c r="DF48" i="5"/>
  <c r="CX48" i="5"/>
  <c r="EI48" i="5"/>
  <c r="DG48" i="5"/>
  <c r="DE48" i="5"/>
  <c r="DQ48" i="5"/>
  <c r="CY48" i="5"/>
  <c r="CL48" i="5"/>
  <c r="CU48" i="5"/>
  <c r="CM48" i="5"/>
  <c r="DF62" i="7"/>
  <c r="AA62" i="10" s="1"/>
  <c r="CO62" i="7"/>
  <c r="J62" i="10" s="1"/>
  <c r="DV62" i="7"/>
  <c r="AQ62" i="10" s="1"/>
  <c r="CU62" i="7"/>
  <c r="P62" i="10" s="1"/>
  <c r="DP62" i="7"/>
  <c r="AK62" i="10" s="1"/>
  <c r="DX62" i="7"/>
  <c r="AS62" i="10" s="1"/>
  <c r="EI62" i="7"/>
  <c r="BD62" i="10" s="1"/>
  <c r="DU62" i="7"/>
  <c r="AP62" i="10" s="1"/>
  <c r="DJ73" i="7"/>
  <c r="AE73" i="10" s="1"/>
  <c r="EA73" i="7"/>
  <c r="AV73" i="10" s="1"/>
  <c r="DZ73" i="7"/>
  <c r="AU73" i="10" s="1"/>
  <c r="DU73" i="7"/>
  <c r="AP73" i="10" s="1"/>
  <c r="DM73" i="7"/>
  <c r="AH73" i="10" s="1"/>
  <c r="DH73" i="7"/>
  <c r="AC73" i="10" s="1"/>
  <c r="DX73" i="7"/>
  <c r="AS73" i="10" s="1"/>
  <c r="DI73" i="7"/>
  <c r="AD73" i="10" s="1"/>
  <c r="CX73" i="7"/>
  <c r="S73" i="10" s="1"/>
  <c r="DN73" i="7"/>
  <c r="AI73" i="10" s="1"/>
  <c r="EI73" i="7"/>
  <c r="BD73" i="10" s="1"/>
  <c r="DQ73" i="7"/>
  <c r="AL73" i="10" s="1"/>
  <c r="ED73" i="7"/>
  <c r="AY73" i="10" s="1"/>
  <c r="CV73" i="7"/>
  <c r="Q73" i="10" s="1"/>
  <c r="DJ36" i="5"/>
  <c r="CM36" i="5"/>
  <c r="DC36" i="5"/>
  <c r="EB36" i="5"/>
  <c r="DS36" i="5"/>
  <c r="DB36" i="5"/>
  <c r="DM36" i="5"/>
  <c r="DG36" i="5"/>
  <c r="DZ36" i="5"/>
  <c r="DI36" i="5"/>
  <c r="DL36" i="5"/>
  <c r="DO36" i="5"/>
  <c r="DN36" i="5"/>
  <c r="EC36" i="5"/>
  <c r="DC43" i="5"/>
  <c r="DS43" i="5"/>
  <c r="DB43" i="5"/>
  <c r="EJ43" i="5"/>
  <c r="DG43" i="5"/>
  <c r="DO43" i="5"/>
  <c r="DJ43" i="5"/>
  <c r="DH43" i="5"/>
  <c r="EA43" i="5"/>
  <c r="DZ43" i="5"/>
  <c r="DI43" i="5"/>
  <c r="CN23" i="7"/>
  <c r="I23" i="10" s="1"/>
  <c r="DC23" i="7"/>
  <c r="X23" i="10" s="1"/>
  <c r="CL23" i="7"/>
  <c r="EF23" i="7"/>
  <c r="BA23" i="10" s="1"/>
  <c r="EH23" i="7"/>
  <c r="BC23" i="10" s="1"/>
  <c r="EJ23" i="7"/>
  <c r="BE23" i="10" s="1"/>
  <c r="CT23" i="7"/>
  <c r="O23" i="10" s="1"/>
  <c r="CS23" i="7"/>
  <c r="N23" i="10" s="1"/>
  <c r="DP23" i="7"/>
  <c r="AK23" i="10" s="1"/>
  <c r="EC23" i="7"/>
  <c r="AX23" i="10" s="1"/>
  <c r="CZ23" i="7"/>
  <c r="U23" i="10" s="1"/>
  <c r="EG23" i="7"/>
  <c r="BB23" i="10" s="1"/>
  <c r="DC111" i="5"/>
  <c r="EB111" i="5"/>
  <c r="ED111" i="5"/>
  <c r="DD111" i="5"/>
  <c r="CN111" i="5"/>
  <c r="DG111" i="5"/>
  <c r="EI111" i="5"/>
  <c r="CV111" i="5"/>
  <c r="EK111" i="5"/>
  <c r="DR111" i="5"/>
  <c r="CQ111" i="5"/>
  <c r="EJ111" i="5"/>
  <c r="CW111" i="5"/>
  <c r="DV111" i="5"/>
  <c r="DV31" i="7"/>
  <c r="AQ31" i="10" s="1"/>
  <c r="EJ31" i="7"/>
  <c r="BE31" i="10" s="1"/>
  <c r="DO31" i="7"/>
  <c r="AJ31" i="10" s="1"/>
  <c r="DE31" i="7"/>
  <c r="DF31" i="7"/>
  <c r="AA31" i="10" s="1"/>
  <c r="DG31" i="7"/>
  <c r="AB31" i="10" s="1"/>
  <c r="DB31" i="7"/>
  <c r="W31" i="10" s="1"/>
  <c r="DP31" i="7"/>
  <c r="AK31" i="10" s="1"/>
  <c r="DQ31" i="7"/>
  <c r="AL31" i="10" s="1"/>
  <c r="DR31" i="7"/>
  <c r="AM31" i="10" s="1"/>
  <c r="CW31" i="7"/>
  <c r="R31" i="10" s="1"/>
  <c r="CZ66" i="5"/>
  <c r="DA66" i="5"/>
  <c r="CT66" i="5"/>
  <c r="CL66" i="5"/>
  <c r="CU66" i="5"/>
  <c r="CR66" i="5"/>
  <c r="EH66" i="5"/>
  <c r="CP66" i="5"/>
  <c r="DV66" i="5"/>
  <c r="EI68" i="5"/>
  <c r="DE68" i="5"/>
  <c r="DW68" i="5"/>
  <c r="DY68" i="5"/>
  <c r="CT68" i="5"/>
  <c r="DT68" i="5"/>
  <c r="EK68" i="5"/>
  <c r="EG68" i="5"/>
  <c r="CN68" i="5"/>
  <c r="EA68" i="5"/>
  <c r="DJ68" i="5"/>
  <c r="DM67" i="5"/>
  <c r="EJ67" i="5"/>
  <c r="DX67" i="5"/>
  <c r="DW67" i="5"/>
  <c r="CQ67" i="5"/>
  <c r="DT67" i="5"/>
  <c r="DJ67" i="5"/>
  <c r="CZ67" i="5"/>
  <c r="CR67" i="5"/>
  <c r="EH67" i="5"/>
  <c r="DI67" i="5"/>
  <c r="DN67" i="5"/>
  <c r="EH3" i="5"/>
  <c r="DO3" i="5"/>
  <c r="DB3" i="5"/>
  <c r="EF3" i="5"/>
  <c r="DL3" i="5"/>
  <c r="CZ3" i="5"/>
  <c r="CX3" i="5"/>
  <c r="CP3" i="5"/>
  <c r="DY3" i="5"/>
  <c r="DQ3" i="5"/>
  <c r="DM3" i="5"/>
  <c r="DE3" i="5"/>
  <c r="EA3" i="5"/>
  <c r="DK7" i="5"/>
  <c r="CV7" i="5"/>
  <c r="CO7" i="5"/>
  <c r="ED7" i="5"/>
  <c r="EG7" i="5"/>
  <c r="DA7" i="5"/>
  <c r="CS7" i="5"/>
  <c r="DG7" i="5"/>
  <c r="EB7" i="5"/>
  <c r="DB7" i="5"/>
  <c r="DE7" i="5"/>
  <c r="DJ7" i="5"/>
  <c r="DW7" i="5"/>
  <c r="CU49" i="7"/>
  <c r="P49" i="10" s="1"/>
  <c r="CR49" i="7"/>
  <c r="M49" i="10" s="1"/>
  <c r="EB49" i="7"/>
  <c r="AW49" i="10" s="1"/>
  <c r="DB49" i="7"/>
  <c r="W49" i="10" s="1"/>
  <c r="DC49" i="7"/>
  <c r="X49" i="10" s="1"/>
  <c r="DP49" i="7"/>
  <c r="AK49" i="10" s="1"/>
  <c r="CT49" i="7"/>
  <c r="O49" i="10" s="1"/>
  <c r="EC49" i="7"/>
  <c r="AX49" i="10" s="1"/>
  <c r="CV49" i="7"/>
  <c r="Q49" i="10" s="1"/>
  <c r="CY49" i="7"/>
  <c r="T49" i="10" s="1"/>
  <c r="DO49" i="7"/>
  <c r="AJ49" i="10" s="1"/>
  <c r="DH49" i="7"/>
  <c r="AC49" i="10" s="1"/>
  <c r="DX49" i="7"/>
  <c r="AS49" i="10" s="1"/>
  <c r="DA40" i="7"/>
  <c r="V40" i="10" s="1"/>
  <c r="EI40" i="7"/>
  <c r="BD40" i="10" s="1"/>
  <c r="CP40" i="7"/>
  <c r="K40" i="10" s="1"/>
  <c r="DU40" i="7"/>
  <c r="AP40" i="10" s="1"/>
  <c r="DV40" i="7"/>
  <c r="AQ40" i="10" s="1"/>
  <c r="DN40" i="7"/>
  <c r="AI40" i="10" s="1"/>
  <c r="DL40" i="7"/>
  <c r="AG40" i="10" s="1"/>
  <c r="EJ40" i="7"/>
  <c r="BE40" i="10" s="1"/>
  <c r="DP40" i="7"/>
  <c r="AK40" i="10" s="1"/>
  <c r="CN40" i="7"/>
  <c r="I40" i="10" s="1"/>
  <c r="CS40" i="7"/>
  <c r="N40" i="10" s="1"/>
  <c r="DW40" i="7"/>
  <c r="AR40" i="10" s="1"/>
  <c r="DH40" i="7"/>
  <c r="AC40" i="10" s="1"/>
  <c r="DJ40" i="7"/>
  <c r="AE40" i="10" s="1"/>
  <c r="CT33" i="7"/>
  <c r="O33" i="10" s="1"/>
  <c r="CN33" i="7"/>
  <c r="I33" i="10" s="1"/>
  <c r="DE33" i="7"/>
  <c r="DW33" i="7"/>
  <c r="AR33" i="10" s="1"/>
  <c r="DB33" i="7"/>
  <c r="W33" i="10" s="1"/>
  <c r="DT33" i="7"/>
  <c r="AO33" i="10" s="1"/>
  <c r="CY33" i="7"/>
  <c r="T33" i="10" s="1"/>
  <c r="DH33" i="7"/>
  <c r="AC33" i="10" s="1"/>
  <c r="CW33" i="7"/>
  <c r="R33" i="10" s="1"/>
  <c r="EK33" i="7"/>
  <c r="BF33" i="10" s="1"/>
  <c r="CL33" i="7"/>
  <c r="DH28" i="7"/>
  <c r="AC28" i="10" s="1"/>
  <c r="DF28" i="7"/>
  <c r="AA28" i="10" s="1"/>
  <c r="CV28" i="7"/>
  <c r="Q28" i="10" s="1"/>
  <c r="CO28" i="7"/>
  <c r="J28" i="10" s="1"/>
  <c r="DK28" i="7"/>
  <c r="AF28" i="10" s="1"/>
  <c r="DL28" i="7"/>
  <c r="AG28" i="10" s="1"/>
  <c r="DE28" i="7"/>
  <c r="DJ28" i="7"/>
  <c r="AE28" i="10" s="1"/>
  <c r="DI28" i="7"/>
  <c r="AD28" i="10" s="1"/>
  <c r="EJ28" i="7"/>
  <c r="BE28" i="10" s="1"/>
  <c r="EH55" i="5"/>
  <c r="CP55" i="5"/>
  <c r="CO55" i="5"/>
  <c r="EK55" i="5"/>
  <c r="EC55" i="5"/>
  <c r="DA55" i="5"/>
  <c r="EG55" i="5"/>
  <c r="DM55" i="5"/>
  <c r="CT55" i="5"/>
  <c r="DE55" i="5"/>
  <c r="DX55" i="5"/>
  <c r="DK55" i="5"/>
  <c r="EI55" i="5"/>
  <c r="DZ55" i="5"/>
  <c r="DI55" i="5"/>
  <c r="DL12" i="5"/>
  <c r="DV12" i="5"/>
  <c r="CO12" i="5"/>
  <c r="DE12" i="5"/>
  <c r="DZ12" i="5"/>
  <c r="DK12" i="5"/>
  <c r="CY12" i="5"/>
  <c r="DJ12" i="5"/>
  <c r="ED12" i="5"/>
  <c r="CW12" i="5"/>
  <c r="EF12" i="5"/>
  <c r="EC12" i="5"/>
  <c r="EB12" i="5"/>
  <c r="DA12" i="5"/>
  <c r="DD100" i="7"/>
  <c r="Y100" i="10" s="1"/>
  <c r="DM100" i="7"/>
  <c r="AH100" i="10" s="1"/>
  <c r="DA100" i="7"/>
  <c r="V100" i="10" s="1"/>
  <c r="CM100" i="7"/>
  <c r="H100" i="10" s="1"/>
  <c r="DQ100" i="7"/>
  <c r="AL100" i="10" s="1"/>
  <c r="CS100" i="7"/>
  <c r="N100" i="10" s="1"/>
  <c r="DX100" i="7"/>
  <c r="AS100" i="10" s="1"/>
  <c r="EH100" i="7"/>
  <c r="BC100" i="10" s="1"/>
  <c r="CN100" i="7"/>
  <c r="I100" i="10" s="1"/>
  <c r="EK100" i="7"/>
  <c r="BF100" i="10" s="1"/>
  <c r="EE100" i="7"/>
  <c r="AZ100" i="10" s="1"/>
  <c r="DZ100" i="7"/>
  <c r="AU100" i="10" s="1"/>
  <c r="EA9" i="5"/>
  <c r="EG9" i="5"/>
  <c r="DM9" i="5"/>
  <c r="CY9" i="5"/>
  <c r="DK9" i="5"/>
  <c r="CL9" i="5"/>
  <c r="DC9" i="5"/>
  <c r="DI9" i="5"/>
  <c r="EF9" i="5"/>
  <c r="CR9" i="5"/>
  <c r="DJ9" i="5"/>
  <c r="DQ9" i="5"/>
  <c r="DU9" i="5"/>
  <c r="CU81" i="5"/>
  <c r="CV81" i="5"/>
  <c r="DW81" i="5"/>
  <c r="EE81" i="5"/>
  <c r="DF81" i="5"/>
  <c r="EH81" i="5"/>
  <c r="EK81" i="5"/>
  <c r="EG81" i="5"/>
  <c r="DT81" i="5"/>
  <c r="DN81" i="5"/>
  <c r="CQ81" i="5"/>
  <c r="EA81" i="5"/>
  <c r="CZ81" i="5"/>
  <c r="DV55" i="7"/>
  <c r="AQ55" i="10" s="1"/>
  <c r="CN55" i="7"/>
  <c r="I55" i="10" s="1"/>
  <c r="DK55" i="7"/>
  <c r="AF55" i="10" s="1"/>
  <c r="CX55" i="7"/>
  <c r="S55" i="10" s="1"/>
  <c r="DZ55" i="7"/>
  <c r="AU55" i="10" s="1"/>
  <c r="CS55" i="7"/>
  <c r="N55" i="10" s="1"/>
  <c r="DE55" i="7"/>
  <c r="EB55" i="7"/>
  <c r="AW55" i="10" s="1"/>
  <c r="DY55" i="7"/>
  <c r="AT55" i="10" s="1"/>
  <c r="DR55" i="7"/>
  <c r="AM55" i="10" s="1"/>
  <c r="DO55" i="7"/>
  <c r="AJ55" i="10" s="1"/>
  <c r="EJ55" i="7"/>
  <c r="BE55" i="10" s="1"/>
  <c r="EE103" i="5"/>
  <c r="DF103" i="5"/>
  <c r="DS103" i="5"/>
  <c r="DE103" i="5"/>
  <c r="DP103" i="5"/>
  <c r="DW103" i="5"/>
  <c r="DB103" i="5"/>
  <c r="CV103" i="5"/>
  <c r="EA103" i="5"/>
  <c r="CY103" i="5"/>
  <c r="EG103" i="5"/>
  <c r="DY103" i="5"/>
  <c r="DG103" i="5"/>
  <c r="DQ98" i="7"/>
  <c r="AL98" i="10" s="1"/>
  <c r="DK98" i="7"/>
  <c r="AF98" i="10" s="1"/>
  <c r="DO98" i="7"/>
  <c r="AJ98" i="10" s="1"/>
  <c r="EI98" i="7"/>
  <c r="BD98" i="10" s="1"/>
  <c r="CU98" i="7"/>
  <c r="P98" i="10" s="1"/>
  <c r="CZ98" i="7"/>
  <c r="U98" i="10" s="1"/>
  <c r="CT98" i="7"/>
  <c r="O98" i="10" s="1"/>
  <c r="DS98" i="7"/>
  <c r="AN98" i="10" s="1"/>
  <c r="EJ98" i="7"/>
  <c r="BE98" i="10" s="1"/>
  <c r="DJ98" i="7"/>
  <c r="AE98" i="10" s="1"/>
  <c r="DW98" i="7"/>
  <c r="AR98" i="10" s="1"/>
  <c r="EF5" i="7"/>
  <c r="BA5" i="10" s="1"/>
  <c r="CQ5" i="7"/>
  <c r="L5" i="10" s="1"/>
  <c r="EA5" i="7"/>
  <c r="AV5" i="10" s="1"/>
  <c r="CM5" i="7"/>
  <c r="H5" i="10" s="1"/>
  <c r="DR5" i="7"/>
  <c r="AM5" i="10" s="1"/>
  <c r="DF5" i="7"/>
  <c r="AA5" i="10" s="1"/>
  <c r="DW5" i="7"/>
  <c r="AR5" i="10" s="1"/>
  <c r="EG5" i="7"/>
  <c r="BB5" i="10" s="1"/>
  <c r="CW5" i="7"/>
  <c r="R5" i="10" s="1"/>
  <c r="EH5" i="7"/>
  <c r="BC5" i="10" s="1"/>
  <c r="ED5" i="7"/>
  <c r="AY5" i="10" s="1"/>
  <c r="DL5" i="7"/>
  <c r="AG5" i="10" s="1"/>
  <c r="CX65" i="5"/>
  <c r="DI65" i="5"/>
  <c r="DT65" i="5"/>
  <c r="CV65" i="5"/>
  <c r="CR65" i="5"/>
  <c r="DJ65" i="5"/>
  <c r="EI65" i="5"/>
  <c r="EB65" i="5"/>
  <c r="DS65" i="5"/>
  <c r="CU65" i="5"/>
  <c r="DC65" i="5"/>
  <c r="DM65" i="5"/>
  <c r="CP65" i="5"/>
  <c r="EF65" i="5"/>
  <c r="EB34" i="5"/>
  <c r="DM34" i="5"/>
  <c r="CO34" i="5"/>
  <c r="CQ34" i="5"/>
  <c r="DA34" i="5"/>
  <c r="CV34" i="5"/>
  <c r="DF34" i="5"/>
  <c r="DV34" i="5"/>
  <c r="DU34" i="5"/>
  <c r="DH34" i="5"/>
  <c r="EE34" i="5"/>
  <c r="DE34" i="5"/>
  <c r="DS34" i="5"/>
  <c r="DK34" i="5"/>
  <c r="DN34" i="5"/>
  <c r="DO42" i="5"/>
  <c r="DF42" i="5"/>
  <c r="CR42" i="5"/>
  <c r="DC42" i="5"/>
  <c r="CS42" i="5"/>
  <c r="CV42" i="5"/>
  <c r="CY42" i="5"/>
  <c r="DS42" i="5"/>
  <c r="DL42" i="5"/>
  <c r="DX42" i="5"/>
  <c r="CZ42" i="5"/>
  <c r="EE42" i="5"/>
  <c r="DD42" i="5"/>
  <c r="EB66" i="7"/>
  <c r="AW66" i="10" s="1"/>
  <c r="EI66" i="7"/>
  <c r="BD66" i="10" s="1"/>
  <c r="DG66" i="7"/>
  <c r="AB66" i="10" s="1"/>
  <c r="DU66" i="7"/>
  <c r="AP66" i="10" s="1"/>
  <c r="DB66" i="7"/>
  <c r="W66" i="10" s="1"/>
  <c r="DF66" i="7"/>
  <c r="AA66" i="10" s="1"/>
  <c r="DK66" i="7"/>
  <c r="AF66" i="10" s="1"/>
  <c r="CV66" i="7"/>
  <c r="Q66" i="10" s="1"/>
  <c r="DV66" i="7"/>
  <c r="AQ66" i="10" s="1"/>
  <c r="EC66" i="7"/>
  <c r="AX66" i="10" s="1"/>
  <c r="DM66" i="7"/>
  <c r="AH66" i="10" s="1"/>
  <c r="DR66" i="7"/>
  <c r="AM66" i="10" s="1"/>
  <c r="DA66" i="7"/>
  <c r="V66" i="10" s="1"/>
  <c r="CX75" i="7"/>
  <c r="S75" i="10" s="1"/>
  <c r="CM75" i="7"/>
  <c r="H75" i="10" s="1"/>
  <c r="DP75" i="7"/>
  <c r="AK75" i="10" s="1"/>
  <c r="DJ75" i="7"/>
  <c r="AE75" i="10" s="1"/>
  <c r="DL75" i="7"/>
  <c r="AG75" i="10" s="1"/>
  <c r="EJ75" i="7"/>
  <c r="BE75" i="10" s="1"/>
  <c r="CS75" i="7"/>
  <c r="N75" i="10" s="1"/>
  <c r="EB75" i="7"/>
  <c r="AW75" i="10" s="1"/>
  <c r="DQ75" i="7"/>
  <c r="AL75" i="10" s="1"/>
  <c r="EC75" i="7"/>
  <c r="AX75" i="10" s="1"/>
  <c r="DS75" i="7"/>
  <c r="AN75" i="10" s="1"/>
  <c r="DO75" i="7"/>
  <c r="AJ75" i="10" s="1"/>
  <c r="CZ75" i="7"/>
  <c r="U75" i="10" s="1"/>
  <c r="DF75" i="7"/>
  <c r="AA75" i="10" s="1"/>
  <c r="ED103" i="7"/>
  <c r="AY103" i="10" s="1"/>
  <c r="DD103" i="7"/>
  <c r="Y103" i="10" s="1"/>
  <c r="DY103" i="7"/>
  <c r="AT103" i="10" s="1"/>
  <c r="CM103" i="7"/>
  <c r="H103" i="10" s="1"/>
  <c r="CU103" i="7"/>
  <c r="P103" i="10" s="1"/>
  <c r="DN103" i="7"/>
  <c r="AI103" i="10" s="1"/>
  <c r="DO103" i="7"/>
  <c r="AJ103" i="10" s="1"/>
  <c r="DW103" i="7"/>
  <c r="AR103" i="10" s="1"/>
  <c r="DM103" i="7"/>
  <c r="AH103" i="10" s="1"/>
  <c r="EB103" i="7"/>
  <c r="AW103" i="10" s="1"/>
  <c r="DP103" i="7"/>
  <c r="AK103" i="10" s="1"/>
  <c r="EE103" i="7"/>
  <c r="AZ103" i="10" s="1"/>
  <c r="DU103" i="7"/>
  <c r="AP103" i="10" s="1"/>
  <c r="EI103" i="7"/>
  <c r="BD103" i="10" s="1"/>
  <c r="DL23" i="5"/>
  <c r="EA23" i="5"/>
  <c r="DG23" i="5"/>
  <c r="EI23" i="5"/>
  <c r="DK23" i="5"/>
  <c r="DU23" i="5"/>
  <c r="ED23" i="5"/>
  <c r="DH23" i="5"/>
  <c r="CT23" i="5"/>
  <c r="CL23" i="5"/>
  <c r="DN23" i="5"/>
  <c r="EK23" i="5"/>
  <c r="CW23" i="5"/>
  <c r="DB23" i="5"/>
  <c r="ED29" i="5"/>
  <c r="DO29" i="5"/>
  <c r="EE29" i="5"/>
  <c r="DV29" i="5"/>
  <c r="EG29" i="5"/>
  <c r="CZ29" i="5"/>
  <c r="DC29" i="5"/>
  <c r="DG29" i="5"/>
  <c r="CO29" i="5"/>
  <c r="CP29" i="5"/>
  <c r="DW29" i="5"/>
  <c r="CW29" i="5"/>
  <c r="CQ29" i="5"/>
  <c r="CT29" i="5"/>
  <c r="CS29" i="5"/>
  <c r="DA71" i="5"/>
  <c r="CW71" i="5"/>
  <c r="DL71" i="5"/>
  <c r="EC71" i="5"/>
  <c r="EK71" i="5"/>
  <c r="CT71" i="5"/>
  <c r="DD71" i="5"/>
  <c r="EI71" i="5"/>
  <c r="EH71" i="5"/>
  <c r="CY71" i="5"/>
  <c r="CU71" i="5"/>
  <c r="DH71" i="5"/>
  <c r="EI77" i="7"/>
  <c r="BD77" i="10" s="1"/>
  <c r="DW77" i="7"/>
  <c r="AR77" i="10" s="1"/>
  <c r="EK77" i="7"/>
  <c r="BF77" i="10" s="1"/>
  <c r="CU77" i="7"/>
  <c r="P77" i="10" s="1"/>
  <c r="DE77" i="7"/>
  <c r="CV77" i="7"/>
  <c r="Q77" i="10" s="1"/>
  <c r="DV77" i="7"/>
  <c r="AQ77" i="10" s="1"/>
  <c r="EB77" i="7"/>
  <c r="AW77" i="10" s="1"/>
  <c r="EE77" i="7"/>
  <c r="AZ77" i="10" s="1"/>
  <c r="CL77" i="7"/>
  <c r="EC77" i="7"/>
  <c r="AX77" i="10" s="1"/>
  <c r="CQ77" i="7"/>
  <c r="L77" i="10" s="1"/>
  <c r="DK108" i="7"/>
  <c r="AF108" i="10" s="1"/>
  <c r="EK108" i="7"/>
  <c r="BF108" i="10" s="1"/>
  <c r="DC108" i="7"/>
  <c r="X108" i="10" s="1"/>
  <c r="CV108" i="7"/>
  <c r="Q108" i="10" s="1"/>
  <c r="EI108" i="7"/>
  <c r="BD108" i="10" s="1"/>
  <c r="DP108" i="7"/>
  <c r="AK108" i="10" s="1"/>
  <c r="CO108" i="7"/>
  <c r="J108" i="10" s="1"/>
  <c r="DQ108" i="7"/>
  <c r="AL108" i="10" s="1"/>
  <c r="DM108" i="7"/>
  <c r="AH108" i="10" s="1"/>
  <c r="EF108" i="7"/>
  <c r="BA108" i="10" s="1"/>
  <c r="CN108" i="7"/>
  <c r="I108" i="10" s="1"/>
  <c r="CT108" i="7"/>
  <c r="O108" i="10" s="1"/>
  <c r="DV108" i="7"/>
  <c r="AQ108" i="10" s="1"/>
  <c r="DE108" i="7"/>
  <c r="EJ50" i="7"/>
  <c r="BE50" i="10" s="1"/>
  <c r="EK50" i="7"/>
  <c r="BF50" i="10" s="1"/>
  <c r="DY50" i="7"/>
  <c r="AT50" i="10" s="1"/>
  <c r="EI50" i="7"/>
  <c r="BD50" i="10" s="1"/>
  <c r="DO50" i="7"/>
  <c r="AJ50" i="10" s="1"/>
  <c r="DM50" i="7"/>
  <c r="AH50" i="10" s="1"/>
  <c r="DZ50" i="7"/>
  <c r="AU50" i="10" s="1"/>
  <c r="DI50" i="7"/>
  <c r="AD50" i="10" s="1"/>
  <c r="EA50" i="7"/>
  <c r="AV50" i="10" s="1"/>
  <c r="DC50" i="7"/>
  <c r="X50" i="10" s="1"/>
  <c r="DF50" i="7"/>
  <c r="AA50" i="10" s="1"/>
  <c r="DT60" i="7"/>
  <c r="AO60" i="10" s="1"/>
  <c r="EF60" i="7"/>
  <c r="BA60" i="10" s="1"/>
  <c r="DB60" i="7"/>
  <c r="W60" i="10" s="1"/>
  <c r="DS60" i="7"/>
  <c r="AN60" i="10" s="1"/>
  <c r="CQ60" i="7"/>
  <c r="L60" i="10" s="1"/>
  <c r="DR60" i="7"/>
  <c r="AM60" i="10" s="1"/>
  <c r="DQ60" i="7"/>
  <c r="AL60" i="10" s="1"/>
  <c r="DN60" i="7"/>
  <c r="AI60" i="10" s="1"/>
  <c r="DK60" i="7"/>
  <c r="AF60" i="10" s="1"/>
  <c r="CX60" i="7"/>
  <c r="S60" i="10" s="1"/>
  <c r="CM14" i="7"/>
  <c r="H14" i="10" s="1"/>
  <c r="DO14" i="7"/>
  <c r="AJ14" i="10" s="1"/>
  <c r="DN14" i="7"/>
  <c r="AI14" i="10" s="1"/>
  <c r="DH14" i="7"/>
  <c r="AC14" i="10" s="1"/>
  <c r="EE14" i="7"/>
  <c r="AZ14" i="10" s="1"/>
  <c r="CS14" i="7"/>
  <c r="N14" i="10" s="1"/>
  <c r="DM14" i="7"/>
  <c r="AH14" i="10" s="1"/>
  <c r="DI14" i="7"/>
  <c r="AD14" i="10" s="1"/>
  <c r="DG14" i="7"/>
  <c r="AB14" i="10" s="1"/>
  <c r="CX14" i="7"/>
  <c r="S14" i="10" s="1"/>
  <c r="DX14" i="7"/>
  <c r="AS14" i="10" s="1"/>
  <c r="DR80" i="7"/>
  <c r="AM80" i="10" s="1"/>
  <c r="CN80" i="7"/>
  <c r="I80" i="10" s="1"/>
  <c r="EH80" i="7"/>
  <c r="BC80" i="10" s="1"/>
  <c r="DG80" i="7"/>
  <c r="AB80" i="10" s="1"/>
  <c r="DZ80" i="7"/>
  <c r="AU80" i="10" s="1"/>
  <c r="DD80" i="7"/>
  <c r="Y80" i="10" s="1"/>
  <c r="CS80" i="7"/>
  <c r="N80" i="10" s="1"/>
  <c r="CW80" i="7"/>
  <c r="R80" i="10" s="1"/>
  <c r="DE80" i="7"/>
  <c r="CT80" i="7"/>
  <c r="O80" i="10" s="1"/>
  <c r="DV80" i="7"/>
  <c r="AQ80" i="10" s="1"/>
  <c r="DW80" i="7"/>
  <c r="AR80" i="10" s="1"/>
  <c r="DL109" i="5"/>
  <c r="EK109" i="5"/>
  <c r="EE109" i="5"/>
  <c r="DY109" i="5"/>
  <c r="DF109" i="5"/>
  <c r="CM109" i="5"/>
  <c r="EH109" i="5"/>
  <c r="CZ109" i="5"/>
  <c r="EJ109" i="5"/>
  <c r="DC109" i="5"/>
  <c r="CO109" i="5"/>
  <c r="DM109" i="5"/>
  <c r="DK109" i="5"/>
  <c r="EC109" i="5"/>
  <c r="DI69" i="7"/>
  <c r="AD69" i="10" s="1"/>
  <c r="EJ69" i="7"/>
  <c r="BE69" i="10" s="1"/>
  <c r="DT69" i="7"/>
  <c r="AO69" i="10" s="1"/>
  <c r="DB69" i="7"/>
  <c r="W69" i="10" s="1"/>
  <c r="DV69" i="7"/>
  <c r="AQ69" i="10" s="1"/>
  <c r="CY69" i="7"/>
  <c r="T69" i="10" s="1"/>
  <c r="EB69" i="7"/>
  <c r="AW69" i="10" s="1"/>
  <c r="CQ69" i="7"/>
  <c r="L69" i="10" s="1"/>
  <c r="EH69" i="7"/>
  <c r="BC69" i="10" s="1"/>
  <c r="EE69" i="7"/>
  <c r="AZ69" i="10" s="1"/>
  <c r="EF69" i="7"/>
  <c r="BA69" i="10" s="1"/>
  <c r="DS69" i="7"/>
  <c r="DZ69" i="7"/>
  <c r="AU69" i="10" s="1"/>
  <c r="EG69" i="7"/>
  <c r="BB69" i="10" s="1"/>
  <c r="CV47" i="5"/>
  <c r="DI47" i="5"/>
  <c r="CO47" i="5"/>
  <c r="DG47" i="5"/>
  <c r="DD47" i="5"/>
  <c r="DN47" i="5"/>
  <c r="EI47" i="5"/>
  <c r="DA47" i="5"/>
  <c r="DO47" i="5"/>
  <c r="CW47" i="5"/>
  <c r="EB47" i="5"/>
  <c r="DV47" i="5"/>
  <c r="EG47" i="5"/>
  <c r="CS47" i="5"/>
  <c r="DR87" i="5"/>
  <c r="EA87" i="5"/>
  <c r="CO87" i="5"/>
  <c r="DH87" i="5"/>
  <c r="DO87" i="5"/>
  <c r="EB87" i="5"/>
  <c r="DZ87" i="5"/>
  <c r="CZ87" i="5"/>
  <c r="EF87" i="5"/>
  <c r="CN87" i="5"/>
  <c r="CM87" i="5"/>
  <c r="DX87" i="5"/>
  <c r="EK42" i="7"/>
  <c r="BF42" i="10" s="1"/>
  <c r="CW42" i="7"/>
  <c r="R42" i="10" s="1"/>
  <c r="DQ42" i="7"/>
  <c r="AL42" i="10" s="1"/>
  <c r="DF42" i="7"/>
  <c r="AA42" i="10" s="1"/>
  <c r="DG42" i="7"/>
  <c r="AB42" i="10" s="1"/>
  <c r="EG42" i="7"/>
  <c r="BB42" i="10" s="1"/>
  <c r="CT42" i="7"/>
  <c r="O42" i="10" s="1"/>
  <c r="CP42" i="7"/>
  <c r="K42" i="10" s="1"/>
  <c r="DK42" i="7"/>
  <c r="AF42" i="10" s="1"/>
  <c r="EF42" i="7"/>
  <c r="BA42" i="10" s="1"/>
  <c r="DC42" i="7"/>
  <c r="X42" i="10" s="1"/>
  <c r="CQ42" i="7"/>
  <c r="L42" i="10" s="1"/>
  <c r="CZ42" i="7"/>
  <c r="U42" i="10" s="1"/>
  <c r="DV42" i="7"/>
  <c r="AQ42" i="10" s="1"/>
  <c r="CV61" i="5"/>
  <c r="DK61" i="5"/>
  <c r="EI61" i="5"/>
  <c r="DZ61" i="5"/>
  <c r="CP61" i="5"/>
  <c r="EA61" i="5"/>
  <c r="EK61" i="5"/>
  <c r="DU61" i="5"/>
  <c r="DD61" i="5"/>
  <c r="DS61" i="5"/>
  <c r="DN61" i="5"/>
  <c r="EG61" i="5"/>
  <c r="DG61" i="5"/>
  <c r="ED61" i="5"/>
  <c r="DO61" i="5"/>
  <c r="EK52" i="7"/>
  <c r="BF52" i="10" s="1"/>
  <c r="DW52" i="7"/>
  <c r="AR52" i="10" s="1"/>
  <c r="DU52" i="7"/>
  <c r="AP52" i="10" s="1"/>
  <c r="CT52" i="7"/>
  <c r="O52" i="10" s="1"/>
  <c r="DX52" i="7"/>
  <c r="AS52" i="10" s="1"/>
  <c r="DT52" i="7"/>
  <c r="AO52" i="10" s="1"/>
  <c r="CZ52" i="7"/>
  <c r="U52" i="10" s="1"/>
  <c r="DR52" i="7"/>
  <c r="AM52" i="10" s="1"/>
  <c r="DM52" i="7"/>
  <c r="AH52" i="10" s="1"/>
  <c r="DL52" i="7"/>
  <c r="AG52" i="10" s="1"/>
  <c r="DO52" i="7"/>
  <c r="AJ52" i="10" s="1"/>
  <c r="EA52" i="7"/>
  <c r="AV52" i="10" s="1"/>
  <c r="CX52" i="7"/>
  <c r="S52" i="10" s="1"/>
  <c r="CY52" i="7"/>
  <c r="T52" i="10" s="1"/>
  <c r="CM41" i="5"/>
  <c r="DP41" i="5"/>
  <c r="CN41" i="5"/>
  <c r="DH41" i="5"/>
  <c r="DA41" i="5"/>
  <c r="DX41" i="5"/>
  <c r="DU41" i="5"/>
  <c r="EI41" i="5"/>
  <c r="CP41" i="5"/>
  <c r="CV41" i="5"/>
  <c r="DT41" i="5"/>
  <c r="EG41" i="5"/>
  <c r="DN41" i="5"/>
  <c r="DU108" i="5"/>
  <c r="DS108" i="5"/>
  <c r="CV108" i="5"/>
  <c r="DO108" i="5"/>
  <c r="EK108" i="5"/>
  <c r="DD108" i="5"/>
  <c r="ED108" i="5"/>
  <c r="CW108" i="5"/>
  <c r="DJ108" i="5"/>
  <c r="DB108" i="5"/>
  <c r="DK108" i="5"/>
  <c r="CY108" i="5"/>
  <c r="DD21" i="5"/>
  <c r="CX21" i="5"/>
  <c r="CY21" i="5"/>
  <c r="EI21" i="5"/>
  <c r="DL21" i="5"/>
  <c r="CV21" i="5"/>
  <c r="CP21" i="5"/>
  <c r="DV21" i="5"/>
  <c r="EH21" i="5"/>
  <c r="DE21" i="5"/>
  <c r="DB21" i="5"/>
  <c r="DZ21" i="5"/>
  <c r="DS21" i="5"/>
  <c r="DG35" i="7"/>
  <c r="AB35" i="10" s="1"/>
  <c r="DZ35" i="7"/>
  <c r="AU35" i="10" s="1"/>
  <c r="DA35" i="7"/>
  <c r="V35" i="10" s="1"/>
  <c r="DF35" i="7"/>
  <c r="AA35" i="10" s="1"/>
  <c r="DB35" i="7"/>
  <c r="W35" i="10" s="1"/>
  <c r="CW35" i="7"/>
  <c r="R35" i="10" s="1"/>
  <c r="CZ35" i="7"/>
  <c r="U35" i="10" s="1"/>
  <c r="EF35" i="7"/>
  <c r="BA35" i="10" s="1"/>
  <c r="DH35" i="7"/>
  <c r="AC35" i="10" s="1"/>
  <c r="CN35" i="7"/>
  <c r="I35" i="10" s="1"/>
  <c r="DL35" i="7"/>
  <c r="AG35" i="10" s="1"/>
  <c r="EA35" i="7"/>
  <c r="AV35" i="10" s="1"/>
  <c r="EG35" i="7"/>
  <c r="BB35" i="10" s="1"/>
  <c r="DD76" i="7"/>
  <c r="Y76" i="10" s="1"/>
  <c r="DJ76" i="7"/>
  <c r="AE76" i="10" s="1"/>
  <c r="CQ76" i="7"/>
  <c r="L76" i="10" s="1"/>
  <c r="EH76" i="7"/>
  <c r="BC76" i="10" s="1"/>
  <c r="DZ76" i="7"/>
  <c r="AU76" i="10" s="1"/>
  <c r="ED76" i="7"/>
  <c r="AY76" i="10" s="1"/>
  <c r="DE76" i="7"/>
  <c r="CP76" i="7"/>
  <c r="K76" i="10" s="1"/>
  <c r="DC76" i="7"/>
  <c r="X76" i="10" s="1"/>
  <c r="EK76" i="7"/>
  <c r="BF76" i="10" s="1"/>
  <c r="CR76" i="7"/>
  <c r="M76" i="10" s="1"/>
  <c r="DP6" i="7"/>
  <c r="AK6" i="10" s="1"/>
  <c r="CV6" i="7"/>
  <c r="Q6" i="10" s="1"/>
  <c r="CO6" i="7"/>
  <c r="J6" i="10" s="1"/>
  <c r="DV6" i="7"/>
  <c r="AQ6" i="10" s="1"/>
  <c r="DT6" i="7"/>
  <c r="AO6" i="10" s="1"/>
  <c r="DO6" i="7"/>
  <c r="AJ6" i="10" s="1"/>
  <c r="EK6" i="7"/>
  <c r="BF6" i="10" s="1"/>
  <c r="DH6" i="7"/>
  <c r="AC6" i="10" s="1"/>
  <c r="DB6" i="7"/>
  <c r="W6" i="10" s="1"/>
  <c r="CL6" i="7"/>
  <c r="EA6" i="7"/>
  <c r="AV6" i="10" s="1"/>
  <c r="DD6" i="7"/>
  <c r="Y6" i="10" s="1"/>
  <c r="CP6" i="7"/>
  <c r="K6" i="10" s="1"/>
  <c r="CM101" i="7"/>
  <c r="H101" i="10" s="1"/>
  <c r="CP101" i="7"/>
  <c r="K101" i="10" s="1"/>
  <c r="DF101" i="7"/>
  <c r="AA101" i="10" s="1"/>
  <c r="DV101" i="7"/>
  <c r="AQ101" i="10" s="1"/>
  <c r="DD101" i="7"/>
  <c r="Y101" i="10" s="1"/>
  <c r="CO101" i="7"/>
  <c r="J101" i="10" s="1"/>
  <c r="DW101" i="7"/>
  <c r="AR101" i="10" s="1"/>
  <c r="CZ101" i="7"/>
  <c r="U101" i="10" s="1"/>
  <c r="DI101" i="7"/>
  <c r="AD101" i="10" s="1"/>
  <c r="DQ101" i="7"/>
  <c r="AL101" i="10" s="1"/>
  <c r="CS101" i="7"/>
  <c r="N101" i="10" s="1"/>
  <c r="EC101" i="7"/>
  <c r="AX101" i="10" s="1"/>
  <c r="DJ101" i="7"/>
  <c r="AE101" i="10" s="1"/>
  <c r="CU89" i="5"/>
  <c r="CV89" i="5"/>
  <c r="DO89" i="5"/>
  <c r="CP89" i="5"/>
  <c r="DJ89" i="5"/>
  <c r="DI89" i="5"/>
  <c r="DN89" i="5"/>
  <c r="EH89" i="5"/>
  <c r="DL89" i="5"/>
  <c r="EC89" i="5"/>
  <c r="CM89" i="5"/>
  <c r="EE89" i="5"/>
  <c r="EA89" i="5"/>
  <c r="DH89" i="5"/>
  <c r="DP89" i="5"/>
  <c r="ED41" i="7"/>
  <c r="AY41" i="10" s="1"/>
  <c r="DC41" i="7"/>
  <c r="X41" i="10" s="1"/>
  <c r="DI41" i="7"/>
  <c r="AD41" i="10" s="1"/>
  <c r="DY41" i="7"/>
  <c r="AT41" i="10" s="1"/>
  <c r="CW41" i="7"/>
  <c r="R41" i="10" s="1"/>
  <c r="EE41" i="7"/>
  <c r="AZ41" i="10" s="1"/>
  <c r="DS41" i="7"/>
  <c r="AN41" i="10" s="1"/>
  <c r="EC41" i="7"/>
  <c r="AX41" i="10" s="1"/>
  <c r="DT41" i="7"/>
  <c r="AO41" i="10" s="1"/>
  <c r="EB41" i="7"/>
  <c r="AW41" i="10" s="1"/>
  <c r="DD41" i="7"/>
  <c r="Y41" i="10" s="1"/>
  <c r="DO41" i="7"/>
  <c r="AJ41" i="10" s="1"/>
  <c r="DZ41" i="7"/>
  <c r="AU41" i="10" s="1"/>
  <c r="DU41" i="7"/>
  <c r="AP41" i="10" s="1"/>
  <c r="DH41" i="7"/>
  <c r="AC41" i="10" s="1"/>
  <c r="EC24" i="7"/>
  <c r="AX24" i="10" s="1"/>
  <c r="DV24" i="7"/>
  <c r="AQ24" i="10" s="1"/>
  <c r="CS24" i="7"/>
  <c r="N24" i="10" s="1"/>
  <c r="DE24" i="7"/>
  <c r="EE24" i="7"/>
  <c r="AZ24" i="10" s="1"/>
  <c r="CT24" i="7"/>
  <c r="O24" i="10" s="1"/>
  <c r="CP24" i="7"/>
  <c r="K24" i="10" s="1"/>
  <c r="CU24" i="7"/>
  <c r="P24" i="10" s="1"/>
  <c r="DJ24" i="7"/>
  <c r="AE24" i="10" s="1"/>
  <c r="DF24" i="7"/>
  <c r="AA24" i="10" s="1"/>
  <c r="DT24" i="7"/>
  <c r="AO24" i="10" s="1"/>
  <c r="ED24" i="7"/>
  <c r="AY24" i="10" s="1"/>
  <c r="DX24" i="7"/>
  <c r="AS24" i="10" s="1"/>
  <c r="DK24" i="7"/>
  <c r="AF24" i="10" s="1"/>
  <c r="CN9" i="7"/>
  <c r="I9" i="10" s="1"/>
  <c r="CV9" i="7"/>
  <c r="Q9" i="10" s="1"/>
  <c r="DI9" i="7"/>
  <c r="AD9" i="10" s="1"/>
  <c r="DW9" i="7"/>
  <c r="AR9" i="10" s="1"/>
  <c r="DJ9" i="7"/>
  <c r="AE9" i="10" s="1"/>
  <c r="DS9" i="7"/>
  <c r="AN9" i="10" s="1"/>
  <c r="DL9" i="7"/>
  <c r="AG9" i="10" s="1"/>
  <c r="CZ9" i="7"/>
  <c r="U9" i="10" s="1"/>
  <c r="DV9" i="7"/>
  <c r="AQ9" i="10" s="1"/>
  <c r="DG9" i="7"/>
  <c r="AB9" i="10" s="1"/>
  <c r="DC9" i="7"/>
  <c r="X9" i="10" s="1"/>
  <c r="DY9" i="7"/>
  <c r="AT9" i="10" s="1"/>
  <c r="CM9" i="7"/>
  <c r="H9" i="10" s="1"/>
  <c r="CR9" i="7"/>
  <c r="M9" i="10" s="1"/>
  <c r="DE9" i="7"/>
  <c r="EI8" i="7"/>
  <c r="BD8" i="10" s="1"/>
  <c r="CR8" i="7"/>
  <c r="M8" i="10" s="1"/>
  <c r="DE8" i="7"/>
  <c r="CV8" i="7"/>
  <c r="Q8" i="10" s="1"/>
  <c r="CU8" i="7"/>
  <c r="P8" i="10" s="1"/>
  <c r="DX8" i="7"/>
  <c r="AS8" i="10" s="1"/>
  <c r="CO8" i="7"/>
  <c r="J8" i="10" s="1"/>
  <c r="DR8" i="7"/>
  <c r="AM8" i="10" s="1"/>
  <c r="EK8" i="7"/>
  <c r="BF8" i="10" s="1"/>
  <c r="DY8" i="7"/>
  <c r="AT8" i="10" s="1"/>
  <c r="DO8" i="7"/>
  <c r="AJ8" i="10" s="1"/>
  <c r="CR45" i="5"/>
  <c r="CY45" i="5"/>
  <c r="EK45" i="5"/>
  <c r="CZ45" i="5"/>
  <c r="CQ45" i="5"/>
  <c r="CP45" i="5"/>
  <c r="DK45" i="5"/>
  <c r="EI45" i="5"/>
  <c r="CT45" i="5"/>
  <c r="DQ45" i="5"/>
  <c r="DY45" i="5"/>
  <c r="EJ45" i="5"/>
  <c r="DE10" i="7"/>
  <c r="EG10" i="7"/>
  <c r="BB10" i="10" s="1"/>
  <c r="EJ10" i="7"/>
  <c r="BE10" i="10" s="1"/>
  <c r="DO10" i="7"/>
  <c r="AJ10" i="10" s="1"/>
  <c r="CO10" i="7"/>
  <c r="J10" i="10" s="1"/>
  <c r="CY10" i="7"/>
  <c r="T10" i="10" s="1"/>
  <c r="CQ10" i="7"/>
  <c r="L10" i="10" s="1"/>
  <c r="DX10" i="7"/>
  <c r="AS10" i="10" s="1"/>
  <c r="DV10" i="7"/>
  <c r="AQ10" i="10" s="1"/>
  <c r="CP10" i="7"/>
  <c r="K10" i="10" s="1"/>
  <c r="DD10" i="7"/>
  <c r="Y10" i="10" s="1"/>
  <c r="DR10" i="7"/>
  <c r="AM10" i="10" s="1"/>
  <c r="EE99" i="5"/>
  <c r="DT99" i="5"/>
  <c r="DJ99" i="5"/>
  <c r="DS99" i="5"/>
  <c r="CO99" i="5"/>
  <c r="DE99" i="5"/>
  <c r="DR99" i="5"/>
  <c r="DB99" i="5"/>
  <c r="DV99" i="5"/>
  <c r="DZ99" i="5"/>
  <c r="CV99" i="5"/>
  <c r="DP99" i="5"/>
  <c r="EA99" i="5"/>
  <c r="CS99" i="5"/>
  <c r="CW97" i="5"/>
  <c r="DN97" i="5"/>
  <c r="DE97" i="5"/>
  <c r="DK97" i="5"/>
  <c r="DR97" i="5"/>
  <c r="EI97" i="5"/>
  <c r="EE97" i="5"/>
  <c r="CR97" i="5"/>
  <c r="DO97" i="5"/>
  <c r="CZ97" i="5"/>
  <c r="DA97" i="5"/>
  <c r="CQ97" i="5"/>
  <c r="DT97" i="5"/>
  <c r="CS97" i="5"/>
  <c r="DD97" i="5"/>
  <c r="DE60" i="5"/>
  <c r="DF60" i="5"/>
  <c r="CY60" i="5"/>
  <c r="CV60" i="5"/>
  <c r="EC60" i="5"/>
  <c r="DZ60" i="5"/>
  <c r="EH60" i="5"/>
  <c r="CM60" i="5"/>
  <c r="DM60" i="5"/>
  <c r="DW60" i="5"/>
  <c r="DU60" i="5"/>
  <c r="CR60" i="5"/>
  <c r="DX60" i="5"/>
  <c r="DO60" i="5"/>
  <c r="DA25" i="5"/>
  <c r="CQ25" i="5"/>
  <c r="DM25" i="5"/>
  <c r="CV25" i="5"/>
  <c r="EE25" i="5"/>
  <c r="DO25" i="5"/>
  <c r="DH25" i="5"/>
  <c r="DX25" i="5"/>
  <c r="EH25" i="5"/>
  <c r="DS25" i="5"/>
  <c r="DF25" i="5"/>
  <c r="EC25" i="5"/>
  <c r="DQ25" i="5"/>
  <c r="CW25" i="5"/>
  <c r="DN16" i="5"/>
  <c r="DM16" i="5"/>
  <c r="CN16" i="5"/>
  <c r="CY16" i="5"/>
  <c r="CS16" i="5"/>
  <c r="CV16" i="5"/>
  <c r="DV16" i="5"/>
  <c r="CX16" i="5"/>
  <c r="CW16" i="5"/>
  <c r="EF16" i="5"/>
  <c r="DB16" i="5"/>
  <c r="EC16" i="5"/>
  <c r="DY31" i="5"/>
  <c r="CW31" i="5"/>
  <c r="CL31" i="5"/>
  <c r="DS31" i="5"/>
  <c r="CS31" i="5"/>
  <c r="DF31" i="5"/>
  <c r="DI31" i="5"/>
  <c r="DD31" i="5"/>
  <c r="EB31" i="5"/>
  <c r="DH31" i="5"/>
  <c r="DZ31" i="5"/>
  <c r="CW10" i="5"/>
  <c r="EK10" i="5"/>
  <c r="CV10" i="5"/>
  <c r="DH10" i="5"/>
  <c r="EJ10" i="5"/>
  <c r="DD10" i="5"/>
  <c r="DQ10" i="5"/>
  <c r="DG10" i="5"/>
  <c r="CT10" i="5"/>
  <c r="ED10" i="5"/>
  <c r="DP10" i="5"/>
  <c r="DS10" i="5"/>
  <c r="EC10" i="5"/>
  <c r="DP53" i="5"/>
  <c r="CY53" i="5"/>
  <c r="EJ53" i="5"/>
  <c r="EE53" i="5"/>
  <c r="CW53" i="5"/>
  <c r="CP53" i="5"/>
  <c r="DM53" i="5"/>
  <c r="EH53" i="5"/>
  <c r="CN53" i="5"/>
  <c r="DG53" i="5"/>
  <c r="CU53" i="5"/>
  <c r="DT53" i="5"/>
  <c r="DN53" i="5"/>
  <c r="EA53" i="5"/>
  <c r="EK90" i="7"/>
  <c r="BF90" i="10" s="1"/>
  <c r="CX90" i="7"/>
  <c r="S90" i="10" s="1"/>
  <c r="CV90" i="7"/>
  <c r="Q90" i="10" s="1"/>
  <c r="DQ90" i="7"/>
  <c r="AL90" i="10" s="1"/>
  <c r="DK90" i="7"/>
  <c r="AF90" i="10" s="1"/>
  <c r="EA90" i="7"/>
  <c r="AV90" i="10" s="1"/>
  <c r="DH90" i="7"/>
  <c r="AC90" i="10" s="1"/>
  <c r="DA90" i="7"/>
  <c r="V90" i="10" s="1"/>
  <c r="EB90" i="7"/>
  <c r="AW90" i="10" s="1"/>
  <c r="DY90" i="7"/>
  <c r="AT90" i="10" s="1"/>
  <c r="DJ90" i="7"/>
  <c r="AE90" i="10" s="1"/>
  <c r="ED90" i="7"/>
  <c r="AY90" i="10" s="1"/>
  <c r="CS90" i="7"/>
  <c r="N90" i="10" s="1"/>
  <c r="EJ28" i="5"/>
  <c r="ED28" i="5"/>
  <c r="CZ28" i="5"/>
  <c r="CY28" i="5"/>
  <c r="DL28" i="5"/>
  <c r="DX28" i="5"/>
  <c r="EH28" i="5"/>
  <c r="DJ28" i="5"/>
  <c r="DP28" i="5"/>
  <c r="EF28" i="5"/>
  <c r="CR28" i="5"/>
  <c r="DU28" i="5"/>
  <c r="CP28" i="5"/>
  <c r="CT28" i="5"/>
  <c r="CU50" i="5"/>
  <c r="DC50" i="5"/>
  <c r="DW50" i="5"/>
  <c r="EI50" i="5"/>
  <c r="DZ50" i="5"/>
  <c r="DO50" i="5"/>
  <c r="CQ50" i="5"/>
  <c r="DY50" i="5"/>
  <c r="DI50" i="5"/>
  <c r="EK50" i="5"/>
  <c r="DR50" i="5"/>
  <c r="DK50" i="5"/>
  <c r="DF95" i="7"/>
  <c r="AA95" i="10" s="1"/>
  <c r="CX95" i="7"/>
  <c r="S95" i="10" s="1"/>
  <c r="DD95" i="7"/>
  <c r="Y95" i="10" s="1"/>
  <c r="DV95" i="7"/>
  <c r="AQ95" i="10" s="1"/>
  <c r="DS95" i="7"/>
  <c r="AN95" i="10" s="1"/>
  <c r="CR95" i="7"/>
  <c r="M95" i="10" s="1"/>
  <c r="CT95" i="7"/>
  <c r="O95" i="10" s="1"/>
  <c r="EC95" i="7"/>
  <c r="AX95" i="10" s="1"/>
  <c r="DC95" i="7"/>
  <c r="X95" i="10" s="1"/>
  <c r="DI95" i="7"/>
  <c r="AD95" i="10" s="1"/>
  <c r="DY95" i="7"/>
  <c r="AT95" i="10" s="1"/>
  <c r="CL95" i="7"/>
  <c r="EF95" i="7"/>
  <c r="BA95" i="10" s="1"/>
  <c r="CO58" i="5"/>
  <c r="DX58" i="5"/>
  <c r="EH58" i="5"/>
  <c r="EA58" i="5"/>
  <c r="CU58" i="5"/>
  <c r="DW58" i="5"/>
  <c r="CX58" i="5"/>
  <c r="CR58" i="5"/>
  <c r="DN58" i="5"/>
  <c r="DZ58" i="5"/>
  <c r="CM58" i="5"/>
  <c r="CY58" i="5"/>
  <c r="CT58" i="5"/>
  <c r="ED58" i="5"/>
  <c r="DJ58" i="5"/>
  <c r="DU64" i="5"/>
  <c r="EE64" i="5"/>
  <c r="DO64" i="5"/>
  <c r="DG64" i="5"/>
  <c r="DZ64" i="5"/>
  <c r="DI64" i="5"/>
  <c r="DA64" i="5"/>
  <c r="CW64" i="5"/>
  <c r="DP64" i="5"/>
  <c r="DX64" i="5"/>
  <c r="EB64" i="5"/>
  <c r="DT64" i="5"/>
  <c r="DV64" i="5"/>
  <c r="EK64" i="5"/>
  <c r="DJ64" i="5"/>
  <c r="DX51" i="5"/>
  <c r="CN51" i="5"/>
  <c r="DW51" i="5"/>
  <c r="DP51" i="5"/>
  <c r="DQ51" i="5"/>
  <c r="EK51" i="5"/>
  <c r="DZ51" i="5"/>
  <c r="DV51" i="5"/>
  <c r="EG51" i="5"/>
  <c r="DF51" i="5"/>
  <c r="DY51" i="5"/>
  <c r="CL51" i="5"/>
  <c r="DG51" i="5"/>
  <c r="CX51" i="5"/>
  <c r="EI21" i="7"/>
  <c r="BD21" i="10" s="1"/>
  <c r="CU21" i="7"/>
  <c r="P21" i="10" s="1"/>
  <c r="EC21" i="7"/>
  <c r="AX21" i="10" s="1"/>
  <c r="CP21" i="7"/>
  <c r="K21" i="10" s="1"/>
  <c r="DR21" i="7"/>
  <c r="AM21" i="10" s="1"/>
  <c r="DI21" i="7"/>
  <c r="AD21" i="10" s="1"/>
  <c r="DW21" i="7"/>
  <c r="AR21" i="10" s="1"/>
  <c r="DB21" i="7"/>
  <c r="W21" i="10" s="1"/>
  <c r="EB21" i="7"/>
  <c r="AW21" i="10" s="1"/>
  <c r="DK21" i="7"/>
  <c r="AF21" i="10" s="1"/>
  <c r="CQ21" i="7"/>
  <c r="L21" i="10" s="1"/>
  <c r="DS21" i="7"/>
  <c r="AN21" i="10" s="1"/>
  <c r="CL96" i="7"/>
  <c r="CV96" i="7"/>
  <c r="Q96" i="10" s="1"/>
  <c r="CY96" i="7"/>
  <c r="T96" i="10" s="1"/>
  <c r="DI96" i="7"/>
  <c r="AD96" i="10" s="1"/>
  <c r="EI96" i="7"/>
  <c r="BD96" i="10" s="1"/>
  <c r="DF96" i="7"/>
  <c r="AA96" i="10" s="1"/>
  <c r="EJ96" i="7"/>
  <c r="BE96" i="10" s="1"/>
  <c r="DY96" i="7"/>
  <c r="AT96" i="10" s="1"/>
  <c r="DX96" i="7"/>
  <c r="AS96" i="10" s="1"/>
  <c r="CM96" i="7"/>
  <c r="H96" i="10" s="1"/>
  <c r="CT96" i="7"/>
  <c r="O96" i="10" s="1"/>
  <c r="CU96" i="7"/>
  <c r="P96" i="10" s="1"/>
  <c r="DK49" i="5"/>
  <c r="DU49" i="5"/>
  <c r="CY49" i="5"/>
  <c r="CM49" i="5"/>
  <c r="DD49" i="5"/>
  <c r="EA49" i="5"/>
  <c r="DP49" i="5"/>
  <c r="DB49" i="5"/>
  <c r="DR49" i="5"/>
  <c r="EG49" i="5"/>
  <c r="DN49" i="5"/>
  <c r="DT49" i="5"/>
  <c r="DJ49" i="5"/>
  <c r="CT49" i="5"/>
  <c r="DE49" i="5"/>
  <c r="CT94" i="5"/>
  <c r="EA94" i="5"/>
  <c r="CZ94" i="5"/>
  <c r="DJ94" i="5"/>
  <c r="CL94" i="5"/>
  <c r="DO94" i="5"/>
  <c r="DP94" i="5"/>
  <c r="EH94" i="5"/>
  <c r="DV94" i="5"/>
  <c r="DL94" i="5"/>
  <c r="EI94" i="5"/>
  <c r="EG94" i="5"/>
  <c r="CP94" i="5"/>
  <c r="DI94" i="5"/>
  <c r="DF29" i="7"/>
  <c r="AA29" i="10" s="1"/>
  <c r="ED29" i="7"/>
  <c r="AY29" i="10" s="1"/>
  <c r="DB29" i="7"/>
  <c r="W29" i="10" s="1"/>
  <c r="CO29" i="7"/>
  <c r="J29" i="10" s="1"/>
  <c r="EJ29" i="7"/>
  <c r="BE29" i="10" s="1"/>
  <c r="DO29" i="7"/>
  <c r="AJ29" i="10" s="1"/>
  <c r="CZ29" i="7"/>
  <c r="U29" i="10" s="1"/>
  <c r="DV29" i="7"/>
  <c r="AQ29" i="10" s="1"/>
  <c r="DL29" i="7"/>
  <c r="AG29" i="10" s="1"/>
  <c r="DQ29" i="7"/>
  <c r="AL29" i="10" s="1"/>
  <c r="DY29" i="7"/>
  <c r="AT29" i="10" s="1"/>
  <c r="DC29" i="7"/>
  <c r="X29" i="10" s="1"/>
  <c r="DH26" i="5"/>
  <c r="EH26" i="5"/>
  <c r="DK26" i="5"/>
  <c r="DG26" i="5"/>
  <c r="CN26" i="5"/>
  <c r="DL26" i="5"/>
  <c r="EB26" i="5"/>
  <c r="CM26" i="5"/>
  <c r="CO26" i="5"/>
  <c r="CZ26" i="5"/>
  <c r="CL26" i="5"/>
  <c r="CY26" i="5"/>
  <c r="DB26" i="5"/>
  <c r="DS26" i="5"/>
  <c r="CT26" i="5"/>
  <c r="CV74" i="5"/>
  <c r="DQ74" i="5"/>
  <c r="DX74" i="5"/>
  <c r="DO74" i="5"/>
  <c r="DT74" i="5"/>
  <c r="DZ74" i="5"/>
  <c r="DM74" i="5"/>
  <c r="DI74" i="5"/>
  <c r="DB74" i="5"/>
  <c r="CS74" i="5"/>
  <c r="DT32" i="5"/>
  <c r="EG32" i="5"/>
  <c r="EK32" i="5"/>
  <c r="DP32" i="5"/>
  <c r="DL32" i="5"/>
  <c r="DI32" i="5"/>
  <c r="DQ32" i="5"/>
  <c r="DY32" i="5"/>
  <c r="ED32" i="5"/>
  <c r="DD32" i="5"/>
  <c r="CM32" i="5"/>
  <c r="CT32" i="5"/>
  <c r="CY32" i="5"/>
  <c r="DM19" i="7"/>
  <c r="AH19" i="10" s="1"/>
  <c r="CS19" i="7"/>
  <c r="N19" i="10" s="1"/>
  <c r="DH19" i="7"/>
  <c r="AC19" i="10" s="1"/>
  <c r="CQ19" i="7"/>
  <c r="L19" i="10" s="1"/>
  <c r="EH19" i="7"/>
  <c r="BC19" i="10" s="1"/>
  <c r="DR19" i="7"/>
  <c r="AM19" i="10" s="1"/>
  <c r="CO19" i="7"/>
  <c r="J19" i="10" s="1"/>
  <c r="DE19" i="7"/>
  <c r="DL19" i="7"/>
  <c r="AG19" i="10" s="1"/>
  <c r="DQ19" i="7"/>
  <c r="AL19" i="10" s="1"/>
  <c r="CU90" i="5"/>
  <c r="CQ90" i="5"/>
  <c r="CT90" i="5"/>
  <c r="CN90" i="5"/>
  <c r="DD90" i="5"/>
  <c r="CL90" i="5"/>
  <c r="CV90" i="5"/>
  <c r="DS90" i="5"/>
  <c r="DX90" i="5"/>
  <c r="DE90" i="5"/>
  <c r="DG90" i="5"/>
  <c r="CR90" i="5"/>
  <c r="DT90" i="5"/>
  <c r="EI90" i="5"/>
  <c r="CR84" i="7"/>
  <c r="M84" i="10" s="1"/>
  <c r="CN84" i="7"/>
  <c r="I84" i="10" s="1"/>
  <c r="DL84" i="7"/>
  <c r="AG84" i="10" s="1"/>
  <c r="DK84" i="7"/>
  <c r="AF84" i="10" s="1"/>
  <c r="CL84" i="7"/>
  <c r="EH84" i="7"/>
  <c r="BC84" i="10" s="1"/>
  <c r="CU84" i="7"/>
  <c r="P84" i="10" s="1"/>
  <c r="DO84" i="7"/>
  <c r="AJ84" i="10" s="1"/>
  <c r="EA84" i="7"/>
  <c r="AV84" i="10" s="1"/>
  <c r="EJ84" i="7"/>
  <c r="BE84" i="10" s="1"/>
  <c r="EK84" i="7"/>
  <c r="BF84" i="10" s="1"/>
  <c r="DW84" i="7"/>
  <c r="AR84" i="10" s="1"/>
  <c r="CW86" i="7"/>
  <c r="R86" i="10" s="1"/>
  <c r="CQ86" i="7"/>
  <c r="L86" i="10" s="1"/>
  <c r="EF86" i="7"/>
  <c r="BA86" i="10" s="1"/>
  <c r="EE86" i="7"/>
  <c r="AZ86" i="10" s="1"/>
  <c r="DS86" i="7"/>
  <c r="AN86" i="10" s="1"/>
  <c r="CY86" i="7"/>
  <c r="T86" i="10" s="1"/>
  <c r="CS86" i="7"/>
  <c r="N86" i="10" s="1"/>
  <c r="CU86" i="7"/>
  <c r="P86" i="10" s="1"/>
  <c r="DF86" i="7"/>
  <c r="AA86" i="10" s="1"/>
  <c r="DE86" i="7"/>
  <c r="DN86" i="7"/>
  <c r="AI86" i="10" s="1"/>
  <c r="DC86" i="7"/>
  <c r="X86" i="10" s="1"/>
  <c r="CL86" i="7"/>
  <c r="CO86" i="7"/>
  <c r="J86" i="10" s="1"/>
  <c r="ED86" i="7"/>
  <c r="AY86" i="10" s="1"/>
  <c r="EC27" i="5"/>
  <c r="DK27" i="5"/>
  <c r="DD27" i="5"/>
  <c r="CV27" i="5"/>
  <c r="DN27" i="5"/>
  <c r="CX27" i="5"/>
  <c r="DS27" i="5"/>
  <c r="DE27" i="5"/>
  <c r="EJ27" i="5"/>
  <c r="DA27" i="5"/>
  <c r="DC27" i="5"/>
  <c r="EE27" i="5"/>
  <c r="CW27" i="5"/>
  <c r="DJ85" i="7"/>
  <c r="AE85" i="10" s="1"/>
  <c r="DM85" i="7"/>
  <c r="AH85" i="10" s="1"/>
  <c r="CS85" i="7"/>
  <c r="N85" i="10" s="1"/>
  <c r="EH85" i="7"/>
  <c r="BC85" i="10" s="1"/>
  <c r="CR85" i="7"/>
  <c r="M85" i="10" s="1"/>
  <c r="DT85" i="7"/>
  <c r="AO85" i="10" s="1"/>
  <c r="CX85" i="7"/>
  <c r="S85" i="10" s="1"/>
  <c r="CN85" i="7"/>
  <c r="I85" i="10" s="1"/>
  <c r="DX85" i="7"/>
  <c r="AS85" i="10" s="1"/>
  <c r="CO85" i="7"/>
  <c r="J85" i="10" s="1"/>
  <c r="DI85" i="7"/>
  <c r="AD85" i="10" s="1"/>
  <c r="DU85" i="7"/>
  <c r="AP85" i="10" s="1"/>
  <c r="EK85" i="7"/>
  <c r="BF85" i="10" s="1"/>
  <c r="CM85" i="7"/>
  <c r="H85" i="10" s="1"/>
  <c r="DY6" i="5"/>
  <c r="EE6" i="5"/>
  <c r="CM6" i="5"/>
  <c r="EB6" i="5"/>
  <c r="CR6" i="5"/>
  <c r="DP6" i="5"/>
  <c r="DR6" i="5"/>
  <c r="EC6" i="5"/>
  <c r="EI6" i="5"/>
  <c r="DC6" i="5"/>
  <c r="CL6" i="5"/>
  <c r="DL6" i="5"/>
  <c r="DU6" i="5"/>
  <c r="DM6" i="5"/>
  <c r="CO4" i="5"/>
  <c r="DT4" i="5"/>
  <c r="ED4" i="5"/>
  <c r="CT4" i="5"/>
  <c r="DE4" i="5"/>
  <c r="CQ4" i="5"/>
  <c r="CP4" i="5"/>
  <c r="DG4" i="5"/>
  <c r="DU4" i="5"/>
  <c r="DC4" i="5"/>
  <c r="DO4" i="5"/>
  <c r="DA4" i="5"/>
  <c r="EA4" i="5"/>
  <c r="CV83" i="5"/>
  <c r="DQ83" i="5"/>
  <c r="DS83" i="5"/>
  <c r="DN83" i="5"/>
  <c r="EG83" i="5"/>
  <c r="DL83" i="5"/>
  <c r="DZ83" i="5"/>
  <c r="EA83" i="5"/>
  <c r="DA83" i="5"/>
  <c r="CW83" i="5"/>
  <c r="DR83" i="5"/>
  <c r="EB83" i="5"/>
  <c r="DO83" i="5"/>
  <c r="CX83" i="5"/>
  <c r="CY83" i="5"/>
  <c r="CP22" i="7"/>
  <c r="K22" i="10" s="1"/>
  <c r="CW22" i="7"/>
  <c r="R22" i="10" s="1"/>
  <c r="DF22" i="7"/>
  <c r="AA22" i="10" s="1"/>
  <c r="EH22" i="7"/>
  <c r="BC22" i="10" s="1"/>
  <c r="EB22" i="7"/>
  <c r="AW22" i="10" s="1"/>
  <c r="CU22" i="7"/>
  <c r="P22" i="10" s="1"/>
  <c r="EE22" i="7"/>
  <c r="AZ22" i="10" s="1"/>
  <c r="DM22" i="7"/>
  <c r="AH22" i="10" s="1"/>
  <c r="DW22" i="7"/>
  <c r="AR22" i="10" s="1"/>
  <c r="EI22" i="7"/>
  <c r="BD22" i="10" s="1"/>
  <c r="DX22" i="7"/>
  <c r="AS22" i="10" s="1"/>
  <c r="DQ22" i="7"/>
  <c r="AL22" i="10" s="1"/>
  <c r="EG20" i="5"/>
  <c r="DH20" i="5"/>
  <c r="DB20" i="5"/>
  <c r="DE20" i="5"/>
  <c r="CZ20" i="5"/>
  <c r="EF20" i="5"/>
  <c r="ED20" i="5"/>
  <c r="DL20" i="5"/>
  <c r="EI20" i="5"/>
  <c r="CS20" i="5"/>
  <c r="DR20" i="5"/>
  <c r="DB107" i="7"/>
  <c r="W107" i="10" s="1"/>
  <c r="DE107" i="7"/>
  <c r="CS107" i="7"/>
  <c r="N107" i="10" s="1"/>
  <c r="EJ107" i="7"/>
  <c r="BE107" i="10" s="1"/>
  <c r="CL107" i="7"/>
  <c r="DS107" i="7"/>
  <c r="AN107" i="10" s="1"/>
  <c r="EF107" i="7"/>
  <c r="BA107" i="10" s="1"/>
  <c r="DT107" i="7"/>
  <c r="AO107" i="10" s="1"/>
  <c r="CT107" i="7"/>
  <c r="O107" i="10" s="1"/>
  <c r="DN107" i="7"/>
  <c r="AI107" i="10" s="1"/>
  <c r="CN107" i="7"/>
  <c r="I107" i="10" s="1"/>
  <c r="DD107" i="7"/>
  <c r="Y107" i="10" s="1"/>
  <c r="CM107" i="7"/>
  <c r="H107" i="10" s="1"/>
  <c r="CO107" i="7"/>
  <c r="J107" i="10" s="1"/>
  <c r="DS57" i="5"/>
  <c r="EI57" i="5"/>
  <c r="DD57" i="5"/>
  <c r="DK57" i="5"/>
  <c r="DU57" i="5"/>
  <c r="EG57" i="5"/>
  <c r="DH57" i="5"/>
  <c r="DN57" i="5"/>
  <c r="EH57" i="5"/>
  <c r="CU57" i="5"/>
  <c r="EJ57" i="5"/>
  <c r="EC57" i="5"/>
  <c r="DI57" i="5"/>
  <c r="DO57" i="5"/>
  <c r="DV94" i="7"/>
  <c r="AQ94" i="10" s="1"/>
  <c r="EI94" i="7"/>
  <c r="BD94" i="10" s="1"/>
  <c r="EJ94" i="7"/>
  <c r="BE94" i="10" s="1"/>
  <c r="EC94" i="7"/>
  <c r="AX94" i="10" s="1"/>
  <c r="CY94" i="7"/>
  <c r="T94" i="10" s="1"/>
  <c r="DI94" i="7"/>
  <c r="AD94" i="10" s="1"/>
  <c r="CM94" i="7"/>
  <c r="H94" i="10" s="1"/>
  <c r="DY94" i="7"/>
  <c r="AT94" i="10" s="1"/>
  <c r="CZ94" i="7"/>
  <c r="U94" i="10" s="1"/>
  <c r="CQ94" i="7"/>
  <c r="L94" i="10" s="1"/>
  <c r="DB94" i="7"/>
  <c r="W94" i="10" s="1"/>
  <c r="CX94" i="7"/>
  <c r="S94" i="10" s="1"/>
  <c r="EK30" i="7"/>
  <c r="BF30" i="10" s="1"/>
  <c r="EH30" i="7"/>
  <c r="BC30" i="10" s="1"/>
  <c r="CY30" i="7"/>
  <c r="T30" i="10" s="1"/>
  <c r="DM30" i="7"/>
  <c r="AH30" i="10" s="1"/>
  <c r="CZ30" i="7"/>
  <c r="U30" i="10" s="1"/>
  <c r="DA30" i="7"/>
  <c r="V30" i="10" s="1"/>
  <c r="CN30" i="7"/>
  <c r="I30" i="10" s="1"/>
  <c r="CL30" i="7"/>
  <c r="CT30" i="7"/>
  <c r="O30" i="10" s="1"/>
  <c r="DQ30" i="7"/>
  <c r="AL30" i="10" s="1"/>
  <c r="EC30" i="7"/>
  <c r="AX30" i="10" s="1"/>
  <c r="DD30" i="7"/>
  <c r="Y30" i="10" s="1"/>
  <c r="DL30" i="7"/>
  <c r="AG30" i="10" s="1"/>
  <c r="CW30" i="7"/>
  <c r="R30" i="10" s="1"/>
  <c r="CV107" i="5"/>
  <c r="DL107" i="5"/>
  <c r="DH107" i="5"/>
  <c r="CR107" i="5"/>
  <c r="DS107" i="5"/>
  <c r="EE107" i="5"/>
  <c r="DE107" i="5"/>
  <c r="DP107" i="5"/>
  <c r="EF107" i="5"/>
  <c r="DO107" i="5"/>
  <c r="EJ107" i="5"/>
  <c r="CO107" i="5"/>
  <c r="DL53" i="7"/>
  <c r="AG53" i="10" s="1"/>
  <c r="DO53" i="7"/>
  <c r="AJ53" i="10" s="1"/>
  <c r="EC53" i="7"/>
  <c r="AX53" i="10" s="1"/>
  <c r="DK53" i="7"/>
  <c r="AF53" i="10" s="1"/>
  <c r="DW53" i="7"/>
  <c r="AR53" i="10" s="1"/>
  <c r="EI53" i="7"/>
  <c r="BD53" i="10" s="1"/>
  <c r="CY53" i="7"/>
  <c r="T53" i="10" s="1"/>
  <c r="CW53" i="7"/>
  <c r="R53" i="10" s="1"/>
  <c r="DI53" i="7"/>
  <c r="AD53" i="10" s="1"/>
  <c r="DQ53" i="7"/>
  <c r="AL53" i="10" s="1"/>
  <c r="DJ53" i="7"/>
  <c r="AE53" i="10" s="1"/>
  <c r="EH53" i="7"/>
  <c r="BC53" i="10" s="1"/>
  <c r="CP53" i="7"/>
  <c r="K53" i="10" s="1"/>
  <c r="DK79" i="7"/>
  <c r="AF79" i="10" s="1"/>
  <c r="DL79" i="7"/>
  <c r="AG79" i="10" s="1"/>
  <c r="CM79" i="7"/>
  <c r="H79" i="10" s="1"/>
  <c r="CX79" i="7"/>
  <c r="S79" i="10" s="1"/>
  <c r="CO79" i="7"/>
  <c r="J79" i="10" s="1"/>
  <c r="DV79" i="7"/>
  <c r="AQ79" i="10" s="1"/>
  <c r="DU79" i="7"/>
  <c r="AP79" i="10" s="1"/>
  <c r="CR79" i="7"/>
  <c r="M79" i="10" s="1"/>
  <c r="EE79" i="7"/>
  <c r="AZ79" i="10" s="1"/>
  <c r="EC79" i="7"/>
  <c r="AX79" i="10" s="1"/>
  <c r="DT79" i="7"/>
  <c r="AO79" i="10" s="1"/>
  <c r="EA79" i="7"/>
  <c r="AV79" i="10" s="1"/>
  <c r="CT79" i="7"/>
  <c r="O79" i="10" s="1"/>
  <c r="DR79" i="7"/>
  <c r="AM79" i="10" s="1"/>
  <c r="CS79" i="7"/>
  <c r="N79" i="10" s="1"/>
  <c r="EI79" i="7"/>
  <c r="BD79" i="10" s="1"/>
  <c r="CW97" i="7"/>
  <c r="R97" i="10" s="1"/>
  <c r="CO97" i="7"/>
  <c r="J97" i="10" s="1"/>
  <c r="CU97" i="7"/>
  <c r="P97" i="10" s="1"/>
  <c r="EK97" i="7"/>
  <c r="BF97" i="10" s="1"/>
  <c r="CN97" i="7"/>
  <c r="I97" i="10" s="1"/>
  <c r="CZ97" i="7"/>
  <c r="U97" i="10" s="1"/>
  <c r="CX97" i="7"/>
  <c r="S97" i="10" s="1"/>
  <c r="DB97" i="7"/>
  <c r="W97" i="10" s="1"/>
  <c r="DC104" i="5"/>
  <c r="CV104" i="5"/>
  <c r="EF104" i="5"/>
  <c r="DO104" i="5"/>
  <c r="DF104" i="5"/>
  <c r="DW104" i="5"/>
  <c r="DT104" i="5"/>
  <c r="CY104" i="5"/>
  <c r="CM104" i="5"/>
  <c r="EG104" i="5"/>
  <c r="EH104" i="5"/>
  <c r="EC104" i="5"/>
  <c r="CX35" i="5"/>
  <c r="DH35" i="5"/>
  <c r="EE35" i="5"/>
  <c r="CY35" i="5"/>
  <c r="CR35" i="5"/>
  <c r="DM35" i="5"/>
  <c r="DD35" i="5"/>
  <c r="CN35" i="5"/>
  <c r="EG35" i="5"/>
  <c r="DO35" i="5"/>
  <c r="DC35" i="5"/>
  <c r="CM35" i="5"/>
  <c r="DN82" i="5"/>
  <c r="EF82" i="5"/>
  <c r="DQ82" i="5"/>
  <c r="DR82" i="5"/>
  <c r="EB82" i="5"/>
  <c r="DK82" i="5"/>
  <c r="EH82" i="5"/>
  <c r="EC82" i="5"/>
  <c r="CW82" i="5"/>
  <c r="DW82" i="5"/>
  <c r="CY82" i="5"/>
  <c r="DK77" i="5"/>
  <c r="DT77" i="5"/>
  <c r="DO77" i="5"/>
  <c r="EB77" i="5"/>
  <c r="DN77" i="5"/>
  <c r="EJ77" i="5"/>
  <c r="DR77" i="5"/>
  <c r="EA77" i="5"/>
  <c r="DE77" i="5"/>
  <c r="CP77" i="5"/>
  <c r="CR77" i="5"/>
  <c r="CO77" i="5"/>
  <c r="DC77" i="5"/>
  <c r="ED39" i="7"/>
  <c r="AY39" i="10" s="1"/>
  <c r="CV39" i="7"/>
  <c r="Q39" i="10" s="1"/>
  <c r="EE39" i="7"/>
  <c r="AZ39" i="10" s="1"/>
  <c r="DC39" i="7"/>
  <c r="X39" i="10" s="1"/>
  <c r="CP39" i="7"/>
  <c r="K39" i="10" s="1"/>
  <c r="DA39" i="7"/>
  <c r="V39" i="10" s="1"/>
  <c r="DE39" i="7"/>
  <c r="EG39" i="7"/>
  <c r="BB39" i="10" s="1"/>
  <c r="CU39" i="7"/>
  <c r="P39" i="10" s="1"/>
  <c r="DI39" i="7"/>
  <c r="AD39" i="10" s="1"/>
  <c r="EI39" i="7"/>
  <c r="BD39" i="10" s="1"/>
  <c r="CW27" i="7"/>
  <c r="R27" i="10" s="1"/>
  <c r="EG27" i="7"/>
  <c r="BB27" i="10" s="1"/>
  <c r="DJ27" i="7"/>
  <c r="AE27" i="10" s="1"/>
  <c r="EK27" i="7"/>
  <c r="BF27" i="10" s="1"/>
  <c r="EB27" i="7"/>
  <c r="AW27" i="10" s="1"/>
  <c r="CQ27" i="7"/>
  <c r="L27" i="10" s="1"/>
  <c r="EA27" i="7"/>
  <c r="AV27" i="10" s="1"/>
  <c r="CV27" i="7"/>
  <c r="Q27" i="10" s="1"/>
  <c r="CT27" i="7"/>
  <c r="O27" i="10" s="1"/>
  <c r="DG27" i="7"/>
  <c r="AB27" i="10" s="1"/>
  <c r="DP27" i="7"/>
  <c r="AK27" i="10" s="1"/>
  <c r="DY27" i="7"/>
  <c r="AT27" i="10" s="1"/>
  <c r="DF27" i="7"/>
  <c r="AA27" i="10" s="1"/>
  <c r="DE74" i="7"/>
  <c r="CY74" i="7"/>
  <c r="T74" i="10" s="1"/>
  <c r="EB74" i="7"/>
  <c r="AW74" i="10" s="1"/>
  <c r="EF74" i="7"/>
  <c r="BA74" i="10" s="1"/>
  <c r="DQ74" i="7"/>
  <c r="AL74" i="10" s="1"/>
  <c r="DR74" i="7"/>
  <c r="AM74" i="10" s="1"/>
  <c r="CX74" i="7"/>
  <c r="S74" i="10" s="1"/>
  <c r="DP74" i="7"/>
  <c r="AK74" i="10" s="1"/>
  <c r="DG74" i="7"/>
  <c r="AB74" i="10" s="1"/>
  <c r="CR74" i="7"/>
  <c r="M74" i="10" s="1"/>
  <c r="CN74" i="7"/>
  <c r="I74" i="10" s="1"/>
  <c r="DJ74" i="7"/>
  <c r="AE74" i="10" s="1"/>
  <c r="DS74" i="7"/>
  <c r="AN74" i="10" s="1"/>
  <c r="EE69" i="5"/>
  <c r="DT69" i="5"/>
  <c r="EF69" i="5"/>
  <c r="DN69" i="5"/>
  <c r="CT69" i="5"/>
  <c r="CN69" i="5"/>
  <c r="DE69" i="5"/>
  <c r="CQ69" i="5"/>
  <c r="DM69" i="5"/>
  <c r="CY69" i="5"/>
  <c r="CR69" i="5"/>
  <c r="DF69" i="5"/>
  <c r="DJ38" i="7"/>
  <c r="AE38" i="10" s="1"/>
  <c r="EG38" i="7"/>
  <c r="BB38" i="10" s="1"/>
  <c r="DH38" i="7"/>
  <c r="AC38" i="10" s="1"/>
  <c r="EI38" i="7"/>
  <c r="BD38" i="10" s="1"/>
  <c r="CX38" i="7"/>
  <c r="S38" i="10" s="1"/>
  <c r="DF38" i="7"/>
  <c r="AA38" i="10" s="1"/>
  <c r="CW38" i="7"/>
  <c r="R38" i="10" s="1"/>
  <c r="CY37" i="5"/>
  <c r="CM37" i="5"/>
  <c r="DC37" i="5"/>
  <c r="ED37" i="5"/>
  <c r="CZ37" i="5"/>
  <c r="DT37" i="5"/>
  <c r="EB37" i="5"/>
  <c r="DL37" i="5"/>
  <c r="EF37" i="5"/>
  <c r="DQ37" i="5"/>
  <c r="CV37" i="5"/>
  <c r="CL37" i="5"/>
  <c r="DG82" i="7"/>
  <c r="AB82" i="10" s="1"/>
  <c r="EH82" i="7"/>
  <c r="BC82" i="10" s="1"/>
  <c r="DT82" i="7"/>
  <c r="AO82" i="10" s="1"/>
  <c r="DM82" i="7"/>
  <c r="AH82" i="10" s="1"/>
  <c r="EE82" i="7"/>
  <c r="AZ82" i="10" s="1"/>
  <c r="CY82" i="7"/>
  <c r="T82" i="10" s="1"/>
  <c r="EG82" i="7"/>
  <c r="BB82" i="10" s="1"/>
  <c r="CM82" i="7"/>
  <c r="H82" i="10" s="1"/>
  <c r="DZ82" i="7"/>
  <c r="AU82" i="10" s="1"/>
  <c r="DP82" i="7"/>
  <c r="AK82" i="10" s="1"/>
  <c r="DI82" i="7"/>
  <c r="AD82" i="10" s="1"/>
  <c r="DH82" i="7"/>
  <c r="AC82" i="10" s="1"/>
  <c r="DA82" i="7"/>
  <c r="V82" i="10" s="1"/>
  <c r="DO25" i="7"/>
  <c r="AJ25" i="10" s="1"/>
  <c r="EI25" i="7"/>
  <c r="BD25" i="10" s="1"/>
  <c r="EG25" i="7"/>
  <c r="BB25" i="10" s="1"/>
  <c r="DC25" i="7"/>
  <c r="X25" i="10" s="1"/>
  <c r="CV25" i="7"/>
  <c r="Q25" i="10" s="1"/>
  <c r="DR25" i="7"/>
  <c r="AM25" i="10" s="1"/>
  <c r="EB25" i="7"/>
  <c r="AW25" i="10" s="1"/>
  <c r="DP25" i="7"/>
  <c r="AK25" i="10" s="1"/>
  <c r="CY25" i="7"/>
  <c r="T25" i="10" s="1"/>
  <c r="DD25" i="7"/>
  <c r="Y25" i="10" s="1"/>
  <c r="EK25" i="7"/>
  <c r="BF25" i="10" s="1"/>
  <c r="CQ25" i="7"/>
  <c r="L25" i="10" s="1"/>
  <c r="CU25" i="7"/>
  <c r="P25" i="10" s="1"/>
  <c r="DW25" i="7"/>
  <c r="AR25" i="10" s="1"/>
  <c r="CN38" i="5"/>
  <c r="DF38" i="5"/>
  <c r="DJ38" i="5"/>
  <c r="DA38" i="5"/>
  <c r="CL38" i="5"/>
  <c r="EC38" i="5"/>
  <c r="DR38" i="5"/>
  <c r="DK38" i="5"/>
  <c r="EJ38" i="5"/>
  <c r="DW38" i="5"/>
  <c r="EI38" i="5"/>
  <c r="DG38" i="5"/>
  <c r="DM38" i="5"/>
  <c r="DA71" i="7"/>
  <c r="V71" i="10" s="1"/>
  <c r="CU71" i="7"/>
  <c r="P71" i="10" s="1"/>
  <c r="DS71" i="7"/>
  <c r="DX71" i="7"/>
  <c r="AS71" i="10" s="1"/>
  <c r="CQ71" i="7"/>
  <c r="L71" i="10" s="1"/>
  <c r="DH71" i="7"/>
  <c r="AC71" i="10" s="1"/>
  <c r="EG71" i="7"/>
  <c r="BB71" i="10" s="1"/>
  <c r="DU71" i="7"/>
  <c r="AP71" i="10" s="1"/>
  <c r="DC71" i="7"/>
  <c r="X71" i="10" s="1"/>
  <c r="CL71" i="7"/>
  <c r="CX71" i="7"/>
  <c r="S71" i="10" s="1"/>
  <c r="CZ71" i="7"/>
  <c r="U71" i="10" s="1"/>
  <c r="CM71" i="7"/>
  <c r="H71" i="10" s="1"/>
  <c r="DY71" i="7"/>
  <c r="AT71" i="10" s="1"/>
  <c r="CW71" i="7"/>
  <c r="R71" i="10" s="1"/>
  <c r="DY34" i="7"/>
  <c r="AT34" i="10" s="1"/>
  <c r="CN34" i="7"/>
  <c r="I34" i="10" s="1"/>
  <c r="DN34" i="7"/>
  <c r="AI34" i="10" s="1"/>
  <c r="CW34" i="7"/>
  <c r="R34" i="10" s="1"/>
  <c r="DE34" i="7"/>
  <c r="DC34" i="7"/>
  <c r="X34" i="10" s="1"/>
  <c r="DT34" i="7"/>
  <c r="AO34" i="10" s="1"/>
  <c r="DJ34" i="7"/>
  <c r="AE34" i="10" s="1"/>
  <c r="EH34" i="7"/>
  <c r="BC34" i="10" s="1"/>
  <c r="CZ34" i="7"/>
  <c r="U34" i="10" s="1"/>
  <c r="CP34" i="7"/>
  <c r="K34" i="10" s="1"/>
  <c r="CX34" i="7"/>
  <c r="S34" i="10" s="1"/>
  <c r="DG34" i="7"/>
  <c r="AB34" i="10" s="1"/>
  <c r="EC34" i="7"/>
  <c r="AX34" i="10" s="1"/>
  <c r="DQ34" i="7"/>
  <c r="AL34" i="10" s="1"/>
  <c r="DM72" i="5"/>
  <c r="DG72" i="5"/>
  <c r="DA72" i="5"/>
  <c r="DL72" i="5"/>
  <c r="DX72" i="5"/>
  <c r="DQ72" i="5"/>
  <c r="ED72" i="5"/>
  <c r="CS72" i="5"/>
  <c r="CU72" i="5"/>
  <c r="CQ72" i="5"/>
  <c r="DR72" i="5"/>
  <c r="DF72" i="5"/>
  <c r="DH72" i="5"/>
  <c r="DN72" i="5"/>
  <c r="DK72" i="5"/>
  <c r="DB40" i="5"/>
  <c r="DY40" i="5"/>
  <c r="DA40" i="5"/>
  <c r="CQ40" i="5"/>
  <c r="EB40" i="5"/>
  <c r="DC40" i="5"/>
  <c r="DE40" i="5"/>
  <c r="CX40" i="5"/>
  <c r="DT40" i="5"/>
  <c r="EE40" i="5"/>
  <c r="EI40" i="5"/>
  <c r="DT15" i="7"/>
  <c r="AO15" i="10" s="1"/>
  <c r="CP15" i="7"/>
  <c r="K15" i="10" s="1"/>
  <c r="DZ15" i="7"/>
  <c r="AU15" i="10" s="1"/>
  <c r="CV15" i="7"/>
  <c r="Q15" i="10" s="1"/>
  <c r="EC15" i="7"/>
  <c r="AX15" i="10" s="1"/>
  <c r="DP15" i="7"/>
  <c r="AK15" i="10" s="1"/>
  <c r="DC15" i="7"/>
  <c r="X15" i="10" s="1"/>
  <c r="EJ15" i="7"/>
  <c r="BE15" i="10" s="1"/>
  <c r="DY15" i="7"/>
  <c r="AT15" i="10" s="1"/>
  <c r="CO15" i="7"/>
  <c r="J15" i="10" s="1"/>
  <c r="CM15" i="7"/>
  <c r="H15" i="10" s="1"/>
  <c r="DO15" i="7"/>
  <c r="AJ15" i="10" s="1"/>
  <c r="CS15" i="7"/>
  <c r="N15" i="10" s="1"/>
  <c r="CU91" i="5"/>
  <c r="CN91" i="5"/>
  <c r="CT91" i="5"/>
  <c r="DV91" i="5"/>
  <c r="ED91" i="5"/>
  <c r="DR91" i="5"/>
  <c r="CP91" i="5"/>
  <c r="DM91" i="5"/>
  <c r="EJ91" i="5"/>
  <c r="CO91" i="5"/>
  <c r="DJ91" i="5"/>
  <c r="EE91" i="5"/>
  <c r="DS91" i="5"/>
  <c r="DU91" i="5"/>
  <c r="EE13" i="7"/>
  <c r="AZ13" i="10" s="1"/>
  <c r="EA13" i="7"/>
  <c r="AV13" i="10" s="1"/>
  <c r="EC13" i="7"/>
  <c r="AX13" i="10" s="1"/>
  <c r="CL13" i="7"/>
  <c r="EH13" i="7"/>
  <c r="BC13" i="10" s="1"/>
  <c r="DT13" i="7"/>
  <c r="AO13" i="10" s="1"/>
  <c r="DG13" i="7"/>
  <c r="AB13" i="10" s="1"/>
  <c r="CN13" i="7"/>
  <c r="I13" i="10" s="1"/>
  <c r="CR13" i="7"/>
  <c r="M13" i="10" s="1"/>
  <c r="EB13" i="7"/>
  <c r="AW13" i="10" s="1"/>
  <c r="EH39" i="5"/>
  <c r="EJ39" i="5"/>
  <c r="EK39" i="5"/>
  <c r="EB39" i="5"/>
  <c r="EC39" i="5"/>
  <c r="DP39" i="5"/>
  <c r="EI39" i="5"/>
  <c r="DV39" i="5"/>
  <c r="CP39" i="5"/>
  <c r="DF39" i="5"/>
  <c r="CY39" i="5"/>
  <c r="CN39" i="5"/>
  <c r="DG39" i="5"/>
  <c r="DA105" i="5"/>
  <c r="DG105" i="5"/>
  <c r="CU105" i="5"/>
  <c r="CY105" i="5"/>
  <c r="DF105" i="5"/>
  <c r="CS105" i="5"/>
  <c r="CN105" i="5"/>
  <c r="EE105" i="5"/>
  <c r="DR105" i="5"/>
  <c r="DD105" i="5"/>
  <c r="DU105" i="5"/>
  <c r="DC105" i="5"/>
  <c r="DZ105" i="5"/>
  <c r="EK105" i="5"/>
  <c r="EF111" i="7"/>
  <c r="BA111" i="10" s="1"/>
  <c r="CO111" i="7"/>
  <c r="J111" i="10" s="1"/>
  <c r="EI111" i="7"/>
  <c r="BD111" i="10" s="1"/>
  <c r="DY111" i="7"/>
  <c r="AT111" i="10" s="1"/>
  <c r="CM111" i="7"/>
  <c r="H111" i="10" s="1"/>
  <c r="DA111" i="7"/>
  <c r="V111" i="10" s="1"/>
  <c r="DK111" i="7"/>
  <c r="AF111" i="10" s="1"/>
  <c r="CV111" i="7"/>
  <c r="Q111" i="10" s="1"/>
  <c r="DT111" i="7"/>
  <c r="AO111" i="10" s="1"/>
  <c r="CT111" i="7"/>
  <c r="O111" i="10" s="1"/>
  <c r="DX111" i="7"/>
  <c r="AS111" i="10" s="1"/>
  <c r="CQ111" i="7"/>
  <c r="L111" i="10" s="1"/>
  <c r="CL111" i="7"/>
  <c r="DD111" i="7"/>
  <c r="Y111" i="10" s="1"/>
  <c r="DT70" i="5"/>
  <c r="DK70" i="5"/>
  <c r="DI70" i="5"/>
  <c r="DA70" i="5"/>
  <c r="EE70" i="5"/>
  <c r="DG70" i="5"/>
  <c r="EI70" i="5"/>
  <c r="DO70" i="5"/>
  <c r="DY70" i="5"/>
  <c r="CS70" i="5"/>
  <c r="DZ70" i="5"/>
  <c r="CV70" i="5"/>
  <c r="DB98" i="5"/>
  <c r="DN98" i="5"/>
  <c r="DI98" i="5"/>
  <c r="DT98" i="5"/>
  <c r="CQ98" i="5"/>
  <c r="CZ98" i="5"/>
  <c r="DK98" i="5"/>
  <c r="DZ98" i="5"/>
  <c r="DG98" i="5"/>
  <c r="DD98" i="5"/>
  <c r="DF98" i="5"/>
  <c r="EA98" i="5"/>
  <c r="CN98" i="5"/>
  <c r="EB98" i="5"/>
  <c r="DW7" i="7"/>
  <c r="AR7" i="10" s="1"/>
  <c r="CT7" i="7"/>
  <c r="O7" i="10" s="1"/>
  <c r="DG7" i="7"/>
  <c r="AB7" i="10" s="1"/>
  <c r="CN7" i="7"/>
  <c r="I7" i="10" s="1"/>
  <c r="CR7" i="7"/>
  <c r="M7" i="10" s="1"/>
  <c r="DF7" i="7"/>
  <c r="AA7" i="10" s="1"/>
  <c r="EC7" i="7"/>
  <c r="AX7" i="10" s="1"/>
  <c r="DV7" i="7"/>
  <c r="AQ7" i="10" s="1"/>
  <c r="EA7" i="7"/>
  <c r="AV7" i="10" s="1"/>
  <c r="CQ7" i="7"/>
  <c r="L7" i="10" s="1"/>
  <c r="DS7" i="7"/>
  <c r="AN7" i="10" s="1"/>
  <c r="DM7" i="7"/>
  <c r="AH7" i="10" s="1"/>
  <c r="CV68" i="7"/>
  <c r="Q68" i="10" s="1"/>
  <c r="DA68" i="7"/>
  <c r="V68" i="10" s="1"/>
  <c r="CN68" i="7"/>
  <c r="I68" i="10" s="1"/>
  <c r="DD68" i="7"/>
  <c r="Y68" i="10" s="1"/>
  <c r="DR68" i="7"/>
  <c r="AM68" i="10" s="1"/>
  <c r="DL68" i="7"/>
  <c r="AG68" i="10" s="1"/>
  <c r="DG68" i="7"/>
  <c r="AB68" i="10" s="1"/>
  <c r="EJ68" i="7"/>
  <c r="BE68" i="10" s="1"/>
  <c r="DK68" i="7"/>
  <c r="AF68" i="10" s="1"/>
  <c r="DT68" i="7"/>
  <c r="AO68" i="10" s="1"/>
  <c r="CW68" i="7"/>
  <c r="R68" i="10" s="1"/>
  <c r="CM68" i="7"/>
  <c r="H68" i="10" s="1"/>
  <c r="DN110" i="7"/>
  <c r="AI110" i="10" s="1"/>
  <c r="CY110" i="7"/>
  <c r="T110" i="10" s="1"/>
  <c r="EA110" i="7"/>
  <c r="AV110" i="10" s="1"/>
  <c r="CM110" i="7"/>
  <c r="H110" i="10" s="1"/>
  <c r="DX110" i="7"/>
  <c r="AS110" i="10" s="1"/>
  <c r="DW110" i="7"/>
  <c r="AR110" i="10" s="1"/>
  <c r="EE110" i="7"/>
  <c r="AZ110" i="10" s="1"/>
  <c r="DG110" i="7"/>
  <c r="AB110" i="10" s="1"/>
  <c r="DY110" i="7"/>
  <c r="AT110" i="10" s="1"/>
  <c r="DM110" i="7"/>
  <c r="AH110" i="10" s="1"/>
  <c r="CT110" i="7"/>
  <c r="O110" i="10" s="1"/>
  <c r="DI110" i="7"/>
  <c r="AD110" i="10" s="1"/>
  <c r="DH110" i="7"/>
  <c r="AC110" i="10" s="1"/>
  <c r="CP78" i="5"/>
  <c r="DU78" i="5"/>
  <c r="DN78" i="5"/>
  <c r="DC78" i="5"/>
  <c r="CN78" i="5"/>
  <c r="EK78" i="5"/>
  <c r="CQ78" i="5"/>
  <c r="DY78" i="5"/>
  <c r="DA78" i="5"/>
  <c r="DT78" i="5"/>
  <c r="DV78" i="5"/>
  <c r="EH78" i="5"/>
  <c r="DB78" i="5"/>
  <c r="DB46" i="5"/>
  <c r="DZ46" i="5"/>
  <c r="EI46" i="5"/>
  <c r="DR46" i="5"/>
  <c r="DH46" i="5"/>
  <c r="EF46" i="5"/>
  <c r="EH46" i="5"/>
  <c r="DJ46" i="5"/>
  <c r="CZ46" i="5"/>
  <c r="DM46" i="5"/>
  <c r="DL46" i="5"/>
  <c r="DF46" i="5"/>
  <c r="DO46" i="5"/>
  <c r="CV37" i="7"/>
  <c r="Q37" i="10" s="1"/>
  <c r="DR37" i="7"/>
  <c r="AM37" i="10" s="1"/>
  <c r="EE37" i="7"/>
  <c r="AZ37" i="10" s="1"/>
  <c r="DY37" i="7"/>
  <c r="AT37" i="10" s="1"/>
  <c r="DL37" i="7"/>
  <c r="AG37" i="10" s="1"/>
  <c r="CX37" i="7"/>
  <c r="S37" i="10" s="1"/>
  <c r="DD37" i="7"/>
  <c r="Y37" i="10" s="1"/>
  <c r="DH37" i="7"/>
  <c r="AC37" i="10" s="1"/>
  <c r="CS37" i="7"/>
  <c r="N37" i="10" s="1"/>
  <c r="CN37" i="7"/>
  <c r="I37" i="10" s="1"/>
  <c r="DC37" i="7"/>
  <c r="X37" i="10" s="1"/>
  <c r="EF37" i="7"/>
  <c r="BA37" i="10" s="1"/>
  <c r="DW37" i="7"/>
  <c r="AR37" i="10" s="1"/>
  <c r="DH65" i="7"/>
  <c r="AC65" i="10" s="1"/>
  <c r="DG65" i="7"/>
  <c r="AB65" i="10" s="1"/>
  <c r="DU65" i="7"/>
  <c r="AP65" i="10" s="1"/>
  <c r="CL65" i="7"/>
  <c r="DA65" i="7"/>
  <c r="V65" i="10" s="1"/>
  <c r="CP65" i="7"/>
  <c r="K65" i="10" s="1"/>
  <c r="CZ65" i="7"/>
  <c r="U65" i="10" s="1"/>
  <c r="CS65" i="7"/>
  <c r="N65" i="10" s="1"/>
  <c r="EC65" i="7"/>
  <c r="AX65" i="10" s="1"/>
  <c r="EK65" i="7"/>
  <c r="BF65" i="10" s="1"/>
  <c r="DJ65" i="7"/>
  <c r="AE65" i="10" s="1"/>
  <c r="CM105" i="7"/>
  <c r="H105" i="10" s="1"/>
  <c r="CO105" i="7"/>
  <c r="J105" i="10" s="1"/>
  <c r="CN105" i="7"/>
  <c r="I105" i="10" s="1"/>
  <c r="EC105" i="7"/>
  <c r="AX105" i="10" s="1"/>
  <c r="DK105" i="7"/>
  <c r="AF105" i="10" s="1"/>
  <c r="EB105" i="7"/>
  <c r="AW105" i="10" s="1"/>
  <c r="CP105" i="7"/>
  <c r="K105" i="10" s="1"/>
  <c r="CY105" i="7"/>
  <c r="T105" i="10" s="1"/>
  <c r="DB105" i="7"/>
  <c r="W105" i="10" s="1"/>
  <c r="CZ105" i="7"/>
  <c r="U105" i="10" s="1"/>
  <c r="DL105" i="7"/>
  <c r="AG105" i="10" s="1"/>
  <c r="DV105" i="7"/>
  <c r="AQ105" i="10" s="1"/>
  <c r="DF105" i="7"/>
  <c r="CU30" i="5"/>
  <c r="EG30" i="5"/>
  <c r="CZ30" i="5"/>
  <c r="EC30" i="5"/>
  <c r="CW30" i="5"/>
  <c r="DN30" i="5"/>
  <c r="DF30" i="5"/>
  <c r="DY30" i="5"/>
  <c r="DW30" i="5"/>
  <c r="DC30" i="5"/>
  <c r="EB30" i="5"/>
  <c r="CT30" i="5"/>
  <c r="CX85" i="5"/>
  <c r="CY85" i="5"/>
  <c r="DD85" i="5"/>
  <c r="DM85" i="5"/>
  <c r="EG85" i="5"/>
  <c r="CV85" i="5"/>
  <c r="CN85" i="5"/>
  <c r="ED85" i="5"/>
  <c r="EC85" i="5"/>
  <c r="DY85" i="5"/>
  <c r="CW85" i="5"/>
  <c r="DJ85" i="5"/>
  <c r="CR85" i="5"/>
  <c r="EB85" i="5"/>
  <c r="ED18" i="5"/>
  <c r="DV18" i="5"/>
  <c r="DA18" i="5"/>
  <c r="DK18" i="5"/>
  <c r="DG18" i="5"/>
  <c r="CQ18" i="5"/>
  <c r="DZ18" i="5"/>
  <c r="DN18" i="5"/>
  <c r="CZ50" i="5"/>
  <c r="CM50" i="5"/>
  <c r="EF50" i="5"/>
  <c r="EB50" i="5"/>
  <c r="EH50" i="5"/>
  <c r="DU50" i="5"/>
  <c r="CV50" i="5"/>
  <c r="DS50" i="5"/>
  <c r="DA50" i="5"/>
  <c r="DP50" i="5"/>
  <c r="CP50" i="5"/>
  <c r="EE95" i="7"/>
  <c r="AZ95" i="10" s="1"/>
  <c r="CU95" i="7"/>
  <c r="P95" i="10" s="1"/>
  <c r="DR95" i="7"/>
  <c r="AM95" i="10" s="1"/>
  <c r="DH95" i="7"/>
  <c r="AC95" i="10" s="1"/>
  <c r="CZ95" i="7"/>
  <c r="U95" i="10" s="1"/>
  <c r="DU95" i="7"/>
  <c r="AP95" i="10" s="1"/>
  <c r="ED95" i="7"/>
  <c r="AY95" i="10" s="1"/>
  <c r="DP95" i="7"/>
  <c r="AK95" i="10" s="1"/>
  <c r="CP95" i="7"/>
  <c r="K95" i="10" s="1"/>
  <c r="DQ95" i="7"/>
  <c r="AL95" i="10" s="1"/>
  <c r="CS95" i="7"/>
  <c r="N95" i="10" s="1"/>
  <c r="DX95" i="7"/>
  <c r="AS95" i="10" s="1"/>
  <c r="EH95" i="7"/>
  <c r="BC95" i="10" s="1"/>
  <c r="DL95" i="7"/>
  <c r="AG95" i="10" s="1"/>
  <c r="EG95" i="7"/>
  <c r="BB95" i="10" s="1"/>
  <c r="DL58" i="5"/>
  <c r="DK58" i="5"/>
  <c r="DI58" i="5"/>
  <c r="DC58" i="5"/>
  <c r="CN58" i="5"/>
  <c r="EC58" i="5"/>
  <c r="DO58" i="5"/>
  <c r="DF58" i="5"/>
  <c r="DR58" i="5"/>
  <c r="DY58" i="5"/>
  <c r="DG58" i="5"/>
  <c r="CV58" i="5"/>
  <c r="DT58" i="5"/>
  <c r="EG58" i="5"/>
  <c r="EC64" i="5"/>
  <c r="CZ64" i="5"/>
  <c r="CQ64" i="5"/>
  <c r="DB64" i="5"/>
  <c r="EJ64" i="5"/>
  <c r="CO64" i="5"/>
  <c r="CY64" i="5"/>
  <c r="ED64" i="5"/>
  <c r="DY64" i="5"/>
  <c r="DH64" i="5"/>
  <c r="CV64" i="5"/>
  <c r="EF64" i="5"/>
  <c r="EA51" i="5"/>
  <c r="DN51" i="5"/>
  <c r="CY51" i="5"/>
  <c r="DS51" i="5"/>
  <c r="DU51" i="5"/>
  <c r="CZ51" i="5"/>
  <c r="DL51" i="5"/>
  <c r="EH51" i="5"/>
  <c r="DH51" i="5"/>
  <c r="CS51" i="5"/>
  <c r="EI51" i="5"/>
  <c r="DO51" i="5"/>
  <c r="CM51" i="5"/>
  <c r="DE51" i="5"/>
  <c r="CP51" i="5"/>
  <c r="DL21" i="7"/>
  <c r="AG21" i="10" s="1"/>
  <c r="DU21" i="7"/>
  <c r="AP21" i="10" s="1"/>
  <c r="EG21" i="7"/>
  <c r="BB21" i="10" s="1"/>
  <c r="DT21" i="7"/>
  <c r="AO21" i="10" s="1"/>
  <c r="EA21" i="7"/>
  <c r="AV21" i="10" s="1"/>
  <c r="EE21" i="7"/>
  <c r="AZ21" i="10" s="1"/>
  <c r="DO21" i="7"/>
  <c r="AJ21" i="10" s="1"/>
  <c r="CM21" i="7"/>
  <c r="H21" i="10" s="1"/>
  <c r="DF21" i="7"/>
  <c r="AA21" i="10" s="1"/>
  <c r="DP21" i="7"/>
  <c r="AK21" i="10" s="1"/>
  <c r="CL21" i="7"/>
  <c r="CW21" i="7"/>
  <c r="R21" i="10" s="1"/>
  <c r="DG96" i="7"/>
  <c r="AB96" i="10" s="1"/>
  <c r="DD96" i="7"/>
  <c r="Y96" i="10" s="1"/>
  <c r="EA96" i="7"/>
  <c r="AV96" i="10" s="1"/>
  <c r="EC96" i="7"/>
  <c r="AX96" i="10" s="1"/>
  <c r="DL96" i="7"/>
  <c r="AG96" i="10" s="1"/>
  <c r="DS96" i="7"/>
  <c r="AN96" i="10" s="1"/>
  <c r="DA96" i="7"/>
  <c r="V96" i="10" s="1"/>
  <c r="DE96" i="7"/>
  <c r="DM96" i="7"/>
  <c r="AH96" i="10" s="1"/>
  <c r="DC96" i="7"/>
  <c r="X96" i="10" s="1"/>
  <c r="DW96" i="7"/>
  <c r="AR96" i="10" s="1"/>
  <c r="DB96" i="7"/>
  <c r="W96" i="10" s="1"/>
  <c r="EJ49" i="5"/>
  <c r="DQ49" i="5"/>
  <c r="EI49" i="5"/>
  <c r="DL49" i="5"/>
  <c r="DG49" i="5"/>
  <c r="EE49" i="5"/>
  <c r="DA49" i="5"/>
  <c r="CQ49" i="5"/>
  <c r="EF49" i="5"/>
  <c r="CR49" i="5"/>
  <c r="CN49" i="5"/>
  <c r="DG94" i="5"/>
  <c r="DZ94" i="5"/>
  <c r="EC94" i="5"/>
  <c r="EF94" i="5"/>
  <c r="DM94" i="5"/>
  <c r="CS94" i="5"/>
  <c r="CM94" i="5"/>
  <c r="CR94" i="5"/>
  <c r="EK94" i="5"/>
  <c r="CV94" i="5"/>
  <c r="EJ94" i="5"/>
  <c r="CQ94" i="5"/>
  <c r="DQ94" i="5"/>
  <c r="CY94" i="5"/>
  <c r="DX29" i="7"/>
  <c r="AS29" i="10" s="1"/>
  <c r="CR29" i="7"/>
  <c r="M29" i="10" s="1"/>
  <c r="EH29" i="7"/>
  <c r="BC29" i="10" s="1"/>
  <c r="DS29" i="7"/>
  <c r="AN29" i="10" s="1"/>
  <c r="DN29" i="7"/>
  <c r="AI29" i="10" s="1"/>
  <c r="CX29" i="7"/>
  <c r="S29" i="10" s="1"/>
  <c r="EG29" i="7"/>
  <c r="BB29" i="10" s="1"/>
  <c r="DR29" i="7"/>
  <c r="AM29" i="10" s="1"/>
  <c r="CN29" i="7"/>
  <c r="I29" i="10" s="1"/>
  <c r="DD29" i="7"/>
  <c r="Y29" i="10" s="1"/>
  <c r="CW29" i="7"/>
  <c r="R29" i="10" s="1"/>
  <c r="DK29" i="7"/>
  <c r="AF29" i="10" s="1"/>
  <c r="DH29" i="7"/>
  <c r="AC29" i="10" s="1"/>
  <c r="ED26" i="5"/>
  <c r="CS26" i="5"/>
  <c r="DT26" i="5"/>
  <c r="DD26" i="5"/>
  <c r="CX26" i="5"/>
  <c r="EC26" i="5"/>
  <c r="CV26" i="5"/>
  <c r="DC26" i="5"/>
  <c r="DN26" i="5"/>
  <c r="DE26" i="5"/>
  <c r="DY26" i="5"/>
  <c r="DA26" i="5"/>
  <c r="EE26" i="5"/>
  <c r="DW74" i="5"/>
  <c r="CY74" i="5"/>
  <c r="DL74" i="5"/>
  <c r="DK74" i="5"/>
  <c r="EK74" i="5"/>
  <c r="EE74" i="5"/>
  <c r="DS74" i="5"/>
  <c r="EF74" i="5"/>
  <c r="DC74" i="5"/>
  <c r="EJ74" i="5"/>
  <c r="DA74" i="5"/>
  <c r="EI74" i="5"/>
  <c r="DJ74" i="5"/>
  <c r="CT74" i="5"/>
  <c r="CO74" i="5"/>
  <c r="DE32" i="5"/>
  <c r="CZ32" i="5"/>
  <c r="DZ32" i="5"/>
  <c r="CS32" i="5"/>
  <c r="DF32" i="5"/>
  <c r="CV32" i="5"/>
  <c r="EA32" i="5"/>
  <c r="DA32" i="5"/>
  <c r="CP32" i="5"/>
  <c r="EH32" i="5"/>
  <c r="DW32" i="5"/>
  <c r="DN32" i="5"/>
  <c r="DM32" i="5"/>
  <c r="DC32" i="5"/>
  <c r="EE19" i="7"/>
  <c r="AZ19" i="10" s="1"/>
  <c r="DF19" i="7"/>
  <c r="AA19" i="10" s="1"/>
  <c r="DS19" i="7"/>
  <c r="AN19" i="10" s="1"/>
  <c r="CR19" i="7"/>
  <c r="M19" i="10" s="1"/>
  <c r="DO19" i="7"/>
  <c r="AJ19" i="10" s="1"/>
  <c r="DY19" i="7"/>
  <c r="AT19" i="10" s="1"/>
  <c r="EJ19" i="7"/>
  <c r="BE19" i="10" s="1"/>
  <c r="CM19" i="7"/>
  <c r="H19" i="10" s="1"/>
  <c r="DI19" i="7"/>
  <c r="AD19" i="10" s="1"/>
  <c r="CY19" i="7"/>
  <c r="T19" i="10" s="1"/>
  <c r="CZ19" i="7"/>
  <c r="U19" i="10" s="1"/>
  <c r="CZ90" i="5"/>
  <c r="DZ90" i="5"/>
  <c r="DW90" i="5"/>
  <c r="EF90" i="5"/>
  <c r="EB90" i="5"/>
  <c r="EG90" i="5"/>
  <c r="DR90" i="5"/>
  <c r="ED90" i="5"/>
  <c r="DH90" i="5"/>
  <c r="DQ90" i="5"/>
  <c r="DY90" i="5"/>
  <c r="EC84" i="7"/>
  <c r="AX84" i="10" s="1"/>
  <c r="EI84" i="7"/>
  <c r="BD84" i="10" s="1"/>
  <c r="CO84" i="7"/>
  <c r="J84" i="10" s="1"/>
  <c r="EB84" i="7"/>
  <c r="AW84" i="10" s="1"/>
  <c r="CS84" i="7"/>
  <c r="N84" i="10" s="1"/>
  <c r="EE84" i="7"/>
  <c r="AZ84" i="10" s="1"/>
  <c r="EG84" i="7"/>
  <c r="BB84" i="10" s="1"/>
  <c r="DY84" i="7"/>
  <c r="AT84" i="10" s="1"/>
  <c r="CV84" i="7"/>
  <c r="Q84" i="10" s="1"/>
  <c r="ED84" i="7"/>
  <c r="AY84" i="10" s="1"/>
  <c r="DQ84" i="7"/>
  <c r="AL84" i="10" s="1"/>
  <c r="CW84" i="7"/>
  <c r="R84" i="10" s="1"/>
  <c r="CY84" i="7"/>
  <c r="T84" i="10" s="1"/>
  <c r="EG86" i="7"/>
  <c r="BB86" i="10" s="1"/>
  <c r="DZ86" i="7"/>
  <c r="AU86" i="10" s="1"/>
  <c r="EC86" i="7"/>
  <c r="AX86" i="10" s="1"/>
  <c r="EB86" i="7"/>
  <c r="AW86" i="10" s="1"/>
  <c r="DV86" i="7"/>
  <c r="AQ86" i="10" s="1"/>
  <c r="DB86" i="7"/>
  <c r="W86" i="10" s="1"/>
  <c r="EI86" i="7"/>
  <c r="BD86" i="10" s="1"/>
  <c r="CP86" i="7"/>
  <c r="K86" i="10" s="1"/>
  <c r="DK86" i="7"/>
  <c r="AF86" i="10" s="1"/>
  <c r="DL86" i="7"/>
  <c r="AG86" i="10" s="1"/>
  <c r="CN86" i="7"/>
  <c r="I86" i="10" s="1"/>
  <c r="CX86" i="7"/>
  <c r="S86" i="10" s="1"/>
  <c r="EA27" i="5"/>
  <c r="DU27" i="5"/>
  <c r="CL27" i="5"/>
  <c r="DI27" i="5"/>
  <c r="DR27" i="5"/>
  <c r="CT27" i="5"/>
  <c r="DW27" i="5"/>
  <c r="DY27" i="5"/>
  <c r="EI27" i="5"/>
  <c r="DT27" i="5"/>
  <c r="EB27" i="5"/>
  <c r="DO27" i="5"/>
  <c r="EF27" i="5"/>
  <c r="DD85" i="7"/>
  <c r="Y85" i="10" s="1"/>
  <c r="EJ85" i="7"/>
  <c r="BE85" i="10" s="1"/>
  <c r="DL85" i="7"/>
  <c r="AG85" i="10" s="1"/>
  <c r="CU85" i="7"/>
  <c r="P85" i="10" s="1"/>
  <c r="DR85" i="7"/>
  <c r="AM85" i="10" s="1"/>
  <c r="DH85" i="7"/>
  <c r="AC85" i="10" s="1"/>
  <c r="CP85" i="7"/>
  <c r="K85" i="10" s="1"/>
  <c r="CZ85" i="7"/>
  <c r="U85" i="10" s="1"/>
  <c r="DF85" i="7"/>
  <c r="AA85" i="10" s="1"/>
  <c r="DQ85" i="7"/>
  <c r="AL85" i="10" s="1"/>
  <c r="DN85" i="7"/>
  <c r="AI85" i="10" s="1"/>
  <c r="DB85" i="7"/>
  <c r="W85" i="10" s="1"/>
  <c r="EA6" i="5"/>
  <c r="DA6" i="5"/>
  <c r="CV6" i="5"/>
  <c r="CO6" i="5"/>
  <c r="CY6" i="5"/>
  <c r="DK6" i="5"/>
  <c r="EK6" i="5"/>
  <c r="DW6" i="5"/>
  <c r="CS6" i="5"/>
  <c r="DD6" i="5"/>
  <c r="EF6" i="5"/>
  <c r="DZ6" i="5"/>
  <c r="CN6" i="5"/>
  <c r="EG4" i="5"/>
  <c r="CY4" i="5"/>
  <c r="DK4" i="5"/>
  <c r="DM4" i="5"/>
  <c r="CS4" i="5"/>
  <c r="DN4" i="5"/>
  <c r="CV4" i="5"/>
  <c r="EK4" i="5"/>
  <c r="DL4" i="5"/>
  <c r="CU4" i="5"/>
  <c r="EI4" i="5"/>
  <c r="DW4" i="5"/>
  <c r="CL4" i="5"/>
  <c r="CU83" i="5"/>
  <c r="DV83" i="5"/>
  <c r="DF83" i="5"/>
  <c r="DU83" i="5"/>
  <c r="EI83" i="5"/>
  <c r="DP83" i="5"/>
  <c r="CQ83" i="5"/>
  <c r="CL83" i="5"/>
  <c r="EH83" i="5"/>
  <c r="CM83" i="5"/>
  <c r="DB83" i="5"/>
  <c r="DW83" i="5"/>
  <c r="CZ83" i="5"/>
  <c r="DU22" i="7"/>
  <c r="AP22" i="10" s="1"/>
  <c r="CZ22" i="7"/>
  <c r="U22" i="10" s="1"/>
  <c r="DI22" i="7"/>
  <c r="AD22" i="10" s="1"/>
  <c r="CQ22" i="7"/>
  <c r="L22" i="10" s="1"/>
  <c r="DR22" i="7"/>
  <c r="AM22" i="10" s="1"/>
  <c r="CO22" i="7"/>
  <c r="J22" i="10" s="1"/>
  <c r="DK22" i="7"/>
  <c r="AF22" i="10" s="1"/>
  <c r="CS22" i="7"/>
  <c r="N22" i="10" s="1"/>
  <c r="DC22" i="7"/>
  <c r="X22" i="10" s="1"/>
  <c r="EF22" i="7"/>
  <c r="BA22" i="10" s="1"/>
  <c r="EJ22" i="7"/>
  <c r="BE22" i="10" s="1"/>
  <c r="EA20" i="5"/>
  <c r="EJ20" i="5"/>
  <c r="CV20" i="5"/>
  <c r="DM20" i="5"/>
  <c r="CW20" i="5"/>
  <c r="DA20" i="5"/>
  <c r="DO20" i="5"/>
  <c r="EB20" i="5"/>
  <c r="DY20" i="5"/>
  <c r="DI20" i="5"/>
  <c r="DD20" i="5"/>
  <c r="EK20" i="5"/>
  <c r="DZ20" i="5"/>
  <c r="DN20" i="5"/>
  <c r="CY107" i="7"/>
  <c r="T107" i="10" s="1"/>
  <c r="DY107" i="7"/>
  <c r="AT107" i="10" s="1"/>
  <c r="EI107" i="7"/>
  <c r="BD107" i="10" s="1"/>
  <c r="EG107" i="7"/>
  <c r="BB107" i="10" s="1"/>
  <c r="DW107" i="7"/>
  <c r="AR107" i="10" s="1"/>
  <c r="ED107" i="7"/>
  <c r="AY107" i="10" s="1"/>
  <c r="DF107" i="7"/>
  <c r="AA107" i="10" s="1"/>
  <c r="EB107" i="7"/>
  <c r="AW107" i="10" s="1"/>
  <c r="EE107" i="7"/>
  <c r="AZ107" i="10" s="1"/>
  <c r="DK107" i="7"/>
  <c r="AF107" i="10" s="1"/>
  <c r="DA107" i="7"/>
  <c r="V107" i="10" s="1"/>
  <c r="DU107" i="7"/>
  <c r="AP107" i="10" s="1"/>
  <c r="DJ57" i="5"/>
  <c r="ED57" i="5"/>
  <c r="EF57" i="5"/>
  <c r="DW57" i="5"/>
  <c r="DE57" i="5"/>
  <c r="DY57" i="5"/>
  <c r="DT57" i="5"/>
  <c r="DX57" i="5"/>
  <c r="DR57" i="5"/>
  <c r="CO57" i="5"/>
  <c r="EE57" i="5"/>
  <c r="DF57" i="5"/>
  <c r="CL57" i="5"/>
  <c r="CR57" i="5"/>
  <c r="CL94" i="7"/>
  <c r="DL94" i="7"/>
  <c r="AG94" i="10" s="1"/>
  <c r="DK94" i="7"/>
  <c r="AF94" i="10" s="1"/>
  <c r="CS94" i="7"/>
  <c r="N94" i="10" s="1"/>
  <c r="DR94" i="7"/>
  <c r="AM94" i="10" s="1"/>
  <c r="EG94" i="7"/>
  <c r="BB94" i="10" s="1"/>
  <c r="CO94" i="7"/>
  <c r="J94" i="10" s="1"/>
  <c r="DD94" i="7"/>
  <c r="Y94" i="10" s="1"/>
  <c r="EB94" i="7"/>
  <c r="AW94" i="10" s="1"/>
  <c r="DA94" i="7"/>
  <c r="V94" i="10" s="1"/>
  <c r="CN94" i="7"/>
  <c r="I94" i="10" s="1"/>
  <c r="ED94" i="7"/>
  <c r="AY94" i="10" s="1"/>
  <c r="EH94" i="7"/>
  <c r="BC94" i="10" s="1"/>
  <c r="DU94" i="7"/>
  <c r="AP94" i="10" s="1"/>
  <c r="DY30" i="7"/>
  <c r="AT30" i="10" s="1"/>
  <c r="DR30" i="7"/>
  <c r="AM30" i="10" s="1"/>
  <c r="DV30" i="7"/>
  <c r="AQ30" i="10" s="1"/>
  <c r="CX30" i="7"/>
  <c r="S30" i="10" s="1"/>
  <c r="EE30" i="7"/>
  <c r="AZ30" i="10" s="1"/>
  <c r="DU30" i="7"/>
  <c r="AP30" i="10" s="1"/>
  <c r="EG30" i="7"/>
  <c r="BB30" i="10" s="1"/>
  <c r="DW30" i="7"/>
  <c r="AR30" i="10" s="1"/>
  <c r="DO30" i="7"/>
  <c r="AJ30" i="10" s="1"/>
  <c r="DT30" i="7"/>
  <c r="AO30" i="10" s="1"/>
  <c r="DP30" i="7"/>
  <c r="AK30" i="10" s="1"/>
  <c r="EI30" i="7"/>
  <c r="BD30" i="10" s="1"/>
  <c r="EB30" i="7"/>
  <c r="AW30" i="10" s="1"/>
  <c r="DH30" i="7"/>
  <c r="AC30" i="10" s="1"/>
  <c r="ED107" i="5"/>
  <c r="EA107" i="5"/>
  <c r="CQ107" i="5"/>
  <c r="CS107" i="5"/>
  <c r="DB107" i="5"/>
  <c r="EK107" i="5"/>
  <c r="DM107" i="5"/>
  <c r="DD107" i="5"/>
  <c r="DA107" i="5"/>
  <c r="EB107" i="5"/>
  <c r="DI107" i="5"/>
  <c r="CL107" i="5"/>
  <c r="EC107" i="5"/>
  <c r="DX53" i="7"/>
  <c r="AS53" i="10" s="1"/>
  <c r="CO53" i="7"/>
  <c r="J53" i="10" s="1"/>
  <c r="EE53" i="7"/>
  <c r="AZ53" i="10" s="1"/>
  <c r="DF53" i="7"/>
  <c r="AA53" i="10" s="1"/>
  <c r="DB53" i="7"/>
  <c r="W53" i="10" s="1"/>
  <c r="CQ53" i="7"/>
  <c r="L53" i="10" s="1"/>
  <c r="CT53" i="7"/>
  <c r="O53" i="10" s="1"/>
  <c r="DY53" i="7"/>
  <c r="AT53" i="10" s="1"/>
  <c r="CV53" i="7"/>
  <c r="Q53" i="10" s="1"/>
  <c r="EG53" i="7"/>
  <c r="BB53" i="10" s="1"/>
  <c r="EK53" i="7"/>
  <c r="BF53" i="10" s="1"/>
  <c r="EF53" i="7"/>
  <c r="BA53" i="10" s="1"/>
  <c r="CN53" i="7"/>
  <c r="I53" i="10" s="1"/>
  <c r="ED53" i="7"/>
  <c r="AY53" i="10" s="1"/>
  <c r="CL79" i="7"/>
  <c r="CN79" i="7"/>
  <c r="I79" i="10" s="1"/>
  <c r="DX79" i="7"/>
  <c r="AS79" i="10" s="1"/>
  <c r="CU79" i="7"/>
  <c r="P79" i="10" s="1"/>
  <c r="CY79" i="7"/>
  <c r="T79" i="10" s="1"/>
  <c r="DH79" i="7"/>
  <c r="AC79" i="10" s="1"/>
  <c r="DQ79" i="7"/>
  <c r="AL79" i="10" s="1"/>
  <c r="DJ79" i="7"/>
  <c r="AE79" i="10" s="1"/>
  <c r="EJ79" i="7"/>
  <c r="BE79" i="10" s="1"/>
  <c r="DB79" i="7"/>
  <c r="W79" i="10" s="1"/>
  <c r="EH97" i="7"/>
  <c r="BC97" i="10" s="1"/>
  <c r="EE97" i="7"/>
  <c r="AZ97" i="10" s="1"/>
  <c r="EI97" i="7"/>
  <c r="BD97" i="10" s="1"/>
  <c r="DF97" i="7"/>
  <c r="AA97" i="10" s="1"/>
  <c r="CP97" i="7"/>
  <c r="K97" i="10" s="1"/>
  <c r="CY97" i="7"/>
  <c r="T97" i="10" s="1"/>
  <c r="DZ97" i="7"/>
  <c r="AU97" i="10" s="1"/>
  <c r="EC97" i="7"/>
  <c r="AX97" i="10" s="1"/>
  <c r="EF97" i="7"/>
  <c r="BA97" i="10" s="1"/>
  <c r="EA97" i="7"/>
  <c r="AV97" i="10" s="1"/>
  <c r="CS104" i="5"/>
  <c r="EA104" i="5"/>
  <c r="DD104" i="5"/>
  <c r="DK104" i="5"/>
  <c r="DH104" i="5"/>
  <c r="CT104" i="5"/>
  <c r="CQ104" i="5"/>
  <c r="CP104" i="5"/>
  <c r="EI104" i="5"/>
  <c r="CR104" i="5"/>
  <c r="DU35" i="5"/>
  <c r="EI35" i="5"/>
  <c r="CV35" i="5"/>
  <c r="EA35" i="5"/>
  <c r="DE35" i="5"/>
  <c r="DF35" i="5"/>
  <c r="DB35" i="5"/>
  <c r="DZ35" i="5"/>
  <c r="CO35" i="5"/>
  <c r="DA35" i="5"/>
  <c r="CW35" i="5"/>
  <c r="DL35" i="5"/>
  <c r="EK35" i="5"/>
  <c r="DY35" i="5"/>
  <c r="DF82" i="5"/>
  <c r="DL82" i="5"/>
  <c r="EJ82" i="5"/>
  <c r="EA82" i="5"/>
  <c r="CR82" i="5"/>
  <c r="EE82" i="5"/>
  <c r="CX82" i="5"/>
  <c r="CO82" i="5"/>
  <c r="EG82" i="5"/>
  <c r="CT82" i="5"/>
  <c r="CV82" i="5"/>
  <c r="DC82" i="5"/>
  <c r="CZ82" i="5"/>
  <c r="DV82" i="5"/>
  <c r="DU77" i="5"/>
  <c r="DS77" i="5"/>
  <c r="DG77" i="5"/>
  <c r="DM77" i="5"/>
  <c r="CZ77" i="5"/>
  <c r="DH77" i="5"/>
  <c r="CQ77" i="5"/>
  <c r="DJ77" i="5"/>
  <c r="CX77" i="5"/>
  <c r="EC77" i="5"/>
  <c r="CT77" i="5"/>
  <c r="EJ39" i="7"/>
  <c r="BE39" i="10" s="1"/>
  <c r="CR39" i="7"/>
  <c r="M39" i="10" s="1"/>
  <c r="EC39" i="7"/>
  <c r="AX39" i="10" s="1"/>
  <c r="CS39" i="7"/>
  <c r="N39" i="10" s="1"/>
  <c r="DQ39" i="7"/>
  <c r="AL39" i="10" s="1"/>
  <c r="DV39" i="7"/>
  <c r="AQ39" i="10" s="1"/>
  <c r="DF39" i="7"/>
  <c r="AA39" i="10" s="1"/>
  <c r="DG39" i="7"/>
  <c r="AB39" i="10" s="1"/>
  <c r="DW27" i="7"/>
  <c r="AR27" i="10" s="1"/>
  <c r="EJ27" i="7"/>
  <c r="BE27" i="10" s="1"/>
  <c r="DX27" i="7"/>
  <c r="AS27" i="10" s="1"/>
  <c r="EH27" i="7"/>
  <c r="BC27" i="10" s="1"/>
  <c r="DZ27" i="7"/>
  <c r="AU27" i="10" s="1"/>
  <c r="DS27" i="7"/>
  <c r="AN27" i="10" s="1"/>
  <c r="EI27" i="7"/>
  <c r="BD27" i="10" s="1"/>
  <c r="DO27" i="7"/>
  <c r="AJ27" i="10" s="1"/>
  <c r="EF27" i="7"/>
  <c r="BA27" i="10" s="1"/>
  <c r="DL74" i="7"/>
  <c r="AG74" i="10" s="1"/>
  <c r="CZ74" i="7"/>
  <c r="U74" i="10" s="1"/>
  <c r="DU74" i="7"/>
  <c r="AP74" i="10" s="1"/>
  <c r="CV74" i="7"/>
  <c r="Q74" i="10" s="1"/>
  <c r="DM74" i="7"/>
  <c r="AH74" i="10" s="1"/>
  <c r="DW74" i="7"/>
  <c r="AR74" i="10" s="1"/>
  <c r="DZ74" i="7"/>
  <c r="AU74" i="10" s="1"/>
  <c r="DK74" i="7"/>
  <c r="AF74" i="10" s="1"/>
  <c r="EJ74" i="7"/>
  <c r="BE74" i="10" s="1"/>
  <c r="CQ74" i="7"/>
  <c r="L74" i="10" s="1"/>
  <c r="CP74" i="7"/>
  <c r="K74" i="10" s="1"/>
  <c r="DB74" i="7"/>
  <c r="W74" i="10" s="1"/>
  <c r="CM69" i="5"/>
  <c r="DZ69" i="5"/>
  <c r="DX69" i="5"/>
  <c r="EA69" i="5"/>
  <c r="DW69" i="5"/>
  <c r="CS69" i="5"/>
  <c r="DD69" i="5"/>
  <c r="EG69" i="5"/>
  <c r="DC69" i="5"/>
  <c r="EK69" i="5"/>
  <c r="DB69" i="5"/>
  <c r="EC69" i="5"/>
  <c r="DG69" i="5"/>
  <c r="DC38" i="7"/>
  <c r="X38" i="10" s="1"/>
  <c r="ED38" i="7"/>
  <c r="AY38" i="10" s="1"/>
  <c r="EJ38" i="7"/>
  <c r="BE38" i="10" s="1"/>
  <c r="CU38" i="7"/>
  <c r="P38" i="10" s="1"/>
  <c r="CV38" i="7"/>
  <c r="Q38" i="10" s="1"/>
  <c r="EC38" i="7"/>
  <c r="AX38" i="10" s="1"/>
  <c r="DB38" i="7"/>
  <c r="W38" i="10" s="1"/>
  <c r="DD38" i="7"/>
  <c r="Y38" i="10" s="1"/>
  <c r="DM38" i="7"/>
  <c r="AH38" i="10" s="1"/>
  <c r="CP38" i="7"/>
  <c r="K38" i="10" s="1"/>
  <c r="DI38" i="7"/>
  <c r="AD38" i="10" s="1"/>
  <c r="CY38" i="7"/>
  <c r="T38" i="10" s="1"/>
  <c r="DR37" i="5"/>
  <c r="EJ37" i="5"/>
  <c r="DX37" i="5"/>
  <c r="EG37" i="5"/>
  <c r="DF37" i="5"/>
  <c r="EH37" i="5"/>
  <c r="DN37" i="5"/>
  <c r="CT37" i="5"/>
  <c r="EI37" i="5"/>
  <c r="CX37" i="5"/>
  <c r="DZ37" i="5"/>
  <c r="CO37" i="5"/>
  <c r="CP37" i="5"/>
  <c r="CT82" i="7"/>
  <c r="O82" i="10" s="1"/>
  <c r="DB82" i="7"/>
  <c r="W82" i="10" s="1"/>
  <c r="DS82" i="7"/>
  <c r="AN82" i="10" s="1"/>
  <c r="CN82" i="7"/>
  <c r="I82" i="10" s="1"/>
  <c r="DO82" i="7"/>
  <c r="AJ82" i="10" s="1"/>
  <c r="CV82" i="7"/>
  <c r="Q82" i="10" s="1"/>
  <c r="CZ82" i="7"/>
  <c r="U82" i="10" s="1"/>
  <c r="DV82" i="7"/>
  <c r="AQ82" i="10" s="1"/>
  <c r="CU82" i="7"/>
  <c r="P82" i="10" s="1"/>
  <c r="EI82" i="7"/>
  <c r="BD82" i="10" s="1"/>
  <c r="EA82" i="7"/>
  <c r="AV82" i="10" s="1"/>
  <c r="DQ82" i="7"/>
  <c r="AL82" i="10" s="1"/>
  <c r="DC82" i="7"/>
  <c r="X82" i="10" s="1"/>
  <c r="EB82" i="7"/>
  <c r="AW82" i="10" s="1"/>
  <c r="EH25" i="7"/>
  <c r="BC25" i="10" s="1"/>
  <c r="EC25" i="7"/>
  <c r="AX25" i="10" s="1"/>
  <c r="CL25" i="7"/>
  <c r="CW25" i="7"/>
  <c r="R25" i="10" s="1"/>
  <c r="DF25" i="7"/>
  <c r="AA25" i="10" s="1"/>
  <c r="EJ25" i="7"/>
  <c r="BE25" i="10" s="1"/>
  <c r="CX25" i="7"/>
  <c r="S25" i="10" s="1"/>
  <c r="CN25" i="7"/>
  <c r="I25" i="10" s="1"/>
  <c r="CS25" i="7"/>
  <c r="N25" i="10" s="1"/>
  <c r="DQ25" i="7"/>
  <c r="AL25" i="10" s="1"/>
  <c r="DM25" i="7"/>
  <c r="AH25" i="10" s="1"/>
  <c r="DN38" i="5"/>
  <c r="EG38" i="5"/>
  <c r="DQ38" i="5"/>
  <c r="DT38" i="5"/>
  <c r="EF38" i="5"/>
  <c r="CS38" i="5"/>
  <c r="EA38" i="5"/>
  <c r="EK38" i="5"/>
  <c r="DL38" i="5"/>
  <c r="CV38" i="5"/>
  <c r="CR38" i="5"/>
  <c r="EH38" i="5"/>
  <c r="EH71" i="7"/>
  <c r="BC71" i="10" s="1"/>
  <c r="DB71" i="7"/>
  <c r="W71" i="10" s="1"/>
  <c r="DM71" i="7"/>
  <c r="AH71" i="10" s="1"/>
  <c r="EI71" i="7"/>
  <c r="BD71" i="10" s="1"/>
  <c r="DD71" i="7"/>
  <c r="Y71" i="10" s="1"/>
  <c r="DQ71" i="7"/>
  <c r="AL71" i="10" s="1"/>
  <c r="DI71" i="7"/>
  <c r="AD71" i="10" s="1"/>
  <c r="CO71" i="7"/>
  <c r="J71" i="10" s="1"/>
  <c r="EJ71" i="7"/>
  <c r="BE71" i="10" s="1"/>
  <c r="EC71" i="7"/>
  <c r="AX71" i="10" s="1"/>
  <c r="EK71" i="7"/>
  <c r="BF71" i="10" s="1"/>
  <c r="CR71" i="7"/>
  <c r="M71" i="10" s="1"/>
  <c r="DL71" i="7"/>
  <c r="AG71" i="10" s="1"/>
  <c r="DD34" i="7"/>
  <c r="Y34" i="10" s="1"/>
  <c r="EK34" i="7"/>
  <c r="BF34" i="10" s="1"/>
  <c r="CT34" i="7"/>
  <c r="O34" i="10" s="1"/>
  <c r="CO34" i="7"/>
  <c r="J34" i="10" s="1"/>
  <c r="DF34" i="7"/>
  <c r="AA34" i="10" s="1"/>
  <c r="DP34" i="7"/>
  <c r="AK34" i="10" s="1"/>
  <c r="CY34" i="7"/>
  <c r="T34" i="10" s="1"/>
  <c r="DB34" i="7"/>
  <c r="W34" i="10" s="1"/>
  <c r="CU34" i="7"/>
  <c r="P34" i="10" s="1"/>
  <c r="EA34" i="7"/>
  <c r="AV34" i="10" s="1"/>
  <c r="DV34" i="7"/>
  <c r="AQ34" i="10" s="1"/>
  <c r="DW34" i="7"/>
  <c r="AR34" i="10" s="1"/>
  <c r="EB34" i="7"/>
  <c r="AW34" i="10" s="1"/>
  <c r="ED34" i="7"/>
  <c r="AY34" i="10" s="1"/>
  <c r="DU72" i="5"/>
  <c r="CT72" i="5"/>
  <c r="CR72" i="5"/>
  <c r="EB72" i="5"/>
  <c r="DT72" i="5"/>
  <c r="EI72" i="5"/>
  <c r="EK72" i="5"/>
  <c r="CO72" i="5"/>
  <c r="DO72" i="5"/>
  <c r="EA72" i="5"/>
  <c r="DB72" i="5"/>
  <c r="DS72" i="5"/>
  <c r="CN72" i="5"/>
  <c r="EJ72" i="5"/>
  <c r="CM40" i="5"/>
  <c r="CL40" i="5"/>
  <c r="DS40" i="5"/>
  <c r="CO40" i="5"/>
  <c r="DZ40" i="5"/>
  <c r="DQ40" i="5"/>
  <c r="DO40" i="5"/>
  <c r="CT40" i="5"/>
  <c r="DI40" i="5"/>
  <c r="CU40" i="5"/>
  <c r="EK40" i="5"/>
  <c r="DG40" i="5"/>
  <c r="DU40" i="5"/>
  <c r="EJ40" i="5"/>
  <c r="DJ40" i="5"/>
  <c r="DQ15" i="7"/>
  <c r="AL15" i="10" s="1"/>
  <c r="EE15" i="7"/>
  <c r="AZ15" i="10" s="1"/>
  <c r="CN15" i="7"/>
  <c r="I15" i="10" s="1"/>
  <c r="CT15" i="7"/>
  <c r="O15" i="10" s="1"/>
  <c r="EH15" i="7"/>
  <c r="BC15" i="10" s="1"/>
  <c r="DW15" i="7"/>
  <c r="AR15" i="10" s="1"/>
  <c r="DV15" i="7"/>
  <c r="AQ15" i="10" s="1"/>
  <c r="DG15" i="7"/>
  <c r="AB15" i="10" s="1"/>
  <c r="DL15" i="7"/>
  <c r="AG15" i="10" s="1"/>
  <c r="DM15" i="7"/>
  <c r="AH15" i="10" s="1"/>
  <c r="DK15" i="7"/>
  <c r="AF15" i="10" s="1"/>
  <c r="EI15" i="7"/>
  <c r="BD15" i="10" s="1"/>
  <c r="DS15" i="7"/>
  <c r="AN15" i="10" s="1"/>
  <c r="EF15" i="7"/>
  <c r="BA15" i="10" s="1"/>
  <c r="CR91" i="5"/>
  <c r="CZ91" i="5"/>
  <c r="DN91" i="5"/>
  <c r="DL91" i="5"/>
  <c r="DY91" i="5"/>
  <c r="EG91" i="5"/>
  <c r="DK91" i="5"/>
  <c r="DB91" i="5"/>
  <c r="EA91" i="5"/>
  <c r="EC91" i="5"/>
  <c r="DK13" i="7"/>
  <c r="AF13" i="10" s="1"/>
  <c r="DC13" i="7"/>
  <c r="X13" i="10" s="1"/>
  <c r="DD13" i="7"/>
  <c r="Y13" i="10" s="1"/>
  <c r="DF13" i="7"/>
  <c r="AA13" i="10" s="1"/>
  <c r="DS13" i="7"/>
  <c r="AN13" i="10" s="1"/>
  <c r="DZ13" i="7"/>
  <c r="AU13" i="10" s="1"/>
  <c r="DI13" i="7"/>
  <c r="AD13" i="10" s="1"/>
  <c r="DH13" i="7"/>
  <c r="AC13" i="10" s="1"/>
  <c r="CU13" i="7"/>
  <c r="P13" i="10" s="1"/>
  <c r="DJ13" i="7"/>
  <c r="AE13" i="10" s="1"/>
  <c r="DK39" i="5"/>
  <c r="DH39" i="5"/>
  <c r="DQ39" i="5"/>
  <c r="DR39" i="5"/>
  <c r="DY39" i="5"/>
  <c r="EF39" i="5"/>
  <c r="DL39" i="5"/>
  <c r="EG39" i="5"/>
  <c r="CV39" i="5"/>
  <c r="DW39" i="5"/>
  <c r="DD39" i="5"/>
  <c r="DU39" i="5"/>
  <c r="DO39" i="5"/>
  <c r="DB39" i="5"/>
  <c r="DQ105" i="5"/>
  <c r="EI105" i="5"/>
  <c r="DP105" i="5"/>
  <c r="EC105" i="5"/>
  <c r="DW105" i="5"/>
  <c r="DV105" i="5"/>
  <c r="DH105" i="5"/>
  <c r="DE105" i="5"/>
  <c r="CT105" i="5"/>
  <c r="DS105" i="5"/>
  <c r="DL105" i="5"/>
  <c r="CP105" i="5"/>
  <c r="DY105" i="5"/>
  <c r="EH105" i="5"/>
  <c r="CZ111" i="7"/>
  <c r="U111" i="10" s="1"/>
  <c r="DV111" i="7"/>
  <c r="AQ111" i="10" s="1"/>
  <c r="CN111" i="7"/>
  <c r="I111" i="10" s="1"/>
  <c r="DB111" i="7"/>
  <c r="W111" i="10" s="1"/>
  <c r="EA111" i="7"/>
  <c r="AV111" i="10" s="1"/>
  <c r="DS111" i="7"/>
  <c r="AN111" i="10" s="1"/>
  <c r="DL111" i="7"/>
  <c r="AG111" i="10" s="1"/>
  <c r="DJ111" i="7"/>
  <c r="AE111" i="10" s="1"/>
  <c r="CP111" i="7"/>
  <c r="K111" i="10" s="1"/>
  <c r="EB111" i="7"/>
  <c r="AW111" i="10" s="1"/>
  <c r="DQ111" i="7"/>
  <c r="AL111" i="10" s="1"/>
  <c r="DH111" i="7"/>
  <c r="AC111" i="10" s="1"/>
  <c r="CX111" i="7"/>
  <c r="S111" i="10" s="1"/>
  <c r="DW111" i="7"/>
  <c r="AR111" i="10" s="1"/>
  <c r="EF70" i="5"/>
  <c r="DU70" i="5"/>
  <c r="DR70" i="5"/>
  <c r="DE70" i="5"/>
  <c r="EC70" i="5"/>
  <c r="CW70" i="5"/>
  <c r="EJ70" i="5"/>
  <c r="EB70" i="5"/>
  <c r="DD70" i="5"/>
  <c r="CU70" i="5"/>
  <c r="CQ70" i="5"/>
  <c r="DJ70" i="5"/>
  <c r="CT70" i="5"/>
  <c r="DX70" i="5"/>
  <c r="CL98" i="5"/>
  <c r="DU98" i="5"/>
  <c r="CT98" i="5"/>
  <c r="ED98" i="5"/>
  <c r="EH98" i="5"/>
  <c r="EI98" i="5"/>
  <c r="CR98" i="5"/>
  <c r="EG98" i="5"/>
  <c r="DM98" i="5"/>
  <c r="DC98" i="5"/>
  <c r="DA98" i="5"/>
  <c r="DK7" i="7"/>
  <c r="AF7" i="10" s="1"/>
  <c r="CY7" i="7"/>
  <c r="T7" i="10" s="1"/>
  <c r="DE7" i="7"/>
  <c r="DT7" i="7"/>
  <c r="AO7" i="10" s="1"/>
  <c r="CV7" i="7"/>
  <c r="Q7" i="10" s="1"/>
  <c r="CM7" i="7"/>
  <c r="H7" i="10" s="1"/>
  <c r="DR7" i="7"/>
  <c r="AM7" i="10" s="1"/>
  <c r="CL7" i="7"/>
  <c r="CZ7" i="7"/>
  <c r="U7" i="10" s="1"/>
  <c r="DA7" i="7"/>
  <c r="V7" i="10" s="1"/>
  <c r="DL7" i="7"/>
  <c r="AG7" i="10" s="1"/>
  <c r="CU7" i="7"/>
  <c r="P7" i="10" s="1"/>
  <c r="DC7" i="7"/>
  <c r="X7" i="10" s="1"/>
  <c r="DF68" i="7"/>
  <c r="AA68" i="10" s="1"/>
  <c r="DU68" i="7"/>
  <c r="AP68" i="10" s="1"/>
  <c r="CO68" i="7"/>
  <c r="J68" i="10" s="1"/>
  <c r="DI68" i="7"/>
  <c r="AD68" i="10" s="1"/>
  <c r="EA68" i="7"/>
  <c r="AV68" i="10" s="1"/>
  <c r="CX68" i="7"/>
  <c r="S68" i="10" s="1"/>
  <c r="DS68" i="7"/>
  <c r="AN68" i="10" s="1"/>
  <c r="DE68" i="7"/>
  <c r="CZ68" i="7"/>
  <c r="U68" i="10" s="1"/>
  <c r="EF68" i="7"/>
  <c r="BA68" i="10" s="1"/>
  <c r="ED110" i="7"/>
  <c r="AY110" i="10" s="1"/>
  <c r="DK110" i="7"/>
  <c r="AF110" i="10" s="1"/>
  <c r="CL110" i="7"/>
  <c r="EC110" i="7"/>
  <c r="AX110" i="10" s="1"/>
  <c r="DA110" i="7"/>
  <c r="V110" i="10" s="1"/>
  <c r="DC110" i="7"/>
  <c r="X110" i="10" s="1"/>
  <c r="DF110" i="7"/>
  <c r="DO110" i="7"/>
  <c r="AJ110" i="10" s="1"/>
  <c r="DE110" i="7"/>
  <c r="Z110" i="10" s="1"/>
  <c r="EJ110" i="7"/>
  <c r="BE110" i="10" s="1"/>
  <c r="DD78" i="5"/>
  <c r="EC78" i="5"/>
  <c r="DX78" i="5"/>
  <c r="EB78" i="5"/>
  <c r="DF78" i="5"/>
  <c r="DM78" i="5"/>
  <c r="CY78" i="5"/>
  <c r="DH78" i="5"/>
  <c r="CT78" i="5"/>
  <c r="CS78" i="5"/>
  <c r="EF78" i="5"/>
  <c r="DJ78" i="5"/>
  <c r="CV78" i="5"/>
  <c r="CZ78" i="5"/>
  <c r="DG46" i="5"/>
  <c r="CW46" i="5"/>
  <c r="CM46" i="5"/>
  <c r="DA46" i="5"/>
  <c r="EJ46" i="5"/>
  <c r="EE46" i="5"/>
  <c r="CR46" i="5"/>
  <c r="CP46" i="5"/>
  <c r="CX46" i="5"/>
  <c r="DV46" i="5"/>
  <c r="DS46" i="5"/>
  <c r="CV46" i="5"/>
  <c r="DC46" i="5"/>
  <c r="CW37" i="7"/>
  <c r="R37" i="10" s="1"/>
  <c r="DM37" i="7"/>
  <c r="AH37" i="10" s="1"/>
  <c r="CZ37" i="7"/>
  <c r="U37" i="10" s="1"/>
  <c r="CY37" i="7"/>
  <c r="T37" i="10" s="1"/>
  <c r="CT37" i="7"/>
  <c r="O37" i="10" s="1"/>
  <c r="EA37" i="7"/>
  <c r="AV37" i="10" s="1"/>
  <c r="DV37" i="7"/>
  <c r="AQ37" i="10" s="1"/>
  <c r="EB37" i="7"/>
  <c r="AW37" i="10" s="1"/>
  <c r="EC37" i="7"/>
  <c r="AX37" i="10" s="1"/>
  <c r="DI37" i="7"/>
  <c r="AD37" i="10" s="1"/>
  <c r="EI37" i="7"/>
  <c r="BD37" i="10" s="1"/>
  <c r="EH37" i="7"/>
  <c r="BC37" i="10" s="1"/>
  <c r="DR65" i="7"/>
  <c r="AM65" i="10" s="1"/>
  <c r="DQ65" i="7"/>
  <c r="AL65" i="10" s="1"/>
  <c r="CT65" i="7"/>
  <c r="O65" i="10" s="1"/>
  <c r="EI65" i="7"/>
  <c r="BD65" i="10" s="1"/>
  <c r="CO65" i="7"/>
  <c r="J65" i="10" s="1"/>
  <c r="CV65" i="7"/>
  <c r="Q65" i="10" s="1"/>
  <c r="CW65" i="7"/>
  <c r="R65" i="10" s="1"/>
  <c r="DC65" i="7"/>
  <c r="X65" i="10" s="1"/>
  <c r="CX65" i="7"/>
  <c r="S65" i="10" s="1"/>
  <c r="EG65" i="7"/>
  <c r="BB65" i="10" s="1"/>
  <c r="CT105" i="7"/>
  <c r="O105" i="10" s="1"/>
  <c r="EA105" i="7"/>
  <c r="AV105" i="10" s="1"/>
  <c r="CQ105" i="7"/>
  <c r="L105" i="10" s="1"/>
  <c r="EE105" i="7"/>
  <c r="AZ105" i="10" s="1"/>
  <c r="CW105" i="7"/>
  <c r="R105" i="10" s="1"/>
  <c r="CL105" i="7"/>
  <c r="DE105" i="7"/>
  <c r="Z105" i="10" s="1"/>
  <c r="CR105" i="7"/>
  <c r="M105" i="10" s="1"/>
  <c r="DT105" i="7"/>
  <c r="AO105" i="10" s="1"/>
  <c r="DZ105" i="7"/>
  <c r="AU105" i="10" s="1"/>
  <c r="EF105" i="7"/>
  <c r="BA105" i="10" s="1"/>
  <c r="DP105" i="7"/>
  <c r="AK105" i="10" s="1"/>
  <c r="DD30" i="5"/>
  <c r="CM30" i="5"/>
  <c r="EH30" i="5"/>
  <c r="CY30" i="5"/>
  <c r="CR30" i="5"/>
  <c r="CV30" i="5"/>
  <c r="DA30" i="5"/>
  <c r="DI30" i="5"/>
  <c r="DS30" i="5"/>
  <c r="DG30" i="5"/>
  <c r="EF30" i="5"/>
  <c r="DT30" i="5"/>
  <c r="DU30" i="5"/>
  <c r="CP30" i="5"/>
  <c r="DG85" i="5"/>
  <c r="EH85" i="5"/>
  <c r="CT85" i="5"/>
  <c r="DB85" i="5"/>
  <c r="DL85" i="5"/>
  <c r="DW85" i="5"/>
  <c r="DZ85" i="5"/>
  <c r="DS85" i="5"/>
  <c r="DE85" i="5"/>
  <c r="DI85" i="5"/>
  <c r="CP85" i="5"/>
  <c r="EJ85" i="5"/>
  <c r="EA85" i="5"/>
  <c r="DU18" i="5"/>
  <c r="EH18" i="5"/>
  <c r="CP18" i="5"/>
  <c r="DE18" i="5"/>
  <c r="CZ18" i="5"/>
  <c r="EE18" i="5"/>
  <c r="DO18" i="5"/>
  <c r="DM18" i="5"/>
  <c r="EJ18" i="5"/>
  <c r="CM18" i="5"/>
  <c r="CU18" i="5"/>
  <c r="CX18" i="5"/>
  <c r="DT18" i="5"/>
  <c r="CW18" i="5"/>
  <c r="DH18" i="5"/>
  <c r="EB88" i="5"/>
  <c r="DC88" i="5"/>
  <c r="DL88" i="5"/>
  <c r="DG88" i="5"/>
  <c r="EI88" i="5"/>
  <c r="EA88" i="5"/>
  <c r="EK88" i="5"/>
  <c r="EF88" i="5"/>
  <c r="DW88" i="5"/>
  <c r="DV88" i="5"/>
  <c r="EE88" i="5"/>
  <c r="CX88" i="5"/>
  <c r="CM88" i="5"/>
  <c r="EJ83" i="7"/>
  <c r="BE83" i="10" s="1"/>
  <c r="DU83" i="7"/>
  <c r="AP83" i="10" s="1"/>
  <c r="EF83" i="7"/>
  <c r="BA83" i="10" s="1"/>
  <c r="DN83" i="7"/>
  <c r="AI83" i="10" s="1"/>
  <c r="CO83" i="7"/>
  <c r="J83" i="10" s="1"/>
  <c r="DG83" i="7"/>
  <c r="AB83" i="10" s="1"/>
  <c r="CY83" i="7"/>
  <c r="T83" i="10" s="1"/>
  <c r="EH83" i="7"/>
  <c r="BC83" i="10" s="1"/>
  <c r="DH83" i="7"/>
  <c r="AC83" i="10" s="1"/>
  <c r="DY83" i="7"/>
  <c r="AT83" i="10" s="1"/>
  <c r="DC83" i="7"/>
  <c r="X83" i="10" s="1"/>
  <c r="DA83" i="7"/>
  <c r="V83" i="10" s="1"/>
  <c r="CU83" i="7"/>
  <c r="P83" i="10" s="1"/>
  <c r="DJ83" i="7"/>
  <c r="AE83" i="10" s="1"/>
  <c r="EA56" i="5"/>
  <c r="CS56" i="5"/>
  <c r="DC56" i="5"/>
  <c r="EJ56" i="5"/>
  <c r="DN56" i="5"/>
  <c r="CX56" i="5"/>
  <c r="DV56" i="5"/>
  <c r="CL56" i="5"/>
  <c r="DS56" i="5"/>
  <c r="DJ56" i="5"/>
  <c r="CY56" i="5"/>
  <c r="DP56" i="5"/>
  <c r="CQ56" i="5"/>
  <c r="DN61" i="7"/>
  <c r="AI61" i="10" s="1"/>
  <c r="CO61" i="7"/>
  <c r="J61" i="10" s="1"/>
  <c r="EF61" i="7"/>
  <c r="BA61" i="10" s="1"/>
  <c r="DI61" i="7"/>
  <c r="AD61" i="10" s="1"/>
  <c r="CV61" i="7"/>
  <c r="Q61" i="10" s="1"/>
  <c r="EG61" i="7"/>
  <c r="BB61" i="10" s="1"/>
  <c r="CZ61" i="7"/>
  <c r="U61" i="10" s="1"/>
  <c r="CM61" i="7"/>
  <c r="H61" i="10" s="1"/>
  <c r="DG61" i="7"/>
  <c r="AB61" i="10" s="1"/>
  <c r="CP61" i="7"/>
  <c r="K61" i="10" s="1"/>
  <c r="DP61" i="7"/>
  <c r="AK61" i="10" s="1"/>
  <c r="EE61" i="7"/>
  <c r="AZ61" i="10" s="1"/>
  <c r="DF61" i="7"/>
  <c r="AA61" i="10" s="1"/>
  <c r="CM44" i="7"/>
  <c r="H44" i="10" s="1"/>
  <c r="EA44" i="7"/>
  <c r="AV44" i="10" s="1"/>
  <c r="ED44" i="7"/>
  <c r="AY44" i="10" s="1"/>
  <c r="DX44" i="7"/>
  <c r="AS44" i="10" s="1"/>
  <c r="DE44" i="7"/>
  <c r="DK44" i="7"/>
  <c r="AF44" i="10" s="1"/>
  <c r="DC44" i="7"/>
  <c r="X44" i="10" s="1"/>
  <c r="DV44" i="7"/>
  <c r="AQ44" i="10" s="1"/>
  <c r="EF44" i="7"/>
  <c r="BA44" i="10" s="1"/>
  <c r="CQ44" i="7"/>
  <c r="L44" i="10" s="1"/>
  <c r="DP44" i="7"/>
  <c r="AK44" i="10" s="1"/>
  <c r="DI44" i="7"/>
  <c r="AD44" i="10" s="1"/>
  <c r="DS17" i="5"/>
  <c r="EA17" i="5"/>
  <c r="ED17" i="5"/>
  <c r="DA17" i="5"/>
  <c r="EB17" i="5"/>
  <c r="DZ17" i="5"/>
  <c r="DN17" i="5"/>
  <c r="EI17" i="5"/>
  <c r="EC17" i="5"/>
  <c r="CS17" i="5"/>
  <c r="DB17" i="5"/>
  <c r="DX17" i="5"/>
  <c r="DP93" i="7"/>
  <c r="AK93" i="10" s="1"/>
  <c r="DX93" i="7"/>
  <c r="AS93" i="10" s="1"/>
  <c r="EH93" i="7"/>
  <c r="BC93" i="10" s="1"/>
  <c r="CR93" i="7"/>
  <c r="M93" i="10" s="1"/>
  <c r="DT93" i="7"/>
  <c r="AO93" i="10" s="1"/>
  <c r="CW93" i="7"/>
  <c r="R93" i="10" s="1"/>
  <c r="DJ93" i="7"/>
  <c r="AE93" i="10" s="1"/>
  <c r="CY93" i="7"/>
  <c r="T93" i="10" s="1"/>
  <c r="DK93" i="7"/>
  <c r="AF93" i="10" s="1"/>
  <c r="CV93" i="7"/>
  <c r="Q93" i="10" s="1"/>
  <c r="DZ93" i="7"/>
  <c r="AU93" i="10" s="1"/>
  <c r="DG93" i="7"/>
  <c r="AB93" i="10" s="1"/>
  <c r="DN93" i="7"/>
  <c r="AI93" i="10" s="1"/>
  <c r="DE93" i="7"/>
  <c r="CS72" i="7"/>
  <c r="N72" i="10" s="1"/>
  <c r="CU72" i="7"/>
  <c r="P72" i="10" s="1"/>
  <c r="DH72" i="7"/>
  <c r="AC72" i="10" s="1"/>
  <c r="CO72" i="7"/>
  <c r="J72" i="10" s="1"/>
  <c r="EH72" i="7"/>
  <c r="BC72" i="10" s="1"/>
  <c r="DR72" i="7"/>
  <c r="AM72" i="10" s="1"/>
  <c r="DC72" i="7"/>
  <c r="X72" i="10" s="1"/>
  <c r="CM72" i="7"/>
  <c r="H72" i="10" s="1"/>
  <c r="EA72" i="7"/>
  <c r="AV72" i="10" s="1"/>
  <c r="DE72" i="7"/>
  <c r="Z72" i="10" s="1"/>
  <c r="CQ72" i="7"/>
  <c r="L72" i="10" s="1"/>
  <c r="CN72" i="7"/>
  <c r="I72" i="10" s="1"/>
  <c r="DJ72" i="7"/>
  <c r="AE72" i="10" s="1"/>
  <c r="DO33" i="5"/>
  <c r="DN33" i="5"/>
  <c r="DQ33" i="5"/>
  <c r="DC33" i="5"/>
  <c r="CX33" i="5"/>
  <c r="CL33" i="5"/>
  <c r="DF33" i="5"/>
  <c r="DU33" i="5"/>
  <c r="DB33" i="5"/>
  <c r="DP33" i="5"/>
  <c r="CW33" i="5"/>
  <c r="CU33" i="5"/>
  <c r="DH33" i="5"/>
  <c r="CO33" i="5"/>
  <c r="DC100" i="5"/>
  <c r="CW100" i="5"/>
  <c r="DQ100" i="5"/>
  <c r="CL100" i="5"/>
  <c r="CT100" i="5"/>
  <c r="EE100" i="5"/>
  <c r="EB100" i="5"/>
  <c r="EA100" i="5"/>
  <c r="EF100" i="5"/>
  <c r="DP100" i="5"/>
  <c r="CZ100" i="5"/>
  <c r="EC100" i="5"/>
  <c r="CN100" i="5"/>
  <c r="EI44" i="5"/>
  <c r="ED44" i="5"/>
  <c r="DO44" i="5"/>
  <c r="CR44" i="5"/>
  <c r="DM44" i="5"/>
  <c r="CZ44" i="5"/>
  <c r="DX44" i="5"/>
  <c r="DE44" i="5"/>
  <c r="CV44" i="5"/>
  <c r="EA44" i="5"/>
  <c r="DX52" i="5"/>
  <c r="CQ52" i="5"/>
  <c r="DC52" i="5"/>
  <c r="DO52" i="5"/>
  <c r="DL52" i="5"/>
  <c r="CT52" i="5"/>
  <c r="EH52" i="5"/>
  <c r="DU52" i="5"/>
  <c r="DI52" i="5"/>
  <c r="CL52" i="5"/>
  <c r="DG52" i="5"/>
  <c r="CW52" i="5"/>
  <c r="EB52" i="5"/>
  <c r="CL54" i="7"/>
  <c r="DG54" i="7"/>
  <c r="AB54" i="10" s="1"/>
  <c r="DJ54" i="7"/>
  <c r="AE54" i="10" s="1"/>
  <c r="EI54" i="7"/>
  <c r="BD54" i="10" s="1"/>
  <c r="DX54" i="7"/>
  <c r="AS54" i="10" s="1"/>
  <c r="CO54" i="7"/>
  <c r="J54" i="10" s="1"/>
  <c r="DU54" i="7"/>
  <c r="AP54" i="10" s="1"/>
  <c r="DR54" i="7"/>
  <c r="AM54" i="10" s="1"/>
  <c r="DT54" i="7"/>
  <c r="AO54" i="10" s="1"/>
  <c r="EC54" i="7"/>
  <c r="AX54" i="10" s="1"/>
  <c r="DI54" i="7"/>
  <c r="AD54" i="10" s="1"/>
  <c r="DD54" i="7"/>
  <c r="Y54" i="10" s="1"/>
  <c r="DH54" i="7"/>
  <c r="AC54" i="10" s="1"/>
  <c r="DT13" i="5"/>
  <c r="CN13" i="5"/>
  <c r="DD13" i="5"/>
  <c r="CR13" i="5"/>
  <c r="EH13" i="5"/>
  <c r="DY13" i="5"/>
  <c r="CQ13" i="5"/>
  <c r="DR13" i="5"/>
  <c r="EF13" i="5"/>
  <c r="DU13" i="5"/>
  <c r="DA13" i="5"/>
  <c r="DJ91" i="7"/>
  <c r="AE91" i="10" s="1"/>
  <c r="DI91" i="7"/>
  <c r="AD91" i="10" s="1"/>
  <c r="DQ91" i="7"/>
  <c r="AL91" i="10" s="1"/>
  <c r="DF91" i="7"/>
  <c r="AA91" i="10" s="1"/>
  <c r="EI91" i="7"/>
  <c r="BD91" i="10" s="1"/>
  <c r="DD91" i="7"/>
  <c r="Y91" i="10" s="1"/>
  <c r="CR91" i="7"/>
  <c r="M91" i="10" s="1"/>
  <c r="EF91" i="7"/>
  <c r="BA91" i="10" s="1"/>
  <c r="CM91" i="7"/>
  <c r="H91" i="10" s="1"/>
  <c r="DS91" i="7"/>
  <c r="AN91" i="10" s="1"/>
  <c r="CP91" i="7"/>
  <c r="K91" i="10" s="1"/>
  <c r="DH91" i="7"/>
  <c r="AC91" i="10" s="1"/>
  <c r="EE91" i="7"/>
  <c r="AZ91" i="10" s="1"/>
  <c r="DM26" i="7"/>
  <c r="AH26" i="10" s="1"/>
  <c r="ED26" i="7"/>
  <c r="AY26" i="10" s="1"/>
  <c r="DU26" i="7"/>
  <c r="AP26" i="10" s="1"/>
  <c r="CM26" i="7"/>
  <c r="H26" i="10" s="1"/>
  <c r="DT26" i="7"/>
  <c r="AO26" i="10" s="1"/>
  <c r="EF26" i="7"/>
  <c r="BA26" i="10" s="1"/>
  <c r="EB26" i="7"/>
  <c r="AW26" i="10" s="1"/>
  <c r="CO26" i="7"/>
  <c r="J26" i="10" s="1"/>
  <c r="CT26" i="7"/>
  <c r="O26" i="10" s="1"/>
  <c r="DL26" i="7"/>
  <c r="AG26" i="10" s="1"/>
  <c r="DV26" i="7"/>
  <c r="AQ26" i="10" s="1"/>
  <c r="CW26" i="7"/>
  <c r="R26" i="10" s="1"/>
  <c r="DK26" i="7"/>
  <c r="AF26" i="10" s="1"/>
  <c r="CN56" i="7"/>
  <c r="I56" i="10" s="1"/>
  <c r="CX56" i="7"/>
  <c r="S56" i="10" s="1"/>
  <c r="EI56" i="7"/>
  <c r="BD56" i="10" s="1"/>
  <c r="CQ56" i="7"/>
  <c r="L56" i="10" s="1"/>
  <c r="DE56" i="7"/>
  <c r="EK56" i="7"/>
  <c r="BF56" i="10" s="1"/>
  <c r="CV56" i="7"/>
  <c r="Q56" i="10" s="1"/>
  <c r="CW56" i="7"/>
  <c r="R56" i="10" s="1"/>
  <c r="EG56" i="7"/>
  <c r="BB56" i="10" s="1"/>
  <c r="CU56" i="7"/>
  <c r="P56" i="10" s="1"/>
  <c r="DD56" i="7"/>
  <c r="Y56" i="10" s="1"/>
  <c r="CR56" i="7"/>
  <c r="M56" i="10" s="1"/>
  <c r="DN56" i="7"/>
  <c r="AI56" i="10" s="1"/>
  <c r="DF12" i="7"/>
  <c r="AA12" i="10" s="1"/>
  <c r="CQ12" i="7"/>
  <c r="L12" i="10" s="1"/>
  <c r="EE12" i="7"/>
  <c r="AZ12" i="10" s="1"/>
  <c r="DX12" i="7"/>
  <c r="AS12" i="10" s="1"/>
  <c r="CO12" i="7"/>
  <c r="EB12" i="7"/>
  <c r="AW12" i="10" s="1"/>
  <c r="DR12" i="7"/>
  <c r="AM12" i="10" s="1"/>
  <c r="CP12" i="7"/>
  <c r="K12" i="10" s="1"/>
  <c r="DM17" i="7"/>
  <c r="AH17" i="10" s="1"/>
  <c r="DL17" i="7"/>
  <c r="AG17" i="10" s="1"/>
  <c r="DN17" i="7"/>
  <c r="AI17" i="10" s="1"/>
  <c r="DJ17" i="7"/>
  <c r="AE17" i="10" s="1"/>
  <c r="DI17" i="7"/>
  <c r="AD17" i="10" s="1"/>
  <c r="DV17" i="7"/>
  <c r="AQ17" i="10" s="1"/>
  <c r="EB17" i="7"/>
  <c r="AW17" i="10" s="1"/>
  <c r="CL17" i="7"/>
  <c r="DW17" i="7"/>
  <c r="AR17" i="10" s="1"/>
  <c r="CW17" i="7"/>
  <c r="R17" i="10" s="1"/>
  <c r="EF17" i="7"/>
  <c r="BA17" i="10" s="1"/>
  <c r="CX17" i="7"/>
  <c r="S17" i="10" s="1"/>
  <c r="CM17" i="7"/>
  <c r="H17" i="10" s="1"/>
  <c r="EK17" i="7"/>
  <c r="BF17" i="10" s="1"/>
  <c r="EH86" i="5"/>
  <c r="EC86" i="5"/>
  <c r="EA86" i="5"/>
  <c r="CT86" i="5"/>
  <c r="EG86" i="5"/>
  <c r="DZ86" i="5"/>
  <c r="CM86" i="5"/>
  <c r="DY86" i="5"/>
  <c r="DK86" i="5"/>
  <c r="DL86" i="5"/>
  <c r="DS86" i="5"/>
  <c r="DO86" i="5"/>
  <c r="CO86" i="5"/>
  <c r="DK79" i="5"/>
  <c r="DV79" i="5"/>
  <c r="CR79" i="5"/>
  <c r="CZ79" i="5"/>
  <c r="EA79" i="5"/>
  <c r="DH79" i="5"/>
  <c r="DY79" i="5"/>
  <c r="DL79" i="5"/>
  <c r="DM79" i="5"/>
  <c r="ED79" i="5"/>
  <c r="DT79" i="5"/>
  <c r="DR79" i="5"/>
  <c r="CL79" i="5"/>
  <c r="EI79" i="5"/>
  <c r="DO79" i="5"/>
  <c r="DJ14" i="5"/>
  <c r="CL14" i="5"/>
  <c r="EJ14" i="5"/>
  <c r="DO14" i="5"/>
  <c r="CU14" i="5"/>
  <c r="EI14" i="5"/>
  <c r="CZ14" i="5"/>
  <c r="DW14" i="5"/>
  <c r="ED14" i="5"/>
  <c r="CX14" i="5"/>
  <c r="CT14" i="5"/>
  <c r="DF14" i="5"/>
  <c r="CV14" i="5"/>
  <c r="DK95" i="5"/>
  <c r="DD95" i="5"/>
  <c r="DN95" i="5"/>
  <c r="DS95" i="5"/>
  <c r="DU95" i="5"/>
  <c r="CZ95" i="5"/>
  <c r="DM95" i="5"/>
  <c r="DE95" i="5"/>
  <c r="DB95" i="5"/>
  <c r="DL95" i="5"/>
  <c r="CT95" i="5"/>
  <c r="EB95" i="5"/>
  <c r="DV95" i="5"/>
  <c r="CP95" i="5"/>
  <c r="CY95" i="5"/>
  <c r="DQ67" i="7"/>
  <c r="AL67" i="10" s="1"/>
  <c r="CR67" i="7"/>
  <c r="M67" i="10" s="1"/>
  <c r="DK67" i="7"/>
  <c r="AF67" i="10" s="1"/>
  <c r="CO67" i="7"/>
  <c r="J67" i="10" s="1"/>
  <c r="CP67" i="7"/>
  <c r="K67" i="10" s="1"/>
  <c r="EK67" i="7"/>
  <c r="BF67" i="10" s="1"/>
  <c r="EF67" i="7"/>
  <c r="BA67" i="10" s="1"/>
  <c r="DW110" i="5"/>
  <c r="DY110" i="5"/>
  <c r="DX110" i="5"/>
  <c r="DB110" i="5"/>
  <c r="CQ110" i="5"/>
  <c r="ED110" i="5"/>
  <c r="DZ110" i="5"/>
  <c r="DI110" i="5"/>
  <c r="DG110" i="5"/>
  <c r="DU110" i="5"/>
  <c r="EH110" i="5"/>
  <c r="DL110" i="5"/>
  <c r="EA110" i="5"/>
  <c r="DJ110" i="5"/>
  <c r="CN46" i="7"/>
  <c r="I46" i="10" s="1"/>
  <c r="CL46" i="7"/>
  <c r="DJ46" i="7"/>
  <c r="AE46" i="10" s="1"/>
  <c r="DV46" i="7"/>
  <c r="AQ46" i="10" s="1"/>
  <c r="CP46" i="7"/>
  <c r="K46" i="10" s="1"/>
  <c r="DT46" i="7"/>
  <c r="AO46" i="10" s="1"/>
  <c r="DI46" i="7"/>
  <c r="DR64" i="7"/>
  <c r="AM64" i="10" s="1"/>
  <c r="DL64" i="7"/>
  <c r="AG64" i="10" s="1"/>
  <c r="CN64" i="7"/>
  <c r="I64" i="10" s="1"/>
  <c r="DD64" i="7"/>
  <c r="Y64" i="10" s="1"/>
  <c r="DS64" i="7"/>
  <c r="AN64" i="10" s="1"/>
  <c r="DC64" i="7"/>
  <c r="X64" i="10" s="1"/>
  <c r="CW64" i="7"/>
  <c r="R64" i="10" s="1"/>
  <c r="EK64" i="7"/>
  <c r="BF64" i="10" s="1"/>
  <c r="DA64" i="7"/>
  <c r="V64" i="10" s="1"/>
  <c r="CO64" i="7"/>
  <c r="J64" i="10" s="1"/>
  <c r="DU93" i="5"/>
  <c r="DY93" i="5"/>
  <c r="CQ93" i="5"/>
  <c r="DN93" i="5"/>
  <c r="CN93" i="5"/>
  <c r="DT93" i="5"/>
  <c r="DK93" i="5"/>
  <c r="DL93" i="5"/>
  <c r="ED93" i="5"/>
  <c r="DA93" i="5"/>
  <c r="DW93" i="5"/>
  <c r="EF93" i="5"/>
  <c r="EB93" i="5"/>
  <c r="EJ93" i="5"/>
  <c r="DG20" i="7"/>
  <c r="AB20" i="10" s="1"/>
  <c r="EK20" i="7"/>
  <c r="BF20" i="10" s="1"/>
  <c r="DJ20" i="7"/>
  <c r="AE20" i="10" s="1"/>
  <c r="EF20" i="7"/>
  <c r="BA20" i="10" s="1"/>
  <c r="DM20" i="7"/>
  <c r="AH20" i="10" s="1"/>
  <c r="EI20" i="7"/>
  <c r="BD20" i="10" s="1"/>
  <c r="DC20" i="7"/>
  <c r="X20" i="10" s="1"/>
  <c r="DA20" i="7"/>
  <c r="V20" i="10" s="1"/>
  <c r="EE20" i="7"/>
  <c r="AZ20" i="10" s="1"/>
  <c r="DZ80" i="5"/>
  <c r="CR80" i="5"/>
  <c r="DO80" i="5"/>
  <c r="CM80" i="5"/>
  <c r="CW80" i="5"/>
  <c r="CZ80" i="5"/>
  <c r="CV80" i="5"/>
  <c r="DH80" i="5"/>
  <c r="DK80" i="5"/>
  <c r="DL80" i="5"/>
  <c r="EC80" i="5"/>
  <c r="DA80" i="5"/>
  <c r="CP80" i="5"/>
  <c r="CQ80" i="5"/>
  <c r="CN22" i="5"/>
  <c r="DB22" i="5"/>
  <c r="CL22" i="5"/>
  <c r="DS22" i="5"/>
  <c r="DP22" i="5"/>
  <c r="CS22" i="5"/>
  <c r="CW22" i="5"/>
  <c r="DC22" i="5"/>
  <c r="DZ22" i="5"/>
  <c r="CT22" i="5"/>
  <c r="DE22" i="5"/>
  <c r="DX22" i="5"/>
  <c r="DN22" i="5"/>
  <c r="EI76" i="5"/>
  <c r="DH76" i="5"/>
  <c r="EK76" i="5"/>
  <c r="CR76" i="5"/>
  <c r="DY76" i="5"/>
  <c r="CX76" i="5"/>
  <c r="DN76" i="5"/>
  <c r="DD76" i="5"/>
  <c r="DC76" i="5"/>
  <c r="DX76" i="5"/>
  <c r="DZ76" i="5"/>
  <c r="CU104" i="7"/>
  <c r="P104" i="10" s="1"/>
  <c r="DP104" i="7"/>
  <c r="AK104" i="10" s="1"/>
  <c r="DF104" i="7"/>
  <c r="EG104" i="7"/>
  <c r="BB104" i="10" s="1"/>
  <c r="EF104" i="7"/>
  <c r="BA104" i="10" s="1"/>
  <c r="DW104" i="7"/>
  <c r="AR104" i="10" s="1"/>
  <c r="DT104" i="7"/>
  <c r="AO104" i="10" s="1"/>
  <c r="DK104" i="7"/>
  <c r="AF104" i="10" s="1"/>
  <c r="EA104" i="7"/>
  <c r="AV104" i="10" s="1"/>
  <c r="CW104" i="7"/>
  <c r="R104" i="10" s="1"/>
  <c r="DV104" i="7"/>
  <c r="AQ104" i="10" s="1"/>
  <c r="DM104" i="7"/>
  <c r="AH104" i="10" s="1"/>
  <c r="DR104" i="7"/>
  <c r="AM104" i="10" s="1"/>
  <c r="CL104" i="7"/>
  <c r="DV106" i="7"/>
  <c r="AQ106" i="10" s="1"/>
  <c r="DX106" i="7"/>
  <c r="AS106" i="10" s="1"/>
  <c r="CU106" i="7"/>
  <c r="P106" i="10" s="1"/>
  <c r="CT106" i="7"/>
  <c r="O106" i="10" s="1"/>
  <c r="CL106" i="7"/>
  <c r="DG106" i="7"/>
  <c r="AB106" i="10" s="1"/>
  <c r="EG106" i="7"/>
  <c r="BB106" i="10" s="1"/>
  <c r="CX106" i="7"/>
  <c r="S106" i="10" s="1"/>
  <c r="DF106" i="7"/>
  <c r="AA106" i="10" s="1"/>
  <c r="DR106" i="7"/>
  <c r="AM106" i="10" s="1"/>
  <c r="DJ106" i="7"/>
  <c r="AE106" i="10" s="1"/>
  <c r="CY84" i="5"/>
  <c r="CN84" i="5"/>
  <c r="EK84" i="5"/>
  <c r="CZ84" i="5"/>
  <c r="EG84" i="5"/>
  <c r="EJ84" i="5"/>
  <c r="DY84" i="5"/>
  <c r="CS84" i="5"/>
  <c r="DK84" i="5"/>
  <c r="DN84" i="5"/>
  <c r="EC84" i="5"/>
  <c r="CL84" i="5"/>
  <c r="DM84" i="5"/>
  <c r="DC84" i="5"/>
  <c r="DR36" i="7"/>
  <c r="AM36" i="10" s="1"/>
  <c r="CY36" i="7"/>
  <c r="T36" i="10" s="1"/>
  <c r="CO36" i="7"/>
  <c r="J36" i="10" s="1"/>
  <c r="EG36" i="7"/>
  <c r="BB36" i="10" s="1"/>
  <c r="DU36" i="7"/>
  <c r="AP36" i="10" s="1"/>
  <c r="EE36" i="7"/>
  <c r="AZ36" i="10" s="1"/>
  <c r="DO36" i="7"/>
  <c r="AJ36" i="10" s="1"/>
  <c r="DM36" i="7"/>
  <c r="AH36" i="10" s="1"/>
  <c r="CV36" i="7"/>
  <c r="Q36" i="10" s="1"/>
  <c r="CL36" i="7"/>
  <c r="DE36" i="7"/>
  <c r="CN36" i="7"/>
  <c r="I36" i="10" s="1"/>
  <c r="CM36" i="7"/>
  <c r="H36" i="10" s="1"/>
  <c r="DC87" i="7"/>
  <c r="X87" i="10" s="1"/>
  <c r="CT87" i="7"/>
  <c r="O87" i="10" s="1"/>
  <c r="DN87" i="7"/>
  <c r="AI87" i="10" s="1"/>
  <c r="DM87" i="7"/>
  <c r="AH87" i="10" s="1"/>
  <c r="DV87" i="7"/>
  <c r="AQ87" i="10" s="1"/>
  <c r="DG87" i="7"/>
  <c r="AB87" i="10" s="1"/>
  <c r="CP87" i="7"/>
  <c r="K87" i="10" s="1"/>
  <c r="CO87" i="7"/>
  <c r="J87" i="10" s="1"/>
  <c r="EK87" i="7"/>
  <c r="BF87" i="10" s="1"/>
  <c r="EC87" i="7"/>
  <c r="AX87" i="10" s="1"/>
  <c r="CR87" i="7"/>
  <c r="M87" i="10" s="1"/>
  <c r="DT87" i="7"/>
  <c r="AO87" i="10" s="1"/>
  <c r="DO87" i="7"/>
  <c r="AJ87" i="10" s="1"/>
  <c r="CN63" i="5"/>
  <c r="DB63" i="5"/>
  <c r="EH63" i="5"/>
  <c r="DT63" i="5"/>
  <c r="DF63" i="5"/>
  <c r="EB63" i="5"/>
  <c r="CS63" i="5"/>
  <c r="CY63" i="5"/>
  <c r="DM63" i="5"/>
  <c r="CO63" i="5"/>
  <c r="DP63" i="5"/>
  <c r="EC63" i="5"/>
  <c r="DR63" i="5"/>
  <c r="DE99" i="7"/>
  <c r="DK99" i="7"/>
  <c r="AF99" i="10" s="1"/>
  <c r="EI99" i="7"/>
  <c r="BD99" i="10" s="1"/>
  <c r="DU99" i="7"/>
  <c r="AP99" i="10" s="1"/>
  <c r="CR99" i="7"/>
  <c r="M99" i="10" s="1"/>
  <c r="CQ99" i="7"/>
  <c r="L99" i="10" s="1"/>
  <c r="EB99" i="7"/>
  <c r="AW99" i="10" s="1"/>
  <c r="DG99" i="7"/>
  <c r="AB99" i="10" s="1"/>
  <c r="EG99" i="7"/>
  <c r="BB99" i="10" s="1"/>
  <c r="CU99" i="7"/>
  <c r="P99" i="10" s="1"/>
  <c r="DW99" i="7"/>
  <c r="AR99" i="10" s="1"/>
  <c r="DI99" i="7"/>
  <c r="AD99" i="10" s="1"/>
  <c r="DO63" i="7"/>
  <c r="AJ63" i="10" s="1"/>
  <c r="CU63" i="7"/>
  <c r="P63" i="10" s="1"/>
  <c r="CS63" i="7"/>
  <c r="N63" i="10" s="1"/>
  <c r="DE63" i="7"/>
  <c r="DB63" i="7"/>
  <c r="W63" i="10" s="1"/>
  <c r="DP63" i="7"/>
  <c r="AK63" i="10" s="1"/>
  <c r="CT63" i="7"/>
  <c r="O63" i="10" s="1"/>
  <c r="DM63" i="7"/>
  <c r="AH63" i="10" s="1"/>
  <c r="DL63" i="7"/>
  <c r="AG63" i="10" s="1"/>
  <c r="DR63" i="7"/>
  <c r="AM63" i="10" s="1"/>
  <c r="ED63" i="7"/>
  <c r="AY63" i="10" s="1"/>
  <c r="DT63" i="7"/>
  <c r="AO63" i="10" s="1"/>
  <c r="DL11" i="7"/>
  <c r="AG11" i="10" s="1"/>
  <c r="EJ11" i="7"/>
  <c r="BE11" i="10" s="1"/>
  <c r="DT11" i="7"/>
  <c r="AO11" i="10" s="1"/>
  <c r="CO11" i="7"/>
  <c r="J11" i="10" s="1"/>
  <c r="EG11" i="7"/>
  <c r="BB11" i="10" s="1"/>
  <c r="CL11" i="7"/>
  <c r="DF11" i="7"/>
  <c r="AA11" i="10" s="1"/>
  <c r="DI11" i="7"/>
  <c r="AD11" i="10" s="1"/>
  <c r="DU11" i="7"/>
  <c r="AP11" i="10" s="1"/>
  <c r="ED11" i="7"/>
  <c r="AY11" i="10" s="1"/>
  <c r="DS11" i="7"/>
  <c r="AN11" i="10" s="1"/>
  <c r="CM11" i="7"/>
  <c r="H11" i="10" s="1"/>
  <c r="CX73" i="5"/>
  <c r="CP73" i="5"/>
  <c r="DQ73" i="5"/>
  <c r="DN73" i="5"/>
  <c r="DD73" i="5"/>
  <c r="CM73" i="5"/>
  <c r="EB73" i="5"/>
  <c r="DV73" i="5"/>
  <c r="ED73" i="5"/>
  <c r="DI73" i="5"/>
  <c r="DT73" i="5"/>
  <c r="EJ73" i="5"/>
  <c r="DC73" i="5"/>
  <c r="EG11" i="5"/>
  <c r="DF11" i="5"/>
  <c r="CS11" i="5"/>
  <c r="EJ11" i="5"/>
  <c r="DU11" i="5"/>
  <c r="DV11" i="5"/>
  <c r="DN11" i="5"/>
  <c r="EA11" i="5"/>
  <c r="DR11" i="5"/>
  <c r="CP11" i="5"/>
  <c r="CM11" i="5"/>
  <c r="DL11" i="5"/>
  <c r="DC11" i="5"/>
  <c r="EA24" i="5"/>
  <c r="EB24" i="5"/>
  <c r="DC24" i="5"/>
  <c r="CM24" i="5"/>
  <c r="DZ24" i="5"/>
  <c r="DO24" i="5"/>
  <c r="DY24" i="5"/>
  <c r="DU24" i="5"/>
  <c r="EI24" i="5"/>
  <c r="DI24" i="5"/>
  <c r="CO24" i="5"/>
  <c r="DX24" i="5"/>
  <c r="CP24" i="5"/>
  <c r="CZ24" i="5"/>
  <c r="DX88" i="7"/>
  <c r="AS88" i="10" s="1"/>
  <c r="DN88" i="7"/>
  <c r="AI88" i="10" s="1"/>
  <c r="DM88" i="7"/>
  <c r="AH88" i="10" s="1"/>
  <c r="CZ88" i="7"/>
  <c r="U88" i="10" s="1"/>
  <c r="DA88" i="7"/>
  <c r="V88" i="10" s="1"/>
  <c r="EA88" i="7"/>
  <c r="AV88" i="10" s="1"/>
  <c r="DT88" i="7"/>
  <c r="AO88" i="10" s="1"/>
  <c r="DS88" i="7"/>
  <c r="AN88" i="10" s="1"/>
  <c r="CO88" i="7"/>
  <c r="J88" i="10" s="1"/>
  <c r="DW88" i="7"/>
  <c r="AR88" i="10" s="1"/>
  <c r="DH88" i="7"/>
  <c r="AC88" i="10" s="1"/>
  <c r="EF88" i="7"/>
  <c r="BA88" i="10" s="1"/>
  <c r="EI51" i="7"/>
  <c r="BD51" i="10" s="1"/>
  <c r="DO51" i="7"/>
  <c r="AJ51" i="10" s="1"/>
  <c r="EJ51" i="7"/>
  <c r="BE51" i="10" s="1"/>
  <c r="DJ51" i="7"/>
  <c r="AE51" i="10" s="1"/>
  <c r="DF51" i="7"/>
  <c r="AA51" i="10" s="1"/>
  <c r="DX51" i="7"/>
  <c r="AS51" i="10" s="1"/>
  <c r="EB51" i="7"/>
  <c r="AW51" i="10" s="1"/>
  <c r="CU51" i="7"/>
  <c r="P51" i="10" s="1"/>
  <c r="DR51" i="7"/>
  <c r="AM51" i="10" s="1"/>
  <c r="DH51" i="7"/>
  <c r="AC51" i="10" s="1"/>
  <c r="DT70" i="7"/>
  <c r="AO70" i="10" s="1"/>
  <c r="EJ70" i="7"/>
  <c r="BE70" i="10" s="1"/>
  <c r="EC70" i="7"/>
  <c r="AX70" i="10" s="1"/>
  <c r="EH70" i="7"/>
  <c r="BC70" i="10" s="1"/>
  <c r="CQ70" i="7"/>
  <c r="L70" i="10" s="1"/>
  <c r="CM70" i="7"/>
  <c r="H70" i="10" s="1"/>
  <c r="DU70" i="7"/>
  <c r="AP70" i="10" s="1"/>
  <c r="DQ70" i="7"/>
  <c r="AL70" i="10" s="1"/>
  <c r="EI70" i="7"/>
  <c r="BD70" i="10" s="1"/>
  <c r="DR16" i="7"/>
  <c r="AM16" i="10" s="1"/>
  <c r="DM16" i="7"/>
  <c r="AH16" i="10" s="1"/>
  <c r="DO16" i="7"/>
  <c r="AJ16" i="10" s="1"/>
  <c r="CQ16" i="7"/>
  <c r="L16" i="10" s="1"/>
  <c r="CX16" i="7"/>
  <c r="S16" i="10" s="1"/>
  <c r="EF16" i="7"/>
  <c r="BA16" i="10" s="1"/>
  <c r="DE16" i="7"/>
  <c r="EI16" i="7"/>
  <c r="BD16" i="10" s="1"/>
  <c r="EC16" i="7"/>
  <c r="AX16" i="10" s="1"/>
  <c r="EE16" i="7"/>
  <c r="AZ16" i="10" s="1"/>
  <c r="DC58" i="7"/>
  <c r="X58" i="10" s="1"/>
  <c r="EB58" i="7"/>
  <c r="AW58" i="10" s="1"/>
  <c r="CT58" i="7"/>
  <c r="O58" i="10" s="1"/>
  <c r="CZ58" i="7"/>
  <c r="U58" i="10" s="1"/>
  <c r="DJ58" i="7"/>
  <c r="AE58" i="10" s="1"/>
  <c r="EF58" i="7"/>
  <c r="BA58" i="10" s="1"/>
  <c r="DA58" i="7"/>
  <c r="V58" i="10" s="1"/>
  <c r="DD58" i="7"/>
  <c r="Y58" i="10" s="1"/>
  <c r="DN58" i="7"/>
  <c r="AI58" i="10" s="1"/>
  <c r="DT58" i="7"/>
  <c r="AO58" i="10" s="1"/>
  <c r="DE58" i="7"/>
  <c r="DP58" i="7"/>
  <c r="AK58" i="10" s="1"/>
  <c r="DV58" i="7"/>
  <c r="AQ58" i="10" s="1"/>
  <c r="EK32" i="7"/>
  <c r="BF32" i="10" s="1"/>
  <c r="EF32" i="7"/>
  <c r="BA32" i="10" s="1"/>
  <c r="DB32" i="7"/>
  <c r="W32" i="10" s="1"/>
  <c r="CR32" i="7"/>
  <c r="M32" i="10" s="1"/>
  <c r="EE32" i="7"/>
  <c r="AZ32" i="10" s="1"/>
  <c r="CU32" i="7"/>
  <c r="P32" i="10" s="1"/>
  <c r="CP32" i="7"/>
  <c r="K32" i="10" s="1"/>
  <c r="DJ32" i="7"/>
  <c r="AE32" i="10" s="1"/>
  <c r="DI32" i="7"/>
  <c r="AD32" i="10" s="1"/>
  <c r="CV32" i="7"/>
  <c r="Q32" i="10" s="1"/>
  <c r="DM32" i="7"/>
  <c r="AH32" i="10" s="1"/>
  <c r="DR32" i="7"/>
  <c r="AM32" i="10" s="1"/>
  <c r="EB92" i="7"/>
  <c r="AW92" i="10" s="1"/>
  <c r="DH92" i="7"/>
  <c r="AC92" i="10" s="1"/>
  <c r="ED92" i="7"/>
  <c r="AY92" i="10" s="1"/>
  <c r="DW92" i="7"/>
  <c r="AR92" i="10" s="1"/>
  <c r="DP92" i="7"/>
  <c r="AK92" i="10" s="1"/>
  <c r="CT92" i="7"/>
  <c r="O92" i="10" s="1"/>
  <c r="DC92" i="7"/>
  <c r="X92" i="10" s="1"/>
  <c r="DY92" i="7"/>
  <c r="AT92" i="10" s="1"/>
  <c r="EE92" i="7"/>
  <c r="AZ92" i="10" s="1"/>
  <c r="DU92" i="7"/>
  <c r="AP92" i="10" s="1"/>
  <c r="DD92" i="7"/>
  <c r="Y92" i="10" s="1"/>
  <c r="CU92" i="7"/>
  <c r="P92" i="10" s="1"/>
  <c r="CW92" i="7"/>
  <c r="R92" i="10" s="1"/>
  <c r="EK48" i="7"/>
  <c r="BF48" i="10" s="1"/>
  <c r="DL48" i="7"/>
  <c r="AG48" i="10" s="1"/>
  <c r="DT48" i="7"/>
  <c r="AO48" i="10" s="1"/>
  <c r="CN48" i="7"/>
  <c r="I48" i="10" s="1"/>
  <c r="DM48" i="7"/>
  <c r="AH48" i="10" s="1"/>
  <c r="EH48" i="7"/>
  <c r="BC48" i="10" s="1"/>
  <c r="CW48" i="7"/>
  <c r="R48" i="10" s="1"/>
  <c r="DB48" i="7"/>
  <c r="W48" i="10" s="1"/>
  <c r="CR48" i="7"/>
  <c r="M48" i="10" s="1"/>
  <c r="DK48" i="7"/>
  <c r="AF48" i="10" s="1"/>
  <c r="CY48" i="7"/>
  <c r="T48" i="10" s="1"/>
  <c r="CM48" i="7"/>
  <c r="H48" i="10" s="1"/>
  <c r="DW48" i="7"/>
  <c r="AR48" i="10" s="1"/>
  <c r="CQ48" i="7"/>
  <c r="L48" i="10" s="1"/>
  <c r="DK102" i="5"/>
  <c r="CS102" i="5"/>
  <c r="EJ102" i="5"/>
  <c r="CU102" i="5"/>
  <c r="DM102" i="5"/>
  <c r="CO102" i="5"/>
  <c r="EA102" i="5"/>
  <c r="DD102" i="5"/>
  <c r="ED102" i="5"/>
  <c r="CV102" i="5"/>
  <c r="CX102" i="5"/>
  <c r="EF102" i="5"/>
  <c r="DJ102" i="5"/>
  <c r="DC3" i="7"/>
  <c r="X3" i="10" s="1"/>
  <c r="DT3" i="7"/>
  <c r="AO3" i="10" s="1"/>
  <c r="EJ3" i="7"/>
  <c r="BE3" i="10" s="1"/>
  <c r="DB3" i="7"/>
  <c r="W3" i="10" s="1"/>
  <c r="DF3" i="7"/>
  <c r="AA3" i="10" s="1"/>
  <c r="DP3" i="7"/>
  <c r="AK3" i="10" s="1"/>
  <c r="CZ3" i="7"/>
  <c r="U3" i="10" s="1"/>
  <c r="CN3" i="7"/>
  <c r="I3" i="10" s="1"/>
  <c r="DE3" i="7"/>
  <c r="CT3" i="7"/>
  <c r="O3" i="10" s="1"/>
  <c r="CO3" i="7"/>
  <c r="J3" i="10" s="1"/>
  <c r="CW3" i="7"/>
  <c r="R3" i="10" s="1"/>
  <c r="DP102" i="7"/>
  <c r="AK102" i="10" s="1"/>
  <c r="CZ102" i="7"/>
  <c r="U102" i="10" s="1"/>
  <c r="DQ102" i="7"/>
  <c r="AL102" i="10" s="1"/>
  <c r="CS102" i="7"/>
  <c r="N102" i="10" s="1"/>
  <c r="EJ102" i="7"/>
  <c r="BE102" i="10" s="1"/>
  <c r="DX102" i="7"/>
  <c r="AS102" i="10" s="1"/>
  <c r="DM102" i="7"/>
  <c r="AH102" i="10" s="1"/>
  <c r="EE102" i="7"/>
  <c r="AZ102" i="10" s="1"/>
  <c r="CQ102" i="7"/>
  <c r="L102" i="10" s="1"/>
  <c r="CQ54" i="5"/>
  <c r="CY54" i="5"/>
  <c r="DS54" i="5"/>
  <c r="EA54" i="5"/>
  <c r="CW54" i="5"/>
  <c r="CR54" i="5"/>
  <c r="DX54" i="5"/>
  <c r="DU54" i="5"/>
  <c r="DC54" i="5"/>
  <c r="EK54" i="5"/>
  <c r="DV54" i="5"/>
  <c r="CX54" i="5"/>
  <c r="EI54" i="5"/>
  <c r="CS54" i="5"/>
  <c r="EG47" i="7"/>
  <c r="BB47" i="10" s="1"/>
  <c r="DB47" i="7"/>
  <c r="W47" i="10" s="1"/>
  <c r="DJ47" i="7"/>
  <c r="AE47" i="10" s="1"/>
  <c r="DQ47" i="7"/>
  <c r="AL47" i="10" s="1"/>
  <c r="CL47" i="7"/>
  <c r="DV47" i="7"/>
  <c r="AQ47" i="10" s="1"/>
  <c r="EC47" i="7"/>
  <c r="AX47" i="10" s="1"/>
  <c r="EF47" i="7"/>
  <c r="BA47" i="10" s="1"/>
  <c r="CQ47" i="7"/>
  <c r="L47" i="10" s="1"/>
  <c r="CW47" i="7"/>
  <c r="R47" i="10" s="1"/>
  <c r="EB47" i="7"/>
  <c r="AW47" i="10" s="1"/>
  <c r="DK47" i="7"/>
  <c r="AF47" i="10" s="1"/>
  <c r="DP47" i="7"/>
  <c r="AK47" i="10" s="1"/>
  <c r="EC109" i="7"/>
  <c r="AX109" i="10" s="1"/>
  <c r="DK109" i="7"/>
  <c r="AF109" i="10" s="1"/>
  <c r="EA109" i="7"/>
  <c r="AV109" i="10" s="1"/>
  <c r="DU109" i="7"/>
  <c r="AP109" i="10" s="1"/>
  <c r="DE109" i="7"/>
  <c r="Z109" i="10" s="1"/>
  <c r="DO109" i="7"/>
  <c r="AJ109" i="10" s="1"/>
  <c r="CT109" i="7"/>
  <c r="O109" i="10" s="1"/>
  <c r="DY109" i="7"/>
  <c r="AT109" i="10" s="1"/>
  <c r="CL109" i="7"/>
  <c r="DB109" i="7"/>
  <c r="W109" i="10" s="1"/>
  <c r="DC109" i="7"/>
  <c r="X109" i="10" s="1"/>
  <c r="CO109" i="7"/>
  <c r="J109" i="10" s="1"/>
  <c r="DX57" i="7"/>
  <c r="AS57" i="10" s="1"/>
  <c r="DS57" i="7"/>
  <c r="AN57" i="10" s="1"/>
  <c r="DY57" i="7"/>
  <c r="AT57" i="10" s="1"/>
  <c r="CO57" i="7"/>
  <c r="J57" i="10" s="1"/>
  <c r="CX57" i="7"/>
  <c r="S57" i="10" s="1"/>
  <c r="DZ57" i="7"/>
  <c r="AU57" i="10" s="1"/>
  <c r="CR57" i="7"/>
  <c r="M57" i="10" s="1"/>
  <c r="DD57" i="7"/>
  <c r="Y57" i="10" s="1"/>
  <c r="DO57" i="7"/>
  <c r="AJ57" i="10" s="1"/>
  <c r="DM57" i="7"/>
  <c r="AH57" i="10" s="1"/>
  <c r="CL57" i="7"/>
  <c r="DL57" i="7"/>
  <c r="AG57" i="10" s="1"/>
  <c r="EH57" i="7"/>
  <c r="BC57" i="10" s="1"/>
  <c r="DJ19" i="5"/>
  <c r="EK19" i="5"/>
  <c r="EG19" i="5"/>
  <c r="CO19" i="5"/>
  <c r="DT19" i="5"/>
  <c r="DU19" i="5"/>
  <c r="EI19" i="5"/>
  <c r="DM19" i="5"/>
  <c r="EJ19" i="5"/>
  <c r="DD19" i="5"/>
  <c r="DV19" i="5"/>
  <c r="CQ19" i="5"/>
  <c r="DI19" i="5"/>
  <c r="CZ19" i="5"/>
  <c r="CW19" i="5"/>
  <c r="DP45" i="7"/>
  <c r="AK45" i="10" s="1"/>
  <c r="CS45" i="7"/>
  <c r="N45" i="10" s="1"/>
  <c r="EG45" i="7"/>
  <c r="BB45" i="10" s="1"/>
  <c r="DQ45" i="7"/>
  <c r="AL45" i="10" s="1"/>
  <c r="DJ45" i="7"/>
  <c r="AE45" i="10" s="1"/>
  <c r="DD45" i="7"/>
  <c r="Y45" i="10" s="1"/>
  <c r="CV45" i="7"/>
  <c r="Q45" i="10" s="1"/>
  <c r="DO45" i="7"/>
  <c r="AJ45" i="10" s="1"/>
  <c r="DX45" i="7"/>
  <c r="AS45" i="10" s="1"/>
  <c r="EB45" i="7"/>
  <c r="AW45" i="10" s="1"/>
  <c r="DM78" i="7"/>
  <c r="AH78" i="10" s="1"/>
  <c r="DC78" i="7"/>
  <c r="X78" i="10" s="1"/>
  <c r="DI78" i="7"/>
  <c r="AD78" i="10" s="1"/>
  <c r="EA78" i="7"/>
  <c r="AV78" i="10" s="1"/>
  <c r="CO78" i="7"/>
  <c r="J78" i="10" s="1"/>
  <c r="DY78" i="7"/>
  <c r="AT78" i="10" s="1"/>
  <c r="CY78" i="7"/>
  <c r="T78" i="10" s="1"/>
  <c r="EF78" i="7"/>
  <c r="BA78" i="10" s="1"/>
  <c r="DZ78" i="7"/>
  <c r="AU78" i="10" s="1"/>
  <c r="DJ78" i="7"/>
  <c r="AE78" i="10" s="1"/>
  <c r="CL78" i="7"/>
  <c r="CV78" i="7"/>
  <c r="Q78" i="10" s="1"/>
  <c r="EJ78" i="7"/>
  <c r="BE78" i="10" s="1"/>
  <c r="EB106" i="5"/>
  <c r="DQ106" i="5"/>
  <c r="EJ106" i="5"/>
  <c r="DN106" i="5"/>
  <c r="DP106" i="5"/>
  <c r="CU106" i="5"/>
  <c r="DG106" i="5"/>
  <c r="CO106" i="5"/>
  <c r="CZ106" i="5"/>
  <c r="CL106" i="5"/>
  <c r="EE106" i="5"/>
  <c r="DI106" i="5"/>
  <c r="CS106" i="5"/>
  <c r="DX106" i="5"/>
  <c r="CW101" i="5"/>
  <c r="DA101" i="5"/>
  <c r="CQ101" i="5"/>
  <c r="EI101" i="5"/>
  <c r="DJ101" i="5"/>
  <c r="EE101" i="5"/>
  <c r="DG101" i="5"/>
  <c r="CZ101" i="5"/>
  <c r="CM101" i="5"/>
  <c r="DU101" i="5"/>
  <c r="EJ101" i="5"/>
  <c r="ED101" i="5"/>
  <c r="CU101" i="5"/>
  <c r="EI8" i="5"/>
  <c r="CS8" i="5"/>
  <c r="DG8" i="5"/>
  <c r="DQ8" i="5"/>
  <c r="DV8" i="5"/>
  <c r="ED8" i="5"/>
  <c r="EK8" i="5"/>
  <c r="CU8" i="5"/>
  <c r="DK8" i="5"/>
  <c r="DT8" i="5"/>
  <c r="DB8" i="5"/>
  <c r="EC8" i="5"/>
  <c r="CV8" i="5"/>
  <c r="CZ8" i="5"/>
  <c r="EA62" i="5"/>
  <c r="EE62" i="5"/>
  <c r="DX62" i="5"/>
  <c r="DY62" i="5"/>
  <c r="DK62" i="5"/>
  <c r="CZ62" i="5"/>
  <c r="DN62" i="5"/>
  <c r="CV62" i="5"/>
  <c r="EB62" i="5"/>
  <c r="DL62" i="5"/>
  <c r="DF5" i="5"/>
  <c r="CW5" i="5"/>
  <c r="DB5" i="5"/>
  <c r="CX5" i="5"/>
  <c r="DO5" i="5"/>
  <c r="DP5" i="5"/>
  <c r="CO5" i="5"/>
  <c r="DU5" i="5"/>
  <c r="DQ18" i="5"/>
  <c r="CT18" i="5"/>
  <c r="DL18" i="5"/>
  <c r="EG18" i="5"/>
  <c r="DA88" i="5"/>
  <c r="CN88" i="5"/>
  <c r="DQ88" i="5"/>
  <c r="DB88" i="5"/>
  <c r="EG88" i="5"/>
  <c r="CS88" i="5"/>
  <c r="DI88" i="5"/>
  <c r="CV88" i="5"/>
  <c r="DD88" i="5"/>
  <c r="EJ88" i="5"/>
  <c r="EC88" i="5"/>
  <c r="CU88" i="5"/>
  <c r="DV83" i="7"/>
  <c r="AQ83" i="10" s="1"/>
  <c r="EC83" i="7"/>
  <c r="AX83" i="10" s="1"/>
  <c r="CW83" i="7"/>
  <c r="R83" i="10" s="1"/>
  <c r="DM83" i="7"/>
  <c r="AH83" i="10" s="1"/>
  <c r="DK83" i="7"/>
  <c r="AF83" i="10" s="1"/>
  <c r="DB83" i="7"/>
  <c r="W83" i="10" s="1"/>
  <c r="CP83" i="7"/>
  <c r="K83" i="10" s="1"/>
  <c r="EA83" i="7"/>
  <c r="AV83" i="10" s="1"/>
  <c r="DR83" i="7"/>
  <c r="AM83" i="10" s="1"/>
  <c r="DP83" i="7"/>
  <c r="AK83" i="10" s="1"/>
  <c r="EG83" i="7"/>
  <c r="BB83" i="10" s="1"/>
  <c r="CP56" i="5"/>
  <c r="CR56" i="5"/>
  <c r="DU56" i="5"/>
  <c r="DB56" i="5"/>
  <c r="DH56" i="5"/>
  <c r="DQ56" i="5"/>
  <c r="DL56" i="5"/>
  <c r="CV56" i="5"/>
  <c r="DZ56" i="5"/>
  <c r="DF56" i="5"/>
  <c r="EH56" i="5"/>
  <c r="DK56" i="5"/>
  <c r="EG56" i="5"/>
  <c r="EE56" i="5"/>
  <c r="CO56" i="5"/>
  <c r="DO61" i="7"/>
  <c r="AJ61" i="10" s="1"/>
  <c r="DD61" i="7"/>
  <c r="Y61" i="10" s="1"/>
  <c r="DK61" i="7"/>
  <c r="AF61" i="10" s="1"/>
  <c r="CL61" i="7"/>
  <c r="CW61" i="7"/>
  <c r="R61" i="10" s="1"/>
  <c r="DJ61" i="7"/>
  <c r="AE61" i="10" s="1"/>
  <c r="EH61" i="7"/>
  <c r="BC61" i="10" s="1"/>
  <c r="CT61" i="7"/>
  <c r="O61" i="10" s="1"/>
  <c r="CP44" i="7"/>
  <c r="K44" i="10" s="1"/>
  <c r="DJ44" i="7"/>
  <c r="AE44" i="10" s="1"/>
  <c r="DY44" i="7"/>
  <c r="AT44" i="10" s="1"/>
  <c r="EE44" i="7"/>
  <c r="AZ44" i="10" s="1"/>
  <c r="DU44" i="7"/>
  <c r="AP44" i="10" s="1"/>
  <c r="DT44" i="7"/>
  <c r="AO44" i="10" s="1"/>
  <c r="CN44" i="7"/>
  <c r="I44" i="10" s="1"/>
  <c r="CR44" i="7"/>
  <c r="M44" i="10" s="1"/>
  <c r="EC44" i="7"/>
  <c r="AX44" i="10" s="1"/>
  <c r="EK44" i="7"/>
  <c r="BF44" i="10" s="1"/>
  <c r="EI44" i="7"/>
  <c r="BD44" i="10" s="1"/>
  <c r="DF17" i="5"/>
  <c r="DH17" i="5"/>
  <c r="DI17" i="5"/>
  <c r="CZ17" i="5"/>
  <c r="EH17" i="5"/>
  <c r="EE17" i="5"/>
  <c r="CP17" i="5"/>
  <c r="CY17" i="5"/>
  <c r="CV17" i="5"/>
  <c r="DQ17" i="5"/>
  <c r="DE17" i="5"/>
  <c r="CU17" i="5"/>
  <c r="EJ17" i="5"/>
  <c r="CW17" i="5"/>
  <c r="CM93" i="7"/>
  <c r="H93" i="10" s="1"/>
  <c r="CT93" i="7"/>
  <c r="O93" i="10" s="1"/>
  <c r="DM93" i="7"/>
  <c r="AH93" i="10" s="1"/>
  <c r="DS93" i="7"/>
  <c r="AN93" i="10" s="1"/>
  <c r="DY93" i="7"/>
  <c r="AT93" i="10" s="1"/>
  <c r="DA93" i="7"/>
  <c r="V93" i="10" s="1"/>
  <c r="CU93" i="7"/>
  <c r="P93" i="10" s="1"/>
  <c r="CX93" i="7"/>
  <c r="S93" i="10" s="1"/>
  <c r="CO93" i="7"/>
  <c r="J93" i="10" s="1"/>
  <c r="DL93" i="7"/>
  <c r="AG93" i="10" s="1"/>
  <c r="EC93" i="7"/>
  <c r="AX93" i="10" s="1"/>
  <c r="EE93" i="7"/>
  <c r="AZ93" i="10" s="1"/>
  <c r="EA93" i="7"/>
  <c r="AV93" i="10" s="1"/>
  <c r="CZ72" i="7"/>
  <c r="U72" i="10" s="1"/>
  <c r="DW72" i="7"/>
  <c r="AR72" i="10" s="1"/>
  <c r="DY72" i="7"/>
  <c r="AT72" i="10" s="1"/>
  <c r="DS72" i="7"/>
  <c r="DI72" i="7"/>
  <c r="AD72" i="10" s="1"/>
  <c r="EE72" i="7"/>
  <c r="AZ72" i="10" s="1"/>
  <c r="CW72" i="7"/>
  <c r="R72" i="10" s="1"/>
  <c r="DU72" i="7"/>
  <c r="AP72" i="10" s="1"/>
  <c r="EC72" i="7"/>
  <c r="AX72" i="10" s="1"/>
  <c r="DQ72" i="7"/>
  <c r="AL72" i="10" s="1"/>
  <c r="CP72" i="7"/>
  <c r="K72" i="10" s="1"/>
  <c r="DN72" i="7"/>
  <c r="AI72" i="10" s="1"/>
  <c r="DB72" i="7"/>
  <c r="W72" i="10" s="1"/>
  <c r="EH33" i="5"/>
  <c r="CS33" i="5"/>
  <c r="CZ33" i="5"/>
  <c r="CP33" i="5"/>
  <c r="DR33" i="5"/>
  <c r="EA33" i="5"/>
  <c r="EC33" i="5"/>
  <c r="DX33" i="5"/>
  <c r="EF33" i="5"/>
  <c r="EK33" i="5"/>
  <c r="DX100" i="5"/>
  <c r="DF100" i="5"/>
  <c r="EK100" i="5"/>
  <c r="CO100" i="5"/>
  <c r="DV100" i="5"/>
  <c r="DH100" i="5"/>
  <c r="CS100" i="5"/>
  <c r="DR100" i="5"/>
  <c r="DT100" i="5"/>
  <c r="DO100" i="5"/>
  <c r="DK100" i="5"/>
  <c r="EI100" i="5"/>
  <c r="DA100" i="5"/>
  <c r="DS44" i="5"/>
  <c r="CT44" i="5"/>
  <c r="CM44" i="5"/>
  <c r="DJ44" i="5"/>
  <c r="EF44" i="5"/>
  <c r="EJ44" i="5"/>
  <c r="EB44" i="5"/>
  <c r="DH44" i="5"/>
  <c r="EK44" i="5"/>
  <c r="CW44" i="5"/>
  <c r="DB44" i="5"/>
  <c r="EE44" i="5"/>
  <c r="CQ44" i="5"/>
  <c r="DP52" i="5"/>
  <c r="DW52" i="5"/>
  <c r="DZ52" i="5"/>
  <c r="CY52" i="5"/>
  <c r="DR52" i="5"/>
  <c r="ED52" i="5"/>
  <c r="EE52" i="5"/>
  <c r="CR52" i="5"/>
  <c r="EC52" i="5"/>
  <c r="CU52" i="5"/>
  <c r="DQ52" i="5"/>
  <c r="DB52" i="5"/>
  <c r="DH52" i="5"/>
  <c r="CO52" i="5"/>
  <c r="CZ52" i="5"/>
  <c r="EF52" i="5"/>
  <c r="EE54" i="7"/>
  <c r="AZ54" i="10" s="1"/>
  <c r="EG54" i="7"/>
  <c r="BB54" i="10" s="1"/>
  <c r="DC54" i="7"/>
  <c r="X54" i="10" s="1"/>
  <c r="ED54" i="7"/>
  <c r="AY54" i="10" s="1"/>
  <c r="DK54" i="7"/>
  <c r="AF54" i="10" s="1"/>
  <c r="CX54" i="7"/>
  <c r="S54" i="10" s="1"/>
  <c r="DO54" i="7"/>
  <c r="AJ54" i="10" s="1"/>
  <c r="CP54" i="7"/>
  <c r="K54" i="10" s="1"/>
  <c r="DV54" i="7"/>
  <c r="AQ54" i="10" s="1"/>
  <c r="EA54" i="7"/>
  <c r="AV54" i="10" s="1"/>
  <c r="DP54" i="7"/>
  <c r="AK54" i="10" s="1"/>
  <c r="EK54" i="7"/>
  <c r="BF54" i="10" s="1"/>
  <c r="CW54" i="7"/>
  <c r="R54" i="10" s="1"/>
  <c r="CZ13" i="5"/>
  <c r="DI13" i="5"/>
  <c r="DH13" i="5"/>
  <c r="DQ13" i="5"/>
  <c r="DC13" i="5"/>
  <c r="DX13" i="5"/>
  <c r="EB13" i="5"/>
  <c r="EI13" i="5"/>
  <c r="DB13" i="5"/>
  <c r="CY13" i="5"/>
  <c r="CM13" i="5"/>
  <c r="EK13" i="5"/>
  <c r="DS13" i="5"/>
  <c r="DE91" i="7"/>
  <c r="CT91" i="7"/>
  <c r="O91" i="10" s="1"/>
  <c r="CZ91" i="7"/>
  <c r="U91" i="10" s="1"/>
  <c r="EJ91" i="7"/>
  <c r="BE91" i="10" s="1"/>
  <c r="DU91" i="7"/>
  <c r="AP91" i="10" s="1"/>
  <c r="DP91" i="7"/>
  <c r="AK91" i="10" s="1"/>
  <c r="CX91" i="7"/>
  <c r="S91" i="10" s="1"/>
  <c r="DL91" i="7"/>
  <c r="AG91" i="10" s="1"/>
  <c r="DT91" i="7"/>
  <c r="AO91" i="10" s="1"/>
  <c r="DM91" i="7"/>
  <c r="AH91" i="10" s="1"/>
  <c r="CV91" i="7"/>
  <c r="Q91" i="10" s="1"/>
  <c r="DV91" i="7"/>
  <c r="AQ91" i="10" s="1"/>
  <c r="DW91" i="7"/>
  <c r="AR91" i="10" s="1"/>
  <c r="DF26" i="7"/>
  <c r="AA26" i="10" s="1"/>
  <c r="DG26" i="7"/>
  <c r="AB26" i="10" s="1"/>
  <c r="CN26" i="7"/>
  <c r="I26" i="10" s="1"/>
  <c r="EA26" i="7"/>
  <c r="AV26" i="10" s="1"/>
  <c r="DB26" i="7"/>
  <c r="W26" i="10" s="1"/>
  <c r="EG26" i="7"/>
  <c r="BB26" i="10" s="1"/>
  <c r="DH26" i="7"/>
  <c r="AC26" i="10" s="1"/>
  <c r="DR26" i="7"/>
  <c r="AM26" i="10" s="1"/>
  <c r="EH26" i="7"/>
  <c r="BC26" i="10" s="1"/>
  <c r="CZ26" i="7"/>
  <c r="U26" i="10" s="1"/>
  <c r="DZ26" i="7"/>
  <c r="AU26" i="10" s="1"/>
  <c r="DW26" i="7"/>
  <c r="AR26" i="10" s="1"/>
  <c r="DX56" i="7"/>
  <c r="AS56" i="10" s="1"/>
  <c r="CZ56" i="7"/>
  <c r="U56" i="10" s="1"/>
  <c r="DS56" i="7"/>
  <c r="AN56" i="10" s="1"/>
  <c r="DK56" i="7"/>
  <c r="AF56" i="10" s="1"/>
  <c r="DU56" i="7"/>
  <c r="AP56" i="10" s="1"/>
  <c r="EF56" i="7"/>
  <c r="BA56" i="10" s="1"/>
  <c r="ED56" i="7"/>
  <c r="AY56" i="10" s="1"/>
  <c r="DM56" i="7"/>
  <c r="AH56" i="10" s="1"/>
  <c r="EA56" i="7"/>
  <c r="AV56" i="10" s="1"/>
  <c r="EC56" i="7"/>
  <c r="AX56" i="10" s="1"/>
  <c r="CM56" i="7"/>
  <c r="H56" i="10" s="1"/>
  <c r="DN12" i="7"/>
  <c r="AI12" i="10" s="1"/>
  <c r="DZ12" i="7"/>
  <c r="AU12" i="10" s="1"/>
  <c r="EK12" i="7"/>
  <c r="BF12" i="10" s="1"/>
  <c r="EI12" i="7"/>
  <c r="BD12" i="10" s="1"/>
  <c r="EJ12" i="7"/>
  <c r="BE12" i="10" s="1"/>
  <c r="CV12" i="7"/>
  <c r="Q12" i="10" s="1"/>
  <c r="EA12" i="7"/>
  <c r="AV12" i="10" s="1"/>
  <c r="DO12" i="7"/>
  <c r="AJ12" i="10" s="1"/>
  <c r="DB12" i="7"/>
  <c r="W12" i="10" s="1"/>
  <c r="DQ12" i="7"/>
  <c r="AL12" i="10" s="1"/>
  <c r="EG12" i="7"/>
  <c r="BB12" i="10" s="1"/>
  <c r="DD12" i="7"/>
  <c r="Y12" i="10" s="1"/>
  <c r="CY17" i="7"/>
  <c r="T17" i="10" s="1"/>
  <c r="CT17" i="7"/>
  <c r="O17" i="10" s="1"/>
  <c r="EC17" i="7"/>
  <c r="AX17" i="10" s="1"/>
  <c r="EH17" i="7"/>
  <c r="BC17" i="10" s="1"/>
  <c r="CR17" i="7"/>
  <c r="M17" i="10" s="1"/>
  <c r="CP17" i="7"/>
  <c r="K17" i="10" s="1"/>
  <c r="DT17" i="7"/>
  <c r="AO17" i="10" s="1"/>
  <c r="DC17" i="7"/>
  <c r="X17" i="10" s="1"/>
  <c r="EE17" i="7"/>
  <c r="AZ17" i="10" s="1"/>
  <c r="CN17" i="7"/>
  <c r="I17" i="10" s="1"/>
  <c r="EG17" i="7"/>
  <c r="BB17" i="10" s="1"/>
  <c r="DQ17" i="7"/>
  <c r="AL17" i="10" s="1"/>
  <c r="DX86" i="5"/>
  <c r="CP86" i="5"/>
  <c r="CX86" i="5"/>
  <c r="CY86" i="5"/>
  <c r="CS86" i="5"/>
  <c r="CV86" i="5"/>
  <c r="DG86" i="5"/>
  <c r="DF86" i="5"/>
  <c r="ED86" i="5"/>
  <c r="DC86" i="5"/>
  <c r="DN86" i="5"/>
  <c r="EF86" i="5"/>
  <c r="EE86" i="5"/>
  <c r="DA86" i="5"/>
  <c r="DH86" i="5"/>
  <c r="CQ86" i="5"/>
  <c r="CX79" i="5"/>
  <c r="CP79" i="5"/>
  <c r="DQ79" i="5"/>
  <c r="CO79" i="5"/>
  <c r="CV79" i="5"/>
  <c r="EF79" i="5"/>
  <c r="CY79" i="5"/>
  <c r="CT79" i="5"/>
  <c r="CS79" i="5"/>
  <c r="DI79" i="5"/>
  <c r="CW79" i="5"/>
  <c r="DJ79" i="5"/>
  <c r="CM79" i="5"/>
  <c r="EE79" i="5"/>
  <c r="EJ79" i="5"/>
  <c r="DQ14" i="5"/>
  <c r="DX14" i="5"/>
  <c r="CN14" i="5"/>
  <c r="CM14" i="5"/>
  <c r="DG14" i="5"/>
  <c r="CR14" i="5"/>
  <c r="DE14" i="5"/>
  <c r="DD14" i="5"/>
  <c r="DR14" i="5"/>
  <c r="DS14" i="5"/>
  <c r="DM14" i="5"/>
  <c r="DN14" i="5"/>
  <c r="CM95" i="5"/>
  <c r="EF95" i="5"/>
  <c r="DT95" i="5"/>
  <c r="CV95" i="5"/>
  <c r="DI95" i="5"/>
  <c r="EI95" i="5"/>
  <c r="CS95" i="5"/>
  <c r="DF95" i="5"/>
  <c r="CO95" i="5"/>
  <c r="DA95" i="5"/>
  <c r="EK95" i="5"/>
  <c r="CW95" i="5"/>
  <c r="DF67" i="7"/>
  <c r="AA67" i="10" s="1"/>
  <c r="DI67" i="7"/>
  <c r="AD67" i="10" s="1"/>
  <c r="ED67" i="7"/>
  <c r="AY67" i="10" s="1"/>
  <c r="DP67" i="7"/>
  <c r="AK67" i="10" s="1"/>
  <c r="DD67" i="7"/>
  <c r="Y67" i="10" s="1"/>
  <c r="DN67" i="7"/>
  <c r="AI67" i="10" s="1"/>
  <c r="EH67" i="7"/>
  <c r="BC67" i="10" s="1"/>
  <c r="EE67" i="7"/>
  <c r="AZ67" i="10" s="1"/>
  <c r="CU110" i="5"/>
  <c r="CW110" i="5"/>
  <c r="DV110" i="5"/>
  <c r="CR110" i="5"/>
  <c r="DR110" i="5"/>
  <c r="DS110" i="5"/>
  <c r="EI110" i="5"/>
  <c r="DC110" i="5"/>
  <c r="DA110" i="5"/>
  <c r="EJ110" i="5"/>
  <c r="DE110" i="5"/>
  <c r="EK110" i="5"/>
  <c r="CO110" i="5"/>
  <c r="EF110" i="5"/>
  <c r="DS46" i="7"/>
  <c r="AN46" i="10" s="1"/>
  <c r="EI46" i="7"/>
  <c r="BD46" i="10" s="1"/>
  <c r="DL46" i="7"/>
  <c r="AG46" i="10" s="1"/>
  <c r="EK46" i="7"/>
  <c r="BF46" i="10" s="1"/>
  <c r="CM46" i="7"/>
  <c r="H46" i="10" s="1"/>
  <c r="DD46" i="7"/>
  <c r="Y46" i="10" s="1"/>
  <c r="EF46" i="7"/>
  <c r="BA46" i="10" s="1"/>
  <c r="DU46" i="7"/>
  <c r="AP46" i="10" s="1"/>
  <c r="EA46" i="7"/>
  <c r="AV46" i="10" s="1"/>
  <c r="EB46" i="7"/>
  <c r="AW46" i="10" s="1"/>
  <c r="DY46" i="7"/>
  <c r="AT46" i="10" s="1"/>
  <c r="DK64" i="7"/>
  <c r="DU64" i="7"/>
  <c r="AP64" i="10" s="1"/>
  <c r="CT64" i="7"/>
  <c r="O64" i="10" s="1"/>
  <c r="CM64" i="7"/>
  <c r="H64" i="10" s="1"/>
  <c r="CS64" i="7"/>
  <c r="N64" i="10" s="1"/>
  <c r="EB64" i="7"/>
  <c r="AW64" i="10" s="1"/>
  <c r="DM64" i="7"/>
  <c r="AH64" i="10" s="1"/>
  <c r="EC64" i="7"/>
  <c r="AX64" i="10" s="1"/>
  <c r="DT64" i="7"/>
  <c r="AO64" i="10" s="1"/>
  <c r="CZ64" i="7"/>
  <c r="U64" i="10" s="1"/>
  <c r="CW93" i="5"/>
  <c r="DM93" i="5"/>
  <c r="DZ93" i="5"/>
  <c r="DI93" i="5"/>
  <c r="EC93" i="5"/>
  <c r="DG93" i="5"/>
  <c r="CR93" i="5"/>
  <c r="DD93" i="5"/>
  <c r="DE93" i="5"/>
  <c r="CL93" i="5"/>
  <c r="DC93" i="5"/>
  <c r="DX93" i="5"/>
  <c r="CZ93" i="5"/>
  <c r="DS93" i="5"/>
  <c r="ED20" i="7"/>
  <c r="AY20" i="10" s="1"/>
  <c r="CZ20" i="7"/>
  <c r="U20" i="10" s="1"/>
  <c r="CO20" i="7"/>
  <c r="J20" i="10" s="1"/>
  <c r="DF20" i="7"/>
  <c r="AA20" i="10" s="1"/>
  <c r="CR20" i="7"/>
  <c r="M20" i="10" s="1"/>
  <c r="DH20" i="7"/>
  <c r="AC20" i="10" s="1"/>
  <c r="CM20" i="7"/>
  <c r="H20" i="10" s="1"/>
  <c r="DL20" i="7"/>
  <c r="AG20" i="10" s="1"/>
  <c r="CW20" i="7"/>
  <c r="R20" i="10" s="1"/>
  <c r="DN20" i="7"/>
  <c r="AI20" i="10" s="1"/>
  <c r="CL20" i="7"/>
  <c r="CY20" i="7"/>
  <c r="T20" i="10" s="1"/>
  <c r="DE20" i="7"/>
  <c r="DX80" i="5"/>
  <c r="DS80" i="5"/>
  <c r="EH80" i="5"/>
  <c r="CL80" i="5"/>
  <c r="EE80" i="5"/>
  <c r="CS80" i="5"/>
  <c r="DR80" i="5"/>
  <c r="DF80" i="5"/>
  <c r="DT80" i="5"/>
  <c r="EI80" i="5"/>
  <c r="DW80" i="5"/>
  <c r="DE80" i="5"/>
  <c r="CN80" i="5"/>
  <c r="EA80" i="5"/>
  <c r="DL22" i="5"/>
  <c r="CU22" i="5"/>
  <c r="EE22" i="5"/>
  <c r="DQ22" i="5"/>
  <c r="EH22" i="5"/>
  <c r="DR22" i="5"/>
  <c r="DW22" i="5"/>
  <c r="DY22" i="5"/>
  <c r="CR22" i="5"/>
  <c r="DM22" i="5"/>
  <c r="EJ22" i="5"/>
  <c r="DI22" i="5"/>
  <c r="DS76" i="5"/>
  <c r="EB76" i="5"/>
  <c r="DA76" i="5"/>
  <c r="DB76" i="5"/>
  <c r="EA76" i="5"/>
  <c r="CW76" i="5"/>
  <c r="CT76" i="5"/>
  <c r="DM76" i="5"/>
  <c r="CV76" i="5"/>
  <c r="EF76" i="5"/>
  <c r="CZ76" i="5"/>
  <c r="CU76" i="5"/>
  <c r="EC76" i="5"/>
  <c r="CN76" i="5"/>
  <c r="CV104" i="7"/>
  <c r="Q104" i="10" s="1"/>
  <c r="CQ104" i="7"/>
  <c r="L104" i="10" s="1"/>
  <c r="CR104" i="7"/>
  <c r="M104" i="10" s="1"/>
  <c r="DX104" i="7"/>
  <c r="AS104" i="10" s="1"/>
  <c r="DH104" i="7"/>
  <c r="AC104" i="10" s="1"/>
  <c r="EI104" i="7"/>
  <c r="BD104" i="10" s="1"/>
  <c r="CZ104" i="7"/>
  <c r="U104" i="10" s="1"/>
  <c r="EK104" i="7"/>
  <c r="BF104" i="10" s="1"/>
  <c r="DO104" i="7"/>
  <c r="AJ104" i="10" s="1"/>
  <c r="DD104" i="7"/>
  <c r="Y104" i="10" s="1"/>
  <c r="CO104" i="7"/>
  <c r="J104" i="10" s="1"/>
  <c r="DZ104" i="7"/>
  <c r="AU104" i="10" s="1"/>
  <c r="DY104" i="7"/>
  <c r="AT104" i="10" s="1"/>
  <c r="DW106" i="7"/>
  <c r="AR106" i="10" s="1"/>
  <c r="DB106" i="7"/>
  <c r="W106" i="10" s="1"/>
  <c r="DK106" i="7"/>
  <c r="AF106" i="10" s="1"/>
  <c r="CV106" i="7"/>
  <c r="Q106" i="10" s="1"/>
  <c r="DU106" i="7"/>
  <c r="AP106" i="10" s="1"/>
  <c r="EF106" i="7"/>
  <c r="BA106" i="10" s="1"/>
  <c r="DE106" i="7"/>
  <c r="DP106" i="7"/>
  <c r="AK106" i="10" s="1"/>
  <c r="EK106" i="7"/>
  <c r="BF106" i="10" s="1"/>
  <c r="EB106" i="7"/>
  <c r="AW106" i="10" s="1"/>
  <c r="ED106" i="7"/>
  <c r="AY106" i="10" s="1"/>
  <c r="DY106" i="7"/>
  <c r="AT106" i="10" s="1"/>
  <c r="DT106" i="7"/>
  <c r="AO106" i="10" s="1"/>
  <c r="DL106" i="7"/>
  <c r="AG106" i="10" s="1"/>
  <c r="CQ84" i="5"/>
  <c r="EB84" i="5"/>
  <c r="DG84" i="5"/>
  <c r="CU84" i="5"/>
  <c r="DX84" i="5"/>
  <c r="CT84" i="5"/>
  <c r="DZ84" i="5"/>
  <c r="EH84" i="5"/>
  <c r="CV84" i="5"/>
  <c r="DQ84" i="5"/>
  <c r="DT84" i="5"/>
  <c r="EI36" i="7"/>
  <c r="BD36" i="10" s="1"/>
  <c r="DN36" i="7"/>
  <c r="AI36" i="10" s="1"/>
  <c r="DZ36" i="7"/>
  <c r="AU36" i="10" s="1"/>
  <c r="DQ36" i="7"/>
  <c r="AL36" i="10" s="1"/>
  <c r="DK36" i="7"/>
  <c r="AF36" i="10" s="1"/>
  <c r="DA36" i="7"/>
  <c r="V36" i="10" s="1"/>
  <c r="CS36" i="7"/>
  <c r="N36" i="10" s="1"/>
  <c r="DG36" i="7"/>
  <c r="AB36" i="10" s="1"/>
  <c r="DS36" i="7"/>
  <c r="AN36" i="10" s="1"/>
  <c r="CP36" i="7"/>
  <c r="K36" i="10" s="1"/>
  <c r="EF36" i="7"/>
  <c r="BA36" i="10" s="1"/>
  <c r="DX36" i="7"/>
  <c r="AS36" i="10" s="1"/>
  <c r="DI87" i="7"/>
  <c r="AD87" i="10" s="1"/>
  <c r="DP87" i="7"/>
  <c r="AK87" i="10" s="1"/>
  <c r="CZ87" i="7"/>
  <c r="U87" i="10" s="1"/>
  <c r="CY87" i="7"/>
  <c r="T87" i="10" s="1"/>
  <c r="CW87" i="7"/>
  <c r="R87" i="10" s="1"/>
  <c r="DA87" i="7"/>
  <c r="V87" i="10" s="1"/>
  <c r="EA87" i="7"/>
  <c r="AV87" i="10" s="1"/>
  <c r="DK87" i="7"/>
  <c r="AF87" i="10" s="1"/>
  <c r="CV87" i="7"/>
  <c r="Q87" i="10" s="1"/>
  <c r="DD87" i="7"/>
  <c r="Y87" i="10" s="1"/>
  <c r="DE87" i="7"/>
  <c r="CX87" i="7"/>
  <c r="S87" i="10" s="1"/>
  <c r="EE87" i="7"/>
  <c r="AZ87" i="10" s="1"/>
  <c r="EF87" i="7"/>
  <c r="BA87" i="10" s="1"/>
  <c r="DR87" i="7"/>
  <c r="AM87" i="10" s="1"/>
  <c r="DJ63" i="5"/>
  <c r="EE63" i="5"/>
  <c r="DD63" i="5"/>
  <c r="CP63" i="5"/>
  <c r="CZ63" i="5"/>
  <c r="DI63" i="5"/>
  <c r="DU63" i="5"/>
  <c r="DE63" i="5"/>
  <c r="CT63" i="5"/>
  <c r="DN63" i="5"/>
  <c r="DQ63" i="5"/>
  <c r="EA63" i="5"/>
  <c r="DV63" i="5"/>
  <c r="ED63" i="5"/>
  <c r="EE99" i="7"/>
  <c r="AZ99" i="10" s="1"/>
  <c r="CN99" i="7"/>
  <c r="I99" i="10" s="1"/>
  <c r="EC99" i="7"/>
  <c r="AX99" i="10" s="1"/>
  <c r="CM99" i="7"/>
  <c r="H99" i="10" s="1"/>
  <c r="EH99" i="7"/>
  <c r="BC99" i="10" s="1"/>
  <c r="DS99" i="7"/>
  <c r="AN99" i="10" s="1"/>
  <c r="CV99" i="7"/>
  <c r="Q99" i="10" s="1"/>
  <c r="DD99" i="7"/>
  <c r="Y99" i="10" s="1"/>
  <c r="DJ99" i="7"/>
  <c r="AE99" i="10" s="1"/>
  <c r="DA99" i="7"/>
  <c r="V99" i="10" s="1"/>
  <c r="DC99" i="7"/>
  <c r="X99" i="10" s="1"/>
  <c r="CX99" i="7"/>
  <c r="S99" i="10" s="1"/>
  <c r="DO99" i="7"/>
  <c r="AJ99" i="10" s="1"/>
  <c r="DV63" i="7"/>
  <c r="AQ63" i="10" s="1"/>
  <c r="DD63" i="7"/>
  <c r="Y63" i="10" s="1"/>
  <c r="EK63" i="7"/>
  <c r="BF63" i="10" s="1"/>
  <c r="DS63" i="7"/>
  <c r="AN63" i="10" s="1"/>
  <c r="DA63" i="7"/>
  <c r="V63" i="10" s="1"/>
  <c r="CZ63" i="7"/>
  <c r="U63" i="10" s="1"/>
  <c r="CX63" i="7"/>
  <c r="S63" i="10" s="1"/>
  <c r="DY11" i="7"/>
  <c r="AT11" i="10" s="1"/>
  <c r="EH11" i="7"/>
  <c r="BC11" i="10" s="1"/>
  <c r="EI11" i="7"/>
  <c r="BD11" i="10" s="1"/>
  <c r="DM11" i="7"/>
  <c r="AH11" i="10" s="1"/>
  <c r="EF11" i="7"/>
  <c r="BA11" i="10" s="1"/>
  <c r="DE11" i="7"/>
  <c r="CR11" i="7"/>
  <c r="M11" i="10" s="1"/>
  <c r="DD11" i="7"/>
  <c r="Y11" i="10" s="1"/>
  <c r="EC11" i="7"/>
  <c r="AX11" i="10" s="1"/>
  <c r="CW11" i="7"/>
  <c r="R11" i="10" s="1"/>
  <c r="CQ11" i="7"/>
  <c r="L11" i="10" s="1"/>
  <c r="EE11" i="7"/>
  <c r="AZ11" i="10" s="1"/>
  <c r="EA73" i="5"/>
  <c r="CS73" i="5"/>
  <c r="DX73" i="5"/>
  <c r="DA73" i="5"/>
  <c r="CL73" i="5"/>
  <c r="DH73" i="5"/>
  <c r="CR73" i="5"/>
  <c r="EF73" i="5"/>
  <c r="EH73" i="5"/>
  <c r="CO73" i="5"/>
  <c r="EC73" i="5"/>
  <c r="DP73" i="5"/>
  <c r="EF11" i="5"/>
  <c r="CT11" i="5"/>
  <c r="DW11" i="5"/>
  <c r="DD11" i="5"/>
  <c r="DY11" i="5"/>
  <c r="ED11" i="5"/>
  <c r="CR11" i="5"/>
  <c r="DT11" i="5"/>
  <c r="DH11" i="5"/>
  <c r="DZ11" i="5"/>
  <c r="EI11" i="5"/>
  <c r="DB11" i="5"/>
  <c r="DP11" i="5"/>
  <c r="EH11" i="5"/>
  <c r="CQ24" i="5"/>
  <c r="DF24" i="5"/>
  <c r="CL24" i="5"/>
  <c r="EK24" i="5"/>
  <c r="DK24" i="5"/>
  <c r="DQ24" i="5"/>
  <c r="DW24" i="5"/>
  <c r="CW24" i="5"/>
  <c r="DS24" i="5"/>
  <c r="DE24" i="5"/>
  <c r="DT24" i="5"/>
  <c r="CT24" i="5"/>
  <c r="CX88" i="7"/>
  <c r="S88" i="10" s="1"/>
  <c r="CS88" i="7"/>
  <c r="N88" i="10" s="1"/>
  <c r="DL88" i="7"/>
  <c r="AG88" i="10" s="1"/>
  <c r="DB88" i="7"/>
  <c r="W88" i="10" s="1"/>
  <c r="DJ88" i="7"/>
  <c r="AE88" i="10" s="1"/>
  <c r="CR88" i="7"/>
  <c r="M88" i="10" s="1"/>
  <c r="CN88" i="7"/>
  <c r="I88" i="10" s="1"/>
  <c r="EG88" i="7"/>
  <c r="BB88" i="10" s="1"/>
  <c r="CL88" i="7"/>
  <c r="DI88" i="7"/>
  <c r="AD88" i="10" s="1"/>
  <c r="DR88" i="7"/>
  <c r="AM88" i="10" s="1"/>
  <c r="EC88" i="7"/>
  <c r="AX88" i="10" s="1"/>
  <c r="CV88" i="7"/>
  <c r="Q88" i="10" s="1"/>
  <c r="ED51" i="7"/>
  <c r="AY51" i="10" s="1"/>
  <c r="DM51" i="7"/>
  <c r="AH51" i="10" s="1"/>
  <c r="DQ51" i="7"/>
  <c r="AL51" i="10" s="1"/>
  <c r="DS51" i="7"/>
  <c r="AN51" i="10" s="1"/>
  <c r="DW51" i="7"/>
  <c r="AR51" i="10" s="1"/>
  <c r="DU51" i="7"/>
  <c r="AP51" i="10" s="1"/>
  <c r="DV51" i="7"/>
  <c r="AQ51" i="10" s="1"/>
  <c r="EG51" i="7"/>
  <c r="BB51" i="10" s="1"/>
  <c r="CQ51" i="7"/>
  <c r="L51" i="10" s="1"/>
  <c r="CP51" i="7"/>
  <c r="DP51" i="7"/>
  <c r="AK51" i="10" s="1"/>
  <c r="DC51" i="7"/>
  <c r="X51" i="10" s="1"/>
  <c r="DI51" i="7"/>
  <c r="AD51" i="10" s="1"/>
  <c r="CR70" i="7"/>
  <c r="M70" i="10" s="1"/>
  <c r="CO70" i="7"/>
  <c r="J70" i="10" s="1"/>
  <c r="EA70" i="7"/>
  <c r="AV70" i="10" s="1"/>
  <c r="DX70" i="7"/>
  <c r="AS70" i="10" s="1"/>
  <c r="DC70" i="7"/>
  <c r="X70" i="10" s="1"/>
  <c r="DW70" i="7"/>
  <c r="AR70" i="10" s="1"/>
  <c r="EK70" i="7"/>
  <c r="BF70" i="10" s="1"/>
  <c r="DS70" i="7"/>
  <c r="DX16" i="7"/>
  <c r="AS16" i="10" s="1"/>
  <c r="CO16" i="7"/>
  <c r="J16" i="10" s="1"/>
  <c r="CV16" i="7"/>
  <c r="Q16" i="10" s="1"/>
  <c r="DG16" i="7"/>
  <c r="AB16" i="10" s="1"/>
  <c r="EB16" i="7"/>
  <c r="AW16" i="10" s="1"/>
  <c r="CW16" i="7"/>
  <c r="R16" i="10" s="1"/>
  <c r="CL16" i="7"/>
  <c r="DZ16" i="7"/>
  <c r="AU16" i="10" s="1"/>
  <c r="DK16" i="7"/>
  <c r="AF16" i="10" s="1"/>
  <c r="DC16" i="7"/>
  <c r="X16" i="10" s="1"/>
  <c r="ED16" i="7"/>
  <c r="AY16" i="10" s="1"/>
  <c r="EG16" i="7"/>
  <c r="BB16" i="10" s="1"/>
  <c r="DI58" i="7"/>
  <c r="AD58" i="10" s="1"/>
  <c r="CX58" i="7"/>
  <c r="S58" i="10" s="1"/>
  <c r="DG58" i="7"/>
  <c r="AB58" i="10" s="1"/>
  <c r="DK58" i="7"/>
  <c r="AF58" i="10" s="1"/>
  <c r="EI58" i="7"/>
  <c r="BD58" i="10" s="1"/>
  <c r="CQ58" i="7"/>
  <c r="L58" i="10" s="1"/>
  <c r="EG58" i="7"/>
  <c r="BB58" i="10" s="1"/>
  <c r="CS58" i="7"/>
  <c r="N58" i="10" s="1"/>
  <c r="DY58" i="7"/>
  <c r="AT58" i="10" s="1"/>
  <c r="CL58" i="7"/>
  <c r="CO58" i="7"/>
  <c r="J58" i="10" s="1"/>
  <c r="EE58" i="7"/>
  <c r="AZ58" i="10" s="1"/>
  <c r="EH32" i="7"/>
  <c r="BC32" i="10" s="1"/>
  <c r="CM32" i="7"/>
  <c r="H32" i="10" s="1"/>
  <c r="DZ32" i="7"/>
  <c r="AU32" i="10" s="1"/>
  <c r="DC32" i="7"/>
  <c r="X32" i="10" s="1"/>
  <c r="DL32" i="7"/>
  <c r="AG32" i="10" s="1"/>
  <c r="DW32" i="7"/>
  <c r="AR32" i="10" s="1"/>
  <c r="DS32" i="7"/>
  <c r="AN32" i="10" s="1"/>
  <c r="EG32" i="7"/>
  <c r="BB32" i="10" s="1"/>
  <c r="DK32" i="7"/>
  <c r="AF32" i="10" s="1"/>
  <c r="DY32" i="7"/>
  <c r="AT32" i="10" s="1"/>
  <c r="EC32" i="7"/>
  <c r="AX32" i="10" s="1"/>
  <c r="EJ32" i="7"/>
  <c r="BE32" i="10" s="1"/>
  <c r="DV32" i="7"/>
  <c r="AQ32" i="10" s="1"/>
  <c r="DH32" i="7"/>
  <c r="AC32" i="10" s="1"/>
  <c r="DI92" i="7"/>
  <c r="AD92" i="10" s="1"/>
  <c r="DF92" i="7"/>
  <c r="AA92" i="10" s="1"/>
  <c r="CN92" i="7"/>
  <c r="I92" i="10" s="1"/>
  <c r="DJ92" i="7"/>
  <c r="AE92" i="10" s="1"/>
  <c r="CP92" i="7"/>
  <c r="K92" i="10" s="1"/>
  <c r="DK92" i="7"/>
  <c r="AF92" i="10" s="1"/>
  <c r="DQ92" i="7"/>
  <c r="AL92" i="10" s="1"/>
  <c r="DL92" i="7"/>
  <c r="AG92" i="10" s="1"/>
  <c r="CS92" i="7"/>
  <c r="N92" i="10" s="1"/>
  <c r="DZ92" i="7"/>
  <c r="AU92" i="10" s="1"/>
  <c r="CX92" i="7"/>
  <c r="S92" i="10" s="1"/>
  <c r="DE92" i="7"/>
  <c r="DB92" i="7"/>
  <c r="W92" i="10" s="1"/>
  <c r="CZ92" i="7"/>
  <c r="U92" i="10" s="1"/>
  <c r="CV48" i="7"/>
  <c r="Q48" i="10" s="1"/>
  <c r="EG48" i="7"/>
  <c r="BB48" i="10" s="1"/>
  <c r="DA48" i="7"/>
  <c r="V48" i="10" s="1"/>
  <c r="DP48" i="7"/>
  <c r="AK48" i="10" s="1"/>
  <c r="EF48" i="7"/>
  <c r="BA48" i="10" s="1"/>
  <c r="EB48" i="7"/>
  <c r="AW48" i="10" s="1"/>
  <c r="DJ48" i="7"/>
  <c r="AE48" i="10" s="1"/>
  <c r="ED48" i="7"/>
  <c r="AY48" i="10" s="1"/>
  <c r="DO48" i="7"/>
  <c r="AJ48" i="10" s="1"/>
  <c r="DI48" i="7"/>
  <c r="AD48" i="10" s="1"/>
  <c r="DZ48" i="7"/>
  <c r="AU48" i="10" s="1"/>
  <c r="DD48" i="7"/>
  <c r="Y48" i="10" s="1"/>
  <c r="EA48" i="7"/>
  <c r="AV48" i="10" s="1"/>
  <c r="CW102" i="5"/>
  <c r="EB102" i="5"/>
  <c r="DF102" i="5"/>
  <c r="EC102" i="5"/>
  <c r="DV102" i="5"/>
  <c r="CY102" i="5"/>
  <c r="DQ102" i="5"/>
  <c r="DA102" i="5"/>
  <c r="EK102" i="5"/>
  <c r="DN102" i="5"/>
  <c r="CM102" i="5"/>
  <c r="DP102" i="5"/>
  <c r="DZ102" i="5"/>
  <c r="CP102" i="5"/>
  <c r="DZ3" i="7"/>
  <c r="AU3" i="10" s="1"/>
  <c r="ED3" i="7"/>
  <c r="AY3" i="10" s="1"/>
  <c r="CX3" i="7"/>
  <c r="S3" i="10" s="1"/>
  <c r="CL3" i="7"/>
  <c r="CV3" i="7"/>
  <c r="Q3" i="10" s="1"/>
  <c r="EG3" i="7"/>
  <c r="BB3" i="10" s="1"/>
  <c r="DA3" i="7"/>
  <c r="V3" i="10" s="1"/>
  <c r="CP3" i="7"/>
  <c r="K3" i="10" s="1"/>
  <c r="CU3" i="7"/>
  <c r="P3" i="10" s="1"/>
  <c r="DI3" i="7"/>
  <c r="AD3" i="10" s="1"/>
  <c r="DH3" i="7"/>
  <c r="AC3" i="10" s="1"/>
  <c r="EF3" i="7"/>
  <c r="BA3" i="10" s="1"/>
  <c r="CM3" i="7"/>
  <c r="H3" i="10" s="1"/>
  <c r="EB3" i="7"/>
  <c r="AW3" i="10" s="1"/>
  <c r="EH102" i="7"/>
  <c r="BC102" i="10" s="1"/>
  <c r="CO102" i="7"/>
  <c r="J102" i="10" s="1"/>
  <c r="DD102" i="7"/>
  <c r="Y102" i="10" s="1"/>
  <c r="DE102" i="7"/>
  <c r="DI102" i="7"/>
  <c r="AD102" i="10" s="1"/>
  <c r="CV102" i="7"/>
  <c r="Q102" i="10" s="1"/>
  <c r="EI102" i="7"/>
  <c r="BD102" i="10" s="1"/>
  <c r="DG102" i="7"/>
  <c r="AB102" i="10" s="1"/>
  <c r="DJ102" i="7"/>
  <c r="AE102" i="10" s="1"/>
  <c r="EF102" i="7"/>
  <c r="BA102" i="10" s="1"/>
  <c r="EC102" i="7"/>
  <c r="AX102" i="10" s="1"/>
  <c r="DV102" i="7"/>
  <c r="AQ102" i="10" s="1"/>
  <c r="DF54" i="5"/>
  <c r="EB54" i="5"/>
  <c r="DT54" i="5"/>
  <c r="EF54" i="5"/>
  <c r="DD54" i="5"/>
  <c r="DW54" i="5"/>
  <c r="DB54" i="5"/>
  <c r="DJ54" i="5"/>
  <c r="CP54" i="5"/>
  <c r="EG54" i="5"/>
  <c r="DG54" i="5"/>
  <c r="CV54" i="5"/>
  <c r="CV47" i="7"/>
  <c r="Q47" i="10" s="1"/>
  <c r="CU47" i="7"/>
  <c r="P47" i="10" s="1"/>
  <c r="CM47" i="7"/>
  <c r="H47" i="10" s="1"/>
  <c r="DC47" i="7"/>
  <c r="X47" i="10" s="1"/>
  <c r="DG47" i="7"/>
  <c r="AB47" i="10" s="1"/>
  <c r="DE47" i="7"/>
  <c r="CR47" i="7"/>
  <c r="M47" i="10" s="1"/>
  <c r="EK47" i="7"/>
  <c r="BF47" i="10" s="1"/>
  <c r="CO47" i="7"/>
  <c r="J47" i="10" s="1"/>
  <c r="DA47" i="7"/>
  <c r="V47" i="10" s="1"/>
  <c r="CN47" i="7"/>
  <c r="I47" i="10" s="1"/>
  <c r="CT47" i="7"/>
  <c r="O47" i="10" s="1"/>
  <c r="CP47" i="7"/>
  <c r="K47" i="10" s="1"/>
  <c r="DN47" i="7"/>
  <c r="AI47" i="10" s="1"/>
  <c r="DV109" i="7"/>
  <c r="AQ109" i="10" s="1"/>
  <c r="DP109" i="7"/>
  <c r="AK109" i="10" s="1"/>
  <c r="DF109" i="7"/>
  <c r="DH109" i="7"/>
  <c r="AC109" i="10" s="1"/>
  <c r="EB109" i="7"/>
  <c r="AW109" i="10" s="1"/>
  <c r="EG109" i="7"/>
  <c r="BB109" i="10" s="1"/>
  <c r="CZ109" i="7"/>
  <c r="U109" i="10" s="1"/>
  <c r="DQ109" i="7"/>
  <c r="AL109" i="10" s="1"/>
  <c r="CP109" i="7"/>
  <c r="K109" i="10" s="1"/>
  <c r="DZ109" i="7"/>
  <c r="AU109" i="10" s="1"/>
  <c r="DA109" i="7"/>
  <c r="V109" i="10" s="1"/>
  <c r="CS57" i="7"/>
  <c r="N57" i="10" s="1"/>
  <c r="CT57" i="7"/>
  <c r="O57" i="10" s="1"/>
  <c r="CZ57" i="7"/>
  <c r="U57" i="10" s="1"/>
  <c r="EF57" i="7"/>
  <c r="BA57" i="10" s="1"/>
  <c r="DQ57" i="7"/>
  <c r="AL57" i="10" s="1"/>
  <c r="EK57" i="7"/>
  <c r="BF57" i="10" s="1"/>
  <c r="DJ57" i="7"/>
  <c r="AE57" i="10" s="1"/>
  <c r="EJ57" i="7"/>
  <c r="BE57" i="10" s="1"/>
  <c r="EG57" i="7"/>
  <c r="BB57" i="10" s="1"/>
  <c r="DA57" i="7"/>
  <c r="V57" i="10" s="1"/>
  <c r="DV57" i="7"/>
  <c r="AQ57" i="10" s="1"/>
  <c r="EI57" i="7"/>
  <c r="BD57" i="10" s="1"/>
  <c r="DX19" i="5"/>
  <c r="DW19" i="5"/>
  <c r="DO19" i="5"/>
  <c r="CR19" i="5"/>
  <c r="CP19" i="5"/>
  <c r="DR19" i="5"/>
  <c r="CY19" i="5"/>
  <c r="CL19" i="5"/>
  <c r="EB19" i="5"/>
  <c r="DS19" i="5"/>
  <c r="CS19" i="5"/>
  <c r="EI45" i="7"/>
  <c r="BD45" i="10" s="1"/>
  <c r="EA45" i="7"/>
  <c r="AV45" i="10" s="1"/>
  <c r="EH45" i="7"/>
  <c r="BC45" i="10" s="1"/>
  <c r="DZ45" i="7"/>
  <c r="AU45" i="10" s="1"/>
  <c r="EE45" i="7"/>
  <c r="AZ45" i="10" s="1"/>
  <c r="CU45" i="7"/>
  <c r="P45" i="10" s="1"/>
  <c r="ED45" i="7"/>
  <c r="AY45" i="10" s="1"/>
  <c r="DU45" i="7"/>
  <c r="AP45" i="10" s="1"/>
  <c r="EC45" i="7"/>
  <c r="AX45" i="10" s="1"/>
  <c r="DS78" i="7"/>
  <c r="AN78" i="10" s="1"/>
  <c r="CM78" i="7"/>
  <c r="H78" i="10" s="1"/>
  <c r="DH78" i="7"/>
  <c r="AC78" i="10" s="1"/>
  <c r="CW78" i="7"/>
  <c r="R78" i="10" s="1"/>
  <c r="DR78" i="7"/>
  <c r="AM78" i="10" s="1"/>
  <c r="CP78" i="7"/>
  <c r="K78" i="10" s="1"/>
  <c r="CT78" i="7"/>
  <c r="O78" i="10" s="1"/>
  <c r="DE78" i="7"/>
  <c r="DW78" i="7"/>
  <c r="AR78" i="10" s="1"/>
  <c r="ED78" i="7"/>
  <c r="AY78" i="10" s="1"/>
  <c r="EH78" i="7"/>
  <c r="BC78" i="10" s="1"/>
  <c r="EB78" i="7"/>
  <c r="AW78" i="10" s="1"/>
  <c r="DN78" i="7"/>
  <c r="AI78" i="10" s="1"/>
  <c r="DB78" i="7"/>
  <c r="W78" i="10" s="1"/>
  <c r="DS106" i="5"/>
  <c r="DE106" i="5"/>
  <c r="EC106" i="5"/>
  <c r="CW106" i="5"/>
  <c r="CT106" i="5"/>
  <c r="CV106" i="5"/>
  <c r="DA106" i="5"/>
  <c r="DC106" i="5"/>
  <c r="DZ106" i="5"/>
  <c r="DL106" i="5"/>
  <c r="DM106" i="5"/>
  <c r="DO106" i="5"/>
  <c r="EF106" i="5"/>
  <c r="DS101" i="5"/>
  <c r="EC101" i="5"/>
  <c r="DN101" i="5"/>
  <c r="DL101" i="5"/>
  <c r="CO101" i="5"/>
  <c r="DC101" i="5"/>
  <c r="DY101" i="5"/>
  <c r="DE101" i="5"/>
  <c r="CY101" i="5"/>
  <c r="DZ101" i="5"/>
  <c r="DH101" i="5"/>
  <c r="DA8" i="5"/>
  <c r="DX8" i="5"/>
  <c r="CW8" i="5"/>
  <c r="DD8" i="5"/>
  <c r="DJ8" i="5"/>
  <c r="DF8" i="5"/>
  <c r="DR8" i="5"/>
  <c r="DC8" i="5"/>
  <c r="CP8" i="5"/>
  <c r="DZ8" i="5"/>
  <c r="CL8" i="5"/>
  <c r="DV62" i="5"/>
  <c r="DA62" i="5"/>
  <c r="DB62" i="5"/>
  <c r="ED62" i="5"/>
  <c r="CR62" i="5"/>
  <c r="CY62" i="5"/>
  <c r="DE62" i="5"/>
  <c r="EK62" i="5"/>
  <c r="EJ62" i="5"/>
  <c r="CO62" i="5"/>
  <c r="CS62" i="5"/>
  <c r="DC62" i="5"/>
  <c r="CM62" i="5"/>
  <c r="DD62" i="5"/>
  <c r="CU62" i="5"/>
  <c r="EK5" i="5"/>
  <c r="DE5" i="5"/>
  <c r="CT5" i="5"/>
  <c r="EF5" i="5"/>
  <c r="CL5" i="5"/>
  <c r="DN5" i="5"/>
  <c r="DY5" i="5"/>
  <c r="DD5" i="5"/>
  <c r="DG5" i="5"/>
  <c r="CP5" i="5"/>
  <c r="DJ5" i="5"/>
  <c r="CY5" i="5"/>
  <c r="CR5" i="5"/>
  <c r="CW75" i="5"/>
  <c r="CU75" i="5"/>
  <c r="EJ75" i="5"/>
  <c r="DA75" i="5"/>
  <c r="DH75" i="5"/>
  <c r="DK75" i="5"/>
  <c r="DL75" i="5"/>
  <c r="DB75" i="5"/>
  <c r="CM75" i="5"/>
  <c r="DP75" i="5"/>
  <c r="DY75" i="5"/>
  <c r="DV75" i="5"/>
  <c r="ED75" i="5"/>
  <c r="CV75" i="5"/>
  <c r="DI75" i="5"/>
  <c r="CQ59" i="5"/>
  <c r="CW59" i="5"/>
  <c r="DJ59" i="5"/>
  <c r="CY59" i="5"/>
  <c r="CZ59" i="5"/>
  <c r="DC59" i="5"/>
  <c r="CX59" i="5"/>
  <c r="DN59" i="5"/>
  <c r="CR59" i="5"/>
  <c r="EK59" i="5"/>
  <c r="EA59" i="5"/>
  <c r="DQ59" i="5"/>
  <c r="DG59" i="5"/>
  <c r="DK59" i="5"/>
  <c r="CZ96" i="5"/>
  <c r="EJ96" i="5"/>
  <c r="DI96" i="5"/>
  <c r="DM96" i="5"/>
  <c r="EE96" i="5"/>
  <c r="CS96" i="5"/>
  <c r="DD96" i="5"/>
  <c r="CV96" i="5"/>
  <c r="CP96" i="5"/>
  <c r="DA96" i="5"/>
  <c r="DR96" i="5"/>
  <c r="EH96" i="5"/>
  <c r="DT96" i="5"/>
  <c r="EG92" i="5"/>
  <c r="DT92" i="5"/>
  <c r="EF92" i="5"/>
  <c r="DC92" i="5"/>
  <c r="CO92" i="5"/>
  <c r="CM92" i="5"/>
  <c r="DD92" i="5"/>
  <c r="DX92" i="5"/>
  <c r="DI92" i="5"/>
  <c r="CV92" i="5"/>
  <c r="CW92" i="5"/>
  <c r="ED92" i="5"/>
  <c r="DH92" i="5"/>
  <c r="CW59" i="7"/>
  <c r="R59" i="10" s="1"/>
  <c r="DO59" i="7"/>
  <c r="AJ59" i="10" s="1"/>
  <c r="DF59" i="7"/>
  <c r="AA59" i="10" s="1"/>
  <c r="EH59" i="7"/>
  <c r="BC59" i="10" s="1"/>
  <c r="CM59" i="7"/>
  <c r="H59" i="10" s="1"/>
  <c r="DU59" i="7"/>
  <c r="AP59" i="10" s="1"/>
  <c r="CY59" i="7"/>
  <c r="T59" i="10" s="1"/>
  <c r="CS59" i="7"/>
  <c r="N59" i="10" s="1"/>
  <c r="CQ59" i="7"/>
  <c r="L59" i="10" s="1"/>
  <c r="DS59" i="7"/>
  <c r="AN59" i="10" s="1"/>
  <c r="DN81" i="7"/>
  <c r="AI81" i="10" s="1"/>
  <c r="DO81" i="7"/>
  <c r="AJ81" i="10" s="1"/>
  <c r="DC81" i="7"/>
  <c r="X81" i="10" s="1"/>
  <c r="CX81" i="7"/>
  <c r="S81" i="10" s="1"/>
  <c r="DK81" i="7"/>
  <c r="AF81" i="10" s="1"/>
  <c r="DI81" i="7"/>
  <c r="AD81" i="10" s="1"/>
  <c r="DR81" i="7"/>
  <c r="AM81" i="10" s="1"/>
  <c r="CT81" i="7"/>
  <c r="O81" i="10" s="1"/>
  <c r="DW81" i="7"/>
  <c r="AR81" i="10" s="1"/>
  <c r="ED81" i="7"/>
  <c r="AY81" i="10" s="1"/>
  <c r="DV81" i="7"/>
  <c r="AQ81" i="10" s="1"/>
  <c r="DE81" i="7"/>
  <c r="CY81" i="7"/>
  <c r="T81" i="10" s="1"/>
  <c r="EH81" i="7"/>
  <c r="BC81" i="10" s="1"/>
  <c r="CQ81" i="7"/>
  <c r="L81" i="10" s="1"/>
  <c r="CX43" i="7"/>
  <c r="S43" i="10" s="1"/>
  <c r="DN43" i="7"/>
  <c r="AI43" i="10" s="1"/>
  <c r="DV43" i="7"/>
  <c r="AQ43" i="10" s="1"/>
  <c r="DT43" i="7"/>
  <c r="AO43" i="10" s="1"/>
  <c r="DX43" i="7"/>
  <c r="AS43" i="10" s="1"/>
  <c r="DC43" i="7"/>
  <c r="X43" i="10" s="1"/>
  <c r="EG43" i="7"/>
  <c r="BB43" i="10" s="1"/>
  <c r="CY43" i="7"/>
  <c r="T43" i="10" s="1"/>
  <c r="CV43" i="7"/>
  <c r="Q43" i="10" s="1"/>
  <c r="DM43" i="7"/>
  <c r="AH43" i="10" s="1"/>
  <c r="DA43" i="7"/>
  <c r="V43" i="10" s="1"/>
  <c r="DY43" i="7"/>
  <c r="AT43" i="10" s="1"/>
  <c r="DQ43" i="7"/>
  <c r="AL43" i="10" s="1"/>
  <c r="DG18" i="7"/>
  <c r="AB18" i="10" s="1"/>
  <c r="CO18" i="7"/>
  <c r="J18" i="10" s="1"/>
  <c r="EK18" i="7"/>
  <c r="BF18" i="10" s="1"/>
  <c r="DE18" i="7"/>
  <c r="CS18" i="7"/>
  <c r="N18" i="10" s="1"/>
  <c r="CR18" i="7"/>
  <c r="M18" i="10" s="1"/>
  <c r="EA18" i="7"/>
  <c r="AV18" i="10" s="1"/>
  <c r="DD18" i="7"/>
  <c r="Y18" i="10" s="1"/>
  <c r="EE18" i="7"/>
  <c r="AZ18" i="10" s="1"/>
  <c r="DU18" i="7"/>
  <c r="AP18" i="10" s="1"/>
  <c r="CX18" i="7"/>
  <c r="S18" i="10" s="1"/>
  <c r="DR18" i="7"/>
  <c r="AM18" i="10" s="1"/>
  <c r="DB18" i="7"/>
  <c r="W18" i="10" s="1"/>
  <c r="EH15" i="5"/>
  <c r="DV15" i="5"/>
  <c r="DI15" i="5"/>
  <c r="DO15" i="5"/>
  <c r="EI15" i="5"/>
  <c r="DX15" i="5"/>
  <c r="CP15" i="5"/>
  <c r="CU15" i="5"/>
  <c r="DM15" i="5"/>
  <c r="CO15" i="5"/>
  <c r="EA15" i="5"/>
  <c r="CZ15" i="5"/>
  <c r="CZ89" i="7"/>
  <c r="U89" i="10" s="1"/>
  <c r="CU89" i="7"/>
  <c r="P89" i="10" s="1"/>
  <c r="DB89" i="7"/>
  <c r="W89" i="10" s="1"/>
  <c r="DZ89" i="7"/>
  <c r="AU89" i="10" s="1"/>
  <c r="DI89" i="7"/>
  <c r="AD89" i="10" s="1"/>
  <c r="EF89" i="7"/>
  <c r="BA89" i="10" s="1"/>
  <c r="DN89" i="7"/>
  <c r="AI89" i="10" s="1"/>
  <c r="DF89" i="7"/>
  <c r="AA89" i="10" s="1"/>
  <c r="DA89" i="7"/>
  <c r="V89" i="10" s="1"/>
  <c r="DT89" i="7"/>
  <c r="AO89" i="10" s="1"/>
  <c r="DQ89" i="7"/>
  <c r="AL89" i="10" s="1"/>
  <c r="EE89" i="7"/>
  <c r="AZ89" i="10" s="1"/>
  <c r="DM89" i="7"/>
  <c r="AH89" i="10" s="1"/>
  <c r="DJ4" i="7"/>
  <c r="AE4" i="10" s="1"/>
  <c r="CO4" i="7"/>
  <c r="J4" i="10" s="1"/>
  <c r="DA4" i="7"/>
  <c r="V4" i="10" s="1"/>
  <c r="EC4" i="7"/>
  <c r="AX4" i="10" s="1"/>
  <c r="DP4" i="7"/>
  <c r="AK4" i="10" s="1"/>
  <c r="DH4" i="7"/>
  <c r="AC4" i="10" s="1"/>
  <c r="CM4" i="7"/>
  <c r="H4" i="10" s="1"/>
  <c r="DZ4" i="7"/>
  <c r="AU4" i="10" s="1"/>
  <c r="EG4" i="7"/>
  <c r="BB4" i="10" s="1"/>
  <c r="CS4" i="7"/>
  <c r="N4" i="10" s="1"/>
  <c r="CP4" i="7"/>
  <c r="K4" i="10" s="1"/>
  <c r="DC4" i="7"/>
  <c r="X4" i="10" s="1"/>
  <c r="DR4" i="7"/>
  <c r="AM4" i="10" s="1"/>
  <c r="DA48" i="5"/>
  <c r="CN48" i="5"/>
  <c r="CZ48" i="5"/>
  <c r="DM48" i="5"/>
  <c r="CR48" i="5"/>
  <c r="DT48" i="5"/>
  <c r="EA48" i="5"/>
  <c r="DP48" i="5"/>
  <c r="CV48" i="5"/>
  <c r="EE48" i="5"/>
  <c r="DL48" i="5"/>
  <c r="DH48" i="5"/>
  <c r="EB48" i="5"/>
  <c r="DJ48" i="5"/>
  <c r="EJ62" i="7"/>
  <c r="BE62" i="10" s="1"/>
  <c r="DJ62" i="7"/>
  <c r="AE62" i="10" s="1"/>
  <c r="CY62" i="7"/>
  <c r="T62" i="10" s="1"/>
  <c r="DC62" i="7"/>
  <c r="X62" i="10" s="1"/>
  <c r="EG62" i="7"/>
  <c r="BB62" i="10" s="1"/>
  <c r="CV62" i="7"/>
  <c r="Q62" i="10" s="1"/>
  <c r="CZ62" i="7"/>
  <c r="U62" i="10" s="1"/>
  <c r="DA62" i="7"/>
  <c r="V62" i="10" s="1"/>
  <c r="CN62" i="7"/>
  <c r="DF73" i="7"/>
  <c r="AA73" i="10" s="1"/>
  <c r="DS73" i="7"/>
  <c r="CP73" i="7"/>
  <c r="K73" i="10" s="1"/>
  <c r="DB73" i="7"/>
  <c r="W73" i="10" s="1"/>
  <c r="EE73" i="7"/>
  <c r="AZ73" i="10" s="1"/>
  <c r="DR73" i="7"/>
  <c r="AM73" i="10" s="1"/>
  <c r="DK73" i="7"/>
  <c r="AF73" i="10" s="1"/>
  <c r="CQ73" i="7"/>
  <c r="L73" i="10" s="1"/>
  <c r="DL73" i="7"/>
  <c r="AG73" i="10" s="1"/>
  <c r="CN73" i="7"/>
  <c r="I73" i="10" s="1"/>
  <c r="DE73" i="7"/>
  <c r="Z73" i="10" s="1"/>
  <c r="CT36" i="5"/>
  <c r="EJ36" i="5"/>
  <c r="EH36" i="5"/>
  <c r="CS36" i="5"/>
  <c r="CO36" i="5"/>
  <c r="CU36" i="5"/>
  <c r="DW36" i="5"/>
  <c r="DY36" i="5"/>
  <c r="DD36" i="5"/>
  <c r="CX36" i="5"/>
  <c r="DX36" i="5"/>
  <c r="DH36" i="5"/>
  <c r="CS43" i="5"/>
  <c r="DV43" i="5"/>
  <c r="DF43" i="5"/>
  <c r="DW43" i="5"/>
  <c r="CZ43" i="5"/>
  <c r="EE43" i="5"/>
  <c r="EH43" i="5"/>
  <c r="DP43" i="5"/>
  <c r="DT43" i="5"/>
  <c r="CU43" i="5"/>
  <c r="CL43" i="5"/>
  <c r="CX43" i="5"/>
  <c r="EF43" i="5"/>
  <c r="CT43" i="5"/>
  <c r="EC43" i="5"/>
  <c r="DH23" i="7"/>
  <c r="AC23" i="10" s="1"/>
  <c r="DA23" i="7"/>
  <c r="V23" i="10" s="1"/>
  <c r="CP23" i="7"/>
  <c r="K23" i="10" s="1"/>
  <c r="CM23" i="7"/>
  <c r="H23" i="10" s="1"/>
  <c r="DO23" i="7"/>
  <c r="AJ23" i="10" s="1"/>
  <c r="DQ23" i="7"/>
  <c r="AL23" i="10" s="1"/>
  <c r="EE23" i="7"/>
  <c r="AZ23" i="10" s="1"/>
  <c r="EK23" i="7"/>
  <c r="BF23" i="10" s="1"/>
  <c r="ED23" i="7"/>
  <c r="AY23" i="10" s="1"/>
  <c r="EA111" i="5"/>
  <c r="CM111" i="5"/>
  <c r="DT111" i="5"/>
  <c r="CZ111" i="5"/>
  <c r="DI111" i="5"/>
  <c r="DE111" i="5"/>
  <c r="DU111" i="5"/>
  <c r="CU111" i="5"/>
  <c r="DY111" i="5"/>
  <c r="DJ111" i="5"/>
  <c r="DM111" i="5"/>
  <c r="DW111" i="5"/>
  <c r="DL31" i="7"/>
  <c r="AG31" i="10" s="1"/>
  <c r="CQ31" i="7"/>
  <c r="L31" i="10" s="1"/>
  <c r="CR31" i="7"/>
  <c r="M31" i="10" s="1"/>
  <c r="CZ31" i="7"/>
  <c r="U31" i="10" s="1"/>
  <c r="EG31" i="7"/>
  <c r="BB31" i="10" s="1"/>
  <c r="EB31" i="7"/>
  <c r="AW31" i="10" s="1"/>
  <c r="CV31" i="7"/>
  <c r="Q31" i="10" s="1"/>
  <c r="ED31" i="7"/>
  <c r="AY31" i="10" s="1"/>
  <c r="DT31" i="7"/>
  <c r="AO31" i="10" s="1"/>
  <c r="DC31" i="7"/>
  <c r="X31" i="10" s="1"/>
  <c r="DK31" i="7"/>
  <c r="AF31" i="10" s="1"/>
  <c r="EC31" i="7"/>
  <c r="AX31" i="10" s="1"/>
  <c r="DZ66" i="5"/>
  <c r="DH66" i="5"/>
  <c r="DI66" i="5"/>
  <c r="DY66" i="5"/>
  <c r="ED66" i="5"/>
  <c r="CY66" i="5"/>
  <c r="DN66" i="5"/>
  <c r="CV66" i="5"/>
  <c r="DF66" i="5"/>
  <c r="EF66" i="5"/>
  <c r="CX66" i="5"/>
  <c r="DK66" i="5"/>
  <c r="EC66" i="5"/>
  <c r="DR66" i="5"/>
  <c r="CQ68" i="5"/>
  <c r="EF68" i="5"/>
  <c r="DG68" i="5"/>
  <c r="DO68" i="5"/>
  <c r="DH68" i="5"/>
  <c r="CU68" i="5"/>
  <c r="DN68" i="5"/>
  <c r="DI68" i="5"/>
  <c r="DR68" i="5"/>
  <c r="EC68" i="5"/>
  <c r="DS68" i="5"/>
  <c r="ED68" i="5"/>
  <c r="CY68" i="5"/>
  <c r="CO68" i="5"/>
  <c r="DF67" i="5"/>
  <c r="DY67" i="5"/>
  <c r="DK67" i="5"/>
  <c r="EF67" i="5"/>
  <c r="CN67" i="5"/>
  <c r="CT67" i="5"/>
  <c r="DP67" i="5"/>
  <c r="DL67" i="5"/>
  <c r="DR67" i="5"/>
  <c r="DV67" i="5"/>
  <c r="ED67" i="5"/>
  <c r="CW67" i="5"/>
  <c r="DA3" i="5"/>
  <c r="DF3" i="5"/>
  <c r="DD3" i="5"/>
  <c r="DC3" i="5"/>
  <c r="EB3" i="5"/>
  <c r="CY3" i="5"/>
  <c r="DS3" i="5"/>
  <c r="CO3" i="5"/>
  <c r="EG3" i="5"/>
  <c r="EK7" i="5"/>
  <c r="DZ7" i="5"/>
  <c r="DT7" i="5"/>
  <c r="DO7" i="5"/>
  <c r="DM7" i="5"/>
  <c r="CQ7" i="5"/>
  <c r="DQ7" i="5"/>
  <c r="DX7" i="5"/>
  <c r="EE7" i="5"/>
  <c r="CX7" i="5"/>
  <c r="DD7" i="5"/>
  <c r="DL7" i="5"/>
  <c r="CU7" i="5"/>
  <c r="CP49" i="7"/>
  <c r="K49" i="10" s="1"/>
  <c r="DJ49" i="7"/>
  <c r="AE49" i="10" s="1"/>
  <c r="DR49" i="7"/>
  <c r="AM49" i="10" s="1"/>
  <c r="CL49" i="7"/>
  <c r="DI49" i="7"/>
  <c r="AD49" i="10" s="1"/>
  <c r="CS49" i="7"/>
  <c r="N49" i="10" s="1"/>
  <c r="DW49" i="7"/>
  <c r="AR49" i="10" s="1"/>
  <c r="CO49" i="7"/>
  <c r="J49" i="10" s="1"/>
  <c r="CW49" i="7"/>
  <c r="R49" i="10" s="1"/>
  <c r="CM49" i="7"/>
  <c r="H49" i="10" s="1"/>
  <c r="DQ49" i="7"/>
  <c r="AL49" i="10" s="1"/>
  <c r="DA49" i="7"/>
  <c r="V49" i="10" s="1"/>
  <c r="CY40" i="7"/>
  <c r="T40" i="10" s="1"/>
  <c r="DK40" i="7"/>
  <c r="AF40" i="10" s="1"/>
  <c r="EK40" i="7"/>
  <c r="BF40" i="10" s="1"/>
  <c r="CV40" i="7"/>
  <c r="Q40" i="10" s="1"/>
  <c r="EC40" i="7"/>
  <c r="AX40" i="10" s="1"/>
  <c r="DC40" i="7"/>
  <c r="X40" i="10" s="1"/>
  <c r="DG40" i="7"/>
  <c r="AB40" i="10" s="1"/>
  <c r="DI40" i="7"/>
  <c r="AD40" i="10" s="1"/>
  <c r="EA40" i="7"/>
  <c r="AV40" i="10" s="1"/>
  <c r="CU40" i="7"/>
  <c r="P40" i="10" s="1"/>
  <c r="DS40" i="7"/>
  <c r="AN40" i="10" s="1"/>
  <c r="ED40" i="7"/>
  <c r="AY40" i="10" s="1"/>
  <c r="DO33" i="7"/>
  <c r="AJ33" i="10" s="1"/>
  <c r="CM33" i="7"/>
  <c r="H33" i="10" s="1"/>
  <c r="DU33" i="7"/>
  <c r="AP33" i="10" s="1"/>
  <c r="CQ33" i="7"/>
  <c r="L33" i="10" s="1"/>
  <c r="DA33" i="7"/>
  <c r="V33" i="10" s="1"/>
  <c r="DS33" i="7"/>
  <c r="AN33" i="10" s="1"/>
  <c r="EE33" i="7"/>
  <c r="AZ33" i="10" s="1"/>
  <c r="DX33" i="7"/>
  <c r="AS33" i="10" s="1"/>
  <c r="EG33" i="7"/>
  <c r="BB33" i="10" s="1"/>
  <c r="EA33" i="7"/>
  <c r="AV33" i="10" s="1"/>
  <c r="CV33" i="7"/>
  <c r="Q33" i="10" s="1"/>
  <c r="CS33" i="7"/>
  <c r="N33" i="10" s="1"/>
  <c r="DU28" i="7"/>
  <c r="AP28" i="10" s="1"/>
  <c r="DP28" i="7"/>
  <c r="AK28" i="10" s="1"/>
  <c r="EB28" i="7"/>
  <c r="AW28" i="10" s="1"/>
  <c r="DY28" i="7"/>
  <c r="AT28" i="10" s="1"/>
  <c r="CZ28" i="7"/>
  <c r="U28" i="10" s="1"/>
  <c r="CR28" i="7"/>
  <c r="M28" i="10" s="1"/>
  <c r="EF28" i="7"/>
  <c r="BA28" i="10" s="1"/>
  <c r="CT28" i="7"/>
  <c r="O28" i="10" s="1"/>
  <c r="EK28" i="7"/>
  <c r="BF28" i="10" s="1"/>
  <c r="DW28" i="7"/>
  <c r="AR28" i="10" s="1"/>
  <c r="EC28" i="7"/>
  <c r="AX28" i="10" s="1"/>
  <c r="CS28" i="7"/>
  <c r="N28" i="10" s="1"/>
  <c r="CN28" i="7"/>
  <c r="I28" i="10" s="1"/>
  <c r="EB55" i="5"/>
  <c r="EF55" i="5"/>
  <c r="DT55" i="5"/>
  <c r="DO55" i="5"/>
  <c r="DP55" i="5"/>
  <c r="DU55" i="5"/>
  <c r="CY55" i="5"/>
  <c r="CZ55" i="5"/>
  <c r="DR55" i="5"/>
  <c r="DF55" i="5"/>
  <c r="DV55" i="5"/>
  <c r="DL55" i="5"/>
  <c r="CV55" i="5"/>
  <c r="DO12" i="5"/>
  <c r="DU12" i="5"/>
  <c r="EH12" i="5"/>
  <c r="CT12" i="5"/>
  <c r="DW12" i="5"/>
  <c r="EA12" i="5"/>
  <c r="EE12" i="5"/>
  <c r="CV12" i="5"/>
  <c r="CM12" i="5"/>
  <c r="CX12" i="5"/>
  <c r="DB100" i="7"/>
  <c r="W100" i="10" s="1"/>
  <c r="DL100" i="7"/>
  <c r="AG100" i="10" s="1"/>
  <c r="EG100" i="7"/>
  <c r="BB100" i="10" s="1"/>
  <c r="EF100" i="7"/>
  <c r="BA100" i="10" s="1"/>
  <c r="CY100" i="7"/>
  <c r="T100" i="10" s="1"/>
  <c r="CP100" i="7"/>
  <c r="K100" i="10" s="1"/>
  <c r="EA100" i="7"/>
  <c r="AV100" i="10" s="1"/>
  <c r="DG100" i="7"/>
  <c r="AB100" i="10" s="1"/>
  <c r="DK100" i="7"/>
  <c r="AF100" i="10" s="1"/>
  <c r="DJ100" i="7"/>
  <c r="AE100" i="10" s="1"/>
  <c r="EC100" i="7"/>
  <c r="AX100" i="10" s="1"/>
  <c r="EC9" i="5"/>
  <c r="DG9" i="5"/>
  <c r="DV9" i="5"/>
  <c r="CV9" i="5"/>
  <c r="DB9" i="5"/>
  <c r="DF9" i="5"/>
  <c r="CU9" i="5"/>
  <c r="ED9" i="5"/>
  <c r="EB9" i="5"/>
  <c r="CX9" i="5"/>
  <c r="CS9" i="5"/>
  <c r="DR9" i="5"/>
  <c r="DY9" i="5"/>
  <c r="DY81" i="5"/>
  <c r="DU81" i="5"/>
  <c r="DK81" i="5"/>
  <c r="DS81" i="5"/>
  <c r="CS81" i="5"/>
  <c r="DL81" i="5"/>
  <c r="DG81" i="5"/>
  <c r="DZ81" i="5"/>
  <c r="CY81" i="5"/>
  <c r="CT81" i="5"/>
  <c r="DC81" i="5"/>
  <c r="DQ81" i="5"/>
  <c r="CN81" i="5"/>
  <c r="DX81" i="5"/>
  <c r="ED5" i="5"/>
  <c r="DQ5" i="5"/>
  <c r="EB5" i="5"/>
  <c r="DX5" i="5"/>
  <c r="CP75" i="5"/>
  <c r="EH75" i="5"/>
  <c r="CR75" i="5"/>
  <c r="EA75" i="5"/>
  <c r="DS75" i="5"/>
  <c r="DR75" i="5"/>
  <c r="EF75" i="5"/>
  <c r="DO75" i="5"/>
  <c r="DQ75" i="5"/>
  <c r="DF75" i="5"/>
  <c r="DT75" i="5"/>
  <c r="CQ75" i="5"/>
  <c r="DA59" i="5"/>
  <c r="EH59" i="5"/>
  <c r="DU59" i="5"/>
  <c r="EJ59" i="5"/>
  <c r="DB59" i="5"/>
  <c r="EC59" i="5"/>
  <c r="DH59" i="5"/>
  <c r="DZ59" i="5"/>
  <c r="DL59" i="5"/>
  <c r="EB59" i="5"/>
  <c r="CP59" i="5"/>
  <c r="EG59" i="5"/>
  <c r="EF96" i="5"/>
  <c r="EG96" i="5"/>
  <c r="DG96" i="5"/>
  <c r="DH96" i="5"/>
  <c r="DB96" i="5"/>
  <c r="DF96" i="5"/>
  <c r="ED96" i="5"/>
  <c r="DP96" i="5"/>
  <c r="DL96" i="5"/>
  <c r="CY96" i="5"/>
  <c r="DJ96" i="5"/>
  <c r="DY96" i="5"/>
  <c r="EI96" i="5"/>
  <c r="DX96" i="5"/>
  <c r="DK96" i="5"/>
  <c r="DM92" i="5"/>
  <c r="CL92" i="5"/>
  <c r="CP92" i="5"/>
  <c r="DP92" i="5"/>
  <c r="DO92" i="5"/>
  <c r="EA92" i="5"/>
  <c r="CU92" i="5"/>
  <c r="EH92" i="5"/>
  <c r="DV92" i="5"/>
  <c r="CS92" i="5"/>
  <c r="EK92" i="5"/>
  <c r="CQ92" i="5"/>
  <c r="EG59" i="7"/>
  <c r="BB59" i="10" s="1"/>
  <c r="DD59" i="7"/>
  <c r="Y59" i="10" s="1"/>
  <c r="CU59" i="7"/>
  <c r="P59" i="10" s="1"/>
  <c r="EJ59" i="7"/>
  <c r="BE59" i="10" s="1"/>
  <c r="CT59" i="7"/>
  <c r="O59" i="10" s="1"/>
  <c r="CO59" i="7"/>
  <c r="J59" i="10" s="1"/>
  <c r="CN59" i="7"/>
  <c r="I59" i="10" s="1"/>
  <c r="CL59" i="7"/>
  <c r="DP59" i="7"/>
  <c r="AK59" i="10" s="1"/>
  <c r="EI81" i="7"/>
  <c r="BD81" i="10" s="1"/>
  <c r="EG81" i="7"/>
  <c r="BB81" i="10" s="1"/>
  <c r="DT81" i="7"/>
  <c r="AO81" i="10" s="1"/>
  <c r="DY81" i="7"/>
  <c r="AT81" i="10" s="1"/>
  <c r="EE81" i="7"/>
  <c r="AZ81" i="10" s="1"/>
  <c r="CS81" i="7"/>
  <c r="N81" i="10" s="1"/>
  <c r="DB81" i="7"/>
  <c r="W81" i="10" s="1"/>
  <c r="CZ81" i="7"/>
  <c r="U81" i="10" s="1"/>
  <c r="DJ81" i="7"/>
  <c r="AE81" i="10" s="1"/>
  <c r="DS81" i="7"/>
  <c r="AN81" i="10" s="1"/>
  <c r="EJ81" i="7"/>
  <c r="BE81" i="10" s="1"/>
  <c r="EJ43" i="7"/>
  <c r="BE43" i="10" s="1"/>
  <c r="CZ43" i="7"/>
  <c r="U43" i="10" s="1"/>
  <c r="CR43" i="7"/>
  <c r="M43" i="10" s="1"/>
  <c r="DU43" i="7"/>
  <c r="AP43" i="10" s="1"/>
  <c r="CL43" i="7"/>
  <c r="DB43" i="7"/>
  <c r="W43" i="10" s="1"/>
  <c r="DS43" i="7"/>
  <c r="AN43" i="10" s="1"/>
  <c r="ED43" i="7"/>
  <c r="AY43" i="10" s="1"/>
  <c r="DG43" i="7"/>
  <c r="AB43" i="10" s="1"/>
  <c r="CT43" i="7"/>
  <c r="O43" i="10" s="1"/>
  <c r="DK43" i="7"/>
  <c r="AF43" i="10" s="1"/>
  <c r="EA43" i="7"/>
  <c r="AV43" i="10" s="1"/>
  <c r="CQ43" i="7"/>
  <c r="L43" i="10" s="1"/>
  <c r="EE43" i="7"/>
  <c r="AZ43" i="10" s="1"/>
  <c r="EB43" i="7"/>
  <c r="AW43" i="10" s="1"/>
  <c r="DF18" i="7"/>
  <c r="AA18" i="10" s="1"/>
  <c r="DC18" i="7"/>
  <c r="X18" i="10" s="1"/>
  <c r="DW18" i="7"/>
  <c r="AR18" i="10" s="1"/>
  <c r="DK18" i="7"/>
  <c r="AF18" i="10" s="1"/>
  <c r="DP18" i="7"/>
  <c r="AK18" i="10" s="1"/>
  <c r="CN18" i="7"/>
  <c r="I18" i="10" s="1"/>
  <c r="DO18" i="7"/>
  <c r="AJ18" i="10" s="1"/>
  <c r="DY18" i="7"/>
  <c r="AT18" i="10" s="1"/>
  <c r="ED18" i="7"/>
  <c r="AY18" i="10" s="1"/>
  <c r="DZ18" i="7"/>
  <c r="AU18" i="10" s="1"/>
  <c r="EC18" i="7"/>
  <c r="AX18" i="10" s="1"/>
  <c r="DH18" i="7"/>
  <c r="AC18" i="10" s="1"/>
  <c r="CM18" i="7"/>
  <c r="H18" i="10" s="1"/>
  <c r="CZ18" i="7"/>
  <c r="U18" i="10" s="1"/>
  <c r="EC15" i="5"/>
  <c r="DQ15" i="5"/>
  <c r="CL15" i="5"/>
  <c r="DT15" i="5"/>
  <c r="DS15" i="5"/>
  <c r="DD15" i="5"/>
  <c r="DC15" i="5"/>
  <c r="DE15" i="5"/>
  <c r="DR15" i="5"/>
  <c r="EK15" i="5"/>
  <c r="DG15" i="5"/>
  <c r="DK15" i="5"/>
  <c r="DF15" i="5"/>
  <c r="CX15" i="5"/>
  <c r="DY89" i="7"/>
  <c r="AT89" i="10" s="1"/>
  <c r="CL89" i="7"/>
  <c r="DJ89" i="7"/>
  <c r="AE89" i="10" s="1"/>
  <c r="EI89" i="7"/>
  <c r="BD89" i="10" s="1"/>
  <c r="EB89" i="7"/>
  <c r="AW89" i="10" s="1"/>
  <c r="DC89" i="7"/>
  <c r="X89" i="10" s="1"/>
  <c r="DL89" i="7"/>
  <c r="AG89" i="10" s="1"/>
  <c r="DP89" i="7"/>
  <c r="AK89" i="10" s="1"/>
  <c r="CS89" i="7"/>
  <c r="N89" i="10" s="1"/>
  <c r="CV89" i="7"/>
  <c r="Q89" i="10" s="1"/>
  <c r="EJ89" i="7"/>
  <c r="BE89" i="10" s="1"/>
  <c r="EK89" i="7"/>
  <c r="BF89" i="10" s="1"/>
  <c r="EC89" i="7"/>
  <c r="AX89" i="10" s="1"/>
  <c r="CO89" i="7"/>
  <c r="J89" i="10" s="1"/>
  <c r="CM89" i="7"/>
  <c r="H89" i="10" s="1"/>
  <c r="DX89" i="7"/>
  <c r="AS89" i="10" s="1"/>
  <c r="EF4" i="7"/>
  <c r="BA4" i="10" s="1"/>
  <c r="DM4" i="7"/>
  <c r="AH4" i="10" s="1"/>
  <c r="CY4" i="7"/>
  <c r="T4" i="10" s="1"/>
  <c r="ED4" i="7"/>
  <c r="AY4" i="10" s="1"/>
  <c r="DD4" i="7"/>
  <c r="Y4" i="10" s="1"/>
  <c r="DK4" i="7"/>
  <c r="AF4" i="10" s="1"/>
  <c r="EJ4" i="7"/>
  <c r="BE4" i="10" s="1"/>
  <c r="DY4" i="7"/>
  <c r="AT4" i="10" s="1"/>
  <c r="CN4" i="7"/>
  <c r="I4" i="10" s="1"/>
  <c r="EE4" i="7"/>
  <c r="AZ4" i="10" s="1"/>
  <c r="CX4" i="7"/>
  <c r="S4" i="10" s="1"/>
  <c r="EH4" i="7"/>
  <c r="BC4" i="10" s="1"/>
  <c r="CO48" i="5"/>
  <c r="DX48" i="5"/>
  <c r="CT48" i="5"/>
  <c r="DC48" i="5"/>
  <c r="CS48" i="5"/>
  <c r="DK48" i="5"/>
  <c r="DZ48" i="5"/>
  <c r="DO48" i="5"/>
  <c r="EJ48" i="5"/>
  <c r="DW48" i="5"/>
  <c r="CQ48" i="5"/>
  <c r="DI48" i="5"/>
  <c r="DB48" i="5"/>
  <c r="DD48" i="5"/>
  <c r="CW48" i="5"/>
  <c r="EG48" i="5"/>
  <c r="DQ62" i="7"/>
  <c r="AL62" i="10" s="1"/>
  <c r="CX62" i="7"/>
  <c r="S62" i="10" s="1"/>
  <c r="DM62" i="7"/>
  <c r="AH62" i="10" s="1"/>
  <c r="EF62" i="7"/>
  <c r="BA62" i="10" s="1"/>
  <c r="CQ62" i="7"/>
  <c r="L62" i="10" s="1"/>
  <c r="EH62" i="7"/>
  <c r="BC62" i="10" s="1"/>
  <c r="EE62" i="7"/>
  <c r="AZ62" i="10" s="1"/>
  <c r="DG62" i="7"/>
  <c r="AB62" i="10" s="1"/>
  <c r="DH62" i="7"/>
  <c r="AC62" i="10" s="1"/>
  <c r="DS62" i="7"/>
  <c r="AN62" i="10" s="1"/>
  <c r="ED62" i="7"/>
  <c r="AY62" i="10" s="1"/>
  <c r="EK62" i="7"/>
  <c r="BF62" i="10" s="1"/>
  <c r="DC73" i="7"/>
  <c r="X73" i="10" s="1"/>
  <c r="EF73" i="7"/>
  <c r="BA73" i="10" s="1"/>
  <c r="CW73" i="7"/>
  <c r="R73" i="10" s="1"/>
  <c r="EC73" i="7"/>
  <c r="AX73" i="10" s="1"/>
  <c r="DW73" i="7"/>
  <c r="AR73" i="10" s="1"/>
  <c r="CS73" i="7"/>
  <c r="N73" i="10" s="1"/>
  <c r="DP73" i="7"/>
  <c r="AK73" i="10" s="1"/>
  <c r="CL73" i="7"/>
  <c r="DG73" i="7"/>
  <c r="AB73" i="10" s="1"/>
  <c r="CZ73" i="7"/>
  <c r="U73" i="10" s="1"/>
  <c r="CR73" i="7"/>
  <c r="M73" i="10" s="1"/>
  <c r="CO73" i="7"/>
  <c r="J73" i="10" s="1"/>
  <c r="EK73" i="7"/>
  <c r="BF73" i="10" s="1"/>
  <c r="DD73" i="7"/>
  <c r="Y73" i="10" s="1"/>
  <c r="DT73" i="7"/>
  <c r="AO73" i="10" s="1"/>
  <c r="EA36" i="5"/>
  <c r="EF36" i="5"/>
  <c r="DT36" i="5"/>
  <c r="DK36" i="5"/>
  <c r="CN36" i="5"/>
  <c r="CL36" i="5"/>
  <c r="ED36" i="5"/>
  <c r="CY36" i="5"/>
  <c r="CQ36" i="5"/>
  <c r="DR36" i="5"/>
  <c r="DP36" i="5"/>
  <c r="CP36" i="5"/>
  <c r="ED43" i="5"/>
  <c r="DN43" i="5"/>
  <c r="DK43" i="5"/>
  <c r="CP43" i="5"/>
  <c r="CQ43" i="5"/>
  <c r="DR43" i="5"/>
  <c r="DU43" i="5"/>
  <c r="DA43" i="5"/>
  <c r="DL43" i="5"/>
  <c r="CR43" i="5"/>
  <c r="DM43" i="5"/>
  <c r="CN43" i="5"/>
  <c r="CV43" i="5"/>
  <c r="DN23" i="7"/>
  <c r="AI23" i="10" s="1"/>
  <c r="EI23" i="7"/>
  <c r="BD23" i="10" s="1"/>
  <c r="DD23" i="7"/>
  <c r="Y23" i="10" s="1"/>
  <c r="DL23" i="7"/>
  <c r="AG23" i="10" s="1"/>
  <c r="DJ23" i="7"/>
  <c r="AE23" i="10" s="1"/>
  <c r="DK23" i="7"/>
  <c r="AF23" i="10" s="1"/>
  <c r="DM23" i="7"/>
  <c r="AH23" i="10" s="1"/>
  <c r="CX23" i="7"/>
  <c r="S23" i="10" s="1"/>
  <c r="CR23" i="7"/>
  <c r="M23" i="10" s="1"/>
  <c r="DG23" i="7"/>
  <c r="CQ23" i="7"/>
  <c r="L23" i="10" s="1"/>
  <c r="DN111" i="5"/>
  <c r="EF111" i="5"/>
  <c r="DB111" i="5"/>
  <c r="DH111" i="5"/>
  <c r="EE111" i="5"/>
  <c r="EH111" i="5"/>
  <c r="EG111" i="5"/>
  <c r="DA111" i="5"/>
  <c r="CX111" i="5"/>
  <c r="DL111" i="5"/>
  <c r="CY111" i="5"/>
  <c r="CP111" i="5"/>
  <c r="CM31" i="7"/>
  <c r="H31" i="10" s="1"/>
  <c r="DI31" i="7"/>
  <c r="AD31" i="10" s="1"/>
  <c r="EA31" i="7"/>
  <c r="AV31" i="10" s="1"/>
  <c r="CT31" i="7"/>
  <c r="O31" i="10" s="1"/>
  <c r="DM31" i="7"/>
  <c r="AH31" i="10" s="1"/>
  <c r="CL31" i="7"/>
  <c r="DX31" i="7"/>
  <c r="AS31" i="10" s="1"/>
  <c r="EI31" i="7"/>
  <c r="BD31" i="10" s="1"/>
  <c r="CS31" i="7"/>
  <c r="N31" i="10" s="1"/>
  <c r="CN31" i="7"/>
  <c r="I31" i="10" s="1"/>
  <c r="DS31" i="7"/>
  <c r="AN31" i="10" s="1"/>
  <c r="CO31" i="7"/>
  <c r="J31" i="10" s="1"/>
  <c r="DW31" i="7"/>
  <c r="AR31" i="10" s="1"/>
  <c r="DH31" i="7"/>
  <c r="AC31" i="10" s="1"/>
  <c r="EE31" i="7"/>
  <c r="AZ31" i="10" s="1"/>
  <c r="DD66" i="5"/>
  <c r="DB66" i="5"/>
  <c r="DU66" i="5"/>
  <c r="CW66" i="5"/>
  <c r="DW66" i="5"/>
  <c r="CO66" i="5"/>
  <c r="DT66" i="5"/>
  <c r="DP66" i="5"/>
  <c r="EG66" i="5"/>
  <c r="CQ66" i="5"/>
  <c r="CS66" i="5"/>
  <c r="EK66" i="5"/>
  <c r="EB66" i="5"/>
  <c r="EE66" i="5"/>
  <c r="DM66" i="5"/>
  <c r="CZ68" i="5"/>
  <c r="CW68" i="5"/>
  <c r="DX68" i="5"/>
  <c r="DA68" i="5"/>
  <c r="CP68" i="5"/>
  <c r="EE68" i="5"/>
  <c r="CX68" i="5"/>
  <c r="EB68" i="5"/>
  <c r="DB68" i="5"/>
  <c r="DC68" i="5"/>
  <c r="DM68" i="5"/>
  <c r="DZ68" i="5"/>
  <c r="DL68" i="5"/>
  <c r="CR68" i="5"/>
  <c r="DD67" i="5"/>
  <c r="DA67" i="5"/>
  <c r="DU67" i="5"/>
  <c r="EI67" i="5"/>
  <c r="EC67" i="5"/>
  <c r="CO67" i="5"/>
  <c r="EA67" i="5"/>
  <c r="EB67" i="5"/>
  <c r="DE67" i="5"/>
  <c r="CM67" i="5"/>
  <c r="DZ67" i="5"/>
  <c r="EK67" i="5"/>
  <c r="CX67" i="5"/>
  <c r="CU67" i="5"/>
  <c r="CS67" i="5"/>
  <c r="CQ3" i="5"/>
  <c r="DH3" i="5"/>
  <c r="CM3" i="5"/>
  <c r="EK3" i="5"/>
  <c r="DW3" i="5"/>
  <c r="CL3" i="5"/>
  <c r="DI3" i="5"/>
  <c r="CU3" i="5"/>
  <c r="CV3" i="5"/>
  <c r="DK3" i="5"/>
  <c r="CR3" i="5"/>
  <c r="DT3" i="5"/>
  <c r="CW3" i="5"/>
  <c r="EC3" i="5"/>
  <c r="CL7" i="5"/>
  <c r="DY7" i="5"/>
  <c r="EC7" i="5"/>
  <c r="CW7" i="5"/>
  <c r="DP7" i="5"/>
  <c r="DN7" i="5"/>
  <c r="DI7" i="5"/>
  <c r="DC7" i="5"/>
  <c r="DH7" i="5"/>
  <c r="EH7" i="5"/>
  <c r="DF7" i="5"/>
  <c r="CY7" i="5"/>
  <c r="DU7" i="5"/>
  <c r="EF49" i="7"/>
  <c r="BA49" i="10" s="1"/>
  <c r="CN49" i="7"/>
  <c r="I49" i="10" s="1"/>
  <c r="DF49" i="7"/>
  <c r="AA49" i="10" s="1"/>
  <c r="EG49" i="7"/>
  <c r="BB49" i="10" s="1"/>
  <c r="CQ49" i="7"/>
  <c r="L49" i="10" s="1"/>
  <c r="DU49" i="7"/>
  <c r="AP49" i="10" s="1"/>
  <c r="ED49" i="7"/>
  <c r="AY49" i="10" s="1"/>
  <c r="CX49" i="7"/>
  <c r="S49" i="10" s="1"/>
  <c r="DN49" i="7"/>
  <c r="AI49" i="10" s="1"/>
  <c r="DT49" i="7"/>
  <c r="AO49" i="10" s="1"/>
  <c r="DE49" i="7"/>
  <c r="EK49" i="7"/>
  <c r="BF49" i="10" s="1"/>
  <c r="DV49" i="7"/>
  <c r="AQ49" i="10" s="1"/>
  <c r="EI49" i="7"/>
  <c r="BD49" i="10" s="1"/>
  <c r="CQ40" i="7"/>
  <c r="L40" i="10" s="1"/>
  <c r="DM40" i="7"/>
  <c r="AH40" i="10" s="1"/>
  <c r="CO40" i="7"/>
  <c r="J40" i="10" s="1"/>
  <c r="CL40" i="7"/>
  <c r="DB40" i="7"/>
  <c r="W40" i="10" s="1"/>
  <c r="DQ40" i="7"/>
  <c r="AL40" i="10" s="1"/>
  <c r="DD40" i="7"/>
  <c r="Y40" i="10" s="1"/>
  <c r="DZ40" i="7"/>
  <c r="AU40" i="10" s="1"/>
  <c r="CM40" i="7"/>
  <c r="H40" i="10" s="1"/>
  <c r="CT40" i="7"/>
  <c r="O40" i="10" s="1"/>
  <c r="CX40" i="7"/>
  <c r="S40" i="10" s="1"/>
  <c r="DO40" i="7"/>
  <c r="AJ40" i="10" s="1"/>
  <c r="CW40" i="7"/>
  <c r="R40" i="10" s="1"/>
  <c r="DD33" i="7"/>
  <c r="Y33" i="10" s="1"/>
  <c r="DR33" i="7"/>
  <c r="AM33" i="10" s="1"/>
  <c r="DF33" i="7"/>
  <c r="AA33" i="10" s="1"/>
  <c r="DK33" i="7"/>
  <c r="AF33" i="10" s="1"/>
  <c r="EJ33" i="7"/>
  <c r="BE33" i="10" s="1"/>
  <c r="CX33" i="7"/>
  <c r="S33" i="10" s="1"/>
  <c r="DI33" i="7"/>
  <c r="AD33" i="10" s="1"/>
  <c r="DY33" i="7"/>
  <c r="AT33" i="10" s="1"/>
  <c r="DC33" i="7"/>
  <c r="X33" i="10" s="1"/>
  <c r="CU33" i="7"/>
  <c r="P33" i="10" s="1"/>
  <c r="ED33" i="7"/>
  <c r="AY33" i="10" s="1"/>
  <c r="EI33" i="7"/>
  <c r="BD33" i="10" s="1"/>
  <c r="EB33" i="7"/>
  <c r="AW33" i="10" s="1"/>
  <c r="CO33" i="7"/>
  <c r="J33" i="10" s="1"/>
  <c r="DM33" i="7"/>
  <c r="AH33" i="10" s="1"/>
  <c r="DB28" i="7"/>
  <c r="W28" i="10" s="1"/>
  <c r="DD28" i="7"/>
  <c r="Y28" i="10" s="1"/>
  <c r="CP28" i="7"/>
  <c r="K28" i="10" s="1"/>
  <c r="EA28" i="7"/>
  <c r="AV28" i="10" s="1"/>
  <c r="CM28" i="7"/>
  <c r="H28" i="10" s="1"/>
  <c r="CX28" i="7"/>
  <c r="S28" i="10" s="1"/>
  <c r="DG28" i="7"/>
  <c r="AB28" i="10" s="1"/>
  <c r="DO28" i="7"/>
  <c r="AJ28" i="10" s="1"/>
  <c r="EG28" i="7"/>
  <c r="BB28" i="10" s="1"/>
  <c r="DM28" i="7"/>
  <c r="AH28" i="10" s="1"/>
  <c r="DR28" i="7"/>
  <c r="AM28" i="10" s="1"/>
  <c r="CQ28" i="7"/>
  <c r="L28" i="10" s="1"/>
  <c r="DX28" i="7"/>
  <c r="AS28" i="10" s="1"/>
  <c r="DG55" i="5"/>
  <c r="DB55" i="5"/>
  <c r="EA55" i="5"/>
  <c r="DY55" i="5"/>
  <c r="DN55" i="5"/>
  <c r="CL55" i="5"/>
  <c r="CU55" i="5"/>
  <c r="CM55" i="5"/>
  <c r="DD55" i="5"/>
  <c r="DC55" i="5"/>
  <c r="DJ55" i="5"/>
  <c r="DW55" i="5"/>
  <c r="CW55" i="5"/>
  <c r="CS12" i="5"/>
  <c r="DH12" i="5"/>
  <c r="CL12" i="5"/>
  <c r="DF12" i="5"/>
  <c r="CU12" i="5"/>
  <c r="DX12" i="5"/>
  <c r="DY12" i="5"/>
  <c r="DI12" i="5"/>
  <c r="DG12" i="5"/>
  <c r="DT12" i="5"/>
  <c r="CN12" i="5"/>
  <c r="EJ12" i="5"/>
  <c r="DS12" i="5"/>
  <c r="DB12" i="5"/>
  <c r="ED100" i="7"/>
  <c r="AY100" i="10" s="1"/>
  <c r="CO100" i="7"/>
  <c r="J100" i="10" s="1"/>
  <c r="CW100" i="7"/>
  <c r="R100" i="10" s="1"/>
  <c r="DS100" i="7"/>
  <c r="AN100" i="10" s="1"/>
  <c r="DR100" i="7"/>
  <c r="AM100" i="10" s="1"/>
  <c r="DP100" i="7"/>
  <c r="AK100" i="10" s="1"/>
  <c r="CZ100" i="7"/>
  <c r="U100" i="10" s="1"/>
  <c r="DF100" i="7"/>
  <c r="AA100" i="10" s="1"/>
  <c r="DW100" i="7"/>
  <c r="AR100" i="10" s="1"/>
  <c r="EB100" i="7"/>
  <c r="AW100" i="10" s="1"/>
  <c r="DN100" i="7"/>
  <c r="AI100" i="10" s="1"/>
  <c r="CU100" i="7"/>
  <c r="P100" i="10" s="1"/>
  <c r="DU100" i="7"/>
  <c r="AP100" i="10" s="1"/>
  <c r="CX100" i="7"/>
  <c r="S100" i="10" s="1"/>
  <c r="EI100" i="7"/>
  <c r="BD100" i="10" s="1"/>
  <c r="DT9" i="5"/>
  <c r="CO9" i="5"/>
  <c r="CM9" i="5"/>
  <c r="DW9" i="5"/>
  <c r="EK9" i="5"/>
  <c r="EI9" i="5"/>
  <c r="CQ9" i="5"/>
  <c r="EJ9" i="5"/>
  <c r="DH9" i="5"/>
  <c r="DL9" i="5"/>
  <c r="CW9" i="5"/>
  <c r="CP9" i="5"/>
  <c r="DP9" i="5"/>
  <c r="DR81" i="5"/>
  <c r="DV81" i="5"/>
  <c r="DB81" i="5"/>
  <c r="DD81" i="5"/>
  <c r="DA81" i="5"/>
  <c r="DO81" i="5"/>
  <c r="EF81" i="5"/>
  <c r="CP81" i="5"/>
  <c r="DJ81" i="5"/>
  <c r="CW81" i="5"/>
  <c r="EC81" i="5"/>
  <c r="EI81" i="5"/>
  <c r="DC55" i="7"/>
  <c r="X55" i="10" s="1"/>
  <c r="EK55" i="7"/>
  <c r="BF55" i="10" s="1"/>
  <c r="DQ55" i="7"/>
  <c r="AL55" i="10" s="1"/>
  <c r="DW55" i="7"/>
  <c r="AR55" i="10" s="1"/>
  <c r="EE55" i="7"/>
  <c r="AZ55" i="10" s="1"/>
  <c r="DA55" i="7"/>
  <c r="V55" i="10" s="1"/>
  <c r="CP55" i="7"/>
  <c r="K55" i="10" s="1"/>
  <c r="CL55" i="7"/>
  <c r="CM55" i="7"/>
  <c r="H55" i="10" s="1"/>
  <c r="DM55" i="7"/>
  <c r="AH55" i="10" s="1"/>
  <c r="CT55" i="7"/>
  <c r="O55" i="10" s="1"/>
  <c r="DN55" i="7"/>
  <c r="AI55" i="10" s="1"/>
  <c r="ED55" i="7"/>
  <c r="AY55" i="10" s="1"/>
  <c r="DV103" i="5"/>
  <c r="CX103" i="5"/>
  <c r="CT103" i="5"/>
  <c r="DR103" i="5"/>
  <c r="CS103" i="5"/>
  <c r="DK103" i="5"/>
  <c r="DM103" i="5"/>
  <c r="CW103" i="5"/>
  <c r="DX103" i="5"/>
  <c r="DA103" i="5"/>
  <c r="EC103" i="5"/>
  <c r="CP103" i="5"/>
  <c r="DC103" i="5"/>
  <c r="CQ103" i="5"/>
  <c r="DL103" i="5"/>
  <c r="CN98" i="7"/>
  <c r="I98" i="10" s="1"/>
  <c r="DB98" i="7"/>
  <c r="W98" i="10" s="1"/>
  <c r="DD98" i="7"/>
  <c r="Y98" i="10" s="1"/>
  <c r="CX98" i="7"/>
  <c r="S98" i="10" s="1"/>
  <c r="EB98" i="7"/>
  <c r="AW98" i="10" s="1"/>
  <c r="CY98" i="7"/>
  <c r="T98" i="10" s="1"/>
  <c r="DV98" i="7"/>
  <c r="AQ98" i="10" s="1"/>
  <c r="DU98" i="7"/>
  <c r="AP98" i="10" s="1"/>
  <c r="DP98" i="7"/>
  <c r="AK98" i="10" s="1"/>
  <c r="DN98" i="7"/>
  <c r="AI98" i="10" s="1"/>
  <c r="CL98" i="7"/>
  <c r="EG98" i="7"/>
  <c r="BB98" i="10" s="1"/>
  <c r="EA98" i="7"/>
  <c r="AV98" i="10" s="1"/>
  <c r="EJ5" i="7"/>
  <c r="BE5" i="10" s="1"/>
  <c r="CT5" i="7"/>
  <c r="O5" i="10" s="1"/>
  <c r="CZ5" i="7"/>
  <c r="U5" i="10" s="1"/>
  <c r="DQ5" i="7"/>
  <c r="AL5" i="10" s="1"/>
  <c r="CP5" i="7"/>
  <c r="K5" i="10" s="1"/>
  <c r="CX5" i="7"/>
  <c r="S5" i="10" s="1"/>
  <c r="DG5" i="7"/>
  <c r="AB5" i="10" s="1"/>
  <c r="DH5" i="7"/>
  <c r="AC5" i="10" s="1"/>
  <c r="DN5" i="7"/>
  <c r="AI5" i="10" s="1"/>
  <c r="EK5" i="7"/>
  <c r="BF5" i="10" s="1"/>
  <c r="DV5" i="7"/>
  <c r="AQ5" i="10" s="1"/>
  <c r="DI5" i="7"/>
  <c r="AD5" i="10" s="1"/>
  <c r="CM65" i="5"/>
  <c r="DF65" i="5"/>
  <c r="DP65" i="5"/>
  <c r="DL65" i="5"/>
  <c r="DX65" i="5"/>
  <c r="DH65" i="5"/>
  <c r="CS65" i="5"/>
  <c r="DG65" i="5"/>
  <c r="CO65" i="5"/>
  <c r="DV65" i="5"/>
  <c r="DD65" i="5"/>
  <c r="DZ34" i="5"/>
  <c r="CL34" i="5"/>
  <c r="DW34" i="5"/>
  <c r="CR34" i="5"/>
  <c r="EJ34" i="5"/>
  <c r="CM34" i="5"/>
  <c r="EG34" i="5"/>
  <c r="DI34" i="5"/>
  <c r="DX34" i="5"/>
  <c r="DL34" i="5"/>
  <c r="EA42" i="5"/>
  <c r="DQ42" i="5"/>
  <c r="CP42" i="5"/>
  <c r="EG42" i="5"/>
  <c r="EJ42" i="5"/>
  <c r="CX42" i="5"/>
  <c r="DY42" i="5"/>
  <c r="EI42" i="5"/>
  <c r="DU42" i="5"/>
  <c r="DV42" i="5"/>
  <c r="CW42" i="5"/>
  <c r="DH42" i="5"/>
  <c r="CM42" i="5"/>
  <c r="DP66" i="7"/>
  <c r="AK66" i="10" s="1"/>
  <c r="EH66" i="7"/>
  <c r="BC66" i="10" s="1"/>
  <c r="DJ66" i="7"/>
  <c r="AE66" i="10" s="1"/>
  <c r="DL66" i="7"/>
  <c r="AG66" i="10" s="1"/>
  <c r="DX66" i="7"/>
  <c r="AS66" i="10" s="1"/>
  <c r="DD66" i="7"/>
  <c r="Y66" i="10" s="1"/>
  <c r="CO66" i="7"/>
  <c r="J66" i="10" s="1"/>
  <c r="DW66" i="7"/>
  <c r="AR66" i="10" s="1"/>
  <c r="DE66" i="7"/>
  <c r="CZ66" i="7"/>
  <c r="U66" i="10" s="1"/>
  <c r="ED66" i="7"/>
  <c r="AY66" i="10" s="1"/>
  <c r="EG66" i="7"/>
  <c r="BB66" i="10" s="1"/>
  <c r="DI75" i="7"/>
  <c r="AD75" i="10" s="1"/>
  <c r="CY75" i="7"/>
  <c r="T75" i="10" s="1"/>
  <c r="DE75" i="7"/>
  <c r="CL75" i="7"/>
  <c r="EI75" i="7"/>
  <c r="BD75" i="10" s="1"/>
  <c r="DK75" i="7"/>
  <c r="AF75" i="10" s="1"/>
  <c r="CQ75" i="7"/>
  <c r="L75" i="10" s="1"/>
  <c r="CN75" i="7"/>
  <c r="I75" i="10" s="1"/>
  <c r="DY75" i="7"/>
  <c r="AT75" i="10" s="1"/>
  <c r="CO75" i="7"/>
  <c r="J75" i="10" s="1"/>
  <c r="CV75" i="7"/>
  <c r="Q75" i="10" s="1"/>
  <c r="DC75" i="7"/>
  <c r="X75" i="10" s="1"/>
  <c r="DJ103" i="7"/>
  <c r="AE103" i="10" s="1"/>
  <c r="DI103" i="7"/>
  <c r="AD103" i="10" s="1"/>
  <c r="DE103" i="7"/>
  <c r="EK103" i="7"/>
  <c r="BF103" i="10" s="1"/>
  <c r="CN103" i="7"/>
  <c r="I103" i="10" s="1"/>
  <c r="EJ103" i="7"/>
  <c r="BE103" i="10" s="1"/>
  <c r="EA103" i="7"/>
  <c r="AV103" i="10" s="1"/>
  <c r="CQ103" i="7"/>
  <c r="L103" i="10" s="1"/>
  <c r="DX103" i="7"/>
  <c r="AS103" i="10" s="1"/>
  <c r="CL103" i="7"/>
  <c r="CX103" i="7"/>
  <c r="S103" i="10" s="1"/>
  <c r="CS103" i="7"/>
  <c r="N103" i="10" s="1"/>
  <c r="DP23" i="5"/>
  <c r="CP23" i="5"/>
  <c r="CM23" i="5"/>
  <c r="CR23" i="5"/>
  <c r="CQ23" i="5"/>
  <c r="EC23" i="5"/>
  <c r="CZ23" i="5"/>
  <c r="CX23" i="5"/>
  <c r="DC23" i="5"/>
  <c r="CU23" i="5"/>
  <c r="EH23" i="5"/>
  <c r="DP29" i="5"/>
  <c r="DQ29" i="5"/>
  <c r="DK29" i="5"/>
  <c r="DH29" i="5"/>
  <c r="DT29" i="5"/>
  <c r="CX29" i="5"/>
  <c r="DM29" i="5"/>
  <c r="CN29" i="5"/>
  <c r="DS29" i="5"/>
  <c r="EJ29" i="5"/>
  <c r="CR29" i="5"/>
  <c r="CS71" i="5"/>
  <c r="DY71" i="5"/>
  <c r="EB71" i="5"/>
  <c r="EJ71" i="5"/>
  <c r="DZ71" i="5"/>
  <c r="DO71" i="5"/>
  <c r="DM71" i="5"/>
  <c r="CM71" i="5"/>
  <c r="DK71" i="5"/>
  <c r="CP71" i="5"/>
  <c r="DP71" i="5"/>
  <c r="DT71" i="5"/>
  <c r="DF71" i="5"/>
  <c r="DZ77" i="7"/>
  <c r="AU77" i="10" s="1"/>
  <c r="CY77" i="7"/>
  <c r="T77" i="10" s="1"/>
  <c r="DY77" i="7"/>
  <c r="AT77" i="10" s="1"/>
  <c r="EG77" i="7"/>
  <c r="BB77" i="10" s="1"/>
  <c r="DM77" i="7"/>
  <c r="AH77" i="10" s="1"/>
  <c r="DO77" i="7"/>
  <c r="AJ77" i="10" s="1"/>
  <c r="CS77" i="7"/>
  <c r="N77" i="10" s="1"/>
  <c r="CW77" i="7"/>
  <c r="R77" i="10" s="1"/>
  <c r="DP77" i="7"/>
  <c r="AK77" i="10" s="1"/>
  <c r="EH77" i="7"/>
  <c r="BC77" i="10" s="1"/>
  <c r="DI77" i="7"/>
  <c r="AD77" i="10" s="1"/>
  <c r="DR77" i="7"/>
  <c r="AM77" i="10" s="1"/>
  <c r="CP77" i="7"/>
  <c r="K77" i="10" s="1"/>
  <c r="CN77" i="7"/>
  <c r="I77" i="10" s="1"/>
  <c r="CM108" i="7"/>
  <c r="H108" i="10" s="1"/>
  <c r="DD108" i="7"/>
  <c r="Y108" i="10" s="1"/>
  <c r="CX108" i="7"/>
  <c r="S108" i="10" s="1"/>
  <c r="DI108" i="7"/>
  <c r="AD108" i="10" s="1"/>
  <c r="CP108" i="7"/>
  <c r="K108" i="10" s="1"/>
  <c r="EJ108" i="7"/>
  <c r="BE108" i="10" s="1"/>
  <c r="EC108" i="7"/>
  <c r="AX108" i="10" s="1"/>
  <c r="DN108" i="7"/>
  <c r="AI108" i="10" s="1"/>
  <c r="EH108" i="7"/>
  <c r="BC108" i="10" s="1"/>
  <c r="DY108" i="7"/>
  <c r="AT108" i="10" s="1"/>
  <c r="DG108" i="7"/>
  <c r="AB108" i="10" s="1"/>
  <c r="EB108" i="7"/>
  <c r="AW108" i="10" s="1"/>
  <c r="EG50" i="7"/>
  <c r="BB50" i="10" s="1"/>
  <c r="EH50" i="7"/>
  <c r="BC50" i="10" s="1"/>
  <c r="DN50" i="7"/>
  <c r="AI50" i="10" s="1"/>
  <c r="EE50" i="7"/>
  <c r="AZ50" i="10" s="1"/>
  <c r="CY50" i="7"/>
  <c r="T50" i="10" s="1"/>
  <c r="DQ50" i="7"/>
  <c r="AL50" i="10" s="1"/>
  <c r="DK50" i="7"/>
  <c r="AF50" i="10" s="1"/>
  <c r="DW50" i="7"/>
  <c r="AR50" i="10" s="1"/>
  <c r="CT50" i="7"/>
  <c r="O50" i="10" s="1"/>
  <c r="DX50" i="7"/>
  <c r="AS50" i="10" s="1"/>
  <c r="DP50" i="7"/>
  <c r="AK50" i="10" s="1"/>
  <c r="DG50" i="7"/>
  <c r="AB50" i="10" s="1"/>
  <c r="CO60" i="7"/>
  <c r="J60" i="10" s="1"/>
  <c r="EG60" i="7"/>
  <c r="BB60" i="10" s="1"/>
  <c r="DD60" i="7"/>
  <c r="Y60" i="10" s="1"/>
  <c r="EK60" i="7"/>
  <c r="BF60" i="10" s="1"/>
  <c r="DM60" i="7"/>
  <c r="AH60" i="10" s="1"/>
  <c r="CU60" i="7"/>
  <c r="P60" i="10" s="1"/>
  <c r="EJ60" i="7"/>
  <c r="BE60" i="10" s="1"/>
  <c r="CL60" i="7"/>
  <c r="DA60" i="7"/>
  <c r="V60" i="10" s="1"/>
  <c r="CR60" i="7"/>
  <c r="M60" i="10" s="1"/>
  <c r="CM60" i="7"/>
  <c r="H60" i="10" s="1"/>
  <c r="CV60" i="7"/>
  <c r="Q60" i="10" s="1"/>
  <c r="CR14" i="7"/>
  <c r="M14" i="10" s="1"/>
  <c r="DY14" i="7"/>
  <c r="AT14" i="10" s="1"/>
  <c r="DD14" i="7"/>
  <c r="Y14" i="10" s="1"/>
  <c r="CT14" i="7"/>
  <c r="O14" i="10" s="1"/>
  <c r="EF14" i="7"/>
  <c r="BA14" i="10" s="1"/>
  <c r="EC14" i="7"/>
  <c r="AX14" i="10" s="1"/>
  <c r="DK14" i="7"/>
  <c r="AF14" i="10" s="1"/>
  <c r="DE14" i="7"/>
  <c r="EJ14" i="7"/>
  <c r="BE14" i="10" s="1"/>
  <c r="ED14" i="7"/>
  <c r="AY14" i="10" s="1"/>
  <c r="DB14" i="7"/>
  <c r="W14" i="10" s="1"/>
  <c r="DN80" i="7"/>
  <c r="AI80" i="10" s="1"/>
  <c r="DF80" i="7"/>
  <c r="AA80" i="10" s="1"/>
  <c r="EI80" i="7"/>
  <c r="BD80" i="10" s="1"/>
  <c r="DH80" i="7"/>
  <c r="AC80" i="10" s="1"/>
  <c r="CO80" i="7"/>
  <c r="J80" i="10" s="1"/>
  <c r="EC80" i="7"/>
  <c r="AX80" i="10" s="1"/>
  <c r="EK80" i="7"/>
  <c r="BF80" i="10" s="1"/>
  <c r="EF80" i="7"/>
  <c r="BA80" i="10" s="1"/>
  <c r="EJ80" i="7"/>
  <c r="BE80" i="10" s="1"/>
  <c r="CZ80" i="7"/>
  <c r="U80" i="10" s="1"/>
  <c r="CP80" i="7"/>
  <c r="K80" i="10" s="1"/>
  <c r="CV109" i="5"/>
  <c r="DO109" i="5"/>
  <c r="DZ109" i="5"/>
  <c r="DQ109" i="5"/>
  <c r="EA109" i="5"/>
  <c r="CQ109" i="5"/>
  <c r="DV109" i="5"/>
  <c r="DA109" i="5"/>
  <c r="DJ109" i="5"/>
  <c r="CU109" i="5"/>
  <c r="EG109" i="5"/>
  <c r="CN109" i="5"/>
  <c r="EB109" i="5"/>
  <c r="CU69" i="7"/>
  <c r="P69" i="10" s="1"/>
  <c r="DY69" i="7"/>
  <c r="AT69" i="10" s="1"/>
  <c r="DQ69" i="7"/>
  <c r="AL69" i="10" s="1"/>
  <c r="DM69" i="7"/>
  <c r="AH69" i="10" s="1"/>
  <c r="CW69" i="7"/>
  <c r="R69" i="10" s="1"/>
  <c r="DJ69" i="7"/>
  <c r="AE69" i="10" s="1"/>
  <c r="CV69" i="7"/>
  <c r="Q69" i="10" s="1"/>
  <c r="DW69" i="7"/>
  <c r="AR69" i="10" s="1"/>
  <c r="DN69" i="7"/>
  <c r="AI69" i="10" s="1"/>
  <c r="CX69" i="7"/>
  <c r="S69" i="10" s="1"/>
  <c r="DL69" i="7"/>
  <c r="AG69" i="10" s="1"/>
  <c r="CN69" i="7"/>
  <c r="I69" i="10" s="1"/>
  <c r="ED69" i="7"/>
  <c r="AY69" i="10" s="1"/>
  <c r="DK69" i="7"/>
  <c r="AF69" i="10" s="1"/>
  <c r="DJ47" i="5"/>
  <c r="CZ47" i="5"/>
  <c r="DE47" i="5"/>
  <c r="CY47" i="5"/>
  <c r="EA47" i="5"/>
  <c r="DB47" i="5"/>
  <c r="EK47" i="5"/>
  <c r="CX47" i="5"/>
  <c r="CQ47" i="5"/>
  <c r="DX47" i="5"/>
  <c r="DK47" i="5"/>
  <c r="CR47" i="5"/>
  <c r="DL87" i="5"/>
  <c r="EC87" i="5"/>
  <c r="DC87" i="5"/>
  <c r="DM87" i="5"/>
  <c r="EE87" i="5"/>
  <c r="DK87" i="5"/>
  <c r="DD87" i="5"/>
  <c r="CX87" i="5"/>
  <c r="CP87" i="5"/>
  <c r="EH87" i="5"/>
  <c r="DY87" i="5"/>
  <c r="DF87" i="5"/>
  <c r="EK87" i="5"/>
  <c r="CS42" i="7"/>
  <c r="N42" i="10" s="1"/>
  <c r="CO42" i="7"/>
  <c r="J42" i="10" s="1"/>
  <c r="CN42" i="7"/>
  <c r="I42" i="10" s="1"/>
  <c r="DP42" i="7"/>
  <c r="AK42" i="10" s="1"/>
  <c r="DJ42" i="7"/>
  <c r="EB42" i="7"/>
  <c r="AW42" i="10" s="1"/>
  <c r="DL42" i="7"/>
  <c r="AG42" i="10" s="1"/>
  <c r="DO42" i="7"/>
  <c r="AJ42" i="10" s="1"/>
  <c r="CU42" i="7"/>
  <c r="P42" i="10" s="1"/>
  <c r="DB42" i="7"/>
  <c r="W42" i="10" s="1"/>
  <c r="DY42" i="7"/>
  <c r="AT42" i="10" s="1"/>
  <c r="EJ42" i="7"/>
  <c r="BE42" i="10" s="1"/>
  <c r="CL61" i="5"/>
  <c r="DJ61" i="5"/>
  <c r="CM61" i="5"/>
  <c r="CO61" i="5"/>
  <c r="DQ61" i="5"/>
  <c r="CT61" i="5"/>
  <c r="DA61" i="5"/>
  <c r="DX61" i="5"/>
  <c r="EE61" i="5"/>
  <c r="DF61" i="5"/>
  <c r="CO52" i="7"/>
  <c r="J52" i="10" s="1"/>
  <c r="CN52" i="7"/>
  <c r="I52" i="10" s="1"/>
  <c r="EJ52" i="7"/>
  <c r="BE52" i="10" s="1"/>
  <c r="DC52" i="7"/>
  <c r="X52" i="10" s="1"/>
  <c r="EH52" i="7"/>
  <c r="BC52" i="10" s="1"/>
  <c r="CW52" i="7"/>
  <c r="R52" i="10" s="1"/>
  <c r="CM52" i="7"/>
  <c r="H52" i="10" s="1"/>
  <c r="EG52" i="7"/>
  <c r="BB52" i="10" s="1"/>
  <c r="EC52" i="7"/>
  <c r="AX52" i="10" s="1"/>
  <c r="EE52" i="7"/>
  <c r="AZ52" i="10" s="1"/>
  <c r="DD52" i="7"/>
  <c r="Y52" i="10" s="1"/>
  <c r="CS52" i="7"/>
  <c r="N52" i="10" s="1"/>
  <c r="CV52" i="7"/>
  <c r="Q52" i="10" s="1"/>
  <c r="EB52" i="7"/>
  <c r="AW52" i="10" s="1"/>
  <c r="DN52" i="7"/>
  <c r="AI52" i="10" s="1"/>
  <c r="CL41" i="5"/>
  <c r="DW41" i="5"/>
  <c r="EA41" i="5"/>
  <c r="DZ41" i="5"/>
  <c r="DF41" i="5"/>
  <c r="EH41" i="5"/>
  <c r="DV41" i="5"/>
  <c r="DR41" i="5"/>
  <c r="CY41" i="5"/>
  <c r="CW41" i="5"/>
  <c r="DS41" i="5"/>
  <c r="DI41" i="5"/>
  <c r="DJ41" i="5"/>
  <c r="CX108" i="5"/>
  <c r="DI108" i="5"/>
  <c r="DM108" i="5"/>
  <c r="EH108" i="5"/>
  <c r="DQ108" i="5"/>
  <c r="CN108" i="5"/>
  <c r="DY108" i="5"/>
  <c r="CZ108" i="5"/>
  <c r="DP108" i="5"/>
  <c r="CS108" i="5"/>
  <c r="DA108" i="5"/>
  <c r="DX108" i="5"/>
  <c r="EA108" i="5"/>
  <c r="CO108" i="5"/>
  <c r="DG21" i="5"/>
  <c r="DU21" i="5"/>
  <c r="EK21" i="5"/>
  <c r="DO21" i="5"/>
  <c r="DF21" i="5"/>
  <c r="CL21" i="5"/>
  <c r="CN21" i="5"/>
  <c r="DW21" i="5"/>
  <c r="EJ21" i="5"/>
  <c r="DM21" i="5"/>
  <c r="DY21" i="5"/>
  <c r="DA21" i="5"/>
  <c r="CS21" i="5"/>
  <c r="DK21" i="5"/>
  <c r="DM35" i="7"/>
  <c r="AH35" i="10" s="1"/>
  <c r="CM35" i="7"/>
  <c r="H35" i="10" s="1"/>
  <c r="ED35" i="7"/>
  <c r="AY35" i="10" s="1"/>
  <c r="CX35" i="7"/>
  <c r="S35" i="10" s="1"/>
  <c r="EK35" i="7"/>
  <c r="BF35" i="10" s="1"/>
  <c r="DX35" i="7"/>
  <c r="AS35" i="10" s="1"/>
  <c r="DI35" i="7"/>
  <c r="AD35" i="10" s="1"/>
  <c r="EC35" i="7"/>
  <c r="AX35" i="10" s="1"/>
  <c r="DR35" i="7"/>
  <c r="AM35" i="10" s="1"/>
  <c r="DO35" i="7"/>
  <c r="AJ35" i="10" s="1"/>
  <c r="DW35" i="7"/>
  <c r="AR35" i="10" s="1"/>
  <c r="DY35" i="7"/>
  <c r="AT35" i="10" s="1"/>
  <c r="EH35" i="7"/>
  <c r="BC35" i="10" s="1"/>
  <c r="DW76" i="7"/>
  <c r="AR76" i="10" s="1"/>
  <c r="DU76" i="7"/>
  <c r="AP76" i="10" s="1"/>
  <c r="DQ76" i="7"/>
  <c r="AL76" i="10" s="1"/>
  <c r="DL76" i="7"/>
  <c r="AG76" i="10" s="1"/>
  <c r="DX76" i="7"/>
  <c r="AS76" i="10" s="1"/>
  <c r="DO76" i="7"/>
  <c r="AJ76" i="10" s="1"/>
  <c r="DY76" i="7"/>
  <c r="AT76" i="10" s="1"/>
  <c r="CV76" i="7"/>
  <c r="Q76" i="10" s="1"/>
  <c r="EE76" i="7"/>
  <c r="AZ76" i="10" s="1"/>
  <c r="CX76" i="7"/>
  <c r="S76" i="10" s="1"/>
  <c r="EJ76" i="7"/>
  <c r="BE76" i="10" s="1"/>
  <c r="CT76" i="7"/>
  <c r="O76" i="10" s="1"/>
  <c r="CY76" i="7"/>
  <c r="T76" i="10" s="1"/>
  <c r="CM76" i="7"/>
  <c r="H76" i="10" s="1"/>
  <c r="EJ6" i="7"/>
  <c r="BE6" i="10" s="1"/>
  <c r="DW6" i="7"/>
  <c r="AR6" i="10" s="1"/>
  <c r="ED6" i="7"/>
  <c r="AY6" i="10" s="1"/>
  <c r="CY6" i="7"/>
  <c r="T6" i="10" s="1"/>
  <c r="DQ6" i="7"/>
  <c r="AL6" i="10" s="1"/>
  <c r="DN6" i="7"/>
  <c r="AI6" i="10" s="1"/>
  <c r="DG6" i="7"/>
  <c r="AB6" i="10" s="1"/>
  <c r="DM6" i="7"/>
  <c r="AH6" i="10" s="1"/>
  <c r="EG6" i="7"/>
  <c r="BB6" i="10" s="1"/>
  <c r="DX6" i="7"/>
  <c r="AS6" i="10" s="1"/>
  <c r="CM6" i="7"/>
  <c r="H6" i="10" s="1"/>
  <c r="CQ6" i="7"/>
  <c r="L6" i="10" s="1"/>
  <c r="EF6" i="7"/>
  <c r="BA6" i="10" s="1"/>
  <c r="DK6" i="7"/>
  <c r="AF6" i="10" s="1"/>
  <c r="DR101" i="7"/>
  <c r="AM101" i="10" s="1"/>
  <c r="DK101" i="7"/>
  <c r="AF101" i="10" s="1"/>
  <c r="CR101" i="7"/>
  <c r="M101" i="10" s="1"/>
  <c r="DE101" i="7"/>
  <c r="DU101" i="7"/>
  <c r="AP101" i="10" s="1"/>
  <c r="DL101" i="7"/>
  <c r="AG101" i="10" s="1"/>
  <c r="EE101" i="7"/>
  <c r="AZ101" i="10" s="1"/>
  <c r="EH101" i="7"/>
  <c r="BC101" i="10" s="1"/>
  <c r="ED101" i="7"/>
  <c r="AY101" i="10" s="1"/>
  <c r="DC101" i="7"/>
  <c r="X101" i="10" s="1"/>
  <c r="DX101" i="7"/>
  <c r="AS101" i="10" s="1"/>
  <c r="DO101" i="7"/>
  <c r="AJ101" i="10" s="1"/>
  <c r="EI101" i="7"/>
  <c r="BD101" i="10" s="1"/>
  <c r="CY89" i="5"/>
  <c r="CS89" i="5"/>
  <c r="CN89" i="5"/>
  <c r="DV89" i="5"/>
  <c r="EB89" i="5"/>
  <c r="CQ89" i="5"/>
  <c r="DU55" i="7"/>
  <c r="AP55" i="10" s="1"/>
  <c r="EI55" i="7"/>
  <c r="BD55" i="10" s="1"/>
  <c r="DD55" i="7"/>
  <c r="Y55" i="10" s="1"/>
  <c r="DX55" i="7"/>
  <c r="AS55" i="10" s="1"/>
  <c r="CO55" i="7"/>
  <c r="J55" i="10" s="1"/>
  <c r="CZ55" i="7"/>
  <c r="U55" i="10" s="1"/>
  <c r="DI55" i="7"/>
  <c r="AD55" i="10" s="1"/>
  <c r="EF55" i="7"/>
  <c r="BA55" i="10" s="1"/>
  <c r="DH55" i="7"/>
  <c r="AC55" i="10" s="1"/>
  <c r="DB55" i="7"/>
  <c r="W55" i="10" s="1"/>
  <c r="DF55" i="7"/>
  <c r="AA55" i="10" s="1"/>
  <c r="EC55" i="7"/>
  <c r="AX55" i="10" s="1"/>
  <c r="CN103" i="5"/>
  <c r="EI103" i="5"/>
  <c r="DT103" i="5"/>
  <c r="DO103" i="5"/>
  <c r="CR103" i="5"/>
  <c r="ED103" i="5"/>
  <c r="DI103" i="5"/>
  <c r="EB103" i="5"/>
  <c r="CU103" i="5"/>
  <c r="DU103" i="5"/>
  <c r="DN103" i="5"/>
  <c r="DZ103" i="5"/>
  <c r="CM103" i="5"/>
  <c r="CQ98" i="7"/>
  <c r="L98" i="10" s="1"/>
  <c r="DX98" i="7"/>
  <c r="AS98" i="10" s="1"/>
  <c r="DR98" i="7"/>
  <c r="AM98" i="10" s="1"/>
  <c r="CW98" i="7"/>
  <c r="R98" i="10" s="1"/>
  <c r="EC98" i="7"/>
  <c r="AX98" i="10" s="1"/>
  <c r="DE98" i="7"/>
  <c r="CP98" i="7"/>
  <c r="K98" i="10" s="1"/>
  <c r="EE98" i="7"/>
  <c r="AZ98" i="10" s="1"/>
  <c r="DG98" i="7"/>
  <c r="AB98" i="10" s="1"/>
  <c r="DF98" i="7"/>
  <c r="AA98" i="10" s="1"/>
  <c r="DI98" i="7"/>
  <c r="AD98" i="10" s="1"/>
  <c r="DY98" i="7"/>
  <c r="AT98" i="10" s="1"/>
  <c r="CR98" i="7"/>
  <c r="M98" i="10" s="1"/>
  <c r="EF98" i="7"/>
  <c r="BA98" i="10" s="1"/>
  <c r="DA98" i="7"/>
  <c r="V98" i="10" s="1"/>
  <c r="EI5" i="7"/>
  <c r="BD5" i="10" s="1"/>
  <c r="DM5" i="7"/>
  <c r="AH5" i="10" s="1"/>
  <c r="DO5" i="7"/>
  <c r="AJ5" i="10" s="1"/>
  <c r="DT5" i="7"/>
  <c r="AO5" i="10" s="1"/>
  <c r="CS5" i="7"/>
  <c r="N5" i="10" s="1"/>
  <c r="DB5" i="7"/>
  <c r="W5" i="10" s="1"/>
  <c r="DZ5" i="7"/>
  <c r="AU5" i="10" s="1"/>
  <c r="CY5" i="7"/>
  <c r="T5" i="10" s="1"/>
  <c r="CR5" i="7"/>
  <c r="M5" i="10" s="1"/>
  <c r="EB5" i="7"/>
  <c r="AW5" i="10" s="1"/>
  <c r="DX5" i="7"/>
  <c r="AS5" i="10" s="1"/>
  <c r="DE5" i="7"/>
  <c r="CU5" i="7"/>
  <c r="P5" i="10" s="1"/>
  <c r="EC5" i="7"/>
  <c r="AX5" i="10" s="1"/>
  <c r="DK5" i="7"/>
  <c r="AF5" i="10" s="1"/>
  <c r="CZ65" i="5"/>
  <c r="CY65" i="5"/>
  <c r="DW65" i="5"/>
  <c r="CW65" i="5"/>
  <c r="DN65" i="5"/>
  <c r="EJ65" i="5"/>
  <c r="DK65" i="5"/>
  <c r="CL65" i="5"/>
  <c r="EK65" i="5"/>
  <c r="ED65" i="5"/>
  <c r="DR65" i="5"/>
  <c r="EH65" i="5"/>
  <c r="CQ65" i="5"/>
  <c r="CY34" i="5"/>
  <c r="CT34" i="5"/>
  <c r="EF34" i="5"/>
  <c r="EK34" i="5"/>
  <c r="CZ34" i="5"/>
  <c r="DJ34" i="5"/>
  <c r="DG34" i="5"/>
  <c r="CN34" i="5"/>
  <c r="CX34" i="5"/>
  <c r="DB34" i="5"/>
  <c r="EA34" i="5"/>
  <c r="CP34" i="5"/>
  <c r="DN42" i="5"/>
  <c r="CN42" i="5"/>
  <c r="EC42" i="5"/>
  <c r="DK42" i="5"/>
  <c r="EF42" i="5"/>
  <c r="DI42" i="5"/>
  <c r="CT42" i="5"/>
  <c r="DP42" i="5"/>
  <c r="DE42" i="5"/>
  <c r="DM42" i="5"/>
  <c r="DA42" i="5"/>
  <c r="DR42" i="5"/>
  <c r="DS66" i="7"/>
  <c r="AN66" i="10" s="1"/>
  <c r="DO66" i="7"/>
  <c r="AJ66" i="10" s="1"/>
  <c r="CQ66" i="7"/>
  <c r="L66" i="10" s="1"/>
  <c r="DT66" i="7"/>
  <c r="AO66" i="10" s="1"/>
  <c r="DI66" i="7"/>
  <c r="AD66" i="10" s="1"/>
  <c r="CR66" i="7"/>
  <c r="M66" i="10" s="1"/>
  <c r="CP66" i="7"/>
  <c r="K66" i="10" s="1"/>
  <c r="DZ66" i="7"/>
  <c r="AU66" i="10" s="1"/>
  <c r="CU66" i="7"/>
  <c r="P66" i="10" s="1"/>
  <c r="DN66" i="7"/>
  <c r="AI66" i="10" s="1"/>
  <c r="CW66" i="7"/>
  <c r="R66" i="10" s="1"/>
  <c r="CX66" i="7"/>
  <c r="S66" i="10" s="1"/>
  <c r="DC66" i="7"/>
  <c r="X66" i="10" s="1"/>
  <c r="EA75" i="7"/>
  <c r="AV75" i="10" s="1"/>
  <c r="CW75" i="7"/>
  <c r="R75" i="10" s="1"/>
  <c r="DD75" i="7"/>
  <c r="Y75" i="10" s="1"/>
  <c r="DU75" i="7"/>
  <c r="AP75" i="10" s="1"/>
  <c r="EH75" i="7"/>
  <c r="BC75" i="10" s="1"/>
  <c r="EK75" i="7"/>
  <c r="BF75" i="10" s="1"/>
  <c r="DV75" i="7"/>
  <c r="AQ75" i="10" s="1"/>
  <c r="DB75" i="7"/>
  <c r="W75" i="10" s="1"/>
  <c r="EG75" i="7"/>
  <c r="BB75" i="10" s="1"/>
  <c r="DT75" i="7"/>
  <c r="AO75" i="10" s="1"/>
  <c r="DZ75" i="7"/>
  <c r="AU75" i="10" s="1"/>
  <c r="DH75" i="7"/>
  <c r="AC75" i="10" s="1"/>
  <c r="DX75" i="7"/>
  <c r="AS75" i="10" s="1"/>
  <c r="EE75" i="7"/>
  <c r="AZ75" i="10" s="1"/>
  <c r="DA103" i="7"/>
  <c r="V103" i="10" s="1"/>
  <c r="CV103" i="7"/>
  <c r="Q103" i="10" s="1"/>
  <c r="CP103" i="7"/>
  <c r="K103" i="10" s="1"/>
  <c r="DK103" i="7"/>
  <c r="AF103" i="10" s="1"/>
  <c r="CZ103" i="7"/>
  <c r="U103" i="10" s="1"/>
  <c r="DB103" i="7"/>
  <c r="W103" i="10" s="1"/>
  <c r="EF103" i="7"/>
  <c r="BA103" i="10" s="1"/>
  <c r="DF103" i="7"/>
  <c r="AA103" i="10" s="1"/>
  <c r="DH103" i="7"/>
  <c r="AC103" i="10" s="1"/>
  <c r="DT103" i="7"/>
  <c r="AO103" i="10" s="1"/>
  <c r="CW103" i="7"/>
  <c r="R103" i="10" s="1"/>
  <c r="EG103" i="7"/>
  <c r="BB103" i="10" s="1"/>
  <c r="DL103" i="7"/>
  <c r="AG103" i="10" s="1"/>
  <c r="CN23" i="5"/>
  <c r="CO23" i="5"/>
  <c r="CY23" i="5"/>
  <c r="DA23" i="5"/>
  <c r="EB23" i="5"/>
  <c r="DX23" i="5"/>
  <c r="EE23" i="5"/>
  <c r="DR23" i="5"/>
  <c r="DQ23" i="5"/>
  <c r="EF23" i="5"/>
  <c r="DD23" i="5"/>
  <c r="DS23" i="5"/>
  <c r="DV23" i="5"/>
  <c r="DE23" i="5"/>
  <c r="EH29" i="5"/>
  <c r="DR29" i="5"/>
  <c r="DZ29" i="5"/>
  <c r="CY29" i="5"/>
  <c r="DE29" i="5"/>
  <c r="CL29" i="5"/>
  <c r="DB29" i="5"/>
  <c r="EF29" i="5"/>
  <c r="CV29" i="5"/>
  <c r="EA29" i="5"/>
  <c r="DJ29" i="5"/>
  <c r="EB29" i="5"/>
  <c r="EK29" i="5"/>
  <c r="EE71" i="5"/>
  <c r="DC71" i="5"/>
  <c r="DN71" i="5"/>
  <c r="CZ71" i="5"/>
  <c r="DQ71" i="5"/>
  <c r="CO71" i="5"/>
  <c r="DE71" i="5"/>
  <c r="DI71" i="5"/>
  <c r="EF71" i="5"/>
  <c r="CX71" i="5"/>
  <c r="DB71" i="5"/>
  <c r="CR71" i="5"/>
  <c r="DU71" i="5"/>
  <c r="DX71" i="5"/>
  <c r="EJ77" i="7"/>
  <c r="BE77" i="10" s="1"/>
  <c r="CT77" i="7"/>
  <c r="O77" i="10" s="1"/>
  <c r="DC77" i="7"/>
  <c r="X77" i="10" s="1"/>
  <c r="CX77" i="7"/>
  <c r="S77" i="10" s="1"/>
  <c r="CM77" i="7"/>
  <c r="H77" i="10" s="1"/>
  <c r="DJ77" i="7"/>
  <c r="AE77" i="10" s="1"/>
  <c r="DS77" i="7"/>
  <c r="AN77" i="10" s="1"/>
  <c r="CO77" i="7"/>
  <c r="J77" i="10" s="1"/>
  <c r="DF77" i="7"/>
  <c r="AA77" i="10" s="1"/>
  <c r="CR77" i="7"/>
  <c r="M77" i="10" s="1"/>
  <c r="DU77" i="7"/>
  <c r="AP77" i="10" s="1"/>
  <c r="DH77" i="7"/>
  <c r="AC77" i="10" s="1"/>
  <c r="DH108" i="7"/>
  <c r="AC108" i="10" s="1"/>
  <c r="DO108" i="7"/>
  <c r="AJ108" i="10" s="1"/>
  <c r="EG108" i="7"/>
  <c r="BB108" i="10" s="1"/>
  <c r="DZ108" i="7"/>
  <c r="AU108" i="10" s="1"/>
  <c r="DR108" i="7"/>
  <c r="AM108" i="10" s="1"/>
  <c r="CQ108" i="7"/>
  <c r="L108" i="10" s="1"/>
  <c r="EE108" i="7"/>
  <c r="AZ108" i="10" s="1"/>
  <c r="DU108" i="7"/>
  <c r="AP108" i="10" s="1"/>
  <c r="DX108" i="7"/>
  <c r="AS108" i="10" s="1"/>
  <c r="CR108" i="7"/>
  <c r="M108" i="10" s="1"/>
  <c r="CZ108" i="7"/>
  <c r="U108" i="10" s="1"/>
  <c r="DA108" i="7"/>
  <c r="V108" i="10" s="1"/>
  <c r="CY108" i="7"/>
  <c r="T108" i="10" s="1"/>
  <c r="DJ50" i="7"/>
  <c r="AE50" i="10" s="1"/>
  <c r="EC50" i="7"/>
  <c r="AX50" i="10" s="1"/>
  <c r="ED50" i="7"/>
  <c r="AY50" i="10" s="1"/>
  <c r="DD50" i="7"/>
  <c r="Y50" i="10" s="1"/>
  <c r="DA50" i="7"/>
  <c r="V50" i="10" s="1"/>
  <c r="DU50" i="7"/>
  <c r="AP50" i="10" s="1"/>
  <c r="DR50" i="7"/>
  <c r="AM50" i="10" s="1"/>
  <c r="CU50" i="7"/>
  <c r="P50" i="10" s="1"/>
  <c r="CZ50" i="7"/>
  <c r="U50" i="10" s="1"/>
  <c r="CV50" i="7"/>
  <c r="Q50" i="10" s="1"/>
  <c r="EB50" i="7"/>
  <c r="AW50" i="10" s="1"/>
  <c r="EF50" i="7"/>
  <c r="BA50" i="10" s="1"/>
  <c r="EE60" i="7"/>
  <c r="AZ60" i="10" s="1"/>
  <c r="CS60" i="7"/>
  <c r="N60" i="10" s="1"/>
  <c r="CN60" i="7"/>
  <c r="I60" i="10" s="1"/>
  <c r="EI60" i="7"/>
  <c r="BD60" i="10" s="1"/>
  <c r="DJ60" i="7"/>
  <c r="AE60" i="10" s="1"/>
  <c r="CW60" i="7"/>
  <c r="R60" i="10" s="1"/>
  <c r="DU60" i="7"/>
  <c r="AP60" i="10" s="1"/>
  <c r="EC60" i="7"/>
  <c r="AX60" i="10" s="1"/>
  <c r="DC60" i="7"/>
  <c r="X60" i="10" s="1"/>
  <c r="DH60" i="7"/>
  <c r="EI14" i="7"/>
  <c r="BD14" i="10" s="1"/>
  <c r="DJ14" i="7"/>
  <c r="AE14" i="10" s="1"/>
  <c r="DT14" i="7"/>
  <c r="AO14" i="10" s="1"/>
  <c r="CN14" i="7"/>
  <c r="I14" i="10" s="1"/>
  <c r="DL14" i="7"/>
  <c r="AG14" i="10" s="1"/>
  <c r="EB14" i="7"/>
  <c r="AW14" i="10" s="1"/>
  <c r="EK14" i="7"/>
  <c r="BF14" i="10" s="1"/>
  <c r="EG14" i="7"/>
  <c r="BB14" i="10" s="1"/>
  <c r="CL14" i="7"/>
  <c r="DX80" i="7"/>
  <c r="AS80" i="10" s="1"/>
  <c r="CL80" i="7"/>
  <c r="DJ80" i="7"/>
  <c r="AE80" i="10" s="1"/>
  <c r="DA80" i="7"/>
  <c r="V80" i="10" s="1"/>
  <c r="ED80" i="7"/>
  <c r="AY80" i="10" s="1"/>
  <c r="EG80" i="7"/>
  <c r="BB80" i="10" s="1"/>
  <c r="CV80" i="7"/>
  <c r="Q80" i="10" s="1"/>
  <c r="EA80" i="7"/>
  <c r="AV80" i="10" s="1"/>
  <c r="DT80" i="7"/>
  <c r="AO80" i="10" s="1"/>
  <c r="CM80" i="7"/>
  <c r="H80" i="10" s="1"/>
  <c r="DY80" i="7"/>
  <c r="AT80" i="10" s="1"/>
  <c r="CQ80" i="7"/>
  <c r="L80" i="10" s="1"/>
  <c r="DO80" i="7"/>
  <c r="AJ80" i="10" s="1"/>
  <c r="DL80" i="7"/>
  <c r="AG80" i="10" s="1"/>
  <c r="DM80" i="7"/>
  <c r="AH80" i="10" s="1"/>
  <c r="DS109" i="5"/>
  <c r="CL109" i="5"/>
  <c r="ED109" i="5"/>
  <c r="CT109" i="5"/>
  <c r="DU109" i="5"/>
  <c r="DH109" i="5"/>
  <c r="CW109" i="5"/>
  <c r="CR109" i="5"/>
  <c r="CX109" i="5"/>
  <c r="DX109" i="5"/>
  <c r="EF109" i="5"/>
  <c r="DE109" i="5"/>
  <c r="DN109" i="5"/>
  <c r="CP69" i="7"/>
  <c r="K69" i="10" s="1"/>
  <c r="EC69" i="7"/>
  <c r="AX69" i="10" s="1"/>
  <c r="DH69" i="7"/>
  <c r="AC69" i="10" s="1"/>
  <c r="DX69" i="7"/>
  <c r="AS69" i="10" s="1"/>
  <c r="DA69" i="7"/>
  <c r="V69" i="10" s="1"/>
  <c r="CL69" i="7"/>
  <c r="CS69" i="7"/>
  <c r="N69" i="10" s="1"/>
  <c r="CT69" i="7"/>
  <c r="O69" i="10" s="1"/>
  <c r="DO69" i="7"/>
  <c r="AJ69" i="10" s="1"/>
  <c r="DP69" i="7"/>
  <c r="AK69" i="10" s="1"/>
  <c r="CR69" i="7"/>
  <c r="M69" i="10" s="1"/>
  <c r="CO69" i="7"/>
  <c r="J69" i="10" s="1"/>
  <c r="EK69" i="7"/>
  <c r="BF69" i="10" s="1"/>
  <c r="DC47" i="5"/>
  <c r="EH47" i="5"/>
  <c r="DP47" i="5"/>
  <c r="CT47" i="5"/>
  <c r="EC47" i="5"/>
  <c r="CU47" i="5"/>
  <c r="CL47" i="5"/>
  <c r="DL47" i="5"/>
  <c r="CP47" i="5"/>
  <c r="DT47" i="5"/>
  <c r="DW47" i="5"/>
  <c r="DY47" i="5"/>
  <c r="DZ47" i="5"/>
  <c r="DA87" i="5"/>
  <c r="DU87" i="5"/>
  <c r="ED87" i="5"/>
  <c r="DP87" i="5"/>
  <c r="DT87" i="5"/>
  <c r="DE87" i="5"/>
  <c r="CR87" i="5"/>
  <c r="DW87" i="5"/>
  <c r="DQ87" i="5"/>
  <c r="CQ87" i="5"/>
  <c r="DI87" i="5"/>
  <c r="DS87" i="5"/>
  <c r="CY87" i="5"/>
  <c r="DN87" i="5"/>
  <c r="CY42" i="7"/>
  <c r="T42" i="10" s="1"/>
  <c r="DT42" i="7"/>
  <c r="AO42" i="10" s="1"/>
  <c r="CL42" i="7"/>
  <c r="DD42" i="7"/>
  <c r="Y42" i="10" s="1"/>
  <c r="EE42" i="7"/>
  <c r="AZ42" i="10" s="1"/>
  <c r="ED42" i="7"/>
  <c r="AY42" i="10" s="1"/>
  <c r="DE42" i="7"/>
  <c r="Z42" i="10" s="1"/>
  <c r="DU42" i="7"/>
  <c r="AP42" i="10" s="1"/>
  <c r="DM42" i="7"/>
  <c r="AH42" i="10" s="1"/>
  <c r="DW42" i="7"/>
  <c r="AR42" i="10" s="1"/>
  <c r="EC42" i="7"/>
  <c r="AX42" i="10" s="1"/>
  <c r="DM61" i="5"/>
  <c r="DT61" i="5"/>
  <c r="CW61" i="5"/>
  <c r="DL61" i="5"/>
  <c r="DR61" i="5"/>
  <c r="DY61" i="5"/>
  <c r="CU61" i="5"/>
  <c r="CY61" i="5"/>
  <c r="CQ61" i="5"/>
  <c r="EJ61" i="5"/>
  <c r="DC61" i="5"/>
  <c r="DI61" i="5"/>
  <c r="EB61" i="5"/>
  <c r="DQ52" i="7"/>
  <c r="AL52" i="10" s="1"/>
  <c r="DA52" i="7"/>
  <c r="V52" i="10" s="1"/>
  <c r="CR52" i="7"/>
  <c r="M52" i="10" s="1"/>
  <c r="EI52" i="7"/>
  <c r="BD52" i="10" s="1"/>
  <c r="DY52" i="7"/>
  <c r="AT52" i="10" s="1"/>
  <c r="DI52" i="7"/>
  <c r="AD52" i="10" s="1"/>
  <c r="DV52" i="7"/>
  <c r="AQ52" i="10" s="1"/>
  <c r="ED52" i="7"/>
  <c r="AY52" i="10" s="1"/>
  <c r="DF52" i="7"/>
  <c r="AA52" i="10" s="1"/>
  <c r="CL52" i="7"/>
  <c r="DJ52" i="7"/>
  <c r="AE52" i="10" s="1"/>
  <c r="DG52" i="7"/>
  <c r="AB52" i="10" s="1"/>
  <c r="DE52" i="7"/>
  <c r="DQ41" i="5"/>
  <c r="EE41" i="5"/>
  <c r="DG41" i="5"/>
  <c r="EJ41" i="5"/>
  <c r="CQ41" i="5"/>
  <c r="DC41" i="5"/>
  <c r="EF41" i="5"/>
  <c r="DM41" i="5"/>
  <c r="DO41" i="5"/>
  <c r="DB41" i="5"/>
  <c r="CT41" i="5"/>
  <c r="CS41" i="5"/>
  <c r="EB108" i="5"/>
  <c r="CR108" i="5"/>
  <c r="DL108" i="5"/>
  <c r="DZ108" i="5"/>
  <c r="EJ108" i="5"/>
  <c r="EF108" i="5"/>
  <c r="EG108" i="5"/>
  <c r="DH108" i="5"/>
  <c r="CM108" i="5"/>
  <c r="DT108" i="5"/>
  <c r="EC108" i="5"/>
  <c r="DR108" i="5"/>
  <c r="DN21" i="5"/>
  <c r="DI21" i="5"/>
  <c r="CW21" i="5"/>
  <c r="DP21" i="5"/>
  <c r="DC21" i="5"/>
  <c r="DT21" i="5"/>
  <c r="CT21" i="5"/>
  <c r="DX21" i="5"/>
  <c r="CO21" i="5"/>
  <c r="CQ21" i="5"/>
  <c r="ED21" i="5"/>
  <c r="CR21" i="5"/>
  <c r="EC21" i="5"/>
  <c r="CY35" i="7"/>
  <c r="T35" i="10" s="1"/>
  <c r="DJ35" i="7"/>
  <c r="AE35" i="10" s="1"/>
  <c r="DU35" i="7"/>
  <c r="AP35" i="10" s="1"/>
  <c r="CQ35" i="7"/>
  <c r="L35" i="10" s="1"/>
  <c r="DS35" i="7"/>
  <c r="AN35" i="10" s="1"/>
  <c r="CL35" i="7"/>
  <c r="EI35" i="7"/>
  <c r="BD35" i="10" s="1"/>
  <c r="CT35" i="7"/>
  <c r="O35" i="10" s="1"/>
  <c r="DC35" i="7"/>
  <c r="X35" i="10" s="1"/>
  <c r="DK35" i="7"/>
  <c r="AF35" i="10" s="1"/>
  <c r="CS35" i="7"/>
  <c r="N35" i="10" s="1"/>
  <c r="EJ35" i="7"/>
  <c r="BE35" i="10" s="1"/>
  <c r="DN35" i="7"/>
  <c r="AI35" i="10" s="1"/>
  <c r="DM76" i="7"/>
  <c r="AH76" i="10" s="1"/>
  <c r="EA76" i="7"/>
  <c r="AV76" i="10" s="1"/>
  <c r="DG76" i="7"/>
  <c r="AB76" i="10" s="1"/>
  <c r="DR76" i="7"/>
  <c r="AM76" i="10" s="1"/>
  <c r="EI76" i="7"/>
  <c r="BD76" i="10" s="1"/>
  <c r="EB76" i="7"/>
  <c r="AW76" i="10" s="1"/>
  <c r="DI76" i="7"/>
  <c r="AD76" i="10" s="1"/>
  <c r="DF76" i="7"/>
  <c r="AA76" i="10" s="1"/>
  <c r="DP76" i="7"/>
  <c r="AK76" i="10" s="1"/>
  <c r="CO76" i="7"/>
  <c r="J76" i="10" s="1"/>
  <c r="DK76" i="7"/>
  <c r="AF76" i="10" s="1"/>
  <c r="DB76" i="7"/>
  <c r="W76" i="10" s="1"/>
  <c r="DS76" i="7"/>
  <c r="AN76" i="10" s="1"/>
  <c r="DT76" i="7"/>
  <c r="AO76" i="10" s="1"/>
  <c r="CL76" i="7"/>
  <c r="CS6" i="7"/>
  <c r="N6" i="10" s="1"/>
  <c r="EE6" i="7"/>
  <c r="AZ6" i="10" s="1"/>
  <c r="EH6" i="7"/>
  <c r="BC6" i="10" s="1"/>
  <c r="DJ6" i="7"/>
  <c r="AE6" i="10" s="1"/>
  <c r="DE6" i="7"/>
  <c r="DU6" i="7"/>
  <c r="AP6" i="10" s="1"/>
  <c r="CT6" i="7"/>
  <c r="O6" i="10" s="1"/>
  <c r="EI6" i="7"/>
  <c r="BD6" i="10" s="1"/>
  <c r="DL6" i="7"/>
  <c r="AG6" i="10" s="1"/>
  <c r="DF6" i="7"/>
  <c r="AA6" i="10" s="1"/>
  <c r="DS6" i="7"/>
  <c r="AN6" i="10" s="1"/>
  <c r="CU6" i="7"/>
  <c r="P6" i="10" s="1"/>
  <c r="EB6" i="7"/>
  <c r="AW6" i="10" s="1"/>
  <c r="DM101" i="7"/>
  <c r="AH101" i="10" s="1"/>
  <c r="DH101" i="7"/>
  <c r="AC101" i="10" s="1"/>
  <c r="CL101" i="7"/>
  <c r="DT101" i="7"/>
  <c r="AO101" i="10" s="1"/>
  <c r="EB101" i="7"/>
  <c r="AW101" i="10" s="1"/>
  <c r="DG101" i="7"/>
  <c r="AB101" i="10" s="1"/>
  <c r="CX101" i="7"/>
  <c r="S101" i="10" s="1"/>
  <c r="DA101" i="7"/>
  <c r="V101" i="10" s="1"/>
  <c r="CY101" i="7"/>
  <c r="T101" i="10" s="1"/>
  <c r="DP101" i="7"/>
  <c r="AK101" i="10" s="1"/>
  <c r="EJ101" i="7"/>
  <c r="BE101" i="10" s="1"/>
  <c r="DY89" i="5"/>
  <c r="DR89" i="5"/>
  <c r="DA89" i="5"/>
  <c r="CX89" i="5"/>
  <c r="CW89" i="5"/>
  <c r="CL89" i="5"/>
  <c r="DD89" i="5"/>
  <c r="DG89" i="5"/>
  <c r="EF89" i="5"/>
  <c r="CZ89" i="5"/>
  <c r="EK89" i="5"/>
  <c r="EI89" i="5"/>
  <c r="EF41" i="7"/>
  <c r="BA41" i="10" s="1"/>
  <c r="EJ41" i="7"/>
  <c r="BE41" i="10" s="1"/>
  <c r="DJ41" i="7"/>
  <c r="AE41" i="10" s="1"/>
  <c r="DB41" i="7"/>
  <c r="W41" i="10" s="1"/>
  <c r="CY41" i="7"/>
  <c r="T41" i="10" s="1"/>
  <c r="DN41" i="7"/>
  <c r="AI41" i="10" s="1"/>
  <c r="CS41" i="7"/>
  <c r="N41" i="10" s="1"/>
  <c r="DP41" i="7"/>
  <c r="AK41" i="10" s="1"/>
  <c r="CV41" i="7"/>
  <c r="Q41" i="10" s="1"/>
  <c r="DR41" i="7"/>
  <c r="AM41" i="10" s="1"/>
  <c r="DG41" i="7"/>
  <c r="AB41" i="10" s="1"/>
  <c r="CT41" i="7"/>
  <c r="O41" i="10" s="1"/>
  <c r="CO41" i="7"/>
  <c r="J41" i="10" s="1"/>
  <c r="EG41" i="7"/>
  <c r="BB41" i="10" s="1"/>
  <c r="CN24" i="7"/>
  <c r="I24" i="10" s="1"/>
  <c r="DL24" i="7"/>
  <c r="AG24" i="10" s="1"/>
  <c r="CX24" i="7"/>
  <c r="S24" i="10" s="1"/>
  <c r="EF24" i="7"/>
  <c r="BA24" i="10" s="1"/>
  <c r="DN24" i="7"/>
  <c r="AI24" i="10" s="1"/>
  <c r="EG24" i="7"/>
  <c r="BB24" i="10" s="1"/>
  <c r="DA24" i="7"/>
  <c r="V24" i="10" s="1"/>
  <c r="DG24" i="7"/>
  <c r="AB24" i="10" s="1"/>
  <c r="DZ24" i="7"/>
  <c r="AU24" i="10" s="1"/>
  <c r="CY24" i="7"/>
  <c r="T24" i="10" s="1"/>
  <c r="DY24" i="7"/>
  <c r="AT24" i="10" s="1"/>
  <c r="DP24" i="7"/>
  <c r="AK24" i="10" s="1"/>
  <c r="DQ24" i="7"/>
  <c r="AL24" i="10" s="1"/>
  <c r="CW24" i="7"/>
  <c r="R24" i="10" s="1"/>
  <c r="EH9" i="7"/>
  <c r="BC9" i="10" s="1"/>
  <c r="CX9" i="7"/>
  <c r="S9" i="10" s="1"/>
  <c r="EI9" i="7"/>
  <c r="BD9" i="10" s="1"/>
  <c r="EF9" i="7"/>
  <c r="BA9" i="10" s="1"/>
  <c r="CY9" i="7"/>
  <c r="T9" i="10" s="1"/>
  <c r="DZ9" i="7"/>
  <c r="AU9" i="10" s="1"/>
  <c r="CS9" i="7"/>
  <c r="N9" i="10" s="1"/>
  <c r="DO9" i="7"/>
  <c r="AJ9" i="10" s="1"/>
  <c r="EC9" i="7"/>
  <c r="AX9" i="10" s="1"/>
  <c r="DQ9" i="7"/>
  <c r="AL9" i="10" s="1"/>
  <c r="DR9" i="7"/>
  <c r="AM9" i="10" s="1"/>
  <c r="EG9" i="7"/>
  <c r="BB9" i="10" s="1"/>
  <c r="CQ9" i="7"/>
  <c r="L9" i="10" s="1"/>
  <c r="CW9" i="7"/>
  <c r="R9" i="10" s="1"/>
  <c r="EA8" i="7"/>
  <c r="AV8" i="10" s="1"/>
  <c r="CS8" i="7"/>
  <c r="N8" i="10" s="1"/>
  <c r="CM8" i="7"/>
  <c r="H8" i="10" s="1"/>
  <c r="CQ8" i="7"/>
  <c r="L8" i="10" s="1"/>
  <c r="ED8" i="7"/>
  <c r="AY8" i="10" s="1"/>
  <c r="EH8" i="7"/>
  <c r="BC8" i="10" s="1"/>
  <c r="EG8" i="7"/>
  <c r="BB8" i="10" s="1"/>
  <c r="CZ8" i="7"/>
  <c r="U8" i="10" s="1"/>
  <c r="EE8" i="7"/>
  <c r="AZ8" i="10" s="1"/>
  <c r="DN8" i="7"/>
  <c r="AI8" i="10" s="1"/>
  <c r="DH8" i="7"/>
  <c r="AC8" i="10" s="1"/>
  <c r="DQ8" i="7"/>
  <c r="AL8" i="10" s="1"/>
  <c r="DB8" i="7"/>
  <c r="W8" i="10" s="1"/>
  <c r="CN8" i="7"/>
  <c r="I8" i="10" s="1"/>
  <c r="DC8" i="7"/>
  <c r="X8" i="10" s="1"/>
  <c r="CL8" i="7"/>
  <c r="EB45" i="5"/>
  <c r="DB45" i="5"/>
  <c r="ED45" i="5"/>
  <c r="CO45" i="5"/>
  <c r="CN45" i="5"/>
  <c r="EA45" i="5"/>
  <c r="DM45" i="5"/>
  <c r="DF45" i="5"/>
  <c r="DH45" i="5"/>
  <c r="DS45" i="5"/>
  <c r="DE45" i="5"/>
  <c r="EH45" i="5"/>
  <c r="EC45" i="5"/>
  <c r="CT10" i="7"/>
  <c r="O10" i="10" s="1"/>
  <c r="EC10" i="7"/>
  <c r="AX10" i="10" s="1"/>
  <c r="CL10" i="7"/>
  <c r="DL10" i="7"/>
  <c r="AG10" i="10" s="1"/>
  <c r="CX10" i="7"/>
  <c r="S10" i="10" s="1"/>
  <c r="DB10" i="7"/>
  <c r="W10" i="10" s="1"/>
  <c r="CM10" i="7"/>
  <c r="H10" i="10" s="1"/>
  <c r="EB10" i="7"/>
  <c r="AW10" i="10" s="1"/>
  <c r="CT99" i="5"/>
  <c r="CQ99" i="5"/>
  <c r="DA99" i="5"/>
  <c r="DI99" i="5"/>
  <c r="CM99" i="5"/>
  <c r="CX99" i="5"/>
  <c r="EC97" i="5"/>
  <c r="DH97" i="5"/>
  <c r="ED97" i="5"/>
  <c r="DY97" i="5"/>
  <c r="CP97" i="5"/>
  <c r="EH97" i="5"/>
  <c r="CM97" i="5"/>
  <c r="CP60" i="5"/>
  <c r="EG60" i="5"/>
  <c r="DN60" i="5"/>
  <c r="EJ60" i="5"/>
  <c r="DT60" i="5"/>
  <c r="CP25" i="5"/>
  <c r="DG25" i="5"/>
  <c r="DT25" i="5"/>
  <c r="CM25" i="5"/>
  <c r="DU25" i="5"/>
  <c r="EJ25" i="5"/>
  <c r="DW25" i="5"/>
  <c r="CO25" i="5"/>
  <c r="EK16" i="5"/>
  <c r="CQ16" i="5"/>
  <c r="DI16" i="5"/>
  <c r="DW16" i="5"/>
  <c r="DJ16" i="5"/>
  <c r="CZ31" i="5"/>
  <c r="CR31" i="5"/>
  <c r="DN31" i="5"/>
  <c r="EC31" i="5"/>
  <c r="EF31" i="5"/>
  <c r="CY31" i="5"/>
  <c r="CX31" i="5"/>
  <c r="DX31" i="5"/>
  <c r="EG10" i="5"/>
  <c r="DC10" i="5"/>
  <c r="EH10" i="5"/>
  <c r="DK10" i="5"/>
  <c r="DI10" i="5"/>
  <c r="DK53" i="5"/>
  <c r="DC53" i="5"/>
  <c r="DX53" i="5"/>
  <c r="CQ53" i="5"/>
  <c r="DE53" i="5"/>
  <c r="DF53" i="5"/>
  <c r="EI90" i="7"/>
  <c r="BD90" i="10" s="1"/>
  <c r="DM90" i="7"/>
  <c r="AH90" i="10" s="1"/>
  <c r="CR90" i="7"/>
  <c r="M90" i="10" s="1"/>
  <c r="CP90" i="7"/>
  <c r="K90" i="10" s="1"/>
  <c r="CN90" i="7"/>
  <c r="I90" i="10" s="1"/>
  <c r="DC90" i="7"/>
  <c r="X90" i="10" s="1"/>
  <c r="DB90" i="7"/>
  <c r="W90" i="10" s="1"/>
  <c r="EH90" i="7"/>
  <c r="BC90" i="10" s="1"/>
  <c r="DM28" i="5"/>
  <c r="DD28" i="5"/>
  <c r="DN28" i="5"/>
  <c r="CS28" i="5"/>
  <c r="CO28" i="5"/>
  <c r="CX28" i="5"/>
  <c r="EJ50" i="5"/>
  <c r="CT50" i="5"/>
  <c r="CR50" i="5"/>
  <c r="DH50" i="5"/>
  <c r="DN50" i="5"/>
  <c r="DD50" i="5"/>
  <c r="EE50" i="5"/>
  <c r="EJ95" i="7"/>
  <c r="BE95" i="10" s="1"/>
  <c r="DE95" i="7"/>
  <c r="CM95" i="7"/>
  <c r="H95" i="10" s="1"/>
  <c r="DG95" i="7"/>
  <c r="AB95" i="10" s="1"/>
  <c r="EI95" i="7"/>
  <c r="BD95" i="10" s="1"/>
  <c r="DK95" i="7"/>
  <c r="AF95" i="10" s="1"/>
  <c r="EK58" i="5"/>
  <c r="DA58" i="5"/>
  <c r="DS58" i="5"/>
  <c r="EI58" i="5"/>
  <c r="CQ58" i="5"/>
  <c r="DV58" i="5"/>
  <c r="CX64" i="5"/>
  <c r="CU64" i="5"/>
  <c r="DE64" i="5"/>
  <c r="CT64" i="5"/>
  <c r="CL64" i="5"/>
  <c r="CS64" i="5"/>
  <c r="EH64" i="5"/>
  <c r="DI51" i="5"/>
  <c r="DK51" i="5"/>
  <c r="DD51" i="5"/>
  <c r="CW51" i="5"/>
  <c r="DG21" i="7"/>
  <c r="AB21" i="10" s="1"/>
  <c r="DQ21" i="7"/>
  <c r="AL21" i="10" s="1"/>
  <c r="DY21" i="7"/>
  <c r="AT21" i="10" s="1"/>
  <c r="CT21" i="7"/>
  <c r="O21" i="10" s="1"/>
  <c r="DM21" i="7"/>
  <c r="AH21" i="10" s="1"/>
  <c r="DD21" i="7"/>
  <c r="Y21" i="10" s="1"/>
  <c r="DV21" i="7"/>
  <c r="AQ21" i="10" s="1"/>
  <c r="EF96" i="7"/>
  <c r="BA96" i="10" s="1"/>
  <c r="DQ96" i="7"/>
  <c r="AL96" i="10" s="1"/>
  <c r="CZ96" i="7"/>
  <c r="U96" i="10" s="1"/>
  <c r="CO96" i="7"/>
  <c r="J96" i="10" s="1"/>
  <c r="CR96" i="7"/>
  <c r="M96" i="10" s="1"/>
  <c r="EG96" i="7"/>
  <c r="BB96" i="10" s="1"/>
  <c r="CX96" i="7"/>
  <c r="S96" i="10" s="1"/>
  <c r="DH49" i="5"/>
  <c r="ED49" i="5"/>
  <c r="CX49" i="5"/>
  <c r="DI49" i="5"/>
  <c r="EH49" i="5"/>
  <c r="DF49" i="5"/>
  <c r="DC94" i="5"/>
  <c r="DA94" i="5"/>
  <c r="CO94" i="5"/>
  <c r="CW94" i="5"/>
  <c r="DW94" i="5"/>
  <c r="EF29" i="7"/>
  <c r="BA29" i="10" s="1"/>
  <c r="EA29" i="7"/>
  <c r="AV29" i="10" s="1"/>
  <c r="EC29" i="7"/>
  <c r="AX29" i="10" s="1"/>
  <c r="EB29" i="7"/>
  <c r="AW29" i="10" s="1"/>
  <c r="DI26" i="5"/>
  <c r="CP26" i="5"/>
  <c r="DW26" i="5"/>
  <c r="DP26" i="5"/>
  <c r="DX26" i="5"/>
  <c r="DZ26" i="5"/>
  <c r="ED74" i="5"/>
  <c r="DM89" i="5"/>
  <c r="DU89" i="5"/>
  <c r="DS89" i="5"/>
  <c r="DT89" i="5"/>
  <c r="CU41" i="7"/>
  <c r="P41" i="10" s="1"/>
  <c r="DX41" i="7"/>
  <c r="AS41" i="10" s="1"/>
  <c r="CM41" i="7"/>
  <c r="H41" i="10" s="1"/>
  <c r="DW41" i="7"/>
  <c r="AR41" i="10" s="1"/>
  <c r="CN41" i="7"/>
  <c r="I41" i="10" s="1"/>
  <c r="CQ41" i="7"/>
  <c r="L41" i="10" s="1"/>
  <c r="DM41" i="7"/>
  <c r="AH41" i="10" s="1"/>
  <c r="CP41" i="7"/>
  <c r="K41" i="10" s="1"/>
  <c r="CL41" i="7"/>
  <c r="CZ41" i="7"/>
  <c r="U41" i="10" s="1"/>
  <c r="CX41" i="7"/>
  <c r="S41" i="10" s="1"/>
  <c r="DI24" i="7"/>
  <c r="AD24" i="10" s="1"/>
  <c r="CO24" i="7"/>
  <c r="J24" i="10" s="1"/>
  <c r="CV24" i="7"/>
  <c r="Q24" i="10" s="1"/>
  <c r="EH24" i="7"/>
  <c r="BC24" i="10" s="1"/>
  <c r="DB24" i="7"/>
  <c r="W24" i="10" s="1"/>
  <c r="EI24" i="7"/>
  <c r="BD24" i="10" s="1"/>
  <c r="DR24" i="7"/>
  <c r="AM24" i="10" s="1"/>
  <c r="CZ24" i="7"/>
  <c r="U24" i="10" s="1"/>
  <c r="DC24" i="7"/>
  <c r="X24" i="10" s="1"/>
  <c r="EB24" i="7"/>
  <c r="AW24" i="10" s="1"/>
  <c r="DU24" i="7"/>
  <c r="AP24" i="10" s="1"/>
  <c r="CM24" i="7"/>
  <c r="H24" i="10" s="1"/>
  <c r="EB9" i="7"/>
  <c r="AW9" i="10" s="1"/>
  <c r="CO9" i="7"/>
  <c r="J9" i="10" s="1"/>
  <c r="CP9" i="7"/>
  <c r="K9" i="10" s="1"/>
  <c r="ED9" i="7"/>
  <c r="AY9" i="10" s="1"/>
  <c r="CT9" i="7"/>
  <c r="O9" i="10" s="1"/>
  <c r="DK9" i="7"/>
  <c r="AF9" i="10" s="1"/>
  <c r="CU9" i="7"/>
  <c r="P9" i="10" s="1"/>
  <c r="EK9" i="7"/>
  <c r="BF9" i="10" s="1"/>
  <c r="DM9" i="7"/>
  <c r="AH9" i="10" s="1"/>
  <c r="DH9" i="7"/>
  <c r="AC9" i="10" s="1"/>
  <c r="DB9" i="7"/>
  <c r="W9" i="10" s="1"/>
  <c r="DP9" i="7"/>
  <c r="AK9" i="10" s="1"/>
  <c r="DD8" i="7"/>
  <c r="Y8" i="10" s="1"/>
  <c r="DJ8" i="7"/>
  <c r="AE8" i="10" s="1"/>
  <c r="CX8" i="7"/>
  <c r="S8" i="10" s="1"/>
  <c r="DW8" i="7"/>
  <c r="AR8" i="10" s="1"/>
  <c r="DP8" i="7"/>
  <c r="AK8" i="10" s="1"/>
  <c r="DF8" i="7"/>
  <c r="AA8" i="10" s="1"/>
  <c r="DU8" i="7"/>
  <c r="AP8" i="10" s="1"/>
  <c r="DG8" i="7"/>
  <c r="AB8" i="10" s="1"/>
  <c r="DV8" i="7"/>
  <c r="AQ8" i="10" s="1"/>
  <c r="DK8" i="7"/>
  <c r="AF8" i="10" s="1"/>
  <c r="EJ8" i="7"/>
  <c r="BE8" i="10" s="1"/>
  <c r="DA8" i="7"/>
  <c r="V8" i="10" s="1"/>
  <c r="DO45" i="5"/>
  <c r="DP45" i="5"/>
  <c r="EF45" i="5"/>
  <c r="CW45" i="5"/>
  <c r="CS45" i="5"/>
  <c r="DV45" i="5"/>
  <c r="DA45" i="5"/>
  <c r="CM45" i="5"/>
  <c r="DD45" i="5"/>
  <c r="CV45" i="5"/>
  <c r="CU45" i="5"/>
  <c r="DN45" i="5"/>
  <c r="EG45" i="5"/>
  <c r="DR45" i="5"/>
  <c r="EK10" i="7"/>
  <c r="BF10" i="10" s="1"/>
  <c r="CV10" i="7"/>
  <c r="Q10" i="10" s="1"/>
  <c r="DU10" i="7"/>
  <c r="AP10" i="10" s="1"/>
  <c r="EI10" i="7"/>
  <c r="BD10" i="10" s="1"/>
  <c r="DT10" i="7"/>
  <c r="AO10" i="10" s="1"/>
  <c r="DF10" i="7"/>
  <c r="AA10" i="10" s="1"/>
  <c r="DW10" i="7"/>
  <c r="AR10" i="10" s="1"/>
  <c r="CS10" i="7"/>
  <c r="N10" i="10" s="1"/>
  <c r="EA10" i="7"/>
  <c r="AV10" i="10" s="1"/>
  <c r="DM10" i="7"/>
  <c r="AH10" i="10" s="1"/>
  <c r="DC99" i="5"/>
  <c r="DQ99" i="5"/>
  <c r="EJ99" i="5"/>
  <c r="EB99" i="5"/>
  <c r="DD99" i="5"/>
  <c r="DG99" i="5"/>
  <c r="CV97" i="5"/>
  <c r="DJ97" i="5"/>
  <c r="DU97" i="5"/>
  <c r="DW97" i="5"/>
  <c r="DF97" i="5"/>
  <c r="DQ97" i="5"/>
  <c r="CX97" i="5"/>
  <c r="DK60" i="5"/>
  <c r="DP60" i="5"/>
  <c r="CN60" i="5"/>
  <c r="EK60" i="5"/>
  <c r="EF60" i="5"/>
  <c r="EB60" i="5"/>
  <c r="CU60" i="5"/>
  <c r="DL25" i="5"/>
  <c r="EF25" i="5"/>
  <c r="DN25" i="5"/>
  <c r="CX25" i="5"/>
  <c r="DD25" i="5"/>
  <c r="DV25" i="5"/>
  <c r="EB16" i="5"/>
  <c r="DE16" i="5"/>
  <c r="DY16" i="5"/>
  <c r="DD16" i="5"/>
  <c r="DG16" i="5"/>
  <c r="EJ16" i="5"/>
  <c r="CR16" i="5"/>
  <c r="DO16" i="5"/>
  <c r="EE31" i="5"/>
  <c r="DC31" i="5"/>
  <c r="CV31" i="5"/>
  <c r="DL31" i="5"/>
  <c r="DO31" i="5"/>
  <c r="CQ31" i="5"/>
  <c r="DW31" i="5"/>
  <c r="CZ10" i="5"/>
  <c r="DX10" i="5"/>
  <c r="CU10" i="5"/>
  <c r="DW10" i="5"/>
  <c r="DV10" i="5"/>
  <c r="DF10" i="5"/>
  <c r="DO10" i="5"/>
  <c r="DS53" i="5"/>
  <c r="DY53" i="5"/>
  <c r="CL53" i="5"/>
  <c r="CR53" i="5"/>
  <c r="CV53" i="5"/>
  <c r="DH53" i="5"/>
  <c r="DW53" i="5"/>
  <c r="CO53" i="5"/>
  <c r="DL90" i="7"/>
  <c r="AG90" i="10" s="1"/>
  <c r="EE90" i="7"/>
  <c r="AZ90" i="10" s="1"/>
  <c r="DI90" i="7"/>
  <c r="AD90" i="10" s="1"/>
  <c r="CT90" i="7"/>
  <c r="O90" i="10" s="1"/>
  <c r="CQ90" i="7"/>
  <c r="L90" i="10" s="1"/>
  <c r="CY90" i="7"/>
  <c r="T90" i="10" s="1"/>
  <c r="DK28" i="5"/>
  <c r="DF28" i="5"/>
  <c r="DZ28" i="5"/>
  <c r="DB28" i="5"/>
  <c r="EG28" i="5"/>
  <c r="CL28" i="5"/>
  <c r="EK28" i="5"/>
  <c r="CW50" i="5"/>
  <c r="CL50" i="5"/>
  <c r="CS50" i="5"/>
  <c r="DQ50" i="5"/>
  <c r="DE50" i="5"/>
  <c r="DJ95" i="7"/>
  <c r="AE95" i="10" s="1"/>
  <c r="EB95" i="7"/>
  <c r="AW95" i="10" s="1"/>
  <c r="EK95" i="7"/>
  <c r="BF95" i="10" s="1"/>
  <c r="DA95" i="7"/>
  <c r="V95" i="10" s="1"/>
  <c r="EA95" i="7"/>
  <c r="AV95" i="10" s="1"/>
  <c r="DZ95" i="7"/>
  <c r="AU95" i="10" s="1"/>
  <c r="DO95" i="7"/>
  <c r="AJ95" i="10" s="1"/>
  <c r="DB95" i="7"/>
  <c r="W95" i="10" s="1"/>
  <c r="EJ58" i="5"/>
  <c r="DP58" i="5"/>
  <c r="DM58" i="5"/>
  <c r="DU58" i="5"/>
  <c r="DF64" i="5"/>
  <c r="DK64" i="5"/>
  <c r="DQ64" i="5"/>
  <c r="CN64" i="5"/>
  <c r="DC64" i="5"/>
  <c r="DC51" i="5"/>
  <c r="EF51" i="5"/>
  <c r="DR51" i="5"/>
  <c r="DB51" i="5"/>
  <c r="CV51" i="5"/>
  <c r="EB51" i="5"/>
  <c r="CO51" i="5"/>
  <c r="EF21" i="7"/>
  <c r="BA21" i="10" s="1"/>
  <c r="DZ21" i="7"/>
  <c r="AU21" i="10" s="1"/>
  <c r="DN21" i="7"/>
  <c r="AI21" i="10" s="1"/>
  <c r="CV21" i="7"/>
  <c r="Q21" i="10" s="1"/>
  <c r="DH21" i="7"/>
  <c r="AC21" i="10" s="1"/>
  <c r="CY21" i="7"/>
  <c r="T21" i="10" s="1"/>
  <c r="DT96" i="7"/>
  <c r="AO96" i="10" s="1"/>
  <c r="DR96" i="7"/>
  <c r="AM96" i="10" s="1"/>
  <c r="CS96" i="7"/>
  <c r="N96" i="10" s="1"/>
  <c r="EK96" i="7"/>
  <c r="BF96" i="10" s="1"/>
  <c r="CP96" i="7"/>
  <c r="K96" i="10" s="1"/>
  <c r="DZ96" i="7"/>
  <c r="AU96" i="10" s="1"/>
  <c r="CQ96" i="7"/>
  <c r="L96" i="10" s="1"/>
  <c r="DW49" i="5"/>
  <c r="CU49" i="5"/>
  <c r="CS49" i="5"/>
  <c r="CP49" i="5"/>
  <c r="DO49" i="5"/>
  <c r="DX49" i="5"/>
  <c r="CU94" i="5"/>
  <c r="DB94" i="5"/>
  <c r="DK94" i="5"/>
  <c r="CN94" i="5"/>
  <c r="DF94" i="5"/>
  <c r="DN94" i="5"/>
  <c r="DZ29" i="7"/>
  <c r="AU29" i="10" s="1"/>
  <c r="EI29" i="7"/>
  <c r="BD29" i="10" s="1"/>
  <c r="CL29" i="7"/>
  <c r="DE29" i="7"/>
  <c r="CV29" i="7"/>
  <c r="Q29" i="10" s="1"/>
  <c r="EK29" i="7"/>
  <c r="BF29" i="10" s="1"/>
  <c r="DU29" i="7"/>
  <c r="AP29" i="10" s="1"/>
  <c r="CQ26" i="5"/>
  <c r="EG26" i="5"/>
  <c r="DV26" i="5"/>
  <c r="DQ26" i="5"/>
  <c r="EA26" i="5"/>
  <c r="CW26" i="5"/>
  <c r="DY74" i="5"/>
  <c r="CZ74" i="5"/>
  <c r="CX74" i="5"/>
  <c r="DN74" i="5"/>
  <c r="CM74" i="5"/>
  <c r="DF74" i="5"/>
  <c r="CO32" i="5"/>
  <c r="DO32" i="5"/>
  <c r="EI32" i="5"/>
  <c r="EE32" i="5"/>
  <c r="EJ32" i="5"/>
  <c r="DC19" i="7"/>
  <c r="X19" i="10" s="1"/>
  <c r="ED19" i="7"/>
  <c r="AY19" i="10" s="1"/>
  <c r="DU19" i="7"/>
  <c r="AP19" i="10" s="1"/>
  <c r="CP19" i="7"/>
  <c r="K19" i="10" s="1"/>
  <c r="CN19" i="7"/>
  <c r="I19" i="10" s="1"/>
  <c r="CO90" i="5"/>
  <c r="DC90" i="5"/>
  <c r="DF90" i="5"/>
  <c r="DL90" i="5"/>
  <c r="DV90" i="5"/>
  <c r="DM90" i="5"/>
  <c r="CW90" i="5"/>
  <c r="DS84" i="7"/>
  <c r="AN84" i="10" s="1"/>
  <c r="CQ84" i="7"/>
  <c r="L84" i="10" s="1"/>
  <c r="DA84" i="7"/>
  <c r="V84" i="10" s="1"/>
  <c r="CZ84" i="7"/>
  <c r="U84" i="10" s="1"/>
  <c r="DR84" i="7"/>
  <c r="AM84" i="10" s="1"/>
  <c r="DH84" i="7"/>
  <c r="AC84" i="10" s="1"/>
  <c r="CT84" i="7"/>
  <c r="O84" i="10" s="1"/>
  <c r="DM86" i="7"/>
  <c r="AH86" i="10" s="1"/>
  <c r="CM86" i="7"/>
  <c r="H86" i="10" s="1"/>
  <c r="DG86" i="7"/>
  <c r="AB86" i="10" s="1"/>
  <c r="DX86" i="7"/>
  <c r="AS86" i="10" s="1"/>
  <c r="DJ86" i="7"/>
  <c r="AE86" i="10" s="1"/>
  <c r="DD86" i="7"/>
  <c r="Y86" i="10" s="1"/>
  <c r="DF27" i="5"/>
  <c r="CS27" i="5"/>
  <c r="DM27" i="5"/>
  <c r="DX27" i="5"/>
  <c r="DQ27" i="5"/>
  <c r="DV85" i="7"/>
  <c r="AQ85" i="10" s="1"/>
  <c r="ED85" i="7"/>
  <c r="AY85" i="10" s="1"/>
  <c r="CW85" i="7"/>
  <c r="R85" i="10" s="1"/>
  <c r="DY85" i="7"/>
  <c r="AT85" i="10" s="1"/>
  <c r="CT85" i="7"/>
  <c r="O85" i="10" s="1"/>
  <c r="CL85" i="7"/>
  <c r="DK85" i="7"/>
  <c r="AF85" i="10" s="1"/>
  <c r="CZ6" i="5"/>
  <c r="CT6" i="5"/>
  <c r="DG6" i="5"/>
  <c r="DI6" i="5"/>
  <c r="DH6" i="5"/>
  <c r="DV6" i="5"/>
  <c r="DI4" i="5"/>
  <c r="DD4" i="5"/>
  <c r="CZ4" i="5"/>
  <c r="DJ4" i="5"/>
  <c r="DR4" i="5"/>
  <c r="DY4" i="5"/>
  <c r="CN4" i="5"/>
  <c r="EF4" i="5"/>
  <c r="DY83" i="5"/>
  <c r="CT83" i="5"/>
  <c r="DX83" i="5"/>
  <c r="EJ83" i="5"/>
  <c r="DT83" i="5"/>
  <c r="ED83" i="5"/>
  <c r="CO83" i="5"/>
  <c r="DL22" i="7"/>
  <c r="AG22" i="10" s="1"/>
  <c r="DE22" i="7"/>
  <c r="CN22" i="7"/>
  <c r="I22" i="10" s="1"/>
  <c r="DH22" i="7"/>
  <c r="AC22" i="10" s="1"/>
  <c r="DY22" i="7"/>
  <c r="AT22" i="10" s="1"/>
  <c r="DJ22" i="7"/>
  <c r="AE22" i="10" s="1"/>
  <c r="DT22" i="7"/>
  <c r="AO22" i="10" s="1"/>
  <c r="DP20" i="5"/>
  <c r="DJ20" i="5"/>
  <c r="CP20" i="5"/>
  <c r="CT20" i="5"/>
  <c r="DU20" i="5"/>
  <c r="DV20" i="5"/>
  <c r="DQ107" i="7"/>
  <c r="AL107" i="10" s="1"/>
  <c r="CW107" i="7"/>
  <c r="R107" i="10" s="1"/>
  <c r="CV107" i="7"/>
  <c r="Q107" i="10" s="1"/>
  <c r="EB57" i="5"/>
  <c r="DG57" i="5"/>
  <c r="DE94" i="7"/>
  <c r="DT94" i="7"/>
  <c r="AO94" i="10" s="1"/>
  <c r="CW94" i="7"/>
  <c r="R94" i="10" s="1"/>
  <c r="CU30" i="7"/>
  <c r="P30" i="10" s="1"/>
  <c r="EJ30" i="7"/>
  <c r="BE30" i="10" s="1"/>
  <c r="DQ107" i="5"/>
  <c r="CP107" i="5"/>
  <c r="DC53" i="7"/>
  <c r="X53" i="10" s="1"/>
  <c r="DH53" i="7"/>
  <c r="AC53" i="10" s="1"/>
  <c r="DS53" i="7"/>
  <c r="AN53" i="10" s="1"/>
  <c r="DP53" i="7"/>
  <c r="AK53" i="10" s="1"/>
  <c r="CP79" i="7"/>
  <c r="K79" i="10" s="1"/>
  <c r="DO79" i="7"/>
  <c r="AJ79" i="10" s="1"/>
  <c r="DD79" i="7"/>
  <c r="Y79" i="10" s="1"/>
  <c r="CQ97" i="7"/>
  <c r="L97" i="10" s="1"/>
  <c r="DX97" i="7"/>
  <c r="AS97" i="10" s="1"/>
  <c r="ED10" i="7"/>
  <c r="AY10" i="10" s="1"/>
  <c r="CR10" i="7"/>
  <c r="M10" i="10" s="1"/>
  <c r="DA10" i="7"/>
  <c r="V10" i="10" s="1"/>
  <c r="DP10" i="7"/>
  <c r="AK10" i="10" s="1"/>
  <c r="DI10" i="7"/>
  <c r="AD10" i="10" s="1"/>
  <c r="DK10" i="7"/>
  <c r="AF10" i="10" s="1"/>
  <c r="CZ10" i="7"/>
  <c r="U10" i="10" s="1"/>
  <c r="EH10" i="7"/>
  <c r="BC10" i="10" s="1"/>
  <c r="CZ99" i="5"/>
  <c r="DN99" i="5"/>
  <c r="DY99" i="5"/>
  <c r="CW99" i="5"/>
  <c r="ED99" i="5"/>
  <c r="EH99" i="5"/>
  <c r="EG99" i="5"/>
  <c r="CY99" i="5"/>
  <c r="DX99" i="5"/>
  <c r="DM99" i="5"/>
  <c r="DK99" i="5"/>
  <c r="DF99" i="5"/>
  <c r="DW99" i="5"/>
  <c r="CL99" i="5"/>
  <c r="DX97" i="5"/>
  <c r="DL97" i="5"/>
  <c r="CT97" i="5"/>
  <c r="EF97" i="5"/>
  <c r="CL97" i="5"/>
  <c r="CY97" i="5"/>
  <c r="DC97" i="5"/>
  <c r="EA97" i="5"/>
  <c r="EG97" i="5"/>
  <c r="CO97" i="5"/>
  <c r="CN97" i="5"/>
  <c r="EK97" i="5"/>
  <c r="DL60" i="5"/>
  <c r="CZ60" i="5"/>
  <c r="DJ60" i="5"/>
  <c r="DQ60" i="5"/>
  <c r="DI60" i="5"/>
  <c r="CT60" i="5"/>
  <c r="EI60" i="5"/>
  <c r="DD60" i="5"/>
  <c r="CQ60" i="5"/>
  <c r="DC60" i="5"/>
  <c r="CO60" i="5"/>
  <c r="DS60" i="5"/>
  <c r="DV60" i="5"/>
  <c r="EA60" i="5"/>
  <c r="CZ25" i="5"/>
  <c r="ED25" i="5"/>
  <c r="CN25" i="5"/>
  <c r="CU25" i="5"/>
  <c r="CY25" i="5"/>
  <c r="EK25" i="5"/>
  <c r="CR25" i="5"/>
  <c r="EA25" i="5"/>
  <c r="DR25" i="5"/>
  <c r="DK25" i="5"/>
  <c r="DZ25" i="5"/>
  <c r="DC25" i="5"/>
  <c r="EG16" i="5"/>
  <c r="DH16" i="5"/>
  <c r="DS16" i="5"/>
  <c r="CO16" i="5"/>
  <c r="DU16" i="5"/>
  <c r="DR16" i="5"/>
  <c r="DX16" i="5"/>
  <c r="ED16" i="5"/>
  <c r="EA16" i="5"/>
  <c r="DZ16" i="5"/>
  <c r="CM16" i="5"/>
  <c r="DP16" i="5"/>
  <c r="DF16" i="5"/>
  <c r="CP16" i="5"/>
  <c r="DQ16" i="5"/>
  <c r="CT31" i="5"/>
  <c r="CN31" i="5"/>
  <c r="CU31" i="5"/>
  <c r="DJ31" i="5"/>
  <c r="DM31" i="5"/>
  <c r="ED31" i="5"/>
  <c r="EH31" i="5"/>
  <c r="EJ31" i="5"/>
  <c r="CO31" i="5"/>
  <c r="EK31" i="5"/>
  <c r="DE31" i="5"/>
  <c r="CP31" i="5"/>
  <c r="CX10" i="5"/>
  <c r="DA10" i="5"/>
  <c r="DM10" i="5"/>
  <c r="CN10" i="5"/>
  <c r="EI10" i="5"/>
  <c r="CL10" i="5"/>
  <c r="DE10" i="5"/>
  <c r="CS10" i="5"/>
  <c r="DN10" i="5"/>
  <c r="DB10" i="5"/>
  <c r="EF10" i="5"/>
  <c r="DZ10" i="5"/>
  <c r="EB10" i="5"/>
  <c r="DY10" i="5"/>
  <c r="DA53" i="5"/>
  <c r="CS53" i="5"/>
  <c r="DB53" i="5"/>
  <c r="CX53" i="5"/>
  <c r="DV53" i="5"/>
  <c r="CM53" i="5"/>
  <c r="EG53" i="5"/>
  <c r="DZ53" i="5"/>
  <c r="CT53" i="5"/>
  <c r="DU53" i="5"/>
  <c r="EI53" i="5"/>
  <c r="DI53" i="5"/>
  <c r="DO90" i="7"/>
  <c r="AJ90" i="10" s="1"/>
  <c r="CM90" i="7"/>
  <c r="H90" i="10" s="1"/>
  <c r="DU90" i="7"/>
  <c r="AP90" i="10" s="1"/>
  <c r="EJ90" i="7"/>
  <c r="BE90" i="10" s="1"/>
  <c r="EC90" i="7"/>
  <c r="AX90" i="10" s="1"/>
  <c r="EG90" i="7"/>
  <c r="BB90" i="10" s="1"/>
  <c r="DW90" i="7"/>
  <c r="AR90" i="10" s="1"/>
  <c r="CZ90" i="7"/>
  <c r="U90" i="10" s="1"/>
  <c r="DD90" i="7"/>
  <c r="Y90" i="10" s="1"/>
  <c r="CU90" i="7"/>
  <c r="P90" i="10" s="1"/>
  <c r="DP90" i="7"/>
  <c r="AK90" i="10" s="1"/>
  <c r="DZ90" i="7"/>
  <c r="AU90" i="10" s="1"/>
  <c r="DN90" i="7"/>
  <c r="AI90" i="10" s="1"/>
  <c r="CN28" i="5"/>
  <c r="EI28" i="5"/>
  <c r="DY28" i="5"/>
  <c r="DW28" i="5"/>
  <c r="DQ28" i="5"/>
  <c r="EA28" i="5"/>
  <c r="EE28" i="5"/>
  <c r="DE28" i="5"/>
  <c r="DR28" i="5"/>
  <c r="DI28" i="5"/>
  <c r="ED50" i="5"/>
  <c r="DT50" i="5"/>
  <c r="DL50" i="5"/>
  <c r="EC50" i="5"/>
  <c r="CN50" i="5"/>
  <c r="DB50" i="5"/>
  <c r="DJ50" i="5"/>
  <c r="EA50" i="5"/>
  <c r="CY50" i="5"/>
  <c r="CX50" i="5"/>
  <c r="EG50" i="5"/>
  <c r="DV50" i="5"/>
  <c r="CO50" i="5"/>
  <c r="DF50" i="5"/>
  <c r="DN95" i="7"/>
  <c r="AI95" i="10" s="1"/>
  <c r="CV95" i="7"/>
  <c r="Q95" i="10" s="1"/>
  <c r="CQ95" i="7"/>
  <c r="L95" i="10" s="1"/>
  <c r="CW95" i="7"/>
  <c r="R95" i="10" s="1"/>
  <c r="DW95" i="7"/>
  <c r="AR95" i="10" s="1"/>
  <c r="CN95" i="7"/>
  <c r="I95" i="10" s="1"/>
  <c r="DT95" i="7"/>
  <c r="AO95" i="10" s="1"/>
  <c r="CY95" i="7"/>
  <c r="T95" i="10" s="1"/>
  <c r="DM95" i="7"/>
  <c r="AH95" i="10" s="1"/>
  <c r="CO95" i="7"/>
  <c r="J95" i="10" s="1"/>
  <c r="DD58" i="5"/>
  <c r="EE58" i="5"/>
  <c r="DH58" i="5"/>
  <c r="DB58" i="5"/>
  <c r="CS58" i="5"/>
  <c r="CZ58" i="5"/>
  <c r="CL58" i="5"/>
  <c r="EF58" i="5"/>
  <c r="DE58" i="5"/>
  <c r="CP58" i="5"/>
  <c r="DQ58" i="5"/>
  <c r="EB58" i="5"/>
  <c r="CW58" i="5"/>
  <c r="DS64" i="5"/>
  <c r="EA64" i="5"/>
  <c r="EI64" i="5"/>
  <c r="DM64" i="5"/>
  <c r="DN64" i="5"/>
  <c r="CR64" i="5"/>
  <c r="DW64" i="5"/>
  <c r="DR64" i="5"/>
  <c r="CM64" i="5"/>
  <c r="CP64" i="5"/>
  <c r="EG64" i="5"/>
  <c r="DL64" i="5"/>
  <c r="DD64" i="5"/>
  <c r="DJ51" i="5"/>
  <c r="EE51" i="5"/>
  <c r="EC51" i="5"/>
  <c r="DM51" i="5"/>
  <c r="DA51" i="5"/>
  <c r="CU51" i="5"/>
  <c r="CT51" i="5"/>
  <c r="CQ51" i="5"/>
  <c r="EJ51" i="5"/>
  <c r="CR51" i="5"/>
  <c r="ED51" i="5"/>
  <c r="DT51" i="5"/>
  <c r="CX21" i="7"/>
  <c r="S21" i="10" s="1"/>
  <c r="DA21" i="7"/>
  <c r="V21" i="10" s="1"/>
  <c r="DJ21" i="7"/>
  <c r="AE21" i="10" s="1"/>
  <c r="CZ21" i="7"/>
  <c r="U21" i="10" s="1"/>
  <c r="CS21" i="7"/>
  <c r="N21" i="10" s="1"/>
  <c r="ED21" i="7"/>
  <c r="AY21" i="10" s="1"/>
  <c r="CR21" i="7"/>
  <c r="M21" i="10" s="1"/>
  <c r="EJ21" i="7"/>
  <c r="BE21" i="10" s="1"/>
  <c r="CN21" i="7"/>
  <c r="I21" i="10" s="1"/>
  <c r="DE21" i="7"/>
  <c r="CO21" i="7"/>
  <c r="J21" i="10" s="1"/>
  <c r="EK21" i="7"/>
  <c r="BF21" i="10" s="1"/>
  <c r="DC21" i="7"/>
  <c r="X21" i="10" s="1"/>
  <c r="EH21" i="7"/>
  <c r="BC21" i="10" s="1"/>
  <c r="DX21" i="7"/>
  <c r="AS21" i="10" s="1"/>
  <c r="ED96" i="7"/>
  <c r="AY96" i="10" s="1"/>
  <c r="DN96" i="7"/>
  <c r="AI96" i="10" s="1"/>
  <c r="DV96" i="7"/>
  <c r="AQ96" i="10" s="1"/>
  <c r="DH96" i="7"/>
  <c r="AC96" i="10" s="1"/>
  <c r="DU96" i="7"/>
  <c r="AP96" i="10" s="1"/>
  <c r="EB96" i="7"/>
  <c r="AW96" i="10" s="1"/>
  <c r="DO96" i="7"/>
  <c r="AJ96" i="10" s="1"/>
  <c r="CW96" i="7"/>
  <c r="R96" i="10" s="1"/>
  <c r="CN96" i="7"/>
  <c r="I96" i="10" s="1"/>
  <c r="EH96" i="7"/>
  <c r="BC96" i="10" s="1"/>
  <c r="DK96" i="7"/>
  <c r="AF96" i="10" s="1"/>
  <c r="DJ96" i="7"/>
  <c r="AE96" i="10" s="1"/>
  <c r="DP96" i="7"/>
  <c r="AK96" i="10" s="1"/>
  <c r="EE96" i="7"/>
  <c r="AZ96" i="10" s="1"/>
  <c r="CO49" i="5"/>
  <c r="DZ49" i="5"/>
  <c r="DV49" i="5"/>
  <c r="CZ49" i="5"/>
  <c r="EB49" i="5"/>
  <c r="DY49" i="5"/>
  <c r="EC49" i="5"/>
  <c r="DS49" i="5"/>
  <c r="DM49" i="5"/>
  <c r="EK49" i="5"/>
  <c r="CW49" i="5"/>
  <c r="CV49" i="5"/>
  <c r="CL49" i="5"/>
  <c r="DC49" i="5"/>
  <c r="DX94" i="5"/>
  <c r="CX94" i="5"/>
  <c r="ED94" i="5"/>
  <c r="DE94" i="5"/>
  <c r="DU94" i="5"/>
  <c r="EE94" i="5"/>
  <c r="DS94" i="5"/>
  <c r="DY94" i="5"/>
  <c r="DR94" i="5"/>
  <c r="DH94" i="5"/>
  <c r="DT94" i="5"/>
  <c r="EB94" i="5"/>
  <c r="DD94" i="5"/>
  <c r="CU29" i="7"/>
  <c r="P29" i="10" s="1"/>
  <c r="DM29" i="7"/>
  <c r="AH29" i="10" s="1"/>
  <c r="CM29" i="7"/>
  <c r="H29" i="10" s="1"/>
  <c r="DI29" i="7"/>
  <c r="AD29" i="10" s="1"/>
  <c r="CT29" i="7"/>
  <c r="O29" i="10" s="1"/>
  <c r="DG29" i="7"/>
  <c r="AB29" i="10" s="1"/>
  <c r="EE29" i="7"/>
  <c r="AZ29" i="10" s="1"/>
  <c r="CS29" i="7"/>
  <c r="N29" i="10" s="1"/>
  <c r="DJ29" i="7"/>
  <c r="AE29" i="10" s="1"/>
  <c r="CP29" i="7"/>
  <c r="K29" i="10" s="1"/>
  <c r="CQ29" i="7"/>
  <c r="L29" i="10" s="1"/>
  <c r="DP29" i="7"/>
  <c r="AK29" i="10" s="1"/>
  <c r="CU26" i="5"/>
  <c r="DU26" i="5"/>
  <c r="DM26" i="5"/>
  <c r="DO26" i="5"/>
  <c r="DF26" i="5"/>
  <c r="EK26" i="5"/>
  <c r="EJ26" i="5"/>
  <c r="DR26" i="5"/>
  <c r="EF26" i="5"/>
  <c r="CR26" i="5"/>
  <c r="EI26" i="5"/>
  <c r="DJ26" i="5"/>
  <c r="EC74" i="5"/>
  <c r="DU74" i="5"/>
  <c r="EA74" i="5"/>
  <c r="DR74" i="5"/>
  <c r="CP74" i="5"/>
  <c r="CQ74" i="5"/>
  <c r="EG74" i="5"/>
  <c r="CR74" i="5"/>
  <c r="CL32" i="5"/>
  <c r="EF32" i="5"/>
  <c r="DX32" i="5"/>
  <c r="DR32" i="5"/>
  <c r="CW32" i="5"/>
  <c r="DS32" i="5"/>
  <c r="DV32" i="5"/>
  <c r="DG32" i="5"/>
  <c r="EK19" i="7"/>
  <c r="BF19" i="10" s="1"/>
  <c r="CX19" i="7"/>
  <c r="S19" i="10" s="1"/>
  <c r="EF19" i="7"/>
  <c r="BA19" i="10" s="1"/>
  <c r="DG19" i="7"/>
  <c r="AB19" i="10" s="1"/>
  <c r="DN90" i="5"/>
  <c r="DB90" i="5"/>
  <c r="DP90" i="5"/>
  <c r="DJ90" i="5"/>
  <c r="DO90" i="5"/>
  <c r="CM90" i="5"/>
  <c r="EC90" i="5"/>
  <c r="DF84" i="7"/>
  <c r="AA84" i="10" s="1"/>
  <c r="DD84" i="7"/>
  <c r="Y84" i="10" s="1"/>
  <c r="DB84" i="7"/>
  <c r="W84" i="10" s="1"/>
  <c r="DE84" i="7"/>
  <c r="DM84" i="7"/>
  <c r="AH84" i="10" s="1"/>
  <c r="DN84" i="7"/>
  <c r="AI84" i="10" s="1"/>
  <c r="DV84" i="7"/>
  <c r="AQ84" i="10" s="1"/>
  <c r="DI86" i="7"/>
  <c r="AD86" i="10" s="1"/>
  <c r="CT86" i="7"/>
  <c r="O86" i="10" s="1"/>
  <c r="DA86" i="7"/>
  <c r="V86" i="10" s="1"/>
  <c r="CZ86" i="7"/>
  <c r="U86" i="10" s="1"/>
  <c r="EJ86" i="7"/>
  <c r="BE86" i="10" s="1"/>
  <c r="CV86" i="7"/>
  <c r="Q86" i="10" s="1"/>
  <c r="DQ86" i="7"/>
  <c r="AL86" i="10" s="1"/>
  <c r="DB27" i="5"/>
  <c r="DJ27" i="5"/>
  <c r="CZ27" i="5"/>
  <c r="EK27" i="5"/>
  <c r="CN27" i="5"/>
  <c r="CR27" i="5"/>
  <c r="CU27" i="5"/>
  <c r="DV27" i="5"/>
  <c r="DW85" i="7"/>
  <c r="AR85" i="10" s="1"/>
  <c r="EI85" i="7"/>
  <c r="BD85" i="10" s="1"/>
  <c r="EC85" i="7"/>
  <c r="AX85" i="10" s="1"/>
  <c r="DE85" i="7"/>
  <c r="EG85" i="7"/>
  <c r="BB85" i="10" s="1"/>
  <c r="CW6" i="5"/>
  <c r="ED6" i="5"/>
  <c r="DE6" i="5"/>
  <c r="DS6" i="5"/>
  <c r="DJ6" i="5"/>
  <c r="DF6" i="5"/>
  <c r="DB6" i="5"/>
  <c r="CW4" i="5"/>
  <c r="CX4" i="5"/>
  <c r="CM4" i="5"/>
  <c r="DZ4" i="5"/>
  <c r="DV4" i="5"/>
  <c r="DG83" i="5"/>
  <c r="DM83" i="5"/>
  <c r="DH83" i="5"/>
  <c r="DC83" i="5"/>
  <c r="DE83" i="5"/>
  <c r="DD22" i="7"/>
  <c r="Y22" i="10" s="1"/>
  <c r="DS22" i="7"/>
  <c r="AN22" i="10" s="1"/>
  <c r="EG22" i="7"/>
  <c r="BB22" i="10" s="1"/>
  <c r="DP22" i="7"/>
  <c r="AK22" i="10" s="1"/>
  <c r="EC22" i="7"/>
  <c r="AX22" i="10" s="1"/>
  <c r="DB22" i="7"/>
  <c r="W22" i="10" s="1"/>
  <c r="DG22" i="7"/>
  <c r="AB22" i="10" s="1"/>
  <c r="DS20" i="5"/>
  <c r="EC20" i="5"/>
  <c r="CM20" i="5"/>
  <c r="DX20" i="5"/>
  <c r="CO20" i="5"/>
  <c r="DF20" i="5"/>
  <c r="CZ107" i="7"/>
  <c r="U107" i="10" s="1"/>
  <c r="EK107" i="7"/>
  <c r="BF107" i="10" s="1"/>
  <c r="DG107" i="7"/>
  <c r="AB107" i="10" s="1"/>
  <c r="CR107" i="7"/>
  <c r="M107" i="10" s="1"/>
  <c r="CM57" i="5"/>
  <c r="CV57" i="5"/>
  <c r="DP57" i="5"/>
  <c r="CQ57" i="5"/>
  <c r="DM94" i="7"/>
  <c r="AH94" i="10" s="1"/>
  <c r="DW94" i="7"/>
  <c r="AR94" i="10" s="1"/>
  <c r="CP94" i="7"/>
  <c r="K94" i="10" s="1"/>
  <c r="DG30" i="7"/>
  <c r="AB30" i="10" s="1"/>
  <c r="DZ30" i="7"/>
  <c r="AU30" i="10" s="1"/>
  <c r="CS30" i="7"/>
  <c r="N30" i="10" s="1"/>
  <c r="CR30" i="7"/>
  <c r="M30" i="10" s="1"/>
  <c r="DY107" i="5"/>
  <c r="CM107" i="5"/>
  <c r="DU107" i="5"/>
  <c r="DE53" i="7"/>
  <c r="EB53" i="7"/>
  <c r="AW53" i="10" s="1"/>
  <c r="CV79" i="7"/>
  <c r="Q79" i="10" s="1"/>
  <c r="DY79" i="7"/>
  <c r="AT79" i="10" s="1"/>
  <c r="EK79" i="7"/>
  <c r="BF79" i="10" s="1"/>
  <c r="EG97" i="7"/>
  <c r="BB97" i="10" s="1"/>
  <c r="DE97" i="7"/>
  <c r="CS97" i="7"/>
  <c r="N97" i="10" s="1"/>
  <c r="DD74" i="5"/>
  <c r="CL74" i="5"/>
  <c r="EH74" i="5"/>
  <c r="DE74" i="5"/>
  <c r="DG74" i="5"/>
  <c r="CU74" i="5"/>
  <c r="DP74" i="5"/>
  <c r="CW74" i="5"/>
  <c r="DV74" i="5"/>
  <c r="DH74" i="5"/>
  <c r="EB74" i="5"/>
  <c r="CN74" i="5"/>
  <c r="DK32" i="5"/>
  <c r="EB32" i="5"/>
  <c r="DH32" i="5"/>
  <c r="CR32" i="5"/>
  <c r="DU32" i="5"/>
  <c r="CU32" i="5"/>
  <c r="DB32" i="5"/>
  <c r="DJ32" i="5"/>
  <c r="CN32" i="5"/>
  <c r="CQ32" i="5"/>
  <c r="EC32" i="5"/>
  <c r="CX32" i="5"/>
  <c r="CU19" i="7"/>
  <c r="P19" i="10" s="1"/>
  <c r="DN19" i="7"/>
  <c r="AI19" i="10" s="1"/>
  <c r="DD19" i="7"/>
  <c r="Y19" i="10" s="1"/>
  <c r="DT19" i="7"/>
  <c r="AO19" i="10" s="1"/>
  <c r="DK19" i="7"/>
  <c r="AF19" i="10" s="1"/>
  <c r="CL19" i="7"/>
  <c r="CT19" i="7"/>
  <c r="O19" i="10" s="1"/>
  <c r="DP19" i="7"/>
  <c r="AK19" i="10" s="1"/>
  <c r="EI19" i="7"/>
  <c r="BD19" i="10" s="1"/>
  <c r="EG19" i="7"/>
  <c r="BB19" i="10" s="1"/>
  <c r="DJ19" i="7"/>
  <c r="AE19" i="10" s="1"/>
  <c r="EA90" i="5"/>
  <c r="DK90" i="5"/>
  <c r="CS90" i="5"/>
  <c r="EH90" i="5"/>
  <c r="EE90" i="5"/>
  <c r="CX90" i="5"/>
  <c r="DU90" i="5"/>
  <c r="CP90" i="5"/>
  <c r="EJ90" i="5"/>
  <c r="CY90" i="5"/>
  <c r="EK90" i="5"/>
  <c r="DI90" i="5"/>
  <c r="DA90" i="5"/>
  <c r="DU84" i="7"/>
  <c r="AP84" i="10" s="1"/>
  <c r="CP84" i="7"/>
  <c r="K84" i="10" s="1"/>
  <c r="DZ84" i="7"/>
  <c r="AU84" i="10" s="1"/>
  <c r="DI84" i="7"/>
  <c r="AD84" i="10" s="1"/>
  <c r="DT84" i="7"/>
  <c r="AO84" i="10" s="1"/>
  <c r="EF84" i="7"/>
  <c r="BA84" i="10" s="1"/>
  <c r="DC84" i="7"/>
  <c r="X84" i="10" s="1"/>
  <c r="DJ84" i="7"/>
  <c r="AE84" i="10" s="1"/>
  <c r="DP84" i="7"/>
  <c r="AK84" i="10" s="1"/>
  <c r="DX84" i="7"/>
  <c r="AS84" i="10" s="1"/>
  <c r="CM84" i="7"/>
  <c r="H84" i="10" s="1"/>
  <c r="CX84" i="7"/>
  <c r="S84" i="10" s="1"/>
  <c r="DG84" i="7"/>
  <c r="AB84" i="10" s="1"/>
  <c r="EH86" i="7"/>
  <c r="BC86" i="10" s="1"/>
  <c r="DW86" i="7"/>
  <c r="AR86" i="10" s="1"/>
  <c r="EK86" i="7"/>
  <c r="BF86" i="10" s="1"/>
  <c r="DT86" i="7"/>
  <c r="AO86" i="10" s="1"/>
  <c r="CR86" i="7"/>
  <c r="M86" i="10" s="1"/>
  <c r="EA86" i="7"/>
  <c r="AV86" i="10" s="1"/>
  <c r="DR86" i="7"/>
  <c r="AM86" i="10" s="1"/>
  <c r="DP86" i="7"/>
  <c r="AK86" i="10" s="1"/>
  <c r="DH86" i="7"/>
  <c r="AC86" i="10" s="1"/>
  <c r="DU86" i="7"/>
  <c r="AP86" i="10" s="1"/>
  <c r="DO86" i="7"/>
  <c r="AJ86" i="10" s="1"/>
  <c r="DY86" i="7"/>
  <c r="AT86" i="10" s="1"/>
  <c r="CP27" i="5"/>
  <c r="DL27" i="5"/>
  <c r="EH27" i="5"/>
  <c r="DP27" i="5"/>
  <c r="CQ27" i="5"/>
  <c r="ED27" i="5"/>
  <c r="DH27" i="5"/>
  <c r="CM27" i="5"/>
  <c r="CO27" i="5"/>
  <c r="EG27" i="5"/>
  <c r="CY27" i="5"/>
  <c r="DZ27" i="5"/>
  <c r="DG27" i="5"/>
  <c r="DP85" i="7"/>
  <c r="AK85" i="10" s="1"/>
  <c r="EB85" i="7"/>
  <c r="AW85" i="10" s="1"/>
  <c r="DC85" i="7"/>
  <c r="X85" i="10" s="1"/>
  <c r="EF85" i="7"/>
  <c r="BA85" i="10" s="1"/>
  <c r="CY85" i="7"/>
  <c r="T85" i="10" s="1"/>
  <c r="DO85" i="7"/>
  <c r="AJ85" i="10" s="1"/>
  <c r="EE85" i="7"/>
  <c r="AZ85" i="10" s="1"/>
  <c r="DS85" i="7"/>
  <c r="AN85" i="10" s="1"/>
  <c r="DZ85" i="7"/>
  <c r="AU85" i="10" s="1"/>
  <c r="CV85" i="7"/>
  <c r="Q85" i="10" s="1"/>
  <c r="DG85" i="7"/>
  <c r="AB85" i="10" s="1"/>
  <c r="EA85" i="7"/>
  <c r="AV85" i="10" s="1"/>
  <c r="DA85" i="7"/>
  <c r="V85" i="10" s="1"/>
  <c r="CQ85" i="7"/>
  <c r="L85" i="10" s="1"/>
  <c r="DO6" i="5"/>
  <c r="CU6" i="5"/>
  <c r="CP6" i="5"/>
  <c r="DT6" i="5"/>
  <c r="DQ6" i="5"/>
  <c r="CX6" i="5"/>
  <c r="DN6" i="5"/>
  <c r="DX6" i="5"/>
  <c r="EH6" i="5"/>
  <c r="EJ6" i="5"/>
  <c r="CQ6" i="5"/>
  <c r="EG6" i="5"/>
  <c r="DB4" i="5"/>
  <c r="CR4" i="5"/>
  <c r="DH4" i="5"/>
  <c r="DP4" i="5"/>
  <c r="DX4" i="5"/>
  <c r="EJ4" i="5"/>
  <c r="EH4" i="5"/>
  <c r="EC4" i="5"/>
  <c r="DQ4" i="5"/>
  <c r="DF4" i="5"/>
  <c r="EB4" i="5"/>
  <c r="DS4" i="5"/>
  <c r="EE4" i="5"/>
  <c r="DJ83" i="5"/>
  <c r="DI83" i="5"/>
  <c r="EC83" i="5"/>
  <c r="DD83" i="5"/>
  <c r="EK83" i="5"/>
  <c r="EE83" i="5"/>
  <c r="CP83" i="5"/>
  <c r="DK83" i="5"/>
  <c r="CR83" i="5"/>
  <c r="CS83" i="5"/>
  <c r="EF83" i="5"/>
  <c r="CN83" i="5"/>
  <c r="EK22" i="7"/>
  <c r="BF22" i="10" s="1"/>
  <c r="CY22" i="7"/>
  <c r="T22" i="10" s="1"/>
  <c r="CL22" i="7"/>
  <c r="ED22" i="7"/>
  <c r="AY22" i="10" s="1"/>
  <c r="CX22" i="7"/>
  <c r="S22" i="10" s="1"/>
  <c r="DZ22" i="7"/>
  <c r="AU22" i="10" s="1"/>
  <c r="DN22" i="7"/>
  <c r="AI22" i="10" s="1"/>
  <c r="CR22" i="7"/>
  <c r="M22" i="10" s="1"/>
  <c r="DV22" i="7"/>
  <c r="AQ22" i="10" s="1"/>
  <c r="DA22" i="7"/>
  <c r="V22" i="10" s="1"/>
  <c r="CT22" i="7"/>
  <c r="O22" i="10" s="1"/>
  <c r="DO22" i="7"/>
  <c r="AJ22" i="10" s="1"/>
  <c r="EA22" i="7"/>
  <c r="AV22" i="10" s="1"/>
  <c r="CM22" i="7"/>
  <c r="H22" i="10" s="1"/>
  <c r="CV22" i="7"/>
  <c r="Q22" i="10" s="1"/>
  <c r="DG20" i="5"/>
  <c r="DQ20" i="5"/>
  <c r="EH20" i="5"/>
  <c r="DT20" i="5"/>
  <c r="CQ20" i="5"/>
  <c r="CR20" i="5"/>
  <c r="DC20" i="5"/>
  <c r="CL20" i="5"/>
  <c r="CN20" i="5"/>
  <c r="CX20" i="5"/>
  <c r="EE20" i="5"/>
  <c r="CX107" i="7"/>
  <c r="S107" i="10" s="1"/>
  <c r="DL107" i="7"/>
  <c r="AG107" i="10" s="1"/>
  <c r="DP107" i="7"/>
  <c r="AK107" i="10" s="1"/>
  <c r="EC107" i="7"/>
  <c r="AX107" i="10" s="1"/>
  <c r="EA107" i="7"/>
  <c r="AV107" i="10" s="1"/>
  <c r="DR107" i="7"/>
  <c r="AM107" i="10" s="1"/>
  <c r="CQ107" i="7"/>
  <c r="L107" i="10" s="1"/>
  <c r="DB57" i="5"/>
  <c r="CZ57" i="5"/>
  <c r="DA57" i="5"/>
  <c r="DV57" i="5"/>
  <c r="DZ57" i="5"/>
  <c r="DO94" i="7"/>
  <c r="AJ94" i="10" s="1"/>
  <c r="CV94" i="7"/>
  <c r="Q94" i="10" s="1"/>
  <c r="DG94" i="7"/>
  <c r="AB94" i="10" s="1"/>
  <c r="DQ94" i="7"/>
  <c r="AL94" i="10" s="1"/>
  <c r="DH94" i="7"/>
  <c r="AC94" i="10" s="1"/>
  <c r="EF94" i="7"/>
  <c r="BA94" i="10" s="1"/>
  <c r="CM30" i="7"/>
  <c r="H30" i="10" s="1"/>
  <c r="DN30" i="7"/>
  <c r="AI30" i="10" s="1"/>
  <c r="EA30" i="7"/>
  <c r="AV30" i="10" s="1"/>
  <c r="DX30" i="7"/>
  <c r="AS30" i="10" s="1"/>
  <c r="CP30" i="7"/>
  <c r="K30" i="10" s="1"/>
  <c r="DB30" i="7"/>
  <c r="W30" i="10" s="1"/>
  <c r="DN107" i="5"/>
  <c r="CT107" i="5"/>
  <c r="DG107" i="5"/>
  <c r="DX107" i="5"/>
  <c r="CY107" i="5"/>
  <c r="EG107" i="5"/>
  <c r="DF107" i="5"/>
  <c r="EJ53" i="7"/>
  <c r="BE53" i="10" s="1"/>
  <c r="CM53" i="7"/>
  <c r="H53" i="10" s="1"/>
  <c r="CS53" i="7"/>
  <c r="N53" i="10" s="1"/>
  <c r="CL53" i="7"/>
  <c r="DA53" i="7"/>
  <c r="V53" i="10" s="1"/>
  <c r="DN53" i="7"/>
  <c r="AI53" i="10" s="1"/>
  <c r="DM53" i="7"/>
  <c r="AH53" i="10" s="1"/>
  <c r="DN79" i="7"/>
  <c r="AI79" i="10" s="1"/>
  <c r="EF79" i="7"/>
  <c r="BA79" i="10" s="1"/>
  <c r="DC79" i="7"/>
  <c r="X79" i="10" s="1"/>
  <c r="DI79" i="7"/>
  <c r="AD79" i="10" s="1"/>
  <c r="EB79" i="7"/>
  <c r="AW79" i="10" s="1"/>
  <c r="DP79" i="7"/>
  <c r="AK79" i="10" s="1"/>
  <c r="ED79" i="7"/>
  <c r="AY79" i="10" s="1"/>
  <c r="CR97" i="7"/>
  <c r="M97" i="10" s="1"/>
  <c r="EB97" i="7"/>
  <c r="AW97" i="10" s="1"/>
  <c r="ED97" i="7"/>
  <c r="AY97" i="10" s="1"/>
  <c r="DA97" i="7"/>
  <c r="V97" i="10" s="1"/>
  <c r="DC97" i="7"/>
  <c r="X97" i="10" s="1"/>
  <c r="CY20" i="5"/>
  <c r="CU20" i="5"/>
  <c r="DK20" i="5"/>
  <c r="DW20" i="5"/>
  <c r="DO107" i="7"/>
  <c r="AJ107" i="10" s="1"/>
  <c r="DI107" i="7"/>
  <c r="AD107" i="10" s="1"/>
  <c r="DZ107" i="7"/>
  <c r="AU107" i="10" s="1"/>
  <c r="EH107" i="7"/>
  <c r="BC107" i="10" s="1"/>
  <c r="DC107" i="7"/>
  <c r="X107" i="10" s="1"/>
  <c r="DM107" i="7"/>
  <c r="AH107" i="10" s="1"/>
  <c r="DH107" i="7"/>
  <c r="AC107" i="10" s="1"/>
  <c r="DX107" i="7"/>
  <c r="AS107" i="10" s="1"/>
  <c r="CP107" i="7"/>
  <c r="K107" i="10" s="1"/>
  <c r="DJ107" i="7"/>
  <c r="AE107" i="10" s="1"/>
  <c r="CU107" i="7"/>
  <c r="P107" i="10" s="1"/>
  <c r="DV107" i="7"/>
  <c r="AQ107" i="10" s="1"/>
  <c r="CT57" i="5"/>
  <c r="EA57" i="5"/>
  <c r="CW57" i="5"/>
  <c r="DQ57" i="5"/>
  <c r="DC57" i="5"/>
  <c r="CS57" i="5"/>
  <c r="CY57" i="5"/>
  <c r="DL57" i="5"/>
  <c r="CN57" i="5"/>
  <c r="CX57" i="5"/>
  <c r="DM57" i="5"/>
  <c r="EK57" i="5"/>
  <c r="CP57" i="5"/>
  <c r="CR94" i="7"/>
  <c r="M94" i="10" s="1"/>
  <c r="EK94" i="7"/>
  <c r="BF94" i="10" s="1"/>
  <c r="CT94" i="7"/>
  <c r="O94" i="10" s="1"/>
  <c r="EE94" i="7"/>
  <c r="AZ94" i="10" s="1"/>
  <c r="DP94" i="7"/>
  <c r="AK94" i="10" s="1"/>
  <c r="DZ94" i="7"/>
  <c r="AU94" i="10" s="1"/>
  <c r="DS94" i="7"/>
  <c r="AN94" i="10" s="1"/>
  <c r="DC94" i="7"/>
  <c r="X94" i="10" s="1"/>
  <c r="DJ94" i="7"/>
  <c r="AE94" i="10" s="1"/>
  <c r="DX94" i="7"/>
  <c r="AS94" i="10" s="1"/>
  <c r="DN94" i="7"/>
  <c r="AI94" i="10" s="1"/>
  <c r="EA94" i="7"/>
  <c r="AV94" i="10" s="1"/>
  <c r="CU94" i="7"/>
  <c r="P94" i="10" s="1"/>
  <c r="DF94" i="7"/>
  <c r="AA94" i="10" s="1"/>
  <c r="CV30" i="7"/>
  <c r="Q30" i="10" s="1"/>
  <c r="ED30" i="7"/>
  <c r="AY30" i="10" s="1"/>
  <c r="DI30" i="7"/>
  <c r="AD30" i="10" s="1"/>
  <c r="CO30" i="7"/>
  <c r="J30" i="10" s="1"/>
  <c r="EF30" i="7"/>
  <c r="BA30" i="10" s="1"/>
  <c r="DC30" i="7"/>
  <c r="X30" i="10" s="1"/>
  <c r="CQ30" i="7"/>
  <c r="L30" i="10" s="1"/>
  <c r="DJ30" i="7"/>
  <c r="AE30" i="10" s="1"/>
  <c r="DS30" i="7"/>
  <c r="AN30" i="10" s="1"/>
  <c r="DE30" i="7"/>
  <c r="DK30" i="7"/>
  <c r="AF30" i="10" s="1"/>
  <c r="DF30" i="7"/>
  <c r="AA30" i="10" s="1"/>
  <c r="DJ107" i="5"/>
  <c r="DV107" i="5"/>
  <c r="EH107" i="5"/>
  <c r="CX107" i="5"/>
  <c r="CN107" i="5"/>
  <c r="DC107" i="5"/>
  <c r="DK107" i="5"/>
  <c r="DZ107" i="5"/>
  <c r="DW107" i="5"/>
  <c r="EI107" i="5"/>
  <c r="CU107" i="5"/>
  <c r="CW107" i="5"/>
  <c r="DT107" i="5"/>
  <c r="DR107" i="5"/>
  <c r="CZ107" i="5"/>
  <c r="DU53" i="7"/>
  <c r="AP53" i="10" s="1"/>
  <c r="CX53" i="7"/>
  <c r="S53" i="10" s="1"/>
  <c r="DZ53" i="7"/>
  <c r="AU53" i="10" s="1"/>
  <c r="CU53" i="7"/>
  <c r="P53" i="10" s="1"/>
  <c r="DR53" i="7"/>
  <c r="AM53" i="10" s="1"/>
  <c r="DT53" i="7"/>
  <c r="AO53" i="10" s="1"/>
  <c r="DD53" i="7"/>
  <c r="Y53" i="10" s="1"/>
  <c r="DG53" i="7"/>
  <c r="AB53" i="10" s="1"/>
  <c r="EA53" i="7"/>
  <c r="AV53" i="10" s="1"/>
  <c r="CZ53" i="7"/>
  <c r="U53" i="10" s="1"/>
  <c r="DV53" i="7"/>
  <c r="AQ53" i="10" s="1"/>
  <c r="CR53" i="7"/>
  <c r="M53" i="10" s="1"/>
  <c r="DM79" i="7"/>
  <c r="AH79" i="10" s="1"/>
  <c r="DG79" i="7"/>
  <c r="AB79" i="10" s="1"/>
  <c r="EG79" i="7"/>
  <c r="BB79" i="10" s="1"/>
  <c r="DW79" i="7"/>
  <c r="AR79" i="10" s="1"/>
  <c r="DA79" i="7"/>
  <c r="V79" i="10" s="1"/>
  <c r="EH79" i="7"/>
  <c r="BC79" i="10" s="1"/>
  <c r="CW79" i="7"/>
  <c r="R79" i="10" s="1"/>
  <c r="DE79" i="7"/>
  <c r="DZ79" i="7"/>
  <c r="AU79" i="10" s="1"/>
  <c r="DF79" i="7"/>
  <c r="AA79" i="10" s="1"/>
  <c r="CZ79" i="7"/>
  <c r="U79" i="10" s="1"/>
  <c r="DS79" i="7"/>
  <c r="AN79" i="10" s="1"/>
  <c r="CQ79" i="7"/>
  <c r="L79" i="10" s="1"/>
  <c r="CT97" i="7"/>
  <c r="O97" i="10" s="1"/>
  <c r="DD97" i="7"/>
  <c r="Y97" i="10" s="1"/>
  <c r="EJ97" i="7"/>
  <c r="BE97" i="10" s="1"/>
  <c r="CV97" i="7"/>
  <c r="Q97" i="10" s="1"/>
  <c r="CM97" i="7"/>
  <c r="H97" i="10" s="1"/>
  <c r="CL97" i="7"/>
  <c r="DY97" i="7"/>
  <c r="AT97" i="10" s="1"/>
  <c r="CQ121" i="5"/>
  <c r="BS64" i="5"/>
  <c r="BU64" i="5"/>
  <c r="BT64" i="5"/>
  <c r="BW64" i="5"/>
  <c r="BR64" i="5"/>
  <c r="BV64" i="5"/>
  <c r="BQ64" i="5"/>
  <c r="CC64" i="5"/>
  <c r="BZ64" i="5"/>
  <c r="CA64" i="5"/>
  <c r="BY64" i="5"/>
  <c r="CD64" i="5"/>
  <c r="BX64" i="5"/>
  <c r="CB64" i="5"/>
  <c r="BX58" i="5"/>
  <c r="BZ58" i="5"/>
  <c r="BY58" i="5"/>
  <c r="CD58" i="5"/>
  <c r="CA58" i="5"/>
  <c r="CC58" i="5"/>
  <c r="CB58" i="5"/>
  <c r="CC95" i="7"/>
  <c r="BT95" i="10" s="1"/>
  <c r="CD95" i="7"/>
  <c r="BY95" i="7"/>
  <c r="CA95" i="7"/>
  <c r="BS95" i="10" s="1"/>
  <c r="BZ95" i="7"/>
  <c r="Z95" i="10"/>
  <c r="CB95" i="7"/>
  <c r="BX95" i="7"/>
  <c r="BR95" i="10" s="1"/>
  <c r="BR28" i="5"/>
  <c r="BU28" i="5"/>
  <c r="BW28" i="5"/>
  <c r="BV28" i="5"/>
  <c r="BS28" i="5"/>
  <c r="BT28" i="5"/>
  <c r="BQ28" i="5"/>
  <c r="CD28" i="5"/>
  <c r="BZ28" i="5"/>
  <c r="CB28" i="5"/>
  <c r="CC28" i="5"/>
  <c r="BY28" i="5"/>
  <c r="CF28" i="5" s="1"/>
  <c r="BX28" i="5"/>
  <c r="CA28" i="5"/>
  <c r="BZ10" i="5"/>
  <c r="BY10" i="5"/>
  <c r="CA10" i="5"/>
  <c r="BX10" i="5"/>
  <c r="CD10" i="5"/>
  <c r="CC10" i="5"/>
  <c r="CB10" i="5"/>
  <c r="BU10" i="5"/>
  <c r="BS10" i="5"/>
  <c r="CG10" i="5" s="1"/>
  <c r="BT10" i="5"/>
  <c r="CH10" i="5" s="1"/>
  <c r="BQ10" i="5"/>
  <c r="BR10" i="5"/>
  <c r="CF10" i="5" s="1"/>
  <c r="BW10" i="5"/>
  <c r="CK10" i="5" s="1"/>
  <c r="BV10" i="5"/>
  <c r="CJ10" i="5" s="1"/>
  <c r="CC31" i="5"/>
  <c r="CD31" i="5"/>
  <c r="CA31" i="5"/>
  <c r="BY31" i="5"/>
  <c r="CB31" i="5"/>
  <c r="BX31" i="5"/>
  <c r="BZ31" i="5"/>
  <c r="BX16" i="5"/>
  <c r="CA16" i="5"/>
  <c r="BZ16" i="5"/>
  <c r="CC16" i="5"/>
  <c r="BY16" i="5"/>
  <c r="CB16" i="5"/>
  <c r="CD16" i="5"/>
  <c r="BR97" i="5"/>
  <c r="BQ97" i="5"/>
  <c r="BS97" i="5"/>
  <c r="BV97" i="5"/>
  <c r="BT97" i="5"/>
  <c r="BU97" i="5"/>
  <c r="BW97" i="5"/>
  <c r="BV41" i="7"/>
  <c r="BW41" i="7"/>
  <c r="BT41" i="7"/>
  <c r="G41" i="10"/>
  <c r="BR41" i="7"/>
  <c r="BS41" i="7"/>
  <c r="BU41" i="7"/>
  <c r="BQ41" i="7"/>
  <c r="CA89" i="5"/>
  <c r="CC89" i="5"/>
  <c r="CB89" i="5"/>
  <c r="BX89" i="5"/>
  <c r="CD89" i="5"/>
  <c r="BY89" i="5"/>
  <c r="BZ89" i="5"/>
  <c r="CD101" i="7"/>
  <c r="BY101" i="7"/>
  <c r="CB101" i="7"/>
  <c r="CA101" i="7"/>
  <c r="BS101" i="10" s="1"/>
  <c r="BX101" i="7"/>
  <c r="BR101" i="10" s="1"/>
  <c r="BZ101" i="7"/>
  <c r="CC101" i="7"/>
  <c r="BT101" i="10" s="1"/>
  <c r="Z101" i="10"/>
  <c r="CD6" i="7"/>
  <c r="CC6" i="7"/>
  <c r="BT6" i="10" s="1"/>
  <c r="CA6" i="7"/>
  <c r="BS6" i="10" s="1"/>
  <c r="CB6" i="7"/>
  <c r="BY6" i="7"/>
  <c r="BX6" i="7"/>
  <c r="BR6" i="10" s="1"/>
  <c r="BZ6" i="7"/>
  <c r="Z6" i="10"/>
  <c r="BV76" i="7"/>
  <c r="BQ76" i="7"/>
  <c r="G76" i="10"/>
  <c r="BT76" i="7"/>
  <c r="BR76" i="7"/>
  <c r="BU76" i="7"/>
  <c r="BS76" i="7"/>
  <c r="BW76" i="7"/>
  <c r="BW41" i="5"/>
  <c r="BQ41" i="5"/>
  <c r="BR41" i="5"/>
  <c r="BU41" i="5"/>
  <c r="BT41" i="5"/>
  <c r="BV41" i="5"/>
  <c r="BS41" i="5"/>
  <c r="CC52" i="7"/>
  <c r="BT52" i="10" s="1"/>
  <c r="CB52" i="7"/>
  <c r="BX52" i="7"/>
  <c r="BR52" i="10" s="1"/>
  <c r="CA52" i="7"/>
  <c r="BS52" i="10" s="1"/>
  <c r="Z52" i="10"/>
  <c r="CD52" i="7"/>
  <c r="BZ52" i="7"/>
  <c r="BY52" i="7"/>
  <c r="BR52" i="7"/>
  <c r="BT52" i="7"/>
  <c r="BW52" i="7"/>
  <c r="G52" i="10"/>
  <c r="BU52" i="7"/>
  <c r="BQ52" i="7"/>
  <c r="BV52" i="7"/>
  <c r="BS52" i="7"/>
  <c r="BX61" i="5"/>
  <c r="CA61" i="5"/>
  <c r="CC61" i="5"/>
  <c r="CB61" i="5"/>
  <c r="BZ61" i="5"/>
  <c r="BY61" i="5"/>
  <c r="CD61" i="5"/>
  <c r="BT42" i="7"/>
  <c r="BV42" i="7"/>
  <c r="G42" i="10"/>
  <c r="BW42" i="7"/>
  <c r="BR42" i="7"/>
  <c r="BS42" i="7"/>
  <c r="BQ42" i="7"/>
  <c r="BU42" i="7"/>
  <c r="BT47" i="5"/>
  <c r="BQ47" i="5"/>
  <c r="BU47" i="5"/>
  <c r="BR47" i="5"/>
  <c r="BV47" i="5"/>
  <c r="BW47" i="5"/>
  <c r="BS47" i="5"/>
  <c r="CA109" i="5"/>
  <c r="CB109" i="5"/>
  <c r="BX109" i="5"/>
  <c r="CC109" i="5"/>
  <c r="BY109" i="5"/>
  <c r="CD109" i="5"/>
  <c r="BZ109" i="5"/>
  <c r="BQ80" i="7"/>
  <c r="BT80" i="7"/>
  <c r="BU80" i="7"/>
  <c r="BW80" i="7"/>
  <c r="BS80" i="7"/>
  <c r="BR80" i="7"/>
  <c r="BV80" i="7"/>
  <c r="G80" i="10"/>
  <c r="G14" i="10"/>
  <c r="BT14" i="7"/>
  <c r="BR14" i="7"/>
  <c r="BV14" i="7"/>
  <c r="BS14" i="7"/>
  <c r="BQ14" i="7"/>
  <c r="BU14" i="7"/>
  <c r="BW14" i="7"/>
  <c r="CB60" i="7"/>
  <c r="AC60" i="10"/>
  <c r="CC60" i="7"/>
  <c r="BT60" i="10" s="1"/>
  <c r="CD60" i="7"/>
  <c r="BX60" i="7"/>
  <c r="BR60" i="10" s="1"/>
  <c r="BZ60" i="7"/>
  <c r="CA60" i="7"/>
  <c r="BS60" i="10" s="1"/>
  <c r="BY60" i="7"/>
  <c r="BW60" i="7"/>
  <c r="BS60" i="7"/>
  <c r="BR60" i="7"/>
  <c r="G60" i="10"/>
  <c r="BQ60" i="7"/>
  <c r="BT60" i="7"/>
  <c r="BU60" i="7"/>
  <c r="BV60" i="7"/>
  <c r="BU75" i="7"/>
  <c r="BS75" i="7"/>
  <c r="BT75" i="7"/>
  <c r="BR75" i="7"/>
  <c r="G75" i="10"/>
  <c r="BV75" i="7"/>
  <c r="BQ75" i="7"/>
  <c r="BW75" i="7"/>
  <c r="BY66" i="7"/>
  <c r="CD66" i="7"/>
  <c r="BZ66" i="7"/>
  <c r="Z66" i="10"/>
  <c r="CB66" i="7"/>
  <c r="CC66" i="7"/>
  <c r="BT66" i="10" s="1"/>
  <c r="BX66" i="7"/>
  <c r="BR66" i="10" s="1"/>
  <c r="CA66" i="7"/>
  <c r="BS66" i="10" s="1"/>
  <c r="CC42" i="5"/>
  <c r="CD42" i="5"/>
  <c r="CA42" i="5"/>
  <c r="BY42" i="5"/>
  <c r="BZ42" i="5"/>
  <c r="CB42" i="5"/>
  <c r="BX42" i="5"/>
  <c r="Z98" i="10"/>
  <c r="BX98" i="7"/>
  <c r="BR98" i="10" s="1"/>
  <c r="CB98" i="7"/>
  <c r="BY98" i="7"/>
  <c r="CC98" i="7"/>
  <c r="BT98" i="10" s="1"/>
  <c r="CD98" i="7"/>
  <c r="CA98" i="7"/>
  <c r="BS98" i="10" s="1"/>
  <c r="BZ98" i="7"/>
  <c r="BV12" i="5"/>
  <c r="BR12" i="5"/>
  <c r="BT12" i="5"/>
  <c r="BU12" i="5"/>
  <c r="BW12" i="5"/>
  <c r="BS12" i="5"/>
  <c r="BQ12" i="5"/>
  <c r="BQ55" i="5"/>
  <c r="BU55" i="5"/>
  <c r="BS55" i="5"/>
  <c r="BT55" i="5"/>
  <c r="BW55" i="5"/>
  <c r="BV55" i="5"/>
  <c r="BR55" i="5"/>
  <c r="BW49" i="7"/>
  <c r="BR49" i="7"/>
  <c r="BQ49" i="7"/>
  <c r="BV49" i="7"/>
  <c r="BS49" i="7"/>
  <c r="BU49" i="7"/>
  <c r="BT49" i="7"/>
  <c r="G49" i="10"/>
  <c r="CX115" i="5"/>
  <c r="BV7" i="5"/>
  <c r="BR7" i="5"/>
  <c r="BS7" i="5"/>
  <c r="BT7" i="5"/>
  <c r="BQ7" i="5"/>
  <c r="BW7" i="5"/>
  <c r="BU7" i="5"/>
  <c r="CW116" i="5"/>
  <c r="CW114" i="5"/>
  <c r="CW117" i="5"/>
  <c r="CW119" i="5"/>
  <c r="CW113" i="5"/>
  <c r="CW115" i="5"/>
  <c r="DT117" i="5"/>
  <c r="DT114" i="5"/>
  <c r="DT113" i="5"/>
  <c r="DT115" i="5"/>
  <c r="DT119" i="5"/>
  <c r="DT116" i="5"/>
  <c r="CR116" i="5"/>
  <c r="CR117" i="5"/>
  <c r="CR119" i="5"/>
  <c r="CR113" i="5"/>
  <c r="CR114" i="5"/>
  <c r="CR115" i="5"/>
  <c r="DS116" i="5"/>
  <c r="DS114" i="5"/>
  <c r="DS119" i="5"/>
  <c r="DS117" i="5"/>
  <c r="DS115" i="5"/>
  <c r="DS113" i="5"/>
  <c r="CU117" i="5"/>
  <c r="CU113" i="5"/>
  <c r="CU119" i="5"/>
  <c r="CU114" i="5"/>
  <c r="CU116" i="5"/>
  <c r="DI113" i="5"/>
  <c r="DI115" i="5"/>
  <c r="DI114" i="5"/>
  <c r="DI116" i="5"/>
  <c r="DI117" i="5"/>
  <c r="DI119" i="5"/>
  <c r="DW115" i="5"/>
  <c r="DW116" i="5"/>
  <c r="DW117" i="5"/>
  <c r="DW114" i="5"/>
  <c r="DW119" i="5"/>
  <c r="DW113" i="5"/>
  <c r="DD117" i="5"/>
  <c r="DD114" i="5"/>
  <c r="DD115" i="5"/>
  <c r="DD113" i="5"/>
  <c r="DD119" i="5"/>
  <c r="DD116" i="5"/>
  <c r="DH114" i="5"/>
  <c r="DH113" i="5"/>
  <c r="DH115" i="5"/>
  <c r="DH117" i="5"/>
  <c r="DH116" i="5"/>
  <c r="DH119" i="5"/>
  <c r="CQ114" i="5"/>
  <c r="CQ115" i="5"/>
  <c r="CQ119" i="5"/>
  <c r="CQ117" i="5"/>
  <c r="CQ116" i="5"/>
  <c r="CQ113" i="5"/>
  <c r="CD67" i="5"/>
  <c r="BY67" i="5"/>
  <c r="CA67" i="5"/>
  <c r="BZ67" i="5"/>
  <c r="BX67" i="5"/>
  <c r="CB67" i="5"/>
  <c r="CC67" i="5"/>
  <c r="CA111" i="5"/>
  <c r="CD111" i="5"/>
  <c r="CB111" i="5"/>
  <c r="CC111" i="5"/>
  <c r="BX111" i="5"/>
  <c r="BZ111" i="5"/>
  <c r="BY111" i="5"/>
  <c r="BT43" i="5"/>
  <c r="BR43" i="5"/>
  <c r="BU43" i="5"/>
  <c r="BV43" i="5"/>
  <c r="BQ43" i="5"/>
  <c r="BS43" i="5"/>
  <c r="BW43" i="5"/>
  <c r="BU36" i="5"/>
  <c r="BW36" i="5"/>
  <c r="BV36" i="5"/>
  <c r="BT36" i="5"/>
  <c r="BR36" i="5"/>
  <c r="BS36" i="5"/>
  <c r="BQ36" i="5"/>
  <c r="AN73" i="10"/>
  <c r="CC73" i="7"/>
  <c r="BT73" i="10" s="1"/>
  <c r="CB73" i="7"/>
  <c r="BX73" i="7"/>
  <c r="BR73" i="10" s="1"/>
  <c r="CD73" i="7"/>
  <c r="BY73" i="7"/>
  <c r="CA73" i="7"/>
  <c r="BS73" i="10" s="1"/>
  <c r="BZ73" i="7"/>
  <c r="BT62" i="7"/>
  <c r="BS62" i="7"/>
  <c r="I62" i="10"/>
  <c r="BQ62" i="7"/>
  <c r="BR62" i="7"/>
  <c r="BU62" i="7"/>
  <c r="BV62" i="7"/>
  <c r="BW62" i="7"/>
  <c r="BW15" i="5"/>
  <c r="BT15" i="5"/>
  <c r="BV15" i="5"/>
  <c r="BQ15" i="5"/>
  <c r="BS15" i="5"/>
  <c r="BR15" i="5"/>
  <c r="BU15" i="5"/>
  <c r="G43" i="10"/>
  <c r="BR43" i="7"/>
  <c r="BW43" i="7"/>
  <c r="BV43" i="7"/>
  <c r="BS43" i="7"/>
  <c r="BU43" i="7"/>
  <c r="BQ43" i="7"/>
  <c r="BT43" i="7"/>
  <c r="BW59" i="7"/>
  <c r="BT59" i="7"/>
  <c r="BU59" i="7"/>
  <c r="BS59" i="7"/>
  <c r="BQ59" i="7"/>
  <c r="BR59" i="7"/>
  <c r="BV59" i="7"/>
  <c r="G59" i="10"/>
  <c r="BQ92" i="5"/>
  <c r="BV92" i="5"/>
  <c r="BT92" i="5"/>
  <c r="BU92" i="5"/>
  <c r="BR92" i="5"/>
  <c r="BS92" i="5"/>
  <c r="BW92" i="5"/>
  <c r="BS8" i="5"/>
  <c r="BV8" i="5"/>
  <c r="BW8" i="5"/>
  <c r="BQ8" i="5"/>
  <c r="BR8" i="5"/>
  <c r="BT8" i="5"/>
  <c r="BU8" i="5"/>
  <c r="BX101" i="5"/>
  <c r="CA101" i="5"/>
  <c r="BZ101" i="5"/>
  <c r="CC101" i="5"/>
  <c r="CD101" i="5"/>
  <c r="CB101" i="5"/>
  <c r="BY101" i="5"/>
  <c r="BV78" i="7"/>
  <c r="BW78" i="7"/>
  <c r="BU78" i="7"/>
  <c r="G78" i="10"/>
  <c r="BQ78" i="7"/>
  <c r="BR78" i="7"/>
  <c r="BT78" i="7"/>
  <c r="BS78" i="7"/>
  <c r="CB78" i="7"/>
  <c r="Z78" i="10"/>
  <c r="BX78" i="7"/>
  <c r="BR78" i="10" s="1"/>
  <c r="CD78" i="7"/>
  <c r="CC78" i="7"/>
  <c r="BT78" i="10" s="1"/>
  <c r="BY78" i="7"/>
  <c r="CA78" i="7"/>
  <c r="BS78" i="10" s="1"/>
  <c r="BZ78" i="7"/>
  <c r="BT19" i="5"/>
  <c r="BW19" i="5"/>
  <c r="BR19" i="5"/>
  <c r="BS19" i="5"/>
  <c r="BU19" i="5"/>
  <c r="BQ19" i="5"/>
  <c r="BV57" i="7"/>
  <c r="BQ57" i="7"/>
  <c r="BR57" i="7"/>
  <c r="BW57" i="7"/>
  <c r="G57" i="10"/>
  <c r="BT57" i="7"/>
  <c r="BS57" i="7"/>
  <c r="BU57" i="7"/>
  <c r="BQ109" i="7"/>
  <c r="G109" i="10"/>
  <c r="BU109" i="7"/>
  <c r="BW109" i="7"/>
  <c r="BV109" i="7"/>
  <c r="BT109" i="7"/>
  <c r="BS109" i="7"/>
  <c r="BR109" i="7"/>
  <c r="BV47" i="7"/>
  <c r="G47" i="10"/>
  <c r="BU47" i="7"/>
  <c r="BS47" i="7"/>
  <c r="BW47" i="7"/>
  <c r="BR47" i="7"/>
  <c r="BQ47" i="7"/>
  <c r="BT47" i="7"/>
  <c r="BY3" i="7"/>
  <c r="BO3" i="10" s="1"/>
  <c r="Z3" i="10"/>
  <c r="BZ3" i="7"/>
  <c r="BP3" i="10" s="1"/>
  <c r="CC3" i="7"/>
  <c r="BS3" i="10" s="1"/>
  <c r="BX3" i="7"/>
  <c r="BN3" i="10" s="1"/>
  <c r="CA3" i="7"/>
  <c r="BQ3" i="10" s="1"/>
  <c r="CB3" i="7"/>
  <c r="BR3" i="10" s="1"/>
  <c r="CD3" i="7"/>
  <c r="BT3" i="10" s="1"/>
  <c r="BY92" i="7"/>
  <c r="CC92" i="7"/>
  <c r="BT92" i="10" s="1"/>
  <c r="CA92" i="7"/>
  <c r="BS92" i="10" s="1"/>
  <c r="CD92" i="7"/>
  <c r="Z92" i="10"/>
  <c r="BZ92" i="7"/>
  <c r="CB92" i="7"/>
  <c r="BX92" i="7"/>
  <c r="BR92" i="10" s="1"/>
  <c r="BS58" i="7"/>
  <c r="BW58" i="7"/>
  <c r="BQ58" i="7"/>
  <c r="BV58" i="7"/>
  <c r="BU58" i="7"/>
  <c r="BT58" i="7"/>
  <c r="BR58" i="7"/>
  <c r="G58" i="10"/>
  <c r="Z16" i="10"/>
  <c r="CA16" i="7"/>
  <c r="BS16" i="10" s="1"/>
  <c r="BX16" i="7"/>
  <c r="BR16" i="10" s="1"/>
  <c r="CD16" i="7"/>
  <c r="BY16" i="7"/>
  <c r="CB16" i="7"/>
  <c r="BZ16" i="7"/>
  <c r="CC16" i="7"/>
  <c r="BT16" i="10" s="1"/>
  <c r="CA70" i="7"/>
  <c r="BS70" i="10" s="1"/>
  <c r="CB70" i="7"/>
  <c r="BZ70" i="7"/>
  <c r="CC70" i="7"/>
  <c r="BT70" i="10" s="1"/>
  <c r="BY70" i="7"/>
  <c r="AN70" i="10"/>
  <c r="BX70" i="7"/>
  <c r="BR70" i="10" s="1"/>
  <c r="CD70" i="7"/>
  <c r="K51" i="10"/>
  <c r="BV51" i="7"/>
  <c r="BS51" i="7"/>
  <c r="BU51" i="7"/>
  <c r="BW51" i="7"/>
  <c r="BQ51" i="7"/>
  <c r="BT51" i="7"/>
  <c r="BR51" i="7"/>
  <c r="BU88" i="7"/>
  <c r="BV88" i="7"/>
  <c r="BS88" i="7"/>
  <c r="BR88" i="7"/>
  <c r="BQ88" i="7"/>
  <c r="BW88" i="7"/>
  <c r="G88" i="10"/>
  <c r="BT88" i="7"/>
  <c r="BR11" i="7"/>
  <c r="BT11" i="7"/>
  <c r="BU11" i="7"/>
  <c r="BS11" i="7"/>
  <c r="G11" i="10"/>
  <c r="BW11" i="7"/>
  <c r="BQ11" i="7"/>
  <c r="BV11" i="7"/>
  <c r="BS84" i="5"/>
  <c r="BR84" i="5"/>
  <c r="BV84" i="5"/>
  <c r="BU84" i="5"/>
  <c r="BQ84" i="5"/>
  <c r="BT84" i="5"/>
  <c r="BW84" i="5"/>
  <c r="BW106" i="7"/>
  <c r="BU106" i="7"/>
  <c r="BT106" i="7"/>
  <c r="BV106" i="7"/>
  <c r="BR106" i="7"/>
  <c r="BQ106" i="7"/>
  <c r="G106" i="10"/>
  <c r="BS106" i="7"/>
  <c r="BR104" i="7"/>
  <c r="BW104" i="7"/>
  <c r="BQ104" i="7"/>
  <c r="BS104" i="7"/>
  <c r="BT104" i="7"/>
  <c r="BV104" i="7"/>
  <c r="G104" i="10"/>
  <c r="BU104" i="7"/>
  <c r="CA22" i="5"/>
  <c r="CB22" i="5"/>
  <c r="BZ22" i="5"/>
  <c r="CC22" i="5"/>
  <c r="CD22" i="5"/>
  <c r="BY22" i="5"/>
  <c r="BX22" i="5"/>
  <c r="BY80" i="5"/>
  <c r="BZ80" i="5"/>
  <c r="CD80" i="5"/>
  <c r="CC80" i="5"/>
  <c r="CA80" i="5"/>
  <c r="CB80" i="5"/>
  <c r="BX80" i="5"/>
  <c r="BX20" i="7"/>
  <c r="BR20" i="10" s="1"/>
  <c r="CB20" i="7"/>
  <c r="CD20" i="7"/>
  <c r="BY20" i="7"/>
  <c r="CC20" i="7"/>
  <c r="BT20" i="10" s="1"/>
  <c r="Z20" i="10"/>
  <c r="BZ20" i="7"/>
  <c r="CA20" i="7"/>
  <c r="BS20" i="10" s="1"/>
  <c r="BY46" i="7"/>
  <c r="BX46" i="7"/>
  <c r="BR46" i="10" s="1"/>
  <c r="CA46" i="7"/>
  <c r="BS46" i="10" s="1"/>
  <c r="BZ46" i="7"/>
  <c r="AD46" i="10"/>
  <c r="CB46" i="7"/>
  <c r="CC46" i="7"/>
  <c r="BT46" i="10" s="1"/>
  <c r="CD46" i="7"/>
  <c r="BS46" i="7"/>
  <c r="G46" i="10"/>
  <c r="BT46" i="7"/>
  <c r="BW46" i="7"/>
  <c r="BQ46" i="7"/>
  <c r="BV46" i="7"/>
  <c r="BR46" i="7"/>
  <c r="BU46" i="7"/>
  <c r="CB110" i="5"/>
  <c r="BY110" i="5"/>
  <c r="BX110" i="5"/>
  <c r="CA110" i="5"/>
  <c r="CD110" i="5"/>
  <c r="CC110" i="5"/>
  <c r="BZ110" i="5"/>
  <c r="CP124" i="5"/>
  <c r="CP121" i="5"/>
  <c r="CP122" i="5"/>
  <c r="CP125" i="5"/>
  <c r="CP123" i="5"/>
  <c r="CP127" i="5"/>
  <c r="DV127" i="5"/>
  <c r="DV122" i="5"/>
  <c r="DV125" i="5"/>
  <c r="DV121" i="5"/>
  <c r="DV123" i="5"/>
  <c r="DV124" i="5"/>
  <c r="DA122" i="5"/>
  <c r="DA121" i="5"/>
  <c r="DA124" i="5"/>
  <c r="DA125" i="5"/>
  <c r="DA127" i="5"/>
  <c r="DA123" i="5"/>
  <c r="CO122" i="5"/>
  <c r="CO125" i="5"/>
  <c r="CO124" i="5"/>
  <c r="CO123" i="5"/>
  <c r="CO121" i="5"/>
  <c r="CO127" i="5"/>
  <c r="DF125" i="5"/>
  <c r="DF124" i="5"/>
  <c r="DF121" i="5"/>
  <c r="DF127" i="5"/>
  <c r="DF123" i="5"/>
  <c r="DF122" i="5"/>
  <c r="CS123" i="5"/>
  <c r="CS127" i="5"/>
  <c r="CS125" i="5"/>
  <c r="CS124" i="5"/>
  <c r="CS121" i="5"/>
  <c r="CS122" i="5"/>
  <c r="EI127" i="5"/>
  <c r="EI124" i="5"/>
  <c r="EI123" i="5"/>
  <c r="EI121" i="5"/>
  <c r="EI122" i="5"/>
  <c r="EI125" i="5"/>
  <c r="DI121" i="5"/>
  <c r="DI123" i="5"/>
  <c r="DI124" i="5"/>
  <c r="DI122" i="5"/>
  <c r="DI125" i="5"/>
  <c r="DI127" i="5"/>
  <c r="DS125" i="5"/>
  <c r="DS127" i="5"/>
  <c r="DS122" i="5"/>
  <c r="DS124" i="5"/>
  <c r="DS123" i="5"/>
  <c r="DS121" i="5"/>
  <c r="DN123" i="5"/>
  <c r="DN121" i="5"/>
  <c r="DN122" i="5"/>
  <c r="DN124" i="5"/>
  <c r="DN125" i="5"/>
  <c r="DN127" i="5"/>
  <c r="DD121" i="5"/>
  <c r="DD122" i="5"/>
  <c r="DD123" i="5"/>
  <c r="DD124" i="5"/>
  <c r="DD127" i="5"/>
  <c r="DD125" i="5"/>
  <c r="DK123" i="5"/>
  <c r="DK127" i="5"/>
  <c r="DK121" i="5"/>
  <c r="DK122" i="5"/>
  <c r="DK124" i="5"/>
  <c r="DK125" i="5"/>
  <c r="BQ79" i="5"/>
  <c r="BR79" i="5"/>
  <c r="BS79" i="5"/>
  <c r="BU79" i="5"/>
  <c r="BV79" i="5"/>
  <c r="BW79" i="5"/>
  <c r="BT79" i="5"/>
  <c r="CA56" i="7"/>
  <c r="BS56" i="10" s="1"/>
  <c r="Z56" i="10"/>
  <c r="CC56" i="7"/>
  <c r="BT56" i="10" s="1"/>
  <c r="BZ56" i="7"/>
  <c r="CB56" i="7"/>
  <c r="CD56" i="7"/>
  <c r="BY56" i="7"/>
  <c r="BX56" i="7"/>
  <c r="BR56" i="10" s="1"/>
  <c r="BV54" i="7"/>
  <c r="G54" i="10"/>
  <c r="BT54" i="7"/>
  <c r="BR54" i="7"/>
  <c r="BW54" i="7"/>
  <c r="BU54" i="7"/>
  <c r="BQ54" i="7"/>
  <c r="BS54" i="7"/>
  <c r="BS33" i="5"/>
  <c r="BR33" i="5"/>
  <c r="BV33" i="5"/>
  <c r="BQ33" i="5"/>
  <c r="BU33" i="5"/>
  <c r="BW33" i="5"/>
  <c r="BT33" i="5"/>
  <c r="BY72" i="7"/>
  <c r="CD72" i="7"/>
  <c r="CA72" i="7"/>
  <c r="BS72" i="10" s="1"/>
  <c r="CC72" i="7"/>
  <c r="BT72" i="10" s="1"/>
  <c r="CB72" i="7"/>
  <c r="AN72" i="10"/>
  <c r="BZ72" i="7"/>
  <c r="BX72" i="7"/>
  <c r="BR72" i="10" s="1"/>
  <c r="CA93" i="7"/>
  <c r="BS93" i="10" s="1"/>
  <c r="Z93" i="10"/>
  <c r="BZ93" i="7"/>
  <c r="BY93" i="7"/>
  <c r="CD93" i="7"/>
  <c r="CB93" i="7"/>
  <c r="BX93" i="7"/>
  <c r="BR93" i="10" s="1"/>
  <c r="CC93" i="7"/>
  <c r="BT93" i="10" s="1"/>
  <c r="CS114" i="5"/>
  <c r="CB17" i="5"/>
  <c r="CD17" i="5"/>
  <c r="BZ17" i="5"/>
  <c r="BX17" i="5"/>
  <c r="CA17" i="5"/>
  <c r="CC17" i="5"/>
  <c r="BY17" i="5"/>
  <c r="BU61" i="7"/>
  <c r="BT61" i="7"/>
  <c r="G61" i="10"/>
  <c r="BV61" i="7"/>
  <c r="BW61" i="7"/>
  <c r="BR61" i="7"/>
  <c r="BQ61" i="7"/>
  <c r="BS61" i="7"/>
  <c r="BT56" i="5"/>
  <c r="BQ56" i="5"/>
  <c r="BS56" i="5"/>
  <c r="BR56" i="5"/>
  <c r="BU56" i="5"/>
  <c r="BV56" i="5"/>
  <c r="BW56" i="5"/>
  <c r="BX18" i="5"/>
  <c r="CC18" i="5"/>
  <c r="CB18" i="5"/>
  <c r="BZ18" i="5"/>
  <c r="CA18" i="5"/>
  <c r="CD18" i="5"/>
  <c r="BY18" i="5"/>
  <c r="CC85" i="5"/>
  <c r="BZ85" i="5"/>
  <c r="CA85" i="5"/>
  <c r="CD85" i="5"/>
  <c r="BY85" i="5"/>
  <c r="BX85" i="5"/>
  <c r="CB85" i="5"/>
  <c r="BQ105" i="7"/>
  <c r="BV105" i="7"/>
  <c r="BS105" i="7"/>
  <c r="BW105" i="7"/>
  <c r="BU105" i="7"/>
  <c r="BR105" i="7"/>
  <c r="G105" i="10"/>
  <c r="BT105" i="7"/>
  <c r="BW65" i="7"/>
  <c r="BR65" i="7"/>
  <c r="BS65" i="7"/>
  <c r="BV65" i="7"/>
  <c r="G65" i="10"/>
  <c r="BT65" i="7"/>
  <c r="BU65" i="7"/>
  <c r="BQ65" i="7"/>
  <c r="BT110" i="7"/>
  <c r="BW110" i="7"/>
  <c r="BQ110" i="7"/>
  <c r="BR110" i="7"/>
  <c r="BV110" i="7"/>
  <c r="BS110" i="7"/>
  <c r="G110" i="10"/>
  <c r="BU110" i="7"/>
  <c r="BU7" i="7"/>
  <c r="BS7" i="7"/>
  <c r="BW7" i="7"/>
  <c r="BR7" i="7"/>
  <c r="BV7" i="7"/>
  <c r="BT7" i="7"/>
  <c r="BQ7" i="7"/>
  <c r="G7" i="10"/>
  <c r="CA70" i="5"/>
  <c r="CC70" i="5"/>
  <c r="CD70" i="5"/>
  <c r="BZ70" i="5"/>
  <c r="CB70" i="5"/>
  <c r="BX70" i="5"/>
  <c r="BY70" i="5"/>
  <c r="BR111" i="7"/>
  <c r="G111" i="10"/>
  <c r="BV111" i="7"/>
  <c r="BU111" i="7"/>
  <c r="BT111" i="7"/>
  <c r="BS111" i="7"/>
  <c r="BQ111" i="7"/>
  <c r="BW111" i="7"/>
  <c r="CC105" i="5"/>
  <c r="CB105" i="5"/>
  <c r="BY105" i="5"/>
  <c r="BZ105" i="5"/>
  <c r="CA105" i="5"/>
  <c r="BX105" i="5"/>
  <c r="CD105" i="5"/>
  <c r="BU13" i="7"/>
  <c r="BW13" i="7"/>
  <c r="BS13" i="7"/>
  <c r="BT13" i="7"/>
  <c r="BR13" i="7"/>
  <c r="BQ13" i="7"/>
  <c r="BV13" i="7"/>
  <c r="G13" i="10"/>
  <c r="BY91" i="5"/>
  <c r="CB91" i="5"/>
  <c r="BX91" i="5"/>
  <c r="CC91" i="5"/>
  <c r="CA91" i="5"/>
  <c r="BZ91" i="5"/>
  <c r="CD91" i="5"/>
  <c r="BZ40" i="5"/>
  <c r="CA40" i="5"/>
  <c r="BY40" i="5"/>
  <c r="BX40" i="5"/>
  <c r="CD40" i="5"/>
  <c r="CB40" i="5"/>
  <c r="CC40" i="5"/>
  <c r="BS71" i="7"/>
  <c r="BW71" i="7"/>
  <c r="BV71" i="7"/>
  <c r="G71" i="10"/>
  <c r="BU71" i="7"/>
  <c r="BT71" i="7"/>
  <c r="BQ71" i="7"/>
  <c r="BR71" i="7"/>
  <c r="CD71" i="7"/>
  <c r="CB71" i="7"/>
  <c r="CA71" i="7"/>
  <c r="BS71" i="10" s="1"/>
  <c r="BZ71" i="7"/>
  <c r="BX71" i="7"/>
  <c r="BR71" i="10" s="1"/>
  <c r="AN71" i="10"/>
  <c r="CC71" i="7"/>
  <c r="BT71" i="10" s="1"/>
  <c r="BY71" i="7"/>
  <c r="G25" i="10"/>
  <c r="BW25" i="7"/>
  <c r="BS25" i="7"/>
  <c r="BT25" i="7"/>
  <c r="BV25" i="7"/>
  <c r="BR25" i="7"/>
  <c r="BQ25" i="7"/>
  <c r="BU25" i="7"/>
  <c r="BZ69" i="5"/>
  <c r="CC69" i="5"/>
  <c r="BX69" i="5"/>
  <c r="CB69" i="5"/>
  <c r="BY69" i="5"/>
  <c r="CD69" i="5"/>
  <c r="CA69" i="5"/>
  <c r="BX39" i="7"/>
  <c r="BR39" i="10" s="1"/>
  <c r="Z39" i="10"/>
  <c r="BY39" i="7"/>
  <c r="CD39" i="7"/>
  <c r="CB39" i="7"/>
  <c r="CA39" i="7"/>
  <c r="BS39" i="10" s="1"/>
  <c r="CC39" i="7"/>
  <c r="BT39" i="10" s="1"/>
  <c r="BZ39" i="7"/>
  <c r="BY77" i="5"/>
  <c r="CC77" i="5"/>
  <c r="CD77" i="5"/>
  <c r="CB77" i="5"/>
  <c r="BZ77" i="5"/>
  <c r="BX77" i="5"/>
  <c r="CA77" i="5"/>
  <c r="BX35" i="5"/>
  <c r="CA35" i="5"/>
  <c r="CD35" i="5"/>
  <c r="CC35" i="5"/>
  <c r="CB35" i="5"/>
  <c r="BZ35" i="5"/>
  <c r="BY35" i="5"/>
  <c r="BS79" i="7"/>
  <c r="BT79" i="7"/>
  <c r="BU79" i="7"/>
  <c r="BQ79" i="7"/>
  <c r="BR79" i="7"/>
  <c r="BW79" i="7"/>
  <c r="G79" i="10"/>
  <c r="BV79" i="7"/>
  <c r="BT107" i="5"/>
  <c r="BW107" i="5"/>
  <c r="BV107" i="5"/>
  <c r="BR107" i="5"/>
  <c r="BU107" i="5"/>
  <c r="BS107" i="5"/>
  <c r="BQ107" i="5"/>
  <c r="BX107" i="5"/>
  <c r="CC107" i="5"/>
  <c r="CB107" i="5"/>
  <c r="CD107" i="5"/>
  <c r="CA107" i="5"/>
  <c r="BY107" i="5"/>
  <c r="BU57" i="5"/>
  <c r="BW57" i="5"/>
  <c r="BQ57" i="5"/>
  <c r="BV57" i="5"/>
  <c r="BR57" i="5"/>
  <c r="BT57" i="5"/>
  <c r="BS57" i="5"/>
  <c r="CA57" i="5"/>
  <c r="BX57" i="5"/>
  <c r="CC57" i="5"/>
  <c r="BZ57" i="5"/>
  <c r="CD57" i="5"/>
  <c r="CK57" i="5" s="1"/>
  <c r="BY57" i="5"/>
  <c r="CB57" i="5"/>
  <c r="BW107" i="7"/>
  <c r="BQ107" i="7"/>
  <c r="BS107" i="7"/>
  <c r="BT107" i="7"/>
  <c r="BV107" i="7"/>
  <c r="BU107" i="7"/>
  <c r="G107" i="10"/>
  <c r="BR107" i="7"/>
  <c r="BY107" i="7"/>
  <c r="BX107" i="7"/>
  <c r="BR107" i="10" s="1"/>
  <c r="BZ107" i="7"/>
  <c r="CB107" i="7"/>
  <c r="CC107" i="7"/>
  <c r="BT107" i="10" s="1"/>
  <c r="CA107" i="7"/>
  <c r="BS107" i="10" s="1"/>
  <c r="CD107" i="7"/>
  <c r="Z107" i="10"/>
  <c r="BY20" i="5"/>
  <c r="CC20" i="5"/>
  <c r="CA20" i="5"/>
  <c r="CD20" i="5"/>
  <c r="BZ20" i="5"/>
  <c r="BX20" i="5"/>
  <c r="CB20" i="5"/>
  <c r="BQ83" i="5"/>
  <c r="BV83" i="5"/>
  <c r="BS83" i="5"/>
  <c r="BR83" i="5"/>
  <c r="BU83" i="5"/>
  <c r="BW83" i="5"/>
  <c r="BT83" i="5"/>
  <c r="BU4" i="5"/>
  <c r="BR4" i="5"/>
  <c r="BV4" i="5"/>
  <c r="BT4" i="5"/>
  <c r="BW4" i="5"/>
  <c r="BQ4" i="5"/>
  <c r="BS4" i="5"/>
  <c r="BZ4" i="5"/>
  <c r="BY4" i="5"/>
  <c r="CB4" i="5"/>
  <c r="CC4" i="5"/>
  <c r="BX4" i="5"/>
  <c r="CA4" i="5"/>
  <c r="CD4" i="5"/>
  <c r="BW6" i="5"/>
  <c r="BU6" i="5"/>
  <c r="BS6" i="5"/>
  <c r="BR6" i="5"/>
  <c r="BT6" i="5"/>
  <c r="BQ6" i="5"/>
  <c r="BV6" i="5"/>
  <c r="BU27" i="5"/>
  <c r="BQ27" i="5"/>
  <c r="BV27" i="5"/>
  <c r="BS27" i="5"/>
  <c r="BT27" i="5"/>
  <c r="BR27" i="5"/>
  <c r="BW27" i="5"/>
  <c r="BT84" i="7"/>
  <c r="G84" i="10"/>
  <c r="BS84" i="7"/>
  <c r="BQ84" i="7"/>
  <c r="BV84" i="7"/>
  <c r="BU84" i="7"/>
  <c r="BW84" i="7"/>
  <c r="BR84" i="7"/>
  <c r="CC19" i="7"/>
  <c r="BT19" i="10" s="1"/>
  <c r="BZ19" i="7"/>
  <c r="CA19" i="7"/>
  <c r="BS19" i="10" s="1"/>
  <c r="CB19" i="7"/>
  <c r="BX19" i="7"/>
  <c r="BR19" i="10" s="1"/>
  <c r="CD19" i="7"/>
  <c r="Z19" i="10"/>
  <c r="BY19" i="7"/>
  <c r="CD32" i="5"/>
  <c r="CA32" i="5"/>
  <c r="CC32" i="5"/>
  <c r="BZ32" i="5"/>
  <c r="BY32" i="5"/>
  <c r="BX32" i="5"/>
  <c r="CB32" i="5"/>
  <c r="CB26" i="5"/>
  <c r="CD26" i="5"/>
  <c r="BZ26" i="5"/>
  <c r="BY26" i="5"/>
  <c r="BX26" i="5"/>
  <c r="CC26" i="5"/>
  <c r="CA26" i="5"/>
  <c r="BW94" i="5"/>
  <c r="BU94" i="5"/>
  <c r="BT94" i="5"/>
  <c r="BS94" i="5"/>
  <c r="BV94" i="5"/>
  <c r="BR94" i="5"/>
  <c r="BQ94" i="5"/>
  <c r="BU21" i="7"/>
  <c r="BT21" i="7"/>
  <c r="BQ21" i="7"/>
  <c r="BW21" i="7"/>
  <c r="G21" i="10"/>
  <c r="BV21" i="7"/>
  <c r="BS21" i="7"/>
  <c r="BR21" i="7"/>
  <c r="BX51" i="5"/>
  <c r="CC51" i="5"/>
  <c r="CB51" i="5"/>
  <c r="BZ51" i="5"/>
  <c r="CA51" i="5"/>
  <c r="CD51" i="5"/>
  <c r="BT50" i="5"/>
  <c r="BQ90" i="7"/>
  <c r="G90" i="10"/>
  <c r="BT90" i="7"/>
  <c r="BV90" i="7"/>
  <c r="BS90" i="7"/>
  <c r="BR90" i="7"/>
  <c r="BU90" i="7"/>
  <c r="BW90" i="7"/>
  <c r="Z90" i="10"/>
  <c r="CA90" i="7"/>
  <c r="BS90" i="10" s="1"/>
  <c r="BY90" i="7"/>
  <c r="BZ90" i="7"/>
  <c r="CC90" i="7"/>
  <c r="BT90" i="10" s="1"/>
  <c r="BX90" i="7"/>
  <c r="BR90" i="10" s="1"/>
  <c r="CB90" i="7"/>
  <c r="CD90" i="7"/>
  <c r="BV31" i="5"/>
  <c r="CJ31" i="5" s="1"/>
  <c r="BS31" i="5"/>
  <c r="BW31" i="5"/>
  <c r="CK31" i="5" s="1"/>
  <c r="BQ31" i="5"/>
  <c r="CE31" i="5" s="1"/>
  <c r="BR31" i="5"/>
  <c r="CF31" i="5" s="1"/>
  <c r="BU31" i="5"/>
  <c r="CI31" i="5" s="1"/>
  <c r="BT31" i="5"/>
  <c r="CH31" i="5" s="1"/>
  <c r="BS60" i="5"/>
  <c r="BT60" i="5"/>
  <c r="BW60" i="5"/>
  <c r="BQ60" i="5"/>
  <c r="BV60" i="5"/>
  <c r="BR60" i="5"/>
  <c r="BU60" i="5"/>
  <c r="BX60" i="5"/>
  <c r="CC60" i="5"/>
  <c r="CB60" i="5"/>
  <c r="CD60" i="5"/>
  <c r="BZ60" i="5"/>
  <c r="CA60" i="5"/>
  <c r="BY60" i="5"/>
  <c r="CC97" i="5"/>
  <c r="BX97" i="5"/>
  <c r="BY97" i="5"/>
  <c r="CD97" i="5"/>
  <c r="CB97" i="5"/>
  <c r="CA97" i="5"/>
  <c r="BZ97" i="5"/>
  <c r="BZ10" i="7"/>
  <c r="BY10" i="7"/>
  <c r="CD10" i="7"/>
  <c r="CB10" i="7"/>
  <c r="CA10" i="7"/>
  <c r="BS10" i="10" s="1"/>
  <c r="Z10" i="10"/>
  <c r="CC10" i="7"/>
  <c r="BT10" i="10" s="1"/>
  <c r="BX10" i="7"/>
  <c r="BR10" i="10" s="1"/>
  <c r="BZ8" i="7"/>
  <c r="CA8" i="7"/>
  <c r="BS8" i="10" s="1"/>
  <c r="CB8" i="7"/>
  <c r="Z8" i="10"/>
  <c r="CC8" i="7"/>
  <c r="BT8" i="10" s="1"/>
  <c r="BX8" i="7"/>
  <c r="BR8" i="10" s="1"/>
  <c r="CD8" i="7"/>
  <c r="BY8" i="7"/>
  <c r="G24" i="10"/>
  <c r="BW24" i="7"/>
  <c r="BR24" i="7"/>
  <c r="BU24" i="7"/>
  <c r="BT24" i="7"/>
  <c r="BQ24" i="7"/>
  <c r="BS24" i="7"/>
  <c r="BV24" i="7"/>
  <c r="BY76" i="7"/>
  <c r="CA76" i="7"/>
  <c r="BS76" i="10" s="1"/>
  <c r="Z76" i="10"/>
  <c r="CC76" i="7"/>
  <c r="BT76" i="10" s="1"/>
  <c r="CD76" i="7"/>
  <c r="CB76" i="7"/>
  <c r="BX76" i="7"/>
  <c r="BR76" i="10" s="1"/>
  <c r="BZ76" i="7"/>
  <c r="CC21" i="5"/>
  <c r="CD21" i="5"/>
  <c r="CB21" i="5"/>
  <c r="CA21" i="5"/>
  <c r="BY21" i="5"/>
  <c r="BZ21" i="5"/>
  <c r="BX21" i="5"/>
  <c r="BY108" i="5"/>
  <c r="BX108" i="5"/>
  <c r="CC108" i="5"/>
  <c r="BZ108" i="5"/>
  <c r="CA108" i="5"/>
  <c r="CB108" i="5"/>
  <c r="CD108" i="5"/>
  <c r="BT108" i="5"/>
  <c r="BQ108" i="5"/>
  <c r="BR108" i="5"/>
  <c r="BS108" i="5"/>
  <c r="BW108" i="5"/>
  <c r="BV108" i="5"/>
  <c r="CJ108" i="5" s="1"/>
  <c r="BU108" i="5"/>
  <c r="CI108" i="5" s="1"/>
  <c r="CD50" i="7"/>
  <c r="Z50" i="10"/>
  <c r="BY50" i="7"/>
  <c r="CA50" i="7"/>
  <c r="BS50" i="10" s="1"/>
  <c r="CC50" i="7"/>
  <c r="BT50" i="10" s="1"/>
  <c r="BX50" i="7"/>
  <c r="BR50" i="10" s="1"/>
  <c r="CB50" i="7"/>
  <c r="BZ50" i="7"/>
  <c r="BW23" i="5"/>
  <c r="BS23" i="5"/>
  <c r="BT23" i="5"/>
  <c r="BR23" i="5"/>
  <c r="BU23" i="5"/>
  <c r="BV23" i="5"/>
  <c r="BQ23" i="5"/>
  <c r="BT66" i="7"/>
  <c r="BQ66" i="7"/>
  <c r="BU66" i="7"/>
  <c r="BV66" i="7"/>
  <c r="BS66" i="7"/>
  <c r="BW66" i="7"/>
  <c r="BR66" i="7"/>
  <c r="G66" i="10"/>
  <c r="BW42" i="5"/>
  <c r="CK42" i="5" s="1"/>
  <c r="BQ42" i="5"/>
  <c r="CE42" i="5" s="1"/>
  <c r="BS42" i="5"/>
  <c r="CG42" i="5" s="1"/>
  <c r="BV42" i="5"/>
  <c r="CJ42" i="5" s="1"/>
  <c r="BR42" i="5"/>
  <c r="CF42" i="5" s="1"/>
  <c r="BT42" i="5"/>
  <c r="CH42" i="5" s="1"/>
  <c r="BU42" i="5"/>
  <c r="CI42" i="5" s="1"/>
  <c r="CB65" i="5"/>
  <c r="BX65" i="5"/>
  <c r="CC65" i="5"/>
  <c r="BZ65" i="5"/>
  <c r="CA65" i="5"/>
  <c r="CD65" i="5"/>
  <c r="BY65" i="5"/>
  <c r="CC103" i="5"/>
  <c r="CD103" i="5"/>
  <c r="CA103" i="5"/>
  <c r="BY103" i="5"/>
  <c r="BX103" i="5"/>
  <c r="BZ103" i="5"/>
  <c r="CB103" i="5"/>
  <c r="BV103" i="5"/>
  <c r="BS103" i="5"/>
  <c r="BT103" i="5"/>
  <c r="BU103" i="5"/>
  <c r="CI103" i="5" s="1"/>
  <c r="BQ103" i="5"/>
  <c r="BR103" i="5"/>
  <c r="BW103" i="5"/>
  <c r="CK103" i="5" s="1"/>
  <c r="BZ55" i="7"/>
  <c r="CD55" i="7"/>
  <c r="Z55" i="10"/>
  <c r="CC55" i="7"/>
  <c r="BT55" i="10" s="1"/>
  <c r="BX55" i="7"/>
  <c r="BR55" i="10" s="1"/>
  <c r="CA55" i="7"/>
  <c r="BS55" i="10" s="1"/>
  <c r="CB55" i="7"/>
  <c r="BY55" i="7"/>
  <c r="CB100" i="7"/>
  <c r="BX100" i="7"/>
  <c r="BR100" i="10" s="1"/>
  <c r="BZ100" i="7"/>
  <c r="BY100" i="7"/>
  <c r="CD100" i="7"/>
  <c r="CC100" i="7"/>
  <c r="BT100" i="10" s="1"/>
  <c r="Z100" i="10"/>
  <c r="CA100" i="7"/>
  <c r="BS100" i="10" s="1"/>
  <c r="BX12" i="5"/>
  <c r="BY12" i="5"/>
  <c r="CA12" i="5"/>
  <c r="CB12" i="5"/>
  <c r="BZ12" i="5"/>
  <c r="CD12" i="5"/>
  <c r="CC12" i="5"/>
  <c r="BY55" i="5"/>
  <c r="CB55" i="5"/>
  <c r="BZ55" i="5"/>
  <c r="CD55" i="5"/>
  <c r="CA55" i="5"/>
  <c r="CC55" i="5"/>
  <c r="BX55" i="5"/>
  <c r="BY28" i="7"/>
  <c r="BX28" i="7"/>
  <c r="BR28" i="10" s="1"/>
  <c r="BZ28" i="7"/>
  <c r="CA28" i="7"/>
  <c r="BS28" i="10" s="1"/>
  <c r="CC28" i="7"/>
  <c r="BT28" i="10" s="1"/>
  <c r="Z28" i="10"/>
  <c r="CB28" i="7"/>
  <c r="CD28" i="7"/>
  <c r="BS28" i="7"/>
  <c r="BV28" i="7"/>
  <c r="BW28" i="7"/>
  <c r="G28" i="10"/>
  <c r="BR28" i="7"/>
  <c r="BU28" i="7"/>
  <c r="BQ28" i="7"/>
  <c r="BT28" i="7"/>
  <c r="Z40" i="10"/>
  <c r="BZ40" i="7"/>
  <c r="BX40" i="7"/>
  <c r="BR40" i="10" s="1"/>
  <c r="CB40" i="7"/>
  <c r="CD40" i="7"/>
  <c r="CA40" i="7"/>
  <c r="BS40" i="10" s="1"/>
  <c r="BY40" i="7"/>
  <c r="CC40" i="7"/>
  <c r="BT40" i="10" s="1"/>
  <c r="CB7" i="5"/>
  <c r="BZ7" i="5"/>
  <c r="CA7" i="5"/>
  <c r="BY7" i="5"/>
  <c r="BX7" i="5"/>
  <c r="CD7" i="5"/>
  <c r="CC7" i="5"/>
  <c r="EA114" i="5"/>
  <c r="EA117" i="5"/>
  <c r="EA119" i="5"/>
  <c r="EA113" i="5"/>
  <c r="EA115" i="5"/>
  <c r="CA3" i="5"/>
  <c r="BY3" i="5"/>
  <c r="CC3" i="5"/>
  <c r="BZ3" i="5"/>
  <c r="CB3" i="5"/>
  <c r="BX3" i="5"/>
  <c r="DE114" i="5"/>
  <c r="DE119" i="5"/>
  <c r="CD3" i="5"/>
  <c r="DE117" i="5"/>
  <c r="DE116" i="5"/>
  <c r="DE113" i="5"/>
  <c r="DE115" i="5"/>
  <c r="DM113" i="5"/>
  <c r="DM114" i="5"/>
  <c r="DM115" i="5"/>
  <c r="DM119" i="5"/>
  <c r="DM117" i="5"/>
  <c r="DM116" i="5"/>
  <c r="DQ117" i="5"/>
  <c r="DQ115" i="5"/>
  <c r="DQ116" i="5"/>
  <c r="DQ114" i="5"/>
  <c r="DQ119" i="5"/>
  <c r="DQ113" i="5"/>
  <c r="DY115" i="5"/>
  <c r="DY114" i="5"/>
  <c r="DY119" i="5"/>
  <c r="DY117" i="5"/>
  <c r="DY116" i="5"/>
  <c r="CP115" i="5"/>
  <c r="CP117" i="5"/>
  <c r="CP114" i="5"/>
  <c r="CP116" i="5"/>
  <c r="CP113" i="5"/>
  <c r="CP119" i="5"/>
  <c r="CX117" i="5"/>
  <c r="CX116" i="5"/>
  <c r="CX113" i="5"/>
  <c r="CX119" i="5"/>
  <c r="CX114" i="5"/>
  <c r="CZ115" i="5"/>
  <c r="CZ114" i="5"/>
  <c r="CZ117" i="5"/>
  <c r="CZ116" i="5"/>
  <c r="CZ119" i="5"/>
  <c r="DR115" i="5"/>
  <c r="DR116" i="5"/>
  <c r="DR119" i="5"/>
  <c r="DR117" i="5"/>
  <c r="DR114" i="5"/>
  <c r="DR113" i="5"/>
  <c r="DX115" i="5"/>
  <c r="DX114" i="5"/>
  <c r="DX119" i="5"/>
  <c r="DX117" i="5"/>
  <c r="DX116" i="5"/>
  <c r="DX113" i="5"/>
  <c r="EF116" i="5"/>
  <c r="EF114" i="5"/>
  <c r="EF115" i="5"/>
  <c r="EF117" i="5"/>
  <c r="EF113" i="5"/>
  <c r="EF119" i="5"/>
  <c r="DB117" i="5"/>
  <c r="DB113" i="5"/>
  <c r="DB119" i="5"/>
  <c r="DB115" i="5"/>
  <c r="DB116" i="5"/>
  <c r="DB114" i="5"/>
  <c r="DO117" i="5"/>
  <c r="DO113" i="5"/>
  <c r="DO116" i="5"/>
  <c r="DO115" i="5"/>
  <c r="DO114" i="5"/>
  <c r="DO119" i="5"/>
  <c r="EH116" i="5"/>
  <c r="EH115" i="5"/>
  <c r="EH113" i="5"/>
  <c r="EH119" i="5"/>
  <c r="EH114" i="5"/>
  <c r="EH117" i="5"/>
  <c r="CC68" i="5"/>
  <c r="BY68" i="5"/>
  <c r="CA68" i="5"/>
  <c r="CB68" i="5"/>
  <c r="BZ68" i="5"/>
  <c r="BX68" i="5"/>
  <c r="CD68" i="5"/>
  <c r="BR66" i="5"/>
  <c r="BU66" i="5"/>
  <c r="BQ66" i="5"/>
  <c r="BW66" i="5"/>
  <c r="BT66" i="5"/>
  <c r="BV66" i="5"/>
  <c r="BS66" i="5"/>
  <c r="BT111" i="5"/>
  <c r="CH111" i="5" s="1"/>
  <c r="BS111" i="5"/>
  <c r="CG111" i="5" s="1"/>
  <c r="BU111" i="5"/>
  <c r="CI111" i="5" s="1"/>
  <c r="BW111" i="5"/>
  <c r="CK111" i="5" s="1"/>
  <c r="BV111" i="5"/>
  <c r="CJ111" i="5" s="1"/>
  <c r="BR111" i="5"/>
  <c r="CF111" i="5" s="1"/>
  <c r="BQ111" i="5"/>
  <c r="CE111" i="5" s="1"/>
  <c r="CA43" i="5"/>
  <c r="CD43" i="5"/>
  <c r="BX43" i="5"/>
  <c r="CC43" i="5"/>
  <c r="CB43" i="5"/>
  <c r="BY43" i="5"/>
  <c r="BZ43" i="5"/>
  <c r="CB36" i="5"/>
  <c r="BY36" i="5"/>
  <c r="BZ36" i="5"/>
  <c r="CD36" i="5"/>
  <c r="CC36" i="5"/>
  <c r="CA36" i="5"/>
  <c r="BX36" i="5"/>
  <c r="CC4" i="7"/>
  <c r="BT4" i="10" s="1"/>
  <c r="BY4" i="7"/>
  <c r="CA4" i="7"/>
  <c r="BS4" i="10" s="1"/>
  <c r="Z4" i="10"/>
  <c r="BX4" i="7"/>
  <c r="BR4" i="10" s="1"/>
  <c r="BZ4" i="7"/>
  <c r="CB4" i="7"/>
  <c r="CD4" i="7"/>
  <c r="BV4" i="7"/>
  <c r="BT4" i="7"/>
  <c r="BR4" i="7"/>
  <c r="G4" i="10"/>
  <c r="BQ4" i="7"/>
  <c r="BW4" i="7"/>
  <c r="BU4" i="7"/>
  <c r="BS4" i="7"/>
  <c r="CD89" i="7"/>
  <c r="CC89" i="7"/>
  <c r="BT89" i="10" s="1"/>
  <c r="BY89" i="7"/>
  <c r="Z89" i="10"/>
  <c r="BZ89" i="7"/>
  <c r="BX89" i="7"/>
  <c r="BR89" i="10" s="1"/>
  <c r="CB89" i="7"/>
  <c r="CA89" i="7"/>
  <c r="BS89" i="10" s="1"/>
  <c r="BV18" i="7"/>
  <c r="BQ18" i="7"/>
  <c r="BW18" i="7"/>
  <c r="BS18" i="7"/>
  <c r="BT18" i="7"/>
  <c r="G18" i="10"/>
  <c r="BR18" i="7"/>
  <c r="BU18" i="7"/>
  <c r="BU81" i="7"/>
  <c r="BS81" i="7"/>
  <c r="BQ81" i="7"/>
  <c r="G81" i="10"/>
  <c r="BT81" i="7"/>
  <c r="BR81" i="7"/>
  <c r="BV81" i="7"/>
  <c r="BW81" i="7"/>
  <c r="BZ59" i="7"/>
  <c r="CD59" i="7"/>
  <c r="CB59" i="7"/>
  <c r="CA59" i="7"/>
  <c r="BS59" i="10" s="1"/>
  <c r="BY59" i="7"/>
  <c r="CC59" i="7"/>
  <c r="BT59" i="10" s="1"/>
  <c r="Z59" i="10"/>
  <c r="BX59" i="7"/>
  <c r="BR59" i="10" s="1"/>
  <c r="BY96" i="5"/>
  <c r="CA96" i="5"/>
  <c r="CD96" i="5"/>
  <c r="BZ96" i="5"/>
  <c r="CB96" i="5"/>
  <c r="CC96" i="5"/>
  <c r="BX96" i="5"/>
  <c r="DK114" i="5"/>
  <c r="BX62" i="5"/>
  <c r="BZ62" i="5"/>
  <c r="BY62" i="5"/>
  <c r="CD62" i="5"/>
  <c r="CA62" i="5"/>
  <c r="CB62" i="5"/>
  <c r="CC62" i="5"/>
  <c r="BT101" i="5"/>
  <c r="CH101" i="5" s="1"/>
  <c r="BW101" i="5"/>
  <c r="CK101" i="5" s="1"/>
  <c r="BU101" i="5"/>
  <c r="BS101" i="5"/>
  <c r="CG101" i="5" s="1"/>
  <c r="BQ101" i="5"/>
  <c r="CE101" i="5" s="1"/>
  <c r="BV101" i="5"/>
  <c r="CJ101" i="5" s="1"/>
  <c r="BR101" i="5"/>
  <c r="CF101" i="5" s="1"/>
  <c r="CC19" i="5"/>
  <c r="BZ19" i="5"/>
  <c r="CD19" i="5"/>
  <c r="BY19" i="5"/>
  <c r="CA19" i="5"/>
  <c r="CB19" i="5"/>
  <c r="BX19" i="5"/>
  <c r="BY102" i="5"/>
  <c r="CB102" i="5"/>
  <c r="CC102" i="5"/>
  <c r="CA102" i="5"/>
  <c r="BZ102" i="5"/>
  <c r="BX102" i="5"/>
  <c r="CD102" i="5"/>
  <c r="BW92" i="7"/>
  <c r="BU92" i="7"/>
  <c r="BR92" i="7"/>
  <c r="BT92" i="7"/>
  <c r="BV92" i="7"/>
  <c r="BS92" i="7"/>
  <c r="G92" i="10"/>
  <c r="BQ92" i="7"/>
  <c r="BQ70" i="7"/>
  <c r="G70" i="10"/>
  <c r="BT70" i="7"/>
  <c r="BR70" i="7"/>
  <c r="BS70" i="7"/>
  <c r="BW70" i="7"/>
  <c r="BV70" i="7"/>
  <c r="BU70" i="7"/>
  <c r="CA88" i="7"/>
  <c r="BS88" i="10" s="1"/>
  <c r="BY88" i="7"/>
  <c r="CD88" i="7"/>
  <c r="CB88" i="7"/>
  <c r="CC88" i="7"/>
  <c r="BT88" i="10" s="1"/>
  <c r="BX88" i="7"/>
  <c r="BR88" i="10" s="1"/>
  <c r="Z88" i="10"/>
  <c r="BZ88" i="7"/>
  <c r="BY11" i="5"/>
  <c r="BZ11" i="5"/>
  <c r="BX11" i="5"/>
  <c r="CB11" i="5"/>
  <c r="CC11" i="5"/>
  <c r="CD11" i="5"/>
  <c r="CA11" i="5"/>
  <c r="CB73" i="5"/>
  <c r="CA73" i="5"/>
  <c r="BX73" i="5"/>
  <c r="CC73" i="5"/>
  <c r="BY73" i="5"/>
  <c r="BZ73" i="5"/>
  <c r="CD73" i="5"/>
  <c r="BT87" i="7"/>
  <c r="BQ87" i="7"/>
  <c r="BU87" i="7"/>
  <c r="BS87" i="7"/>
  <c r="BR87" i="7"/>
  <c r="BW87" i="7"/>
  <c r="BV87" i="7"/>
  <c r="G87" i="10"/>
  <c r="CB84" i="5"/>
  <c r="CC84" i="5"/>
  <c r="BY84" i="5"/>
  <c r="BZ84" i="5"/>
  <c r="CA84" i="5"/>
  <c r="BX84" i="5"/>
  <c r="CD84" i="5"/>
  <c r="BS64" i="7"/>
  <c r="G64" i="10"/>
  <c r="BV64" i="7"/>
  <c r="BU64" i="7"/>
  <c r="BW64" i="7"/>
  <c r="BT64" i="7"/>
  <c r="BQ64" i="7"/>
  <c r="BR64" i="7"/>
  <c r="BW110" i="5"/>
  <c r="CK110" i="5" s="1"/>
  <c r="BT110" i="5"/>
  <c r="CH110" i="5" s="1"/>
  <c r="BQ110" i="5"/>
  <c r="CE110" i="5" s="1"/>
  <c r="BV110" i="5"/>
  <c r="CJ110" i="5" s="1"/>
  <c r="BS110" i="5"/>
  <c r="CG110" i="5" s="1"/>
  <c r="BR110" i="5"/>
  <c r="CF110" i="5" s="1"/>
  <c r="BU110" i="5"/>
  <c r="CI110" i="5" s="1"/>
  <c r="BT67" i="7"/>
  <c r="BW67" i="7"/>
  <c r="BV67" i="7"/>
  <c r="G67" i="10"/>
  <c r="BR67" i="7"/>
  <c r="BU67" i="7"/>
  <c r="BQ67" i="7"/>
  <c r="BS67" i="7"/>
  <c r="Z67" i="10"/>
  <c r="BX67" i="7"/>
  <c r="BR67" i="10" s="1"/>
  <c r="CB67" i="7"/>
  <c r="BY67" i="7"/>
  <c r="CD67" i="7"/>
  <c r="CA67" i="7"/>
  <c r="BS67" i="10" s="1"/>
  <c r="CC67" i="7"/>
  <c r="BT67" i="10" s="1"/>
  <c r="BZ67" i="7"/>
  <c r="DO124" i="5"/>
  <c r="DO125" i="5"/>
  <c r="DO122" i="5"/>
  <c r="DO121" i="5"/>
  <c r="DO127" i="5"/>
  <c r="DO123" i="5"/>
  <c r="EJ121" i="5"/>
  <c r="EJ124" i="5"/>
  <c r="EJ125" i="5"/>
  <c r="EJ127" i="5"/>
  <c r="EJ122" i="5"/>
  <c r="EJ123" i="5"/>
  <c r="DH123" i="5"/>
  <c r="DH124" i="5"/>
  <c r="DH127" i="5"/>
  <c r="DH122" i="5"/>
  <c r="DH125" i="5"/>
  <c r="DH121" i="5"/>
  <c r="BV95" i="5"/>
  <c r="CL122" i="5"/>
  <c r="CL121" i="5"/>
  <c r="BT95" i="5"/>
  <c r="CL125" i="5"/>
  <c r="CL123" i="5"/>
  <c r="BS95" i="5"/>
  <c r="BU95" i="5"/>
  <c r="BR95" i="5"/>
  <c r="BQ95" i="5"/>
  <c r="CL124" i="5"/>
  <c r="CL127" i="5"/>
  <c r="BW95" i="5"/>
  <c r="CQ124" i="5"/>
  <c r="CQ122" i="5"/>
  <c r="CQ123" i="5"/>
  <c r="CQ125" i="5"/>
  <c r="CQ127" i="5"/>
  <c r="DJ123" i="5"/>
  <c r="DJ122" i="5"/>
  <c r="DJ124" i="5"/>
  <c r="DJ121" i="5"/>
  <c r="DJ125" i="5"/>
  <c r="DJ127" i="5"/>
  <c r="DY121" i="5"/>
  <c r="DY122" i="5"/>
  <c r="DY127" i="5"/>
  <c r="DY124" i="5"/>
  <c r="DY123" i="5"/>
  <c r="DY125" i="5"/>
  <c r="EE122" i="5"/>
  <c r="EE124" i="5"/>
  <c r="EE123" i="5"/>
  <c r="EE127" i="5"/>
  <c r="EE121" i="5"/>
  <c r="EE125" i="5"/>
  <c r="DZ121" i="5"/>
  <c r="DZ123" i="5"/>
  <c r="DZ127" i="5"/>
  <c r="DZ124" i="5"/>
  <c r="DZ125" i="5"/>
  <c r="DZ122" i="5"/>
  <c r="CU122" i="5"/>
  <c r="CU127" i="5"/>
  <c r="CU124" i="5"/>
  <c r="CU125" i="5"/>
  <c r="CU121" i="5"/>
  <c r="CU123" i="5"/>
  <c r="ED121" i="5"/>
  <c r="ED124" i="5"/>
  <c r="ED123" i="5"/>
  <c r="ED127" i="5"/>
  <c r="ED122" i="5"/>
  <c r="ED125" i="5"/>
  <c r="DQ124" i="5"/>
  <c r="DQ122" i="5"/>
  <c r="DQ123" i="5"/>
  <c r="DQ121" i="5"/>
  <c r="DQ127" i="5"/>
  <c r="DQ125" i="5"/>
  <c r="Z12" i="10"/>
  <c r="CB12" i="7"/>
  <c r="CA12" i="7"/>
  <c r="BS12" i="10" s="1"/>
  <c r="BZ12" i="7"/>
  <c r="BY12" i="7"/>
  <c r="BX12" i="7"/>
  <c r="BR12" i="10" s="1"/>
  <c r="CC12" i="7"/>
  <c r="BT12" i="10" s="1"/>
  <c r="CD12" i="7"/>
  <c r="Z26" i="10"/>
  <c r="CB26" i="7"/>
  <c r="CA26" i="7"/>
  <c r="BS26" i="10" s="1"/>
  <c r="BX26" i="7"/>
  <c r="BR26" i="10" s="1"/>
  <c r="BZ26" i="7"/>
  <c r="CC26" i="7"/>
  <c r="BT26" i="10" s="1"/>
  <c r="BY26" i="7"/>
  <c r="CD26" i="7"/>
  <c r="BS26" i="7"/>
  <c r="BW26" i="7"/>
  <c r="G26" i="10"/>
  <c r="BR26" i="7"/>
  <c r="BU26" i="7"/>
  <c r="BV26" i="7"/>
  <c r="BQ26" i="7"/>
  <c r="BT26" i="7"/>
  <c r="CU115" i="5"/>
  <c r="BY13" i="5"/>
  <c r="CB13" i="5"/>
  <c r="BX13" i="5"/>
  <c r="BZ13" i="5"/>
  <c r="CD13" i="5"/>
  <c r="CA13" i="5"/>
  <c r="CC13" i="5"/>
  <c r="BV13" i="5"/>
  <c r="BS13" i="5"/>
  <c r="BW13" i="5"/>
  <c r="BR13" i="5"/>
  <c r="CF13" i="5" s="1"/>
  <c r="BU13" i="5"/>
  <c r="CI13" i="5" s="1"/>
  <c r="BT13" i="5"/>
  <c r="BQ13" i="5"/>
  <c r="DZ117" i="5"/>
  <c r="CC100" i="5"/>
  <c r="BZ100" i="5"/>
  <c r="CA100" i="5"/>
  <c r="BY100" i="5"/>
  <c r="BX100" i="5"/>
  <c r="CD100" i="5"/>
  <c r="CB100" i="5"/>
  <c r="G93" i="10"/>
  <c r="BW93" i="7"/>
  <c r="BS93" i="7"/>
  <c r="BQ93" i="7"/>
  <c r="BR93" i="7"/>
  <c r="BT93" i="7"/>
  <c r="BV93" i="7"/>
  <c r="BU93" i="7"/>
  <c r="BS17" i="5"/>
  <c r="CG17" i="5" s="1"/>
  <c r="BQ17" i="5"/>
  <c r="CE17" i="5" s="1"/>
  <c r="BV17" i="5"/>
  <c r="CJ17" i="5" s="1"/>
  <c r="BR17" i="5"/>
  <c r="CF17" i="5" s="1"/>
  <c r="BT17" i="5"/>
  <c r="CH17" i="5" s="1"/>
  <c r="BW17" i="5"/>
  <c r="CK17" i="5" s="1"/>
  <c r="BU17" i="5"/>
  <c r="CI17" i="5" s="1"/>
  <c r="BV44" i="7"/>
  <c r="BS44" i="7"/>
  <c r="BT44" i="7"/>
  <c r="BW44" i="7"/>
  <c r="BQ44" i="7"/>
  <c r="BR44" i="7"/>
  <c r="G44" i="10"/>
  <c r="BU44" i="7"/>
  <c r="BY56" i="5"/>
  <c r="CB56" i="5"/>
  <c r="BX56" i="5"/>
  <c r="CD56" i="5"/>
  <c r="CC56" i="5"/>
  <c r="BZ56" i="5"/>
  <c r="CA56" i="5"/>
  <c r="BU83" i="7"/>
  <c r="BR83" i="7"/>
  <c r="BV83" i="7"/>
  <c r="G83" i="10"/>
  <c r="BT83" i="7"/>
  <c r="BW83" i="7"/>
  <c r="BQ83" i="7"/>
  <c r="BS83" i="7"/>
  <c r="Z83" i="10"/>
  <c r="CA83" i="7"/>
  <c r="BS83" i="10" s="1"/>
  <c r="CC83" i="7"/>
  <c r="BT83" i="10" s="1"/>
  <c r="BY83" i="7"/>
  <c r="CD83" i="7"/>
  <c r="CB83" i="7"/>
  <c r="BZ83" i="7"/>
  <c r="BX83" i="7"/>
  <c r="BR83" i="10" s="1"/>
  <c r="BY88" i="5"/>
  <c r="BX88" i="5"/>
  <c r="BZ88" i="5"/>
  <c r="CB88" i="5"/>
  <c r="CD88" i="5"/>
  <c r="CA88" i="5"/>
  <c r="CC88" i="5"/>
  <c r="BS88" i="5"/>
  <c r="BU88" i="5"/>
  <c r="BT88" i="5"/>
  <c r="CH88" i="5" s="1"/>
  <c r="BW88" i="5"/>
  <c r="CK88" i="5" s="1"/>
  <c r="BR88" i="5"/>
  <c r="BQ88" i="5"/>
  <c r="BV88" i="5"/>
  <c r="BV30" i="5"/>
  <c r="BU30" i="5"/>
  <c r="BQ30" i="5"/>
  <c r="BS30" i="5"/>
  <c r="BW30" i="5"/>
  <c r="BT30" i="5"/>
  <c r="BR30" i="5"/>
  <c r="CA65" i="7"/>
  <c r="BS65" i="10" s="1"/>
  <c r="CB65" i="7"/>
  <c r="CD65" i="7"/>
  <c r="CC65" i="7"/>
  <c r="BT65" i="10" s="1"/>
  <c r="BZ65" i="7"/>
  <c r="Z65" i="10"/>
  <c r="BX65" i="7"/>
  <c r="BR65" i="10" s="1"/>
  <c r="BY65" i="7"/>
  <c r="BY37" i="7"/>
  <c r="CB37" i="7"/>
  <c r="CD37" i="7"/>
  <c r="BZ37" i="7"/>
  <c r="BX37" i="7"/>
  <c r="BR37" i="10" s="1"/>
  <c r="Z37" i="10"/>
  <c r="CC37" i="7"/>
  <c r="BT37" i="10" s="1"/>
  <c r="CA37" i="7"/>
  <c r="BS37" i="10" s="1"/>
  <c r="BY46" i="5"/>
  <c r="CA46" i="5"/>
  <c r="CC46" i="5"/>
  <c r="BZ46" i="5"/>
  <c r="CB46" i="5"/>
  <c r="CD46" i="5"/>
  <c r="BX46" i="5"/>
  <c r="BQ46" i="5"/>
  <c r="BW46" i="5"/>
  <c r="BR46" i="5"/>
  <c r="BS46" i="5"/>
  <c r="BV46" i="5"/>
  <c r="BU46" i="5"/>
  <c r="CI46" i="5" s="1"/>
  <c r="BT46" i="5"/>
  <c r="CH46" i="5" s="1"/>
  <c r="BY78" i="5"/>
  <c r="BZ78" i="5"/>
  <c r="BX78" i="5"/>
  <c r="CC78" i="5"/>
  <c r="CB78" i="5"/>
  <c r="CD78" i="5"/>
  <c r="CA78" i="5"/>
  <c r="BW78" i="5"/>
  <c r="CK78" i="5" s="1"/>
  <c r="BR78" i="5"/>
  <c r="CF78" i="5" s="1"/>
  <c r="BV78" i="5"/>
  <c r="CJ78" i="5" s="1"/>
  <c r="BS78" i="5"/>
  <c r="BQ78" i="5"/>
  <c r="BU78" i="5"/>
  <c r="CI78" i="5" s="1"/>
  <c r="BT78" i="5"/>
  <c r="BU68" i="7"/>
  <c r="G68" i="10"/>
  <c r="BS68" i="7"/>
  <c r="BT68" i="7"/>
  <c r="BQ68" i="7"/>
  <c r="BR68" i="7"/>
  <c r="BV68" i="7"/>
  <c r="BW68" i="7"/>
  <c r="CC111" i="7"/>
  <c r="BT111" i="10" s="1"/>
  <c r="BY111" i="7"/>
  <c r="CD111" i="7"/>
  <c r="BX111" i="7"/>
  <c r="BR111" i="10" s="1"/>
  <c r="BZ111" i="7"/>
  <c r="AA111" i="10"/>
  <c r="CA111" i="7"/>
  <c r="BS111" i="10" s="1"/>
  <c r="CB111" i="7"/>
  <c r="BS105" i="5"/>
  <c r="CG105" i="5" s="1"/>
  <c r="BT105" i="5"/>
  <c r="CH105" i="5" s="1"/>
  <c r="BV105" i="5"/>
  <c r="CJ105" i="5" s="1"/>
  <c r="BQ105" i="5"/>
  <c r="CE105" i="5" s="1"/>
  <c r="BR105" i="5"/>
  <c r="CF105" i="5" s="1"/>
  <c r="BW105" i="5"/>
  <c r="CK105" i="5" s="1"/>
  <c r="BU105" i="5"/>
  <c r="CI105" i="5" s="1"/>
  <c r="CB39" i="5"/>
  <c r="BZ39" i="5"/>
  <c r="BY39" i="5"/>
  <c r="CC39" i="5"/>
  <c r="BX39" i="5"/>
  <c r="CA39" i="5"/>
  <c r="CD39" i="5"/>
  <c r="BT39" i="5"/>
  <c r="CH39" i="5" s="1"/>
  <c r="BW39" i="5"/>
  <c r="CK39" i="5" s="1"/>
  <c r="BS39" i="5"/>
  <c r="CG39" i="5" s="1"/>
  <c r="BR39" i="5"/>
  <c r="CF39" i="5" s="1"/>
  <c r="BQ39" i="5"/>
  <c r="BV39" i="5"/>
  <c r="BU39" i="5"/>
  <c r="BX13" i="7"/>
  <c r="BR13" i="10" s="1"/>
  <c r="BY13" i="7"/>
  <c r="Z13" i="10"/>
  <c r="BZ13" i="7"/>
  <c r="CD13" i="7"/>
  <c r="CB13" i="7"/>
  <c r="CA13" i="7"/>
  <c r="BS13" i="10" s="1"/>
  <c r="CC13" i="7"/>
  <c r="BT13" i="10" s="1"/>
  <c r="CD15" i="7"/>
  <c r="BY15" i="7"/>
  <c r="CC15" i="7"/>
  <c r="BT15" i="10" s="1"/>
  <c r="CB15" i="7"/>
  <c r="BX15" i="7"/>
  <c r="BR15" i="10" s="1"/>
  <c r="CA15" i="7"/>
  <c r="BS15" i="10" s="1"/>
  <c r="BZ15" i="7"/>
  <c r="Z15" i="10"/>
  <c r="BV15" i="7"/>
  <c r="G15" i="10"/>
  <c r="BR15" i="7"/>
  <c r="BW15" i="7"/>
  <c r="BT15" i="7"/>
  <c r="BS15" i="7"/>
  <c r="BQ15" i="7"/>
  <c r="BU15" i="7"/>
  <c r="BT72" i="5"/>
  <c r="BU72" i="5"/>
  <c r="BR72" i="5"/>
  <c r="BV72" i="5"/>
  <c r="BQ72" i="5"/>
  <c r="BW72" i="5"/>
  <c r="BS72" i="5"/>
  <c r="BX72" i="5"/>
  <c r="BZ72" i="5"/>
  <c r="BY72" i="5"/>
  <c r="CA72" i="5"/>
  <c r="CC72" i="5"/>
  <c r="CD72" i="5"/>
  <c r="CB72" i="5"/>
  <c r="BU82" i="7"/>
  <c r="BQ82" i="7"/>
  <c r="BS82" i="7"/>
  <c r="BW82" i="7"/>
  <c r="BT82" i="7"/>
  <c r="BV82" i="7"/>
  <c r="BR82" i="7"/>
  <c r="G82" i="10"/>
  <c r="BX27" i="7"/>
  <c r="BR27" i="10" s="1"/>
  <c r="CA27" i="7"/>
  <c r="BS27" i="10" s="1"/>
  <c r="CD27" i="7"/>
  <c r="CC27" i="7"/>
  <c r="BT27" i="10" s="1"/>
  <c r="BY27" i="7"/>
  <c r="CB27" i="7"/>
  <c r="Z27" i="10"/>
  <c r="BZ27" i="7"/>
  <c r="BS39" i="7"/>
  <c r="BQ39" i="7"/>
  <c r="G39" i="10"/>
  <c r="BR39" i="7"/>
  <c r="BV39" i="7"/>
  <c r="BU39" i="7"/>
  <c r="BT39" i="7"/>
  <c r="BW39" i="7"/>
  <c r="BT82" i="5"/>
  <c r="BV82" i="5"/>
  <c r="BU82" i="5"/>
  <c r="BR82" i="5"/>
  <c r="BQ82" i="5"/>
  <c r="BS82" i="5"/>
  <c r="BW82" i="5"/>
  <c r="BS35" i="5"/>
  <c r="CG35" i="5" s="1"/>
  <c r="BU35" i="5"/>
  <c r="CI35" i="5" s="1"/>
  <c r="BV35" i="5"/>
  <c r="CJ35" i="5" s="1"/>
  <c r="BT35" i="5"/>
  <c r="CH35" i="5" s="1"/>
  <c r="BW35" i="5"/>
  <c r="CK35" i="5" s="1"/>
  <c r="BR35" i="5"/>
  <c r="CF35" i="5" s="1"/>
  <c r="BQ35" i="5"/>
  <c r="CE35" i="5" s="1"/>
  <c r="BV104" i="5"/>
  <c r="BS104" i="5"/>
  <c r="BQ104" i="5"/>
  <c r="BW104" i="5"/>
  <c r="BR104" i="5"/>
  <c r="BU104" i="5"/>
  <c r="BT104" i="5"/>
  <c r="BZ104" i="5"/>
  <c r="CC104" i="5"/>
  <c r="CD104" i="5"/>
  <c r="BY104" i="5"/>
  <c r="BX104" i="5"/>
  <c r="CB104" i="5"/>
  <c r="CA104" i="5"/>
  <c r="CD97" i="7"/>
  <c r="BY97" i="7"/>
  <c r="BX97" i="7"/>
  <c r="BR97" i="10" s="1"/>
  <c r="BZ97" i="7"/>
  <c r="Z97" i="10"/>
  <c r="CB97" i="7"/>
  <c r="CA97" i="7"/>
  <c r="BS97" i="10" s="1"/>
  <c r="CC97" i="7"/>
  <c r="BT97" i="10" s="1"/>
  <c r="Z79" i="10"/>
  <c r="BY79" i="7"/>
  <c r="CB79" i="7"/>
  <c r="CA79" i="7"/>
  <c r="BS79" i="10" s="1"/>
  <c r="CC79" i="7"/>
  <c r="BT79" i="10" s="1"/>
  <c r="CD79" i="7"/>
  <c r="BZ79" i="7"/>
  <c r="BX79" i="7"/>
  <c r="BR79" i="10" s="1"/>
  <c r="BX30" i="7"/>
  <c r="BR30" i="10" s="1"/>
  <c r="CA30" i="7"/>
  <c r="BS30" i="10" s="1"/>
  <c r="Z30" i="10"/>
  <c r="CC30" i="7"/>
  <c r="BT30" i="10" s="1"/>
  <c r="CD30" i="7"/>
  <c r="BZ30" i="7"/>
  <c r="CB30" i="7"/>
  <c r="BY30" i="7"/>
  <c r="BQ22" i="7"/>
  <c r="BV22" i="7"/>
  <c r="G22" i="10"/>
  <c r="BU22" i="7"/>
  <c r="BT22" i="7"/>
  <c r="BW22" i="7"/>
  <c r="BR22" i="7"/>
  <c r="BS22" i="7"/>
  <c r="CA83" i="5"/>
  <c r="BZ83" i="5"/>
  <c r="CD83" i="5"/>
  <c r="BX83" i="5"/>
  <c r="CB83" i="5"/>
  <c r="CC83" i="5"/>
  <c r="BY83" i="5"/>
  <c r="CB6" i="5"/>
  <c r="BZ6" i="5"/>
  <c r="BY6" i="5"/>
  <c r="CD6" i="5"/>
  <c r="CA6" i="5"/>
  <c r="CC6" i="5"/>
  <c r="BX6" i="5"/>
  <c r="BW85" i="7"/>
  <c r="BR85" i="7"/>
  <c r="BU85" i="7"/>
  <c r="G85" i="10"/>
  <c r="BT85" i="7"/>
  <c r="BS85" i="7"/>
  <c r="BV85" i="7"/>
  <c r="BQ85" i="7"/>
  <c r="BY85" i="7"/>
  <c r="CD85" i="7"/>
  <c r="BZ85" i="7"/>
  <c r="CA85" i="7"/>
  <c r="BS85" i="10" s="1"/>
  <c r="Z85" i="10"/>
  <c r="CB85" i="7"/>
  <c r="BX85" i="7"/>
  <c r="BR85" i="10" s="1"/>
  <c r="CC85" i="7"/>
  <c r="BT85" i="10" s="1"/>
  <c r="BU19" i="7"/>
  <c r="BT19" i="7"/>
  <c r="BQ19" i="7"/>
  <c r="BV19" i="7"/>
  <c r="BW19" i="7"/>
  <c r="G19" i="10"/>
  <c r="BR19" i="7"/>
  <c r="BS19" i="7"/>
  <c r="BU32" i="5"/>
  <c r="CI32" i="5" s="1"/>
  <c r="BS32" i="5"/>
  <c r="CG32" i="5" s="1"/>
  <c r="BR32" i="5"/>
  <c r="CF32" i="5" s="1"/>
  <c r="BQ32" i="5"/>
  <c r="CE32" i="5" s="1"/>
  <c r="BW32" i="5"/>
  <c r="CK32" i="5" s="1"/>
  <c r="BV32" i="5"/>
  <c r="CJ32" i="5" s="1"/>
  <c r="BT32" i="5"/>
  <c r="CH32" i="5" s="1"/>
  <c r="BY74" i="5"/>
  <c r="CB74" i="5"/>
  <c r="BZ74" i="5"/>
  <c r="BX74" i="5"/>
  <c r="CC74" i="5"/>
  <c r="CD74" i="5"/>
  <c r="CA74" i="5"/>
  <c r="BX29" i="7"/>
  <c r="BR29" i="10" s="1"/>
  <c r="Z29" i="10"/>
  <c r="BY29" i="7"/>
  <c r="CD29" i="7"/>
  <c r="CC29" i="7"/>
  <c r="BT29" i="10" s="1"/>
  <c r="CB29" i="7"/>
  <c r="CA29" i="7"/>
  <c r="BS29" i="10" s="1"/>
  <c r="BZ29" i="7"/>
  <c r="CB94" i="5"/>
  <c r="BY94" i="5"/>
  <c r="BZ94" i="5"/>
  <c r="CC94" i="5"/>
  <c r="CD94" i="5"/>
  <c r="BX94" i="5"/>
  <c r="CA94" i="5"/>
  <c r="BU49" i="5"/>
  <c r="BS49" i="5"/>
  <c r="BV49" i="5"/>
  <c r="BT49" i="5"/>
  <c r="BW49" i="5"/>
  <c r="BR49" i="5"/>
  <c r="BQ49" i="5"/>
  <c r="CB21" i="7"/>
  <c r="Z21" i="10"/>
  <c r="CD21" i="7"/>
  <c r="CC21" i="7"/>
  <c r="BT21" i="10" s="1"/>
  <c r="BY21" i="7"/>
  <c r="BX21" i="7"/>
  <c r="BR21" i="10" s="1"/>
  <c r="BZ21" i="7"/>
  <c r="CA21" i="7"/>
  <c r="BS21" i="10" s="1"/>
  <c r="CN1" i="7"/>
  <c r="H1" i="10"/>
  <c r="BW97" i="7"/>
  <c r="G97" i="10"/>
  <c r="BQ97" i="7"/>
  <c r="BU97" i="7"/>
  <c r="BS97" i="7"/>
  <c r="BV97" i="7"/>
  <c r="BT97" i="7"/>
  <c r="BR97" i="7"/>
  <c r="BQ53" i="7"/>
  <c r="BW53" i="7"/>
  <c r="BR53" i="7"/>
  <c r="BT53" i="7"/>
  <c r="BS53" i="7"/>
  <c r="BI53" i="10" s="1"/>
  <c r="BU53" i="7"/>
  <c r="G53" i="10"/>
  <c r="BV53" i="7"/>
  <c r="BY53" i="7"/>
  <c r="CA53" i="7"/>
  <c r="BS53" i="10" s="1"/>
  <c r="CB53" i="7"/>
  <c r="BX53" i="7"/>
  <c r="BR53" i="10" s="1"/>
  <c r="CC53" i="7"/>
  <c r="BT53" i="10" s="1"/>
  <c r="CD53" i="7"/>
  <c r="BZ53" i="7"/>
  <c r="CG53" i="7" s="1"/>
  <c r="BW53" i="10" s="1"/>
  <c r="Z53" i="10"/>
  <c r="BZ107" i="5"/>
  <c r="CB94" i="7"/>
  <c r="Z94" i="10"/>
  <c r="BX94" i="7"/>
  <c r="BR94" i="10" s="1"/>
  <c r="BZ94" i="7"/>
  <c r="CC94" i="7"/>
  <c r="BT94" i="10" s="1"/>
  <c r="BY94" i="7"/>
  <c r="CA94" i="7"/>
  <c r="BS94" i="10" s="1"/>
  <c r="CD94" i="7"/>
  <c r="BW20" i="5"/>
  <c r="CK20" i="5" s="1"/>
  <c r="BR20" i="5"/>
  <c r="CF20" i="5" s="1"/>
  <c r="BQ20" i="5"/>
  <c r="CE20" i="5" s="1"/>
  <c r="BV20" i="5"/>
  <c r="CJ20" i="5" s="1"/>
  <c r="BS20" i="5"/>
  <c r="CG20" i="5" s="1"/>
  <c r="BU20" i="5"/>
  <c r="CI20" i="5" s="1"/>
  <c r="BT20" i="5"/>
  <c r="CH20" i="5" s="1"/>
  <c r="CB22" i="7"/>
  <c r="CC22" i="7"/>
  <c r="BT22" i="10" s="1"/>
  <c r="BY22" i="7"/>
  <c r="CD22" i="7"/>
  <c r="BZ22" i="7"/>
  <c r="Z22" i="10"/>
  <c r="BX22" i="7"/>
  <c r="BR22" i="10" s="1"/>
  <c r="CA22" i="7"/>
  <c r="BS22" i="10" s="1"/>
  <c r="BX84" i="7"/>
  <c r="BR84" i="10" s="1"/>
  <c r="CA84" i="7"/>
  <c r="BS84" i="10" s="1"/>
  <c r="CB84" i="7"/>
  <c r="BZ84" i="7"/>
  <c r="CC84" i="7"/>
  <c r="BT84" i="10" s="1"/>
  <c r="BY84" i="7"/>
  <c r="CD84" i="7"/>
  <c r="Z84" i="10"/>
  <c r="BR74" i="5"/>
  <c r="CF74" i="5" s="1"/>
  <c r="BU74" i="5"/>
  <c r="BV74" i="5"/>
  <c r="CJ74" i="5" s="1"/>
  <c r="BW74" i="5"/>
  <c r="BS74" i="5"/>
  <c r="CG74" i="5" s="1"/>
  <c r="BQ74" i="5"/>
  <c r="BT74" i="5"/>
  <c r="CH74" i="5" s="1"/>
  <c r="BS29" i="7"/>
  <c r="BV29" i="7"/>
  <c r="G29" i="10"/>
  <c r="BU29" i="7"/>
  <c r="BR29" i="7"/>
  <c r="BQ29" i="7"/>
  <c r="BT29" i="7"/>
  <c r="BW29" i="7"/>
  <c r="BU58" i="5"/>
  <c r="BQ58" i="5"/>
  <c r="CE58" i="5" s="1"/>
  <c r="BS58" i="5"/>
  <c r="CG58" i="5" s="1"/>
  <c r="BT58" i="5"/>
  <c r="CH58" i="5" s="1"/>
  <c r="BW58" i="5"/>
  <c r="CK58" i="5" s="1"/>
  <c r="BV58" i="5"/>
  <c r="CJ58" i="5" s="1"/>
  <c r="BR58" i="5"/>
  <c r="CF58" i="5" s="1"/>
  <c r="CC50" i="5"/>
  <c r="CB50" i="5"/>
  <c r="CD50" i="5"/>
  <c r="BY50" i="5"/>
  <c r="BZ50" i="5"/>
  <c r="BX50" i="5"/>
  <c r="CA50" i="5"/>
  <c r="BU50" i="5"/>
  <c r="CI50" i="5" s="1"/>
  <c r="BV50" i="5"/>
  <c r="CJ50" i="5" s="1"/>
  <c r="BR50" i="5"/>
  <c r="CF50" i="5" s="1"/>
  <c r="BW50" i="5"/>
  <c r="CK50" i="5" s="1"/>
  <c r="BS50" i="5"/>
  <c r="BQ50" i="5"/>
  <c r="CB53" i="5"/>
  <c r="CC53" i="5"/>
  <c r="BZ53" i="5"/>
  <c r="BY53" i="5"/>
  <c r="CD53" i="5"/>
  <c r="BX53" i="5"/>
  <c r="CA53" i="5"/>
  <c r="BS53" i="5"/>
  <c r="BQ53" i="5"/>
  <c r="BU53" i="5"/>
  <c r="BV53" i="5"/>
  <c r="BW53" i="5"/>
  <c r="BT53" i="5"/>
  <c r="CH53" i="5" s="1"/>
  <c r="BR53" i="5"/>
  <c r="CF53" i="5" s="1"/>
  <c r="DY113" i="5"/>
  <c r="BU99" i="5"/>
  <c r="BT99" i="5"/>
  <c r="BS99" i="5"/>
  <c r="BR99" i="5"/>
  <c r="BV99" i="5"/>
  <c r="BW99" i="5"/>
  <c r="BQ99" i="5"/>
  <c r="BT10" i="7"/>
  <c r="BV10" i="7"/>
  <c r="BS10" i="7"/>
  <c r="BU10" i="7"/>
  <c r="G10" i="10"/>
  <c r="BR10" i="7"/>
  <c r="BW10" i="7"/>
  <c r="BQ10" i="7"/>
  <c r="CC45" i="5"/>
  <c r="CD45" i="5"/>
  <c r="BX45" i="5"/>
  <c r="CB45" i="5"/>
  <c r="BY45" i="5"/>
  <c r="CA45" i="5"/>
  <c r="BZ45" i="5"/>
  <c r="BQ8" i="7"/>
  <c r="BW8" i="7"/>
  <c r="BR8" i="7"/>
  <c r="BS8" i="7"/>
  <c r="BV8" i="7"/>
  <c r="G8" i="10"/>
  <c r="BU8" i="7"/>
  <c r="BT8" i="7"/>
  <c r="BV89" i="5"/>
  <c r="CJ89" i="5" s="1"/>
  <c r="BQ89" i="5"/>
  <c r="CE89" i="5" s="1"/>
  <c r="BR89" i="5"/>
  <c r="CF89" i="5" s="1"/>
  <c r="BW89" i="5"/>
  <c r="CK89" i="5" s="1"/>
  <c r="BS89" i="5"/>
  <c r="CG89" i="5" s="1"/>
  <c r="BT89" i="5"/>
  <c r="CH89" i="5" s="1"/>
  <c r="BU89" i="5"/>
  <c r="CI89" i="5" s="1"/>
  <c r="BU101" i="7"/>
  <c r="BQ101" i="7"/>
  <c r="G101" i="10"/>
  <c r="BV101" i="7"/>
  <c r="BW101" i="7"/>
  <c r="BR101" i="7"/>
  <c r="BS101" i="7"/>
  <c r="BT101" i="7"/>
  <c r="G35" i="10"/>
  <c r="BW35" i="7"/>
  <c r="BT35" i="7"/>
  <c r="BQ35" i="7"/>
  <c r="BR35" i="7"/>
  <c r="BV35" i="7"/>
  <c r="BS35" i="7"/>
  <c r="BU35" i="7"/>
  <c r="BR21" i="5"/>
  <c r="CF21" i="5" s="1"/>
  <c r="BW21" i="5"/>
  <c r="CK21" i="5" s="1"/>
  <c r="BT21" i="5"/>
  <c r="CH21" i="5" s="1"/>
  <c r="BU21" i="5"/>
  <c r="CI21" i="5" s="1"/>
  <c r="BS21" i="5"/>
  <c r="CG21" i="5" s="1"/>
  <c r="BQ21" i="5"/>
  <c r="CE21" i="5" s="1"/>
  <c r="BV21" i="5"/>
  <c r="CJ21" i="5" s="1"/>
  <c r="BV61" i="5"/>
  <c r="CJ61" i="5" s="1"/>
  <c r="BS61" i="5"/>
  <c r="CG61" i="5" s="1"/>
  <c r="BR61" i="5"/>
  <c r="CF61" i="5" s="1"/>
  <c r="BU61" i="5"/>
  <c r="CI61" i="5" s="1"/>
  <c r="BQ61" i="5"/>
  <c r="CE61" i="5" s="1"/>
  <c r="BW61" i="5"/>
  <c r="CK61" i="5" s="1"/>
  <c r="BT61" i="5"/>
  <c r="CH61" i="5" s="1"/>
  <c r="AE42" i="10"/>
  <c r="BZ42" i="7"/>
  <c r="BY42" i="7"/>
  <c r="CC42" i="7"/>
  <c r="BT42" i="10" s="1"/>
  <c r="CB42" i="7"/>
  <c r="BX42" i="7"/>
  <c r="BR42" i="10" s="1"/>
  <c r="CA42" i="7"/>
  <c r="BS42" i="10" s="1"/>
  <c r="CD42" i="7"/>
  <c r="CA87" i="5"/>
  <c r="BY87" i="5"/>
  <c r="CD87" i="5"/>
  <c r="BZ87" i="5"/>
  <c r="BX87" i="5"/>
  <c r="CB87" i="5"/>
  <c r="CC87" i="5"/>
  <c r="BY47" i="5"/>
  <c r="BX47" i="5"/>
  <c r="BZ47" i="5"/>
  <c r="CB47" i="5"/>
  <c r="CA47" i="5"/>
  <c r="CC47" i="5"/>
  <c r="CD47" i="5"/>
  <c r="G69" i="10"/>
  <c r="BV69" i="7"/>
  <c r="BR69" i="7"/>
  <c r="BS69" i="7"/>
  <c r="BQ69" i="7"/>
  <c r="BT69" i="7"/>
  <c r="BU69" i="7"/>
  <c r="BW69" i="7"/>
  <c r="BU109" i="5"/>
  <c r="CI109" i="5" s="1"/>
  <c r="BR109" i="5"/>
  <c r="CF109" i="5" s="1"/>
  <c r="BQ109" i="5"/>
  <c r="CE109" i="5" s="1"/>
  <c r="BT109" i="5"/>
  <c r="CH109" i="5" s="1"/>
  <c r="BW109" i="5"/>
  <c r="CK109" i="5" s="1"/>
  <c r="BS109" i="5"/>
  <c r="CG109" i="5" s="1"/>
  <c r="BV109" i="5"/>
  <c r="CJ109" i="5" s="1"/>
  <c r="Z14" i="10"/>
  <c r="BZ14" i="7"/>
  <c r="BY14" i="7"/>
  <c r="CC14" i="7"/>
  <c r="BT14" i="10" s="1"/>
  <c r="CD14" i="7"/>
  <c r="CB14" i="7"/>
  <c r="BX14" i="7"/>
  <c r="BR14" i="10" s="1"/>
  <c r="CA14" i="7"/>
  <c r="BS14" i="10" s="1"/>
  <c r="BY71" i="5"/>
  <c r="BX71" i="5"/>
  <c r="CA71" i="5"/>
  <c r="BZ71" i="5"/>
  <c r="CB71" i="5"/>
  <c r="CD71" i="5"/>
  <c r="CC71" i="5"/>
  <c r="BW29" i="5"/>
  <c r="BR29" i="5"/>
  <c r="BU29" i="5"/>
  <c r="BT29" i="5"/>
  <c r="BV29" i="5"/>
  <c r="BS29" i="5"/>
  <c r="BQ29" i="5"/>
  <c r="BY29" i="5"/>
  <c r="BX29" i="5"/>
  <c r="BZ29" i="5"/>
  <c r="CD29" i="5"/>
  <c r="CB29" i="5"/>
  <c r="CA29" i="5"/>
  <c r="CC29" i="5"/>
  <c r="CA23" i="5"/>
  <c r="CB23" i="5"/>
  <c r="CD23" i="5"/>
  <c r="BX23" i="5"/>
  <c r="BY23" i="5"/>
  <c r="BZ23" i="5"/>
  <c r="CC23" i="5"/>
  <c r="G103" i="10"/>
  <c r="BU103" i="7"/>
  <c r="BR103" i="7"/>
  <c r="BV103" i="7"/>
  <c r="BQ103" i="7"/>
  <c r="BS103" i="7"/>
  <c r="BT103" i="7"/>
  <c r="BW103" i="7"/>
  <c r="BX103" i="7"/>
  <c r="BR103" i="10" s="1"/>
  <c r="BZ103" i="7"/>
  <c r="CA103" i="7"/>
  <c r="BS103" i="10" s="1"/>
  <c r="BY103" i="7"/>
  <c r="CB103" i="7"/>
  <c r="Z103" i="10"/>
  <c r="CD103" i="7"/>
  <c r="CC103" i="7"/>
  <c r="BT103" i="10" s="1"/>
  <c r="CC75" i="7"/>
  <c r="BT75" i="10" s="1"/>
  <c r="CB75" i="7"/>
  <c r="BY75" i="7"/>
  <c r="BZ75" i="7"/>
  <c r="CA75" i="7"/>
  <c r="BS75" i="10" s="1"/>
  <c r="BX75" i="7"/>
  <c r="BR75" i="10" s="1"/>
  <c r="CD75" i="7"/>
  <c r="Z75" i="10"/>
  <c r="BV34" i="5"/>
  <c r="BQ34" i="5"/>
  <c r="BS34" i="5"/>
  <c r="BW34" i="5"/>
  <c r="BU34" i="5"/>
  <c r="BR34" i="5"/>
  <c r="BT34" i="5"/>
  <c r="BW65" i="5"/>
  <c r="BU65" i="5"/>
  <c r="CI65" i="5" s="1"/>
  <c r="BQ65" i="5"/>
  <c r="BV65" i="5"/>
  <c r="CJ65" i="5" s="1"/>
  <c r="BS65" i="5"/>
  <c r="CG65" i="5" s="1"/>
  <c r="BT65" i="5"/>
  <c r="CH65" i="5" s="1"/>
  <c r="BR65" i="5"/>
  <c r="CF65" i="5" s="1"/>
  <c r="CC5" i="7"/>
  <c r="BT5" i="10" s="1"/>
  <c r="BY5" i="7"/>
  <c r="CD5" i="7"/>
  <c r="CA5" i="7"/>
  <c r="BS5" i="10" s="1"/>
  <c r="BX5" i="7"/>
  <c r="BR5" i="10" s="1"/>
  <c r="BZ5" i="7"/>
  <c r="Z5" i="10"/>
  <c r="CB5" i="7"/>
  <c r="BU98" i="7"/>
  <c r="BQ98" i="7"/>
  <c r="BW98" i="7"/>
  <c r="BR98" i="7"/>
  <c r="G98" i="10"/>
  <c r="BS98" i="7"/>
  <c r="BV98" i="7"/>
  <c r="BT98" i="7"/>
  <c r="BR55" i="7"/>
  <c r="BV55" i="7"/>
  <c r="BS55" i="7"/>
  <c r="BU55" i="7"/>
  <c r="BQ55" i="7"/>
  <c r="BW55" i="7"/>
  <c r="BT55" i="7"/>
  <c r="G55" i="10"/>
  <c r="BS40" i="7"/>
  <c r="BQ40" i="7"/>
  <c r="BU40" i="7"/>
  <c r="BW40" i="7"/>
  <c r="G40" i="10"/>
  <c r="BT40" i="7"/>
  <c r="BR40" i="7"/>
  <c r="BV40" i="7"/>
  <c r="BX49" i="7"/>
  <c r="BR49" i="10" s="1"/>
  <c r="CB49" i="7"/>
  <c r="BY49" i="7"/>
  <c r="CC49" i="7"/>
  <c r="BT49" i="10" s="1"/>
  <c r="BZ49" i="7"/>
  <c r="CA49" i="7"/>
  <c r="BS49" i="10" s="1"/>
  <c r="Z49" i="10"/>
  <c r="CD49" i="7"/>
  <c r="EC114" i="5"/>
  <c r="EC115" i="5"/>
  <c r="EC117" i="5"/>
  <c r="EC116" i="5"/>
  <c r="EC113" i="5"/>
  <c r="EG115" i="5"/>
  <c r="EG113" i="5"/>
  <c r="EG119" i="5"/>
  <c r="EG114" i="5"/>
  <c r="EG117" i="5"/>
  <c r="EG116" i="5"/>
  <c r="CO116" i="5"/>
  <c r="CO113" i="5"/>
  <c r="CO119" i="5"/>
  <c r="CO114" i="5"/>
  <c r="CO115" i="5"/>
  <c r="CO117" i="5"/>
  <c r="DK117" i="5"/>
  <c r="DK116" i="5"/>
  <c r="DK115" i="5"/>
  <c r="DK119" i="5"/>
  <c r="DK113" i="5"/>
  <c r="CV119" i="5"/>
  <c r="CV113" i="5"/>
  <c r="CV117" i="5"/>
  <c r="CV116" i="5"/>
  <c r="CV114" i="5"/>
  <c r="CV115" i="5"/>
  <c r="CY115" i="5"/>
  <c r="CY117" i="5"/>
  <c r="CY119" i="5"/>
  <c r="CY116" i="5"/>
  <c r="CY113" i="5"/>
  <c r="CY114" i="5"/>
  <c r="CL116" i="5"/>
  <c r="BS3" i="5"/>
  <c r="CG3" i="5" s="1"/>
  <c r="CL119" i="5"/>
  <c r="CL117" i="5"/>
  <c r="CL115" i="5"/>
  <c r="CL114" i="5"/>
  <c r="BW3" i="5"/>
  <c r="CK3" i="5" s="1"/>
  <c r="BU3" i="5"/>
  <c r="CI3" i="5" s="1"/>
  <c r="CL113" i="5"/>
  <c r="BV3" i="5"/>
  <c r="CJ3" i="5" s="1"/>
  <c r="BR3" i="5"/>
  <c r="CF3" i="5" s="1"/>
  <c r="BQ3" i="5"/>
  <c r="CE3" i="5" s="1"/>
  <c r="BT3" i="5"/>
  <c r="CH3" i="5" s="1"/>
  <c r="EB119" i="5"/>
  <c r="EB113" i="5"/>
  <c r="EB116" i="5"/>
  <c r="EB115" i="5"/>
  <c r="EB114" i="5"/>
  <c r="EB117" i="5"/>
  <c r="DC113" i="5"/>
  <c r="DC116" i="5"/>
  <c r="DC117" i="5"/>
  <c r="DC115" i="5"/>
  <c r="DC119" i="5"/>
  <c r="DC114" i="5"/>
  <c r="CM115" i="5"/>
  <c r="CM117" i="5"/>
  <c r="CM114" i="5"/>
  <c r="CM119" i="5"/>
  <c r="CM113" i="5"/>
  <c r="CM116" i="5"/>
  <c r="DF119" i="5"/>
  <c r="DF115" i="5"/>
  <c r="DF114" i="5"/>
  <c r="DF113" i="5"/>
  <c r="DF117" i="5"/>
  <c r="DF116" i="5"/>
  <c r="DA116" i="5"/>
  <c r="DA117" i="5"/>
  <c r="DA119" i="5"/>
  <c r="DA113" i="5"/>
  <c r="DA115" i="5"/>
  <c r="DA114" i="5"/>
  <c r="G31" i="10"/>
  <c r="BT31" i="7"/>
  <c r="BR31" i="7"/>
  <c r="BW31" i="7"/>
  <c r="BS31" i="7"/>
  <c r="BQ31" i="7"/>
  <c r="BV31" i="7"/>
  <c r="BU31" i="7"/>
  <c r="BZ23" i="7"/>
  <c r="CC23" i="7"/>
  <c r="BT23" i="10" s="1"/>
  <c r="CB23" i="7"/>
  <c r="BX23" i="7"/>
  <c r="BR23" i="10" s="1"/>
  <c r="CD23" i="7"/>
  <c r="CA23" i="7"/>
  <c r="BS23" i="10" s="1"/>
  <c r="AB23" i="10"/>
  <c r="BY23" i="7"/>
  <c r="BQ73" i="7"/>
  <c r="BS73" i="7"/>
  <c r="BU73" i="7"/>
  <c r="BR73" i="7"/>
  <c r="BW73" i="7"/>
  <c r="BV73" i="7"/>
  <c r="G73" i="10"/>
  <c r="BT73" i="7"/>
  <c r="BV89" i="7"/>
  <c r="BT89" i="7"/>
  <c r="BR89" i="7"/>
  <c r="G89" i="10"/>
  <c r="BS89" i="7"/>
  <c r="BU89" i="7"/>
  <c r="BW89" i="7"/>
  <c r="BQ89" i="7"/>
  <c r="CD15" i="5"/>
  <c r="BY15" i="5"/>
  <c r="BZ15" i="5"/>
  <c r="CC15" i="5"/>
  <c r="CB15" i="5"/>
  <c r="CA15" i="5"/>
  <c r="BX15" i="5"/>
  <c r="BZ18" i="7"/>
  <c r="CC18" i="7"/>
  <c r="BT18" i="10" s="1"/>
  <c r="Z18" i="10"/>
  <c r="CA18" i="7"/>
  <c r="BS18" i="10" s="1"/>
  <c r="BX18" i="7"/>
  <c r="BR18" i="10" s="1"/>
  <c r="BY18" i="7"/>
  <c r="CB18" i="7"/>
  <c r="CD18" i="7"/>
  <c r="Z81" i="10"/>
  <c r="CC81" i="7"/>
  <c r="BT81" i="10" s="1"/>
  <c r="CA81" i="7"/>
  <c r="BS81" i="10" s="1"/>
  <c r="CB81" i="7"/>
  <c r="BZ81" i="7"/>
  <c r="BY81" i="7"/>
  <c r="CD81" i="7"/>
  <c r="BX81" i="7"/>
  <c r="BR81" i="10" s="1"/>
  <c r="BU5" i="5"/>
  <c r="BV5" i="5"/>
  <c r="BQ5" i="5"/>
  <c r="BT5" i="5"/>
  <c r="BW5" i="5"/>
  <c r="BS5" i="5"/>
  <c r="BR5" i="5"/>
  <c r="CA5" i="5"/>
  <c r="CC5" i="5"/>
  <c r="BY5" i="5"/>
  <c r="BX5" i="5"/>
  <c r="CB5" i="5"/>
  <c r="CD5" i="5"/>
  <c r="BZ5" i="5"/>
  <c r="BT106" i="5"/>
  <c r="BU106" i="5"/>
  <c r="BR106" i="5"/>
  <c r="BQ106" i="5"/>
  <c r="BS106" i="5"/>
  <c r="BV106" i="5"/>
  <c r="BW106" i="5"/>
  <c r="BY106" i="5"/>
  <c r="CC106" i="5"/>
  <c r="BX106" i="5"/>
  <c r="CA106" i="5"/>
  <c r="BZ106" i="5"/>
  <c r="CD106" i="5"/>
  <c r="CB106" i="5"/>
  <c r="CB109" i="7"/>
  <c r="CA109" i="7"/>
  <c r="BS109" i="10" s="1"/>
  <c r="CC109" i="7"/>
  <c r="BT109" i="10" s="1"/>
  <c r="BY109" i="7"/>
  <c r="CD109" i="7"/>
  <c r="BX109" i="7"/>
  <c r="BR109" i="10" s="1"/>
  <c r="AA109" i="10"/>
  <c r="BZ109" i="7"/>
  <c r="BX47" i="7"/>
  <c r="BR47" i="10" s="1"/>
  <c r="Z47" i="10"/>
  <c r="CB47" i="7"/>
  <c r="BY47" i="7"/>
  <c r="CC47" i="7"/>
  <c r="BT47" i="10" s="1"/>
  <c r="CD47" i="7"/>
  <c r="BZ47" i="7"/>
  <c r="CA47" i="7"/>
  <c r="BS47" i="10" s="1"/>
  <c r="CC102" i="7"/>
  <c r="BT102" i="10" s="1"/>
  <c r="CD102" i="7"/>
  <c r="Z102" i="10"/>
  <c r="BX102" i="7"/>
  <c r="BR102" i="10" s="1"/>
  <c r="CB102" i="7"/>
  <c r="BZ102" i="7"/>
  <c r="BY102" i="7"/>
  <c r="CA102" i="7"/>
  <c r="BS102" i="10" s="1"/>
  <c r="BQ3" i="7"/>
  <c r="BW3" i="7"/>
  <c r="BV3" i="7"/>
  <c r="BS3" i="7"/>
  <c r="BU3" i="7"/>
  <c r="BR3" i="7"/>
  <c r="BT3" i="7"/>
  <c r="G3" i="10"/>
  <c r="CA58" i="7"/>
  <c r="BS58" i="10" s="1"/>
  <c r="BZ58" i="7"/>
  <c r="BY58" i="7"/>
  <c r="Z58" i="10"/>
  <c r="BX58" i="7"/>
  <c r="BR58" i="10" s="1"/>
  <c r="CD58" i="7"/>
  <c r="CB58" i="7"/>
  <c r="CC58" i="7"/>
  <c r="BT58" i="10" s="1"/>
  <c r="BR16" i="7"/>
  <c r="BU16" i="7"/>
  <c r="G16" i="10"/>
  <c r="BV16" i="7"/>
  <c r="BT16" i="7"/>
  <c r="BW16" i="7"/>
  <c r="BS16" i="7"/>
  <c r="BQ16" i="7"/>
  <c r="CA24" i="5"/>
  <c r="BZ24" i="5"/>
  <c r="BY24" i="5"/>
  <c r="CC24" i="5"/>
  <c r="CB24" i="5"/>
  <c r="CD24" i="5"/>
  <c r="BX24" i="5"/>
  <c r="BR24" i="5"/>
  <c r="BU24" i="5"/>
  <c r="CI24" i="5" s="1"/>
  <c r="BT24" i="5"/>
  <c r="BV24" i="5"/>
  <c r="BQ24" i="5"/>
  <c r="BS24" i="5"/>
  <c r="BW24" i="5"/>
  <c r="CK24" i="5" s="1"/>
  <c r="BS73" i="5"/>
  <c r="CG73" i="5" s="1"/>
  <c r="BT73" i="5"/>
  <c r="CH73" i="5" s="1"/>
  <c r="BW73" i="5"/>
  <c r="CK73" i="5" s="1"/>
  <c r="BV73" i="5"/>
  <c r="CJ73" i="5" s="1"/>
  <c r="BQ73" i="5"/>
  <c r="CE73" i="5" s="1"/>
  <c r="BU73" i="5"/>
  <c r="CI73" i="5" s="1"/>
  <c r="BR73" i="5"/>
  <c r="CF73" i="5" s="1"/>
  <c r="CB11" i="7"/>
  <c r="BY11" i="7"/>
  <c r="Z11" i="10"/>
  <c r="CC11" i="7"/>
  <c r="BT11" i="10" s="1"/>
  <c r="CD11" i="7"/>
  <c r="CA11" i="7"/>
  <c r="BS11" i="10" s="1"/>
  <c r="BZ11" i="7"/>
  <c r="BX11" i="7"/>
  <c r="BR11" i="10" s="1"/>
  <c r="BZ63" i="7"/>
  <c r="BY63" i="7"/>
  <c r="CB63" i="7"/>
  <c r="BX63" i="7"/>
  <c r="BR63" i="10" s="1"/>
  <c r="CA63" i="7"/>
  <c r="BS63" i="10" s="1"/>
  <c r="CC63" i="7"/>
  <c r="BT63" i="10" s="1"/>
  <c r="Z63" i="10"/>
  <c r="CD63" i="7"/>
  <c r="BZ99" i="7"/>
  <c r="CD99" i="7"/>
  <c r="CA99" i="7"/>
  <c r="BS99" i="10" s="1"/>
  <c r="CB99" i="7"/>
  <c r="CC99" i="7"/>
  <c r="BT99" i="10" s="1"/>
  <c r="BX99" i="7"/>
  <c r="BR99" i="10" s="1"/>
  <c r="BY99" i="7"/>
  <c r="Z99" i="10"/>
  <c r="BY63" i="5"/>
  <c r="CB63" i="5"/>
  <c r="CC63" i="5"/>
  <c r="CA63" i="5"/>
  <c r="CD63" i="5"/>
  <c r="BX63" i="5"/>
  <c r="BZ63" i="5"/>
  <c r="BY87" i="7"/>
  <c r="CD87" i="7"/>
  <c r="CC87" i="7"/>
  <c r="BT87" i="10" s="1"/>
  <c r="CA87" i="7"/>
  <c r="BS87" i="10" s="1"/>
  <c r="CB87" i="7"/>
  <c r="BX87" i="7"/>
  <c r="BR87" i="10" s="1"/>
  <c r="Z87" i="10"/>
  <c r="BZ87" i="7"/>
  <c r="CC36" i="7"/>
  <c r="BT36" i="10" s="1"/>
  <c r="CD36" i="7"/>
  <c r="CB36" i="7"/>
  <c r="CA36" i="7"/>
  <c r="BS36" i="10" s="1"/>
  <c r="BZ36" i="7"/>
  <c r="Z36" i="10"/>
  <c r="BY36" i="7"/>
  <c r="BX36" i="7"/>
  <c r="BR36" i="10" s="1"/>
  <c r="BS36" i="7"/>
  <c r="BW36" i="7"/>
  <c r="G36" i="10"/>
  <c r="BQ36" i="7"/>
  <c r="BT36" i="7"/>
  <c r="BR36" i="7"/>
  <c r="BU36" i="7"/>
  <c r="BV36" i="7"/>
  <c r="CD106" i="7"/>
  <c r="BY106" i="7"/>
  <c r="Z106" i="10"/>
  <c r="CB106" i="7"/>
  <c r="CA106" i="7"/>
  <c r="BS106" i="10" s="1"/>
  <c r="CC106" i="7"/>
  <c r="BT106" i="10" s="1"/>
  <c r="BX106" i="7"/>
  <c r="BR106" i="10" s="1"/>
  <c r="BZ106" i="7"/>
  <c r="CC104" i="7"/>
  <c r="BT104" i="10" s="1"/>
  <c r="BZ104" i="7"/>
  <c r="BX104" i="7"/>
  <c r="BR104" i="10" s="1"/>
  <c r="CD104" i="7"/>
  <c r="CB104" i="7"/>
  <c r="BY104" i="7"/>
  <c r="CA104" i="7"/>
  <c r="BS104" i="10" s="1"/>
  <c r="AA104" i="10"/>
  <c r="BR22" i="5"/>
  <c r="CF22" i="5" s="1"/>
  <c r="BS22" i="5"/>
  <c r="CG22" i="5" s="1"/>
  <c r="BV22" i="5"/>
  <c r="CJ22" i="5" s="1"/>
  <c r="BW22" i="5"/>
  <c r="CK22" i="5" s="1"/>
  <c r="BQ22" i="5"/>
  <c r="CE22" i="5" s="1"/>
  <c r="BT22" i="5"/>
  <c r="CH22" i="5" s="1"/>
  <c r="BU22" i="5"/>
  <c r="CI22" i="5" s="1"/>
  <c r="BQ80" i="5"/>
  <c r="CE80" i="5" s="1"/>
  <c r="BR80" i="5"/>
  <c r="CF80" i="5" s="1"/>
  <c r="BU80" i="5"/>
  <c r="CI80" i="5" s="1"/>
  <c r="BV80" i="5"/>
  <c r="CJ80" i="5" s="1"/>
  <c r="BS80" i="5"/>
  <c r="CG80" i="5" s="1"/>
  <c r="BW80" i="5"/>
  <c r="CK80" i="5" s="1"/>
  <c r="BT80" i="5"/>
  <c r="CH80" i="5" s="1"/>
  <c r="BQ20" i="7"/>
  <c r="BT20" i="7"/>
  <c r="BS20" i="7"/>
  <c r="BR20" i="7"/>
  <c r="BW20" i="7"/>
  <c r="BV20" i="7"/>
  <c r="G20" i="10"/>
  <c r="BU20" i="7"/>
  <c r="BT93" i="5"/>
  <c r="BS93" i="5"/>
  <c r="BV93" i="5"/>
  <c r="BU93" i="5"/>
  <c r="BW93" i="5"/>
  <c r="BR93" i="5"/>
  <c r="BQ93" i="5"/>
  <c r="CB93" i="5"/>
  <c r="BX93" i="5"/>
  <c r="CA93" i="5"/>
  <c r="CC93" i="5"/>
  <c r="BZ93" i="5"/>
  <c r="CD93" i="5"/>
  <c r="BY93" i="5"/>
  <c r="BY64" i="7"/>
  <c r="CD64" i="7"/>
  <c r="CA64" i="7"/>
  <c r="BS64" i="10" s="1"/>
  <c r="BX64" i="7"/>
  <c r="BR64" i="10" s="1"/>
  <c r="CB64" i="7"/>
  <c r="BZ64" i="7"/>
  <c r="CC64" i="7"/>
  <c r="BT64" i="10" s="1"/>
  <c r="AF64" i="10"/>
  <c r="CY123" i="5"/>
  <c r="CY127" i="5"/>
  <c r="CY122" i="5"/>
  <c r="CY125" i="5"/>
  <c r="CY124" i="5"/>
  <c r="CY121" i="5"/>
  <c r="CW122" i="5"/>
  <c r="CW123" i="5"/>
  <c r="CW124" i="5"/>
  <c r="CW121" i="5"/>
  <c r="CW125" i="5"/>
  <c r="CW127" i="5"/>
  <c r="EB123" i="5"/>
  <c r="EB121" i="5"/>
  <c r="EB124" i="5"/>
  <c r="EB127" i="5"/>
  <c r="EB125" i="5"/>
  <c r="EB122" i="5"/>
  <c r="CT123" i="5"/>
  <c r="CT124" i="5"/>
  <c r="CT121" i="5"/>
  <c r="CT125" i="5"/>
  <c r="CT127" i="5"/>
  <c r="CT122" i="5"/>
  <c r="DL121" i="5"/>
  <c r="DL125" i="5"/>
  <c r="DL124" i="5"/>
  <c r="DL123" i="5"/>
  <c r="DL122" i="5"/>
  <c r="DL127" i="5"/>
  <c r="DB122" i="5"/>
  <c r="DB125" i="5"/>
  <c r="DB121" i="5"/>
  <c r="DB124" i="5"/>
  <c r="DB127" i="5"/>
  <c r="DB123" i="5"/>
  <c r="BY95" i="5"/>
  <c r="DE124" i="5"/>
  <c r="BZ95" i="5"/>
  <c r="CB95" i="5"/>
  <c r="CA95" i="5"/>
  <c r="DE123" i="5"/>
  <c r="DE125" i="5"/>
  <c r="BX95" i="5"/>
  <c r="CD95" i="5"/>
  <c r="DE121" i="5"/>
  <c r="DE122" i="5"/>
  <c r="CC95" i="5"/>
  <c r="DE127" i="5"/>
  <c r="DM124" i="5"/>
  <c r="DM125" i="5"/>
  <c r="DM121" i="5"/>
  <c r="DM122" i="5"/>
  <c r="DM123" i="5"/>
  <c r="DM127" i="5"/>
  <c r="CZ122" i="5"/>
  <c r="CZ123" i="5"/>
  <c r="CZ121" i="5"/>
  <c r="CZ127" i="5"/>
  <c r="CZ124" i="5"/>
  <c r="CZ125" i="5"/>
  <c r="DU123" i="5"/>
  <c r="DU125" i="5"/>
  <c r="DU124" i="5"/>
  <c r="DU122" i="5"/>
  <c r="DU121" i="5"/>
  <c r="DU127" i="5"/>
  <c r="CV121" i="5"/>
  <c r="CV127" i="5"/>
  <c r="CV125" i="5"/>
  <c r="CV122" i="5"/>
  <c r="CV124" i="5"/>
  <c r="CV123" i="5"/>
  <c r="DT123" i="5"/>
  <c r="DT127" i="5"/>
  <c r="DT121" i="5"/>
  <c r="DT122" i="5"/>
  <c r="DT125" i="5"/>
  <c r="DT124" i="5"/>
  <c r="EF123" i="5"/>
  <c r="EF121" i="5"/>
  <c r="EF127" i="5"/>
  <c r="EF125" i="5"/>
  <c r="EF122" i="5"/>
  <c r="EF124" i="5"/>
  <c r="CM121" i="5"/>
  <c r="CM123" i="5"/>
  <c r="CM127" i="5"/>
  <c r="CM122" i="5"/>
  <c r="CM125" i="5"/>
  <c r="CM124" i="5"/>
  <c r="CB14" i="5"/>
  <c r="BY14" i="5"/>
  <c r="CC14" i="5"/>
  <c r="CA14" i="5"/>
  <c r="CD14" i="5"/>
  <c r="BX14" i="5"/>
  <c r="BZ14" i="5"/>
  <c r="BR14" i="5"/>
  <c r="CF14" i="5" s="1"/>
  <c r="BT14" i="5"/>
  <c r="BQ14" i="5"/>
  <c r="CE14" i="5" s="1"/>
  <c r="BV14" i="5"/>
  <c r="CJ14" i="5" s="1"/>
  <c r="BS14" i="5"/>
  <c r="BU14" i="5"/>
  <c r="CI14" i="5" s="1"/>
  <c r="BW14" i="5"/>
  <c r="BQ17" i="7"/>
  <c r="BT17" i="7"/>
  <c r="BU17" i="7"/>
  <c r="BR17" i="7"/>
  <c r="BV17" i="7"/>
  <c r="G17" i="10"/>
  <c r="BS17" i="7"/>
  <c r="BW17" i="7"/>
  <c r="BT12" i="7"/>
  <c r="BQ12" i="7"/>
  <c r="BU12" i="7"/>
  <c r="BR12" i="7"/>
  <c r="J12" i="10"/>
  <c r="BS12" i="7"/>
  <c r="BV12" i="7"/>
  <c r="BW12" i="7"/>
  <c r="Z91" i="10"/>
  <c r="CD91" i="7"/>
  <c r="CB91" i="7"/>
  <c r="CC91" i="7"/>
  <c r="BT91" i="10" s="1"/>
  <c r="BY91" i="7"/>
  <c r="CA91" i="7"/>
  <c r="BS91" i="10" s="1"/>
  <c r="BZ91" i="7"/>
  <c r="BX91" i="7"/>
  <c r="BR91" i="10" s="1"/>
  <c r="CZ113" i="5"/>
  <c r="BR52" i="5"/>
  <c r="BS52" i="5"/>
  <c r="BV52" i="5"/>
  <c r="BW52" i="5"/>
  <c r="BQ52" i="5"/>
  <c r="BU52" i="5"/>
  <c r="BT52" i="5"/>
  <c r="BX44" i="5"/>
  <c r="CB44" i="5"/>
  <c r="CD44" i="5"/>
  <c r="BZ44" i="5"/>
  <c r="CC44" i="5"/>
  <c r="CA44" i="5"/>
  <c r="BY44" i="5"/>
  <c r="BR100" i="5"/>
  <c r="CF100" i="5" s="1"/>
  <c r="BU100" i="5"/>
  <c r="CI100" i="5" s="1"/>
  <c r="BW100" i="5"/>
  <c r="CK100" i="5" s="1"/>
  <c r="BV100" i="5"/>
  <c r="CJ100" i="5" s="1"/>
  <c r="BS100" i="5"/>
  <c r="CG100" i="5" s="1"/>
  <c r="BT100" i="5"/>
  <c r="CH100" i="5" s="1"/>
  <c r="BQ100" i="5"/>
  <c r="CE100" i="5" s="1"/>
  <c r="BZ44" i="7"/>
  <c r="CA44" i="7"/>
  <c r="BS44" i="10" s="1"/>
  <c r="BY44" i="7"/>
  <c r="BX44" i="7"/>
  <c r="BR44" i="10" s="1"/>
  <c r="Z44" i="10"/>
  <c r="CC44" i="7"/>
  <c r="BT44" i="10" s="1"/>
  <c r="CB44" i="7"/>
  <c r="CD44" i="7"/>
  <c r="CC105" i="7"/>
  <c r="BT105" i="10" s="1"/>
  <c r="BY105" i="7"/>
  <c r="AA105" i="10"/>
  <c r="CB105" i="7"/>
  <c r="BZ105" i="7"/>
  <c r="CD105" i="7"/>
  <c r="CA105" i="7"/>
  <c r="BS105" i="10" s="1"/>
  <c r="BX105" i="7"/>
  <c r="BR105" i="10" s="1"/>
  <c r="BX110" i="7"/>
  <c r="BR110" i="10" s="1"/>
  <c r="AA110" i="10"/>
  <c r="CC110" i="7"/>
  <c r="BT110" i="10" s="1"/>
  <c r="BY110" i="7"/>
  <c r="CB110" i="7"/>
  <c r="BZ110" i="7"/>
  <c r="CA110" i="7"/>
  <c r="BS110" i="10" s="1"/>
  <c r="CD110" i="7"/>
  <c r="CB68" i="7"/>
  <c r="BZ68" i="7"/>
  <c r="CA68" i="7"/>
  <c r="BS68" i="10" s="1"/>
  <c r="Z68" i="10"/>
  <c r="BY68" i="7"/>
  <c r="CC68" i="7"/>
  <c r="BT68" i="10" s="1"/>
  <c r="CD68" i="7"/>
  <c r="BX68" i="7"/>
  <c r="BR68" i="10" s="1"/>
  <c r="BX7" i="7"/>
  <c r="BR7" i="10" s="1"/>
  <c r="CB7" i="7"/>
  <c r="Z7" i="10"/>
  <c r="CA7" i="7"/>
  <c r="BS7" i="10" s="1"/>
  <c r="BZ7" i="7"/>
  <c r="CD7" i="7"/>
  <c r="CC7" i="7"/>
  <c r="BT7" i="10" s="1"/>
  <c r="BY7" i="7"/>
  <c r="BR98" i="5"/>
  <c r="BQ98" i="5"/>
  <c r="BV98" i="5"/>
  <c r="BS98" i="5"/>
  <c r="BT98" i="5"/>
  <c r="BW98" i="5"/>
  <c r="BU98" i="5"/>
  <c r="BU40" i="5"/>
  <c r="CI40" i="5" s="1"/>
  <c r="BV40" i="5"/>
  <c r="CJ40" i="5" s="1"/>
  <c r="BW40" i="5"/>
  <c r="CK40" i="5" s="1"/>
  <c r="BS40" i="5"/>
  <c r="CG40" i="5" s="1"/>
  <c r="BQ40" i="5"/>
  <c r="CE40" i="5" s="1"/>
  <c r="BT40" i="5"/>
  <c r="CH40" i="5" s="1"/>
  <c r="BR40" i="5"/>
  <c r="CF40" i="5" s="1"/>
  <c r="CA34" i="7"/>
  <c r="BS34" i="10" s="1"/>
  <c r="BY34" i="7"/>
  <c r="Z34" i="10"/>
  <c r="CD34" i="7"/>
  <c r="CB34" i="7"/>
  <c r="BX34" i="7"/>
  <c r="BR34" i="10" s="1"/>
  <c r="BZ34" i="7"/>
  <c r="CC34" i="7"/>
  <c r="BT34" i="10" s="1"/>
  <c r="BS38" i="5"/>
  <c r="BT38" i="5"/>
  <c r="BQ38" i="5"/>
  <c r="BV38" i="5"/>
  <c r="BW38" i="5"/>
  <c r="BU38" i="5"/>
  <c r="BR38" i="5"/>
  <c r="BT37" i="5"/>
  <c r="BR37" i="5"/>
  <c r="BS37" i="5"/>
  <c r="BU37" i="5"/>
  <c r="BQ37" i="5"/>
  <c r="BV37" i="5"/>
  <c r="BW37" i="5"/>
  <c r="BX74" i="7"/>
  <c r="BR74" i="10" s="1"/>
  <c r="BY74" i="7"/>
  <c r="Z74" i="10"/>
  <c r="CB74" i="7"/>
  <c r="CD74" i="7"/>
  <c r="BZ74" i="7"/>
  <c r="CC74" i="7"/>
  <c r="BT74" i="10" s="1"/>
  <c r="CA74" i="7"/>
  <c r="BS74" i="10" s="1"/>
  <c r="BU30" i="7"/>
  <c r="G30" i="10"/>
  <c r="BT30" i="7"/>
  <c r="BS30" i="7"/>
  <c r="BV30" i="7"/>
  <c r="BW30" i="7"/>
  <c r="BQ30" i="7"/>
  <c r="BR30" i="7"/>
  <c r="BU94" i="7"/>
  <c r="G94" i="10"/>
  <c r="BV94" i="7"/>
  <c r="BW94" i="7"/>
  <c r="BR94" i="7"/>
  <c r="BS94" i="7"/>
  <c r="BT94" i="7"/>
  <c r="BQ94" i="7"/>
  <c r="BY27" i="5"/>
  <c r="CA27" i="5"/>
  <c r="BX27" i="5"/>
  <c r="BZ27" i="5"/>
  <c r="CC27" i="5"/>
  <c r="CB27" i="5"/>
  <c r="CD27" i="5"/>
  <c r="BQ86" i="7"/>
  <c r="BW86" i="7"/>
  <c r="BS86" i="7"/>
  <c r="BV86" i="7"/>
  <c r="G86" i="10"/>
  <c r="BR86" i="7"/>
  <c r="BU86" i="7"/>
  <c r="BT86" i="7"/>
  <c r="CD86" i="7"/>
  <c r="BX86" i="7"/>
  <c r="BR86" i="10" s="1"/>
  <c r="CA86" i="7"/>
  <c r="BS86" i="10" s="1"/>
  <c r="BZ86" i="7"/>
  <c r="CC86" i="7"/>
  <c r="BT86" i="10" s="1"/>
  <c r="BY86" i="7"/>
  <c r="CB86" i="7"/>
  <c r="Z86" i="10"/>
  <c r="BZ90" i="5"/>
  <c r="CD90" i="5"/>
  <c r="BX90" i="5"/>
  <c r="CA90" i="5"/>
  <c r="CB90" i="5"/>
  <c r="BY90" i="5"/>
  <c r="CC90" i="5"/>
  <c r="BS90" i="5"/>
  <c r="BQ90" i="5"/>
  <c r="CE90" i="5" s="1"/>
  <c r="BW90" i="5"/>
  <c r="CK90" i="5" s="1"/>
  <c r="BV90" i="5"/>
  <c r="CJ90" i="5" s="1"/>
  <c r="BR90" i="5"/>
  <c r="CF90" i="5" s="1"/>
  <c r="BU90" i="5"/>
  <c r="CI90" i="5" s="1"/>
  <c r="BT90" i="5"/>
  <c r="CH90" i="5" s="1"/>
  <c r="BR26" i="5"/>
  <c r="CF26" i="5" s="1"/>
  <c r="BU26" i="5"/>
  <c r="CI26" i="5" s="1"/>
  <c r="BQ26" i="5"/>
  <c r="CE26" i="5" s="1"/>
  <c r="BT26" i="5"/>
  <c r="CH26" i="5" s="1"/>
  <c r="BV26" i="5"/>
  <c r="CJ26" i="5" s="1"/>
  <c r="BS26" i="5"/>
  <c r="CG26" i="5" s="1"/>
  <c r="BW26" i="5"/>
  <c r="CK26" i="5" s="1"/>
  <c r="BY49" i="5"/>
  <c r="CA49" i="5"/>
  <c r="CC49" i="5"/>
  <c r="CB49" i="5"/>
  <c r="BZ49" i="5"/>
  <c r="BX49" i="5"/>
  <c r="CD49" i="5"/>
  <c r="CB96" i="7"/>
  <c r="CC96" i="7"/>
  <c r="BT96" i="10" s="1"/>
  <c r="Z96" i="10"/>
  <c r="CA96" i="7"/>
  <c r="BS96" i="10" s="1"/>
  <c r="BX96" i="7"/>
  <c r="BR96" i="10" s="1"/>
  <c r="BZ96" i="7"/>
  <c r="CD96" i="7"/>
  <c r="BY96" i="7"/>
  <c r="BW96" i="7"/>
  <c r="BQ96" i="7"/>
  <c r="BU96" i="7"/>
  <c r="BV96" i="7"/>
  <c r="BT96" i="7"/>
  <c r="BR96" i="7"/>
  <c r="BS96" i="7"/>
  <c r="G96" i="10"/>
  <c r="BW51" i="5"/>
  <c r="BQ51" i="5"/>
  <c r="CE51" i="5" s="1"/>
  <c r="BT51" i="5"/>
  <c r="BV51" i="5"/>
  <c r="CJ51" i="5" s="1"/>
  <c r="BS51" i="5"/>
  <c r="CG51" i="5" s="1"/>
  <c r="BR51" i="5"/>
  <c r="BU51" i="5"/>
  <c r="CI51" i="5" s="1"/>
  <c r="BY51" i="5"/>
  <c r="BU95" i="7"/>
  <c r="BV95" i="7"/>
  <c r="BS95" i="7"/>
  <c r="G95" i="10"/>
  <c r="BR95" i="7"/>
  <c r="BT95" i="7"/>
  <c r="BW95" i="7"/>
  <c r="BQ95" i="7"/>
  <c r="BQ16" i="5"/>
  <c r="CE16" i="5" s="1"/>
  <c r="BV16" i="5"/>
  <c r="CJ16" i="5" s="1"/>
  <c r="BT16" i="5"/>
  <c r="CH16" i="5" s="1"/>
  <c r="BU16" i="5"/>
  <c r="CI16" i="5" s="1"/>
  <c r="BR16" i="5"/>
  <c r="CF16" i="5" s="1"/>
  <c r="BS16" i="5"/>
  <c r="CG16" i="5" s="1"/>
  <c r="BW16" i="5"/>
  <c r="CK16" i="5" s="1"/>
  <c r="BU25" i="5"/>
  <c r="BW25" i="5"/>
  <c r="BQ25" i="5"/>
  <c r="BV25" i="5"/>
  <c r="BS25" i="5"/>
  <c r="BR25" i="5"/>
  <c r="BT25" i="5"/>
  <c r="BY25" i="5"/>
  <c r="CB25" i="5"/>
  <c r="BX25" i="5"/>
  <c r="CD25" i="5"/>
  <c r="BZ25" i="5"/>
  <c r="CA25" i="5"/>
  <c r="CC25" i="5"/>
  <c r="CC99" i="5"/>
  <c r="CB99" i="5"/>
  <c r="BZ99" i="5"/>
  <c r="BX99" i="5"/>
  <c r="CA99" i="5"/>
  <c r="CD99" i="5"/>
  <c r="BY99" i="5"/>
  <c r="BT45" i="5"/>
  <c r="CH45" i="5" s="1"/>
  <c r="BQ45" i="5"/>
  <c r="CE45" i="5" s="1"/>
  <c r="BR45" i="5"/>
  <c r="CF45" i="5" s="1"/>
  <c r="BU45" i="5"/>
  <c r="CI45" i="5" s="1"/>
  <c r="BW45" i="5"/>
  <c r="CK45" i="5" s="1"/>
  <c r="BV45" i="5"/>
  <c r="CJ45" i="5" s="1"/>
  <c r="BS45" i="5"/>
  <c r="CG45" i="5" s="1"/>
  <c r="BZ9" i="7"/>
  <c r="BY9" i="7"/>
  <c r="Z9" i="10"/>
  <c r="CD9" i="7"/>
  <c r="CB9" i="7"/>
  <c r="CA9" i="7"/>
  <c r="BS9" i="10" s="1"/>
  <c r="CC9" i="7"/>
  <c r="BT9" i="10" s="1"/>
  <c r="BX9" i="7"/>
  <c r="BR9" i="10" s="1"/>
  <c r="BV9" i="7"/>
  <c r="BQ9" i="7"/>
  <c r="G9" i="10"/>
  <c r="BT9" i="7"/>
  <c r="BS9" i="7"/>
  <c r="BR9" i="7"/>
  <c r="BW9" i="7"/>
  <c r="BU9" i="7"/>
  <c r="CA24" i="7"/>
  <c r="BS24" i="10" s="1"/>
  <c r="BY24" i="7"/>
  <c r="BX24" i="7"/>
  <c r="BR24" i="10" s="1"/>
  <c r="CC24" i="7"/>
  <c r="BT24" i="10" s="1"/>
  <c r="CD24" i="7"/>
  <c r="BZ24" i="7"/>
  <c r="Z24" i="10"/>
  <c r="CB24" i="7"/>
  <c r="CD41" i="7"/>
  <c r="Z41" i="10"/>
  <c r="BZ41" i="7"/>
  <c r="CA41" i="7"/>
  <c r="BS41" i="10" s="1"/>
  <c r="CC41" i="7"/>
  <c r="BT41" i="10" s="1"/>
  <c r="BX41" i="7"/>
  <c r="BR41" i="10" s="1"/>
  <c r="BY41" i="7"/>
  <c r="CB41" i="7"/>
  <c r="BW6" i="7"/>
  <c r="BQ6" i="7"/>
  <c r="BU6" i="7"/>
  <c r="BR6" i="7"/>
  <c r="BT6" i="7"/>
  <c r="BV6" i="7"/>
  <c r="BS6" i="7"/>
  <c r="G6" i="10"/>
  <c r="BX35" i="7"/>
  <c r="BR35" i="10" s="1"/>
  <c r="Z35" i="10"/>
  <c r="BY35" i="7"/>
  <c r="CB35" i="7"/>
  <c r="CC35" i="7"/>
  <c r="BT35" i="10" s="1"/>
  <c r="CD35" i="7"/>
  <c r="BZ35" i="7"/>
  <c r="CA35" i="7"/>
  <c r="BS35" i="10" s="1"/>
  <c r="CB41" i="5"/>
  <c r="CC41" i="5"/>
  <c r="BY41" i="5"/>
  <c r="CA41" i="5"/>
  <c r="BX41" i="5"/>
  <c r="BZ41" i="5"/>
  <c r="CD41" i="5"/>
  <c r="BW87" i="5"/>
  <c r="CK87" i="5" s="1"/>
  <c r="BU87" i="5"/>
  <c r="CI87" i="5" s="1"/>
  <c r="BT87" i="5"/>
  <c r="CH87" i="5" s="1"/>
  <c r="BQ87" i="5"/>
  <c r="CE87" i="5" s="1"/>
  <c r="BR87" i="5"/>
  <c r="CF87" i="5" s="1"/>
  <c r="BS87" i="5"/>
  <c r="CG87" i="5" s="1"/>
  <c r="BV87" i="5"/>
  <c r="CJ87" i="5" s="1"/>
  <c r="EG121" i="5"/>
  <c r="CB69" i="7"/>
  <c r="CA69" i="7"/>
  <c r="BS69" i="10" s="1"/>
  <c r="BZ69" i="7"/>
  <c r="AN69" i="10"/>
  <c r="BY69" i="7"/>
  <c r="CD69" i="7"/>
  <c r="CC69" i="7"/>
  <c r="BT69" i="10" s="1"/>
  <c r="BX69" i="7"/>
  <c r="BR69" i="10" s="1"/>
  <c r="Z80" i="10"/>
  <c r="BY80" i="7"/>
  <c r="CC80" i="7"/>
  <c r="BT80" i="10" s="1"/>
  <c r="CA80" i="7"/>
  <c r="BS80" i="10" s="1"/>
  <c r="BX80" i="7"/>
  <c r="BR80" i="10" s="1"/>
  <c r="BZ80" i="7"/>
  <c r="CB80" i="7"/>
  <c r="CD80" i="7"/>
  <c r="BT50" i="7"/>
  <c r="BW50" i="7"/>
  <c r="BV50" i="7"/>
  <c r="BS50" i="7"/>
  <c r="N50" i="10"/>
  <c r="BR50" i="7"/>
  <c r="BQ50" i="7"/>
  <c r="BU50" i="7"/>
  <c r="CD108" i="7"/>
  <c r="BX108" i="7"/>
  <c r="BR108" i="10" s="1"/>
  <c r="CA108" i="7"/>
  <c r="BS108" i="10" s="1"/>
  <c r="Z108" i="10"/>
  <c r="BZ108" i="7"/>
  <c r="CB108" i="7"/>
  <c r="BY108" i="7"/>
  <c r="CC108" i="7"/>
  <c r="BT108" i="10" s="1"/>
  <c r="BV108" i="7"/>
  <c r="BS108" i="7"/>
  <c r="BT108" i="7"/>
  <c r="BU108" i="7"/>
  <c r="BQ108" i="7"/>
  <c r="BR108" i="7"/>
  <c r="G108" i="10"/>
  <c r="BW108" i="7"/>
  <c r="BU77" i="7"/>
  <c r="BQ77" i="7"/>
  <c r="BW77" i="7"/>
  <c r="BV77" i="7"/>
  <c r="G77" i="10"/>
  <c r="BR77" i="7"/>
  <c r="BT77" i="7"/>
  <c r="BS77" i="7"/>
  <c r="BZ77" i="7"/>
  <c r="Z77" i="10"/>
  <c r="BX77" i="7"/>
  <c r="BR77" i="10" s="1"/>
  <c r="CC77" i="7"/>
  <c r="BT77" i="10" s="1"/>
  <c r="CB77" i="7"/>
  <c r="CD77" i="7"/>
  <c r="CA77" i="7"/>
  <c r="BS77" i="10" s="1"/>
  <c r="BY77" i="7"/>
  <c r="BT71" i="5"/>
  <c r="CH71" i="5" s="1"/>
  <c r="BQ71" i="5"/>
  <c r="CE71" i="5" s="1"/>
  <c r="BV71" i="5"/>
  <c r="CJ71" i="5" s="1"/>
  <c r="BR71" i="5"/>
  <c r="CF71" i="5" s="1"/>
  <c r="BS71" i="5"/>
  <c r="CG71" i="5" s="1"/>
  <c r="BU71" i="5"/>
  <c r="CI71" i="5" s="1"/>
  <c r="BW71" i="5"/>
  <c r="CK71" i="5" s="1"/>
  <c r="BX34" i="5"/>
  <c r="BZ34" i="5"/>
  <c r="BY34" i="5"/>
  <c r="CB34" i="5"/>
  <c r="CC34" i="5"/>
  <c r="CA34" i="5"/>
  <c r="CD34" i="5"/>
  <c r="BV5" i="7"/>
  <c r="BU5" i="7"/>
  <c r="BS5" i="7"/>
  <c r="BT5" i="7"/>
  <c r="BQ5" i="7"/>
  <c r="BW5" i="7"/>
  <c r="BR5" i="7"/>
  <c r="G5" i="10"/>
  <c r="BV81" i="5"/>
  <c r="BU81" i="5"/>
  <c r="BS81" i="5"/>
  <c r="BT81" i="5"/>
  <c r="BW81" i="5"/>
  <c r="BR81" i="5"/>
  <c r="BQ81" i="5"/>
  <c r="CC81" i="5"/>
  <c r="CD81" i="5"/>
  <c r="BX81" i="5"/>
  <c r="CA81" i="5"/>
  <c r="BY81" i="5"/>
  <c r="BZ81" i="5"/>
  <c r="CB81" i="5"/>
  <c r="BY9" i="5"/>
  <c r="CB9" i="5"/>
  <c r="CC9" i="5"/>
  <c r="CA9" i="5"/>
  <c r="BZ9" i="5"/>
  <c r="BX9" i="5"/>
  <c r="CD9" i="5"/>
  <c r="BS9" i="5"/>
  <c r="BR9" i="5"/>
  <c r="CF9" i="5" s="1"/>
  <c r="BU9" i="5"/>
  <c r="CI9" i="5" s="1"/>
  <c r="BT9" i="5"/>
  <c r="BQ9" i="5"/>
  <c r="CE9" i="5" s="1"/>
  <c r="BW9" i="5"/>
  <c r="CK9" i="5" s="1"/>
  <c r="BV9" i="5"/>
  <c r="BW100" i="7"/>
  <c r="BQ100" i="7"/>
  <c r="BV100" i="7"/>
  <c r="BT100" i="7"/>
  <c r="BU100" i="7"/>
  <c r="BS100" i="7"/>
  <c r="G100" i="10"/>
  <c r="BR100" i="7"/>
  <c r="BT33" i="7"/>
  <c r="BS33" i="7"/>
  <c r="BR33" i="7"/>
  <c r="G33" i="10"/>
  <c r="BU33" i="7"/>
  <c r="BV33" i="7"/>
  <c r="BQ33" i="7"/>
  <c r="BW33" i="7"/>
  <c r="CA33" i="7"/>
  <c r="BS33" i="10" s="1"/>
  <c r="BX33" i="7"/>
  <c r="BR33" i="10" s="1"/>
  <c r="BZ33" i="7"/>
  <c r="CB33" i="7"/>
  <c r="CD33" i="7"/>
  <c r="CC33" i="7"/>
  <c r="BT33" i="10" s="1"/>
  <c r="Z33" i="10"/>
  <c r="BY33" i="7"/>
  <c r="CS113" i="5"/>
  <c r="CS119" i="5"/>
  <c r="CS116" i="5"/>
  <c r="CS117" i="5"/>
  <c r="CS115" i="5"/>
  <c r="DJ119" i="5"/>
  <c r="DJ114" i="5"/>
  <c r="DJ113" i="5"/>
  <c r="DJ117" i="5"/>
  <c r="DJ115" i="5"/>
  <c r="DJ116" i="5"/>
  <c r="DP113" i="5"/>
  <c r="DP116" i="5"/>
  <c r="DP115" i="5"/>
  <c r="DP117" i="5"/>
  <c r="DP114" i="5"/>
  <c r="DP119" i="5"/>
  <c r="EI116" i="5"/>
  <c r="EI115" i="5"/>
  <c r="EI113" i="5"/>
  <c r="EI117" i="5"/>
  <c r="EI119" i="5"/>
  <c r="EI114" i="5"/>
  <c r="EE117" i="5"/>
  <c r="EE116" i="5"/>
  <c r="EE115" i="5"/>
  <c r="EE113" i="5"/>
  <c r="EE114" i="5"/>
  <c r="EE119" i="5"/>
  <c r="ED113" i="5"/>
  <c r="ED115" i="5"/>
  <c r="ED116" i="5"/>
  <c r="ED117" i="5"/>
  <c r="ED114" i="5"/>
  <c r="ED119" i="5"/>
  <c r="CT113" i="5"/>
  <c r="CT114" i="5"/>
  <c r="CT119" i="5"/>
  <c r="CT116" i="5"/>
  <c r="CT115" i="5"/>
  <c r="CT117" i="5"/>
  <c r="DZ114" i="5"/>
  <c r="DZ115" i="5"/>
  <c r="DZ119" i="5"/>
  <c r="DZ113" i="5"/>
  <c r="DZ116" i="5"/>
  <c r="DG114" i="5"/>
  <c r="DG116" i="5"/>
  <c r="DG117" i="5"/>
  <c r="DG115" i="5"/>
  <c r="DG119" i="5"/>
  <c r="DG113" i="5"/>
  <c r="DL115" i="5"/>
  <c r="DL119" i="5"/>
  <c r="DL117" i="5"/>
  <c r="DL116" i="5"/>
  <c r="DL113" i="5"/>
  <c r="DL114" i="5"/>
  <c r="CN114" i="5"/>
  <c r="CN115" i="5"/>
  <c r="CN117" i="5"/>
  <c r="CN113" i="5"/>
  <c r="CN116" i="5"/>
  <c r="CN119" i="5"/>
  <c r="DU119" i="5"/>
  <c r="DU115" i="5"/>
  <c r="DU114" i="5"/>
  <c r="DU113" i="5"/>
  <c r="DU117" i="5"/>
  <c r="DU116" i="5"/>
  <c r="DN113" i="5"/>
  <c r="DN115" i="5"/>
  <c r="DN116" i="5"/>
  <c r="DN114" i="5"/>
  <c r="DN117" i="5"/>
  <c r="DN119" i="5"/>
  <c r="DV119" i="5"/>
  <c r="DV114" i="5"/>
  <c r="DV117" i="5"/>
  <c r="DV116" i="5"/>
  <c r="DV113" i="5"/>
  <c r="DV115" i="5"/>
  <c r="EJ115" i="5"/>
  <c r="EJ116" i="5"/>
  <c r="EJ114" i="5"/>
  <c r="EJ119" i="5"/>
  <c r="EJ117" i="5"/>
  <c r="EJ113" i="5"/>
  <c r="BT67" i="5"/>
  <c r="CH67" i="5" s="1"/>
  <c r="BR67" i="5"/>
  <c r="CF67" i="5" s="1"/>
  <c r="BS67" i="5"/>
  <c r="CG67" i="5" s="1"/>
  <c r="BW67" i="5"/>
  <c r="CK67" i="5" s="1"/>
  <c r="BU67" i="5"/>
  <c r="CI67" i="5" s="1"/>
  <c r="BV67" i="5"/>
  <c r="CJ67" i="5" s="1"/>
  <c r="BQ67" i="5"/>
  <c r="CE67" i="5" s="1"/>
  <c r="BW68" i="5"/>
  <c r="CK68" i="5" s="1"/>
  <c r="BT68" i="5"/>
  <c r="CH68" i="5" s="1"/>
  <c r="BU68" i="5"/>
  <c r="CI68" i="5" s="1"/>
  <c r="BS68" i="5"/>
  <c r="CG68" i="5" s="1"/>
  <c r="BQ68" i="5"/>
  <c r="CE68" i="5" s="1"/>
  <c r="BR68" i="5"/>
  <c r="CF68" i="5" s="1"/>
  <c r="BV68" i="5"/>
  <c r="CJ68" i="5" s="1"/>
  <c r="BY66" i="5"/>
  <c r="BZ66" i="5"/>
  <c r="CB66" i="5"/>
  <c r="CD66" i="5"/>
  <c r="CA66" i="5"/>
  <c r="BX66" i="5"/>
  <c r="CC66" i="5"/>
  <c r="CD31" i="7"/>
  <c r="CA31" i="7"/>
  <c r="BS31" i="10" s="1"/>
  <c r="BZ31" i="7"/>
  <c r="BY31" i="7"/>
  <c r="CC31" i="7"/>
  <c r="BT31" i="10" s="1"/>
  <c r="Z31" i="10"/>
  <c r="CB31" i="7"/>
  <c r="BX31" i="7"/>
  <c r="BR31" i="10" s="1"/>
  <c r="BS23" i="7"/>
  <c r="BR23" i="7"/>
  <c r="BQ23" i="7"/>
  <c r="BT23" i="7"/>
  <c r="G23" i="10"/>
  <c r="BU23" i="7"/>
  <c r="BW23" i="7"/>
  <c r="BV23" i="7"/>
  <c r="CB62" i="7"/>
  <c r="BY62" i="7"/>
  <c r="Z62" i="10"/>
  <c r="CA62" i="7"/>
  <c r="BS62" i="10" s="1"/>
  <c r="CD62" i="7"/>
  <c r="BZ62" i="7"/>
  <c r="CC62" i="7"/>
  <c r="BT62" i="10" s="1"/>
  <c r="BX62" i="7"/>
  <c r="BR62" i="10" s="1"/>
  <c r="BR48" i="5"/>
  <c r="BS48" i="5"/>
  <c r="BU48" i="5"/>
  <c r="BT48" i="5"/>
  <c r="BQ48" i="5"/>
  <c r="BV48" i="5"/>
  <c r="BW48" i="5"/>
  <c r="BZ48" i="5"/>
  <c r="CA48" i="5"/>
  <c r="CC48" i="5"/>
  <c r="CD48" i="5"/>
  <c r="BY48" i="5"/>
  <c r="BX48" i="5"/>
  <c r="CB48" i="5"/>
  <c r="Z43" i="10"/>
  <c r="CA43" i="7"/>
  <c r="BS43" i="10" s="1"/>
  <c r="BY43" i="7"/>
  <c r="BZ43" i="7"/>
  <c r="CB43" i="7"/>
  <c r="BX43" i="7"/>
  <c r="BR43" i="10" s="1"/>
  <c r="CC43" i="7"/>
  <c r="BT43" i="10" s="1"/>
  <c r="CD43" i="7"/>
  <c r="CC92" i="5"/>
  <c r="CD92" i="5"/>
  <c r="BZ92" i="5"/>
  <c r="CA92" i="5"/>
  <c r="BX92" i="5"/>
  <c r="BY92" i="5"/>
  <c r="CB92" i="5"/>
  <c r="BV96" i="5"/>
  <c r="CJ96" i="5" s="1"/>
  <c r="BW96" i="5"/>
  <c r="CK96" i="5" s="1"/>
  <c r="BR96" i="5"/>
  <c r="CF96" i="5" s="1"/>
  <c r="BU96" i="5"/>
  <c r="CI96" i="5" s="1"/>
  <c r="BQ96" i="5"/>
  <c r="CE96" i="5" s="1"/>
  <c r="BT96" i="5"/>
  <c r="CH96" i="5" s="1"/>
  <c r="BS96" i="5"/>
  <c r="CG96" i="5" s="1"/>
  <c r="BQ59" i="5"/>
  <c r="BT59" i="5"/>
  <c r="BV59" i="5"/>
  <c r="BU59" i="5"/>
  <c r="BS59" i="5"/>
  <c r="BW59" i="5"/>
  <c r="BR59" i="5"/>
  <c r="CB59" i="5"/>
  <c r="BZ59" i="5"/>
  <c r="CD59" i="5"/>
  <c r="CC59" i="5"/>
  <c r="BX59" i="5"/>
  <c r="BY59" i="5"/>
  <c r="CA59" i="5"/>
  <c r="CC75" i="5"/>
  <c r="BY75" i="5"/>
  <c r="BZ75" i="5"/>
  <c r="BX75" i="5"/>
  <c r="CA75" i="5"/>
  <c r="CB75" i="5"/>
  <c r="CD75" i="5"/>
  <c r="BR75" i="5"/>
  <c r="CF75" i="5" s="1"/>
  <c r="BT75" i="5"/>
  <c r="CH75" i="5" s="1"/>
  <c r="BQ75" i="5"/>
  <c r="CE75" i="5" s="1"/>
  <c r="BW75" i="5"/>
  <c r="CK75" i="5" s="1"/>
  <c r="BV75" i="5"/>
  <c r="CJ75" i="5" s="1"/>
  <c r="BU75" i="5"/>
  <c r="BS75" i="5"/>
  <c r="CG75" i="5" s="1"/>
  <c r="EC119" i="5"/>
  <c r="BV62" i="5"/>
  <c r="CJ62" i="5" s="1"/>
  <c r="BT62" i="5"/>
  <c r="CH62" i="5" s="1"/>
  <c r="BQ62" i="5"/>
  <c r="CE62" i="5" s="1"/>
  <c r="BS62" i="5"/>
  <c r="CG62" i="5" s="1"/>
  <c r="BR62" i="5"/>
  <c r="CF62" i="5" s="1"/>
  <c r="BW62" i="5"/>
  <c r="CK62" i="5" s="1"/>
  <c r="BU62" i="5"/>
  <c r="CI62" i="5" s="1"/>
  <c r="EA116" i="5"/>
  <c r="CC8" i="5"/>
  <c r="BX8" i="5"/>
  <c r="CD8" i="5"/>
  <c r="CA8" i="5"/>
  <c r="BY8" i="5"/>
  <c r="BZ8" i="5"/>
  <c r="CB8" i="5"/>
  <c r="BS45" i="7"/>
  <c r="BR45" i="7"/>
  <c r="BW45" i="7"/>
  <c r="BQ45" i="7"/>
  <c r="BU45" i="7"/>
  <c r="BT45" i="7"/>
  <c r="BV45" i="7"/>
  <c r="M45" i="10"/>
  <c r="CA45" i="7"/>
  <c r="BS45" i="10" s="1"/>
  <c r="BX45" i="7"/>
  <c r="BR45" i="10" s="1"/>
  <c r="BY45" i="7"/>
  <c r="BZ45" i="7"/>
  <c r="CC45" i="7"/>
  <c r="BT45" i="10" s="1"/>
  <c r="CD45" i="7"/>
  <c r="AD45" i="10"/>
  <c r="CB45" i="7"/>
  <c r="BV19" i="5"/>
  <c r="CJ19" i="5" s="1"/>
  <c r="BY57" i="7"/>
  <c r="BZ57" i="7"/>
  <c r="CD57" i="7"/>
  <c r="BX57" i="7"/>
  <c r="BR57" i="10" s="1"/>
  <c r="CA57" i="7"/>
  <c r="BS57" i="10" s="1"/>
  <c r="Z57" i="10"/>
  <c r="CB57" i="7"/>
  <c r="CC57" i="7"/>
  <c r="BT57" i="10" s="1"/>
  <c r="CB54" i="5"/>
  <c r="BZ54" i="5"/>
  <c r="BY54" i="5"/>
  <c r="CC54" i="5"/>
  <c r="BX54" i="5"/>
  <c r="CA54" i="5"/>
  <c r="CD54" i="5"/>
  <c r="BS54" i="5"/>
  <c r="CG54" i="5" s="1"/>
  <c r="BV54" i="5"/>
  <c r="CJ54" i="5" s="1"/>
  <c r="BR54" i="5"/>
  <c r="BT54" i="5"/>
  <c r="CH54" i="5" s="1"/>
  <c r="BQ54" i="5"/>
  <c r="BU54" i="5"/>
  <c r="CI54" i="5" s="1"/>
  <c r="BW54" i="5"/>
  <c r="BS102" i="7"/>
  <c r="BW102" i="7"/>
  <c r="BV102" i="7"/>
  <c r="G102" i="10"/>
  <c r="BU102" i="7"/>
  <c r="BR102" i="7"/>
  <c r="BQ102" i="7"/>
  <c r="BT102" i="7"/>
  <c r="BR102" i="5"/>
  <c r="CF102" i="5" s="1"/>
  <c r="BQ102" i="5"/>
  <c r="CE102" i="5" s="1"/>
  <c r="BV102" i="5"/>
  <c r="CJ102" i="5" s="1"/>
  <c r="BT102" i="5"/>
  <c r="CH102" i="5" s="1"/>
  <c r="BU102" i="5"/>
  <c r="CI102" i="5" s="1"/>
  <c r="BW102" i="5"/>
  <c r="CK102" i="5" s="1"/>
  <c r="BS102" i="5"/>
  <c r="CG102" i="5" s="1"/>
  <c r="CC48" i="7"/>
  <c r="BT48" i="10" s="1"/>
  <c r="CA48" i="7"/>
  <c r="BS48" i="10" s="1"/>
  <c r="CD48" i="7"/>
  <c r="Z48" i="10"/>
  <c r="BY48" i="7"/>
  <c r="BX48" i="7"/>
  <c r="BR48" i="10" s="1"/>
  <c r="BZ48" i="7"/>
  <c r="CB48" i="7"/>
  <c r="BR48" i="7"/>
  <c r="BT48" i="7"/>
  <c r="BQ48" i="7"/>
  <c r="BS48" i="7"/>
  <c r="BW48" i="7"/>
  <c r="BU48" i="7"/>
  <c r="BV48" i="7"/>
  <c r="G48" i="10"/>
  <c r="BS32" i="7"/>
  <c r="BU32" i="7"/>
  <c r="BR32" i="7"/>
  <c r="G32" i="10"/>
  <c r="BQ32" i="7"/>
  <c r="BT32" i="7"/>
  <c r="BV32" i="7"/>
  <c r="BW32" i="7"/>
  <c r="BY32" i="7"/>
  <c r="BX32" i="7"/>
  <c r="BR32" i="10" s="1"/>
  <c r="CB32" i="7"/>
  <c r="CC32" i="7"/>
  <c r="BT32" i="10" s="1"/>
  <c r="BZ32" i="7"/>
  <c r="CD32" i="7"/>
  <c r="Z32" i="10"/>
  <c r="CA32" i="7"/>
  <c r="BS32" i="10" s="1"/>
  <c r="CA51" i="7"/>
  <c r="BS51" i="10" s="1"/>
  <c r="BX51" i="7"/>
  <c r="BR51" i="10" s="1"/>
  <c r="BZ51" i="7"/>
  <c r="Z51" i="10"/>
  <c r="CC51" i="7"/>
  <c r="BT51" i="10" s="1"/>
  <c r="BY51" i="7"/>
  <c r="CD51" i="7"/>
  <c r="CB51" i="7"/>
  <c r="BQ11" i="5"/>
  <c r="CE11" i="5" s="1"/>
  <c r="BS11" i="5"/>
  <c r="CG11" i="5" s="1"/>
  <c r="BT11" i="5"/>
  <c r="CH11" i="5" s="1"/>
  <c r="BW11" i="5"/>
  <c r="CK11" i="5" s="1"/>
  <c r="BU11" i="5"/>
  <c r="CI11" i="5" s="1"/>
  <c r="BV11" i="5"/>
  <c r="CJ11" i="5" s="1"/>
  <c r="BR11" i="5"/>
  <c r="CF11" i="5" s="1"/>
  <c r="BW63" i="7"/>
  <c r="BU63" i="7"/>
  <c r="BV63" i="7"/>
  <c r="BR63" i="7"/>
  <c r="BS63" i="7"/>
  <c r="I63" i="10"/>
  <c r="BQ63" i="7"/>
  <c r="BT63" i="7"/>
  <c r="G99" i="10"/>
  <c r="BU99" i="7"/>
  <c r="BT99" i="7"/>
  <c r="BW99" i="7"/>
  <c r="BR99" i="7"/>
  <c r="BQ99" i="7"/>
  <c r="BS99" i="7"/>
  <c r="BV99" i="7"/>
  <c r="BS63" i="5"/>
  <c r="CG63" i="5" s="1"/>
  <c r="BT63" i="5"/>
  <c r="CH63" i="5" s="1"/>
  <c r="BQ63" i="5"/>
  <c r="CE63" i="5" s="1"/>
  <c r="BV63" i="5"/>
  <c r="CJ63" i="5" s="1"/>
  <c r="BU63" i="5"/>
  <c r="CI63" i="5" s="1"/>
  <c r="BW63" i="5"/>
  <c r="CK63" i="5" s="1"/>
  <c r="BR63" i="5"/>
  <c r="CF63" i="5" s="1"/>
  <c r="CC76" i="5"/>
  <c r="BY76" i="5"/>
  <c r="BZ76" i="5"/>
  <c r="CA76" i="5"/>
  <c r="CD76" i="5"/>
  <c r="BX76" i="5"/>
  <c r="CB76" i="5"/>
  <c r="BW76" i="5"/>
  <c r="CK76" i="5" s="1"/>
  <c r="BR76" i="5"/>
  <c r="BS76" i="5"/>
  <c r="CG76" i="5" s="1"/>
  <c r="BT76" i="5"/>
  <c r="BU76" i="5"/>
  <c r="CI76" i="5" s="1"/>
  <c r="BQ76" i="5"/>
  <c r="BV76" i="5"/>
  <c r="CJ76" i="5" s="1"/>
  <c r="CR125" i="5"/>
  <c r="CR127" i="5"/>
  <c r="CR123" i="5"/>
  <c r="CR124" i="5"/>
  <c r="CR122" i="5"/>
  <c r="CR121" i="5"/>
  <c r="DG121" i="5"/>
  <c r="DG124" i="5"/>
  <c r="DG125" i="5"/>
  <c r="DG127" i="5"/>
  <c r="DG123" i="5"/>
  <c r="DG122" i="5"/>
  <c r="EC125" i="5"/>
  <c r="EC122" i="5"/>
  <c r="EC123" i="5"/>
  <c r="EC127" i="5"/>
  <c r="EC124" i="5"/>
  <c r="EC121" i="5"/>
  <c r="EA125" i="5"/>
  <c r="EA123" i="5"/>
  <c r="EA121" i="5"/>
  <c r="EA124" i="5"/>
  <c r="EA122" i="5"/>
  <c r="EA127" i="5"/>
  <c r="CN123" i="5"/>
  <c r="CN121" i="5"/>
  <c r="CN122" i="5"/>
  <c r="CN125" i="5"/>
  <c r="CN124" i="5"/>
  <c r="CN127" i="5"/>
  <c r="EG122" i="5"/>
  <c r="EG127" i="5"/>
  <c r="EG123" i="5"/>
  <c r="EG124" i="5"/>
  <c r="EG125" i="5"/>
  <c r="DC127" i="5"/>
  <c r="DC124" i="5"/>
  <c r="DC123" i="5"/>
  <c r="DC125" i="5"/>
  <c r="DC121" i="5"/>
  <c r="DC122" i="5"/>
  <c r="CX127" i="5"/>
  <c r="CX121" i="5"/>
  <c r="CX125" i="5"/>
  <c r="CX122" i="5"/>
  <c r="CX123" i="5"/>
  <c r="CX124" i="5"/>
  <c r="DP125" i="5"/>
  <c r="DP122" i="5"/>
  <c r="DP123" i="5"/>
  <c r="DP124" i="5"/>
  <c r="DP127" i="5"/>
  <c r="DP121" i="5"/>
  <c r="DR121" i="5"/>
  <c r="DR123" i="5"/>
  <c r="DR122" i="5"/>
  <c r="DR125" i="5"/>
  <c r="DR124" i="5"/>
  <c r="DR127" i="5"/>
  <c r="EH121" i="5"/>
  <c r="EH125" i="5"/>
  <c r="EH122" i="5"/>
  <c r="EH123" i="5"/>
  <c r="EH127" i="5"/>
  <c r="EH124" i="5"/>
  <c r="DW124" i="5"/>
  <c r="DW123" i="5"/>
  <c r="DW121" i="5"/>
  <c r="DW127" i="5"/>
  <c r="DW125" i="5"/>
  <c r="DW122" i="5"/>
  <c r="DX122" i="5"/>
  <c r="DX127" i="5"/>
  <c r="DX124" i="5"/>
  <c r="DX123" i="5"/>
  <c r="DX121" i="5"/>
  <c r="DX125" i="5"/>
  <c r="CC79" i="5"/>
  <c r="BX79" i="5"/>
  <c r="CA79" i="5"/>
  <c r="CD79" i="5"/>
  <c r="BY79" i="5"/>
  <c r="CB79" i="5"/>
  <c r="BZ79" i="5"/>
  <c r="BX86" i="5"/>
  <c r="BZ86" i="5"/>
  <c r="BY86" i="5"/>
  <c r="CA86" i="5"/>
  <c r="CB86" i="5"/>
  <c r="CD86" i="5"/>
  <c r="CC86" i="5"/>
  <c r="BW86" i="5"/>
  <c r="CK86" i="5" s="1"/>
  <c r="BT86" i="5"/>
  <c r="BS86" i="5"/>
  <c r="CG86" i="5" s="1"/>
  <c r="BV86" i="5"/>
  <c r="CJ86" i="5" s="1"/>
  <c r="BQ86" i="5"/>
  <c r="CE86" i="5" s="1"/>
  <c r="BU86" i="5"/>
  <c r="CI86" i="5" s="1"/>
  <c r="BR86" i="5"/>
  <c r="CF86" i="5" s="1"/>
  <c r="CB17" i="7"/>
  <c r="Z17" i="10"/>
  <c r="CD17" i="7"/>
  <c r="BY17" i="7"/>
  <c r="BZ17" i="7"/>
  <c r="BX17" i="7"/>
  <c r="BR17" i="10" s="1"/>
  <c r="CA17" i="7"/>
  <c r="BS17" i="10" s="1"/>
  <c r="CC17" i="7"/>
  <c r="BT17" i="10" s="1"/>
  <c r="BS56" i="7"/>
  <c r="BT56" i="7"/>
  <c r="BQ56" i="7"/>
  <c r="G56" i="10"/>
  <c r="BV56" i="7"/>
  <c r="BR56" i="7"/>
  <c r="BW56" i="7"/>
  <c r="BU56" i="7"/>
  <c r="G91" i="10"/>
  <c r="BW91" i="7"/>
  <c r="BR91" i="7"/>
  <c r="BT91" i="7"/>
  <c r="BV91" i="7"/>
  <c r="BS91" i="7"/>
  <c r="BU91" i="7"/>
  <c r="BQ91" i="7"/>
  <c r="BY54" i="7"/>
  <c r="BZ54" i="7"/>
  <c r="Z54" i="10"/>
  <c r="CA54" i="7"/>
  <c r="BS54" i="10" s="1"/>
  <c r="CD54" i="7"/>
  <c r="BX54" i="7"/>
  <c r="BR54" i="10" s="1"/>
  <c r="CC54" i="7"/>
  <c r="BT54" i="10" s="1"/>
  <c r="CB54" i="7"/>
  <c r="CA52" i="5"/>
  <c r="BZ52" i="5"/>
  <c r="BX52" i="5"/>
  <c r="CC52" i="5"/>
  <c r="BY52" i="5"/>
  <c r="CD52" i="5"/>
  <c r="CB52" i="5"/>
  <c r="BU44" i="5"/>
  <c r="CI44" i="5" s="1"/>
  <c r="BT44" i="5"/>
  <c r="CH44" i="5" s="1"/>
  <c r="BS44" i="5"/>
  <c r="CG44" i="5" s="1"/>
  <c r="BQ44" i="5"/>
  <c r="CE44" i="5" s="1"/>
  <c r="BR44" i="5"/>
  <c r="CF44" i="5" s="1"/>
  <c r="BW44" i="5"/>
  <c r="CK44" i="5" s="1"/>
  <c r="BV44" i="5"/>
  <c r="CJ44" i="5" s="1"/>
  <c r="CC33" i="5"/>
  <c r="BX33" i="5"/>
  <c r="CA33" i="5"/>
  <c r="CB33" i="5"/>
  <c r="CD33" i="5"/>
  <c r="BY33" i="5"/>
  <c r="BZ33" i="5"/>
  <c r="BQ72" i="7"/>
  <c r="G72" i="10"/>
  <c r="BU72" i="7"/>
  <c r="BW72" i="7"/>
  <c r="BV72" i="7"/>
  <c r="BR72" i="7"/>
  <c r="BS72" i="7"/>
  <c r="BT72" i="7"/>
  <c r="BX61" i="7"/>
  <c r="BR61" i="10" s="1"/>
  <c r="CD61" i="7"/>
  <c r="CC61" i="7"/>
  <c r="BT61" i="10" s="1"/>
  <c r="CB61" i="7"/>
  <c r="BZ61" i="7"/>
  <c r="Z61" i="10"/>
  <c r="BY61" i="7"/>
  <c r="CA61" i="7"/>
  <c r="BS61" i="10" s="1"/>
  <c r="BW18" i="5"/>
  <c r="CK18" i="5" s="1"/>
  <c r="BV18" i="5"/>
  <c r="CJ18" i="5" s="1"/>
  <c r="BS18" i="5"/>
  <c r="CG18" i="5" s="1"/>
  <c r="BU18" i="5"/>
  <c r="CI18" i="5" s="1"/>
  <c r="BT18" i="5"/>
  <c r="CH18" i="5" s="1"/>
  <c r="BQ18" i="5"/>
  <c r="CE18" i="5" s="1"/>
  <c r="BR18" i="5"/>
  <c r="CF18" i="5" s="1"/>
  <c r="BQ85" i="5"/>
  <c r="CE85" i="5" s="1"/>
  <c r="BW85" i="5"/>
  <c r="CK85" i="5" s="1"/>
  <c r="BS85" i="5"/>
  <c r="CG85" i="5" s="1"/>
  <c r="BV85" i="5"/>
  <c r="CJ85" i="5" s="1"/>
  <c r="BT85" i="5"/>
  <c r="CH85" i="5" s="1"/>
  <c r="BR85" i="5"/>
  <c r="CF85" i="5" s="1"/>
  <c r="BU85" i="5"/>
  <c r="CI85" i="5" s="1"/>
  <c r="CD30" i="5"/>
  <c r="CA30" i="5"/>
  <c r="BY30" i="5"/>
  <c r="BX30" i="5"/>
  <c r="BZ30" i="5"/>
  <c r="CC30" i="5"/>
  <c r="CB30" i="5"/>
  <c r="BU37" i="7"/>
  <c r="BW37" i="7"/>
  <c r="BR37" i="7"/>
  <c r="BT37" i="7"/>
  <c r="BV37" i="7"/>
  <c r="BQ37" i="7"/>
  <c r="G37" i="10"/>
  <c r="BS37" i="7"/>
  <c r="CD98" i="5"/>
  <c r="BY98" i="5"/>
  <c r="CB98" i="5"/>
  <c r="BZ98" i="5"/>
  <c r="BX98" i="5"/>
  <c r="CC98" i="5"/>
  <c r="CA98" i="5"/>
  <c r="BT70" i="5"/>
  <c r="CH70" i="5" s="1"/>
  <c r="BV70" i="5"/>
  <c r="CJ70" i="5" s="1"/>
  <c r="BU70" i="5"/>
  <c r="CI70" i="5" s="1"/>
  <c r="BS70" i="5"/>
  <c r="CG70" i="5" s="1"/>
  <c r="BW70" i="5"/>
  <c r="CK70" i="5" s="1"/>
  <c r="BR70" i="5"/>
  <c r="CF70" i="5" s="1"/>
  <c r="BQ70" i="5"/>
  <c r="CE70" i="5" s="1"/>
  <c r="BS91" i="5"/>
  <c r="CG91" i="5" s="1"/>
  <c r="BV91" i="5"/>
  <c r="CJ91" i="5" s="1"/>
  <c r="BR91" i="5"/>
  <c r="CF91" i="5" s="1"/>
  <c r="BQ91" i="5"/>
  <c r="CE91" i="5" s="1"/>
  <c r="BT91" i="5"/>
  <c r="CH91" i="5" s="1"/>
  <c r="BW91" i="5"/>
  <c r="CK91" i="5" s="1"/>
  <c r="BU91" i="5"/>
  <c r="CI91" i="5" s="1"/>
  <c r="BV34" i="7"/>
  <c r="BS34" i="7"/>
  <c r="BT34" i="7"/>
  <c r="BQ34" i="7"/>
  <c r="G34" i="10"/>
  <c r="BR34" i="7"/>
  <c r="BU34" i="7"/>
  <c r="BW34" i="7"/>
  <c r="BX38" i="5"/>
  <c r="CB38" i="5"/>
  <c r="BZ38" i="5"/>
  <c r="CG38" i="5" s="1"/>
  <c r="CD38" i="5"/>
  <c r="CA38" i="5"/>
  <c r="BY38" i="5"/>
  <c r="CF38" i="5" s="1"/>
  <c r="CC38" i="5"/>
  <c r="CC25" i="7"/>
  <c r="BT25" i="10" s="1"/>
  <c r="CA25" i="7"/>
  <c r="BS25" i="10" s="1"/>
  <c r="CB25" i="7"/>
  <c r="CD25" i="7"/>
  <c r="BY25" i="7"/>
  <c r="BZ25" i="7"/>
  <c r="Z25" i="10"/>
  <c r="BX25" i="7"/>
  <c r="BR25" i="10" s="1"/>
  <c r="BY82" i="7"/>
  <c r="BX82" i="7"/>
  <c r="BR82" i="10" s="1"/>
  <c r="CC82" i="7"/>
  <c r="BT82" i="10" s="1"/>
  <c r="CA82" i="7"/>
  <c r="BS82" i="10" s="1"/>
  <c r="CD82" i="7"/>
  <c r="CB82" i="7"/>
  <c r="BZ82" i="7"/>
  <c r="Z82" i="10"/>
  <c r="BZ37" i="5"/>
  <c r="CB37" i="5"/>
  <c r="CC37" i="5"/>
  <c r="BX37" i="5"/>
  <c r="CD37" i="5"/>
  <c r="BY37" i="5"/>
  <c r="CA37" i="5"/>
  <c r="BQ38" i="7"/>
  <c r="BV38" i="7"/>
  <c r="BR38" i="7"/>
  <c r="BW38" i="7"/>
  <c r="BS38" i="7"/>
  <c r="BU38" i="7"/>
  <c r="G38" i="10"/>
  <c r="BT38" i="7"/>
  <c r="Z38" i="10"/>
  <c r="CA38" i="7"/>
  <c r="BS38" i="10" s="1"/>
  <c r="BZ38" i="7"/>
  <c r="BY38" i="7"/>
  <c r="CD38" i="7"/>
  <c r="BX38" i="7"/>
  <c r="BR38" i="10" s="1"/>
  <c r="CC38" i="7"/>
  <c r="BT38" i="10" s="1"/>
  <c r="CB38" i="7"/>
  <c r="BT69" i="5"/>
  <c r="CH69" i="5" s="1"/>
  <c r="BR69" i="5"/>
  <c r="CF69" i="5" s="1"/>
  <c r="BV69" i="5"/>
  <c r="CJ69" i="5" s="1"/>
  <c r="BQ69" i="5"/>
  <c r="CE69" i="5" s="1"/>
  <c r="BU69" i="5"/>
  <c r="CI69" i="5" s="1"/>
  <c r="BS69" i="5"/>
  <c r="CG69" i="5" s="1"/>
  <c r="BW69" i="5"/>
  <c r="CK69" i="5" s="1"/>
  <c r="BR74" i="7"/>
  <c r="BS74" i="7"/>
  <c r="BU74" i="7"/>
  <c r="BQ74" i="7"/>
  <c r="G74" i="10"/>
  <c r="BW74" i="7"/>
  <c r="BT74" i="7"/>
  <c r="BV74" i="7"/>
  <c r="BU27" i="7"/>
  <c r="BV27" i="7"/>
  <c r="BT27" i="7"/>
  <c r="BW27" i="7"/>
  <c r="BS27" i="7"/>
  <c r="BI27" i="10" s="1"/>
  <c r="BQ27" i="7"/>
  <c r="G27" i="10"/>
  <c r="BR27" i="7"/>
  <c r="BQ77" i="5"/>
  <c r="CE77" i="5" s="1"/>
  <c r="BS77" i="5"/>
  <c r="CG77" i="5" s="1"/>
  <c r="BV77" i="5"/>
  <c r="CJ77" i="5" s="1"/>
  <c r="BU77" i="5"/>
  <c r="CI77" i="5" s="1"/>
  <c r="BW77" i="5"/>
  <c r="CK77" i="5" s="1"/>
  <c r="BR77" i="5"/>
  <c r="CF77" i="5" s="1"/>
  <c r="BT77" i="5"/>
  <c r="CH77" i="5" s="1"/>
  <c r="CC82" i="5"/>
  <c r="CB82" i="5"/>
  <c r="CD82" i="5"/>
  <c r="BX82" i="5"/>
  <c r="BZ82" i="5"/>
  <c r="CA82" i="5"/>
  <c r="BY82" i="5"/>
  <c r="CF103" i="5" l="1"/>
  <c r="CH107" i="5"/>
  <c r="CE74" i="5"/>
  <c r="CK74" i="5"/>
  <c r="CI74" i="5"/>
  <c r="CH48" i="5"/>
  <c r="CH9" i="5"/>
  <c r="CE81" i="5"/>
  <c r="CJ81" i="5"/>
  <c r="CK25" i="5"/>
  <c r="CK14" i="5"/>
  <c r="CG14" i="5"/>
  <c r="CH93" i="5"/>
  <c r="CG24" i="5"/>
  <c r="CJ24" i="5"/>
  <c r="CG106" i="5"/>
  <c r="CF106" i="5"/>
  <c r="CF5" i="5"/>
  <c r="CI5" i="5"/>
  <c r="CH29" i="5"/>
  <c r="CK53" i="5"/>
  <c r="CI53" i="5"/>
  <c r="CG53" i="5"/>
  <c r="CE53" i="5"/>
  <c r="CE50" i="5"/>
  <c r="CH104" i="5"/>
  <c r="CE104" i="5"/>
  <c r="CE72" i="5"/>
  <c r="CF72" i="5"/>
  <c r="CJ39" i="5"/>
  <c r="CH78" i="5"/>
  <c r="CE78" i="5"/>
  <c r="CJ46" i="5"/>
  <c r="CF46" i="5"/>
  <c r="CE46" i="5"/>
  <c r="CE88" i="5"/>
  <c r="CI88" i="5"/>
  <c r="CH13" i="5"/>
  <c r="CG13" i="5"/>
  <c r="CG103" i="5"/>
  <c r="CK108" i="5"/>
  <c r="CF108" i="5"/>
  <c r="CH108" i="5"/>
  <c r="CH60" i="5"/>
  <c r="CG4" i="5"/>
  <c r="CK4" i="5"/>
  <c r="CI4" i="5"/>
  <c r="CF107" i="5"/>
  <c r="CI10" i="5"/>
  <c r="CJ28" i="5"/>
  <c r="CH64" i="5"/>
  <c r="BN27" i="10"/>
  <c r="CE27" i="7"/>
  <c r="BU27" i="10" s="1"/>
  <c r="BG27" i="10"/>
  <c r="CJ27" i="7"/>
  <c r="BZ27" i="10" s="1"/>
  <c r="BP27" i="10"/>
  <c r="BL27" i="10"/>
  <c r="BL74" i="10"/>
  <c r="CJ74" i="7"/>
  <c r="BZ74" i="10" s="1"/>
  <c r="BP74" i="10"/>
  <c r="BM74" i="10"/>
  <c r="CK74" i="7"/>
  <c r="CA74" i="10" s="1"/>
  <c r="BQ74" i="10"/>
  <c r="BI74" i="10"/>
  <c r="CG74" i="7"/>
  <c r="BW74" i="10" s="1"/>
  <c r="CG38" i="7"/>
  <c r="BW38" i="10" s="1"/>
  <c r="BI38" i="10"/>
  <c r="BN38" i="10"/>
  <c r="CE38" i="7"/>
  <c r="BU38" i="10" s="1"/>
  <c r="BG38" i="10"/>
  <c r="BO34" i="10"/>
  <c r="CI34" i="7"/>
  <c r="BY34" i="10" s="1"/>
  <c r="BK34" i="10"/>
  <c r="CD34" i="10"/>
  <c r="CG34" i="10"/>
  <c r="CJ34" i="10"/>
  <c r="CC34" i="10"/>
  <c r="CK34" i="10"/>
  <c r="CI34" i="10"/>
  <c r="CH34" i="10"/>
  <c r="CL34" i="10"/>
  <c r="CE34" i="10"/>
  <c r="CF34" i="10"/>
  <c r="BL34" i="10"/>
  <c r="BP34" i="10"/>
  <c r="CJ34" i="7"/>
  <c r="BZ34" i="10" s="1"/>
  <c r="CD27" i="10"/>
  <c r="CK27" i="10"/>
  <c r="CF27" i="10"/>
  <c r="CH27" i="10"/>
  <c r="CL27" i="10"/>
  <c r="CJ27" i="10"/>
  <c r="CE27" i="10"/>
  <c r="CI27" i="10"/>
  <c r="CG27" i="10"/>
  <c r="CC27" i="10"/>
  <c r="BJ27" i="10"/>
  <c r="CH27" i="7"/>
  <c r="BX27" i="10" s="1"/>
  <c r="CI27" i="7"/>
  <c r="BY27" i="10" s="1"/>
  <c r="BK27" i="10"/>
  <c r="BO27" i="10"/>
  <c r="BJ74" i="10"/>
  <c r="CH74" i="7"/>
  <c r="CF74" i="10"/>
  <c r="CH74" i="10"/>
  <c r="CI74" i="10"/>
  <c r="CE74" i="10"/>
  <c r="CG74" i="10"/>
  <c r="CL74" i="10"/>
  <c r="CJ74" i="10"/>
  <c r="CK74" i="10"/>
  <c r="CD74" i="10"/>
  <c r="CC74" i="10"/>
  <c r="BO74" i="10"/>
  <c r="BK74" i="10"/>
  <c r="CI74" i="7"/>
  <c r="BY74" i="10" s="1"/>
  <c r="CF74" i="7"/>
  <c r="BV74" i="10" s="1"/>
  <c r="BH74" i="10"/>
  <c r="BJ38" i="10"/>
  <c r="CH38" i="7"/>
  <c r="BO38" i="10"/>
  <c r="CI38" i="7"/>
  <c r="BY38" i="10" s="1"/>
  <c r="BK38" i="10"/>
  <c r="BQ38" i="10"/>
  <c r="BM38" i="10"/>
  <c r="CK38" i="7"/>
  <c r="CA38" i="10" s="1"/>
  <c r="CJ38" i="7"/>
  <c r="BZ38" i="10" s="1"/>
  <c r="BP38" i="10"/>
  <c r="BL38" i="10"/>
  <c r="BM34" i="10"/>
  <c r="BQ34" i="10"/>
  <c r="CK34" i="7"/>
  <c r="CA34" i="10" s="1"/>
  <c r="BH34" i="10"/>
  <c r="CF34" i="7"/>
  <c r="BV34" i="10" s="1"/>
  <c r="BG34" i="10"/>
  <c r="CE34" i="7"/>
  <c r="BU34" i="10" s="1"/>
  <c r="BN34" i="10"/>
  <c r="CG34" i="7"/>
  <c r="BW34" i="10" s="1"/>
  <c r="BI34" i="10"/>
  <c r="CI37" i="10"/>
  <c r="CF37" i="10"/>
  <c r="CE37" i="10"/>
  <c r="CJ37" i="10"/>
  <c r="CH37" i="10"/>
  <c r="CK37" i="10"/>
  <c r="CD37" i="10"/>
  <c r="CG37" i="10"/>
  <c r="CC37" i="10"/>
  <c r="CL37" i="10"/>
  <c r="BL37" i="10"/>
  <c r="BP37" i="10"/>
  <c r="CJ37" i="7"/>
  <c r="BZ37" i="10" s="1"/>
  <c r="BH37" i="10"/>
  <c r="CF37" i="7"/>
  <c r="BV37" i="10" s="1"/>
  <c r="CI37" i="7"/>
  <c r="BY37" i="10" s="1"/>
  <c r="BK37" i="10"/>
  <c r="BO37" i="10"/>
  <c r="BJ72" i="10"/>
  <c r="CH72" i="7"/>
  <c r="CF72" i="7"/>
  <c r="BV72" i="10" s="1"/>
  <c r="BH72" i="10"/>
  <c r="BM72" i="10"/>
  <c r="BQ72" i="10"/>
  <c r="CK72" i="7"/>
  <c r="CA72" i="10" s="1"/>
  <c r="CG72" i="10"/>
  <c r="CL72" i="10"/>
  <c r="CK72" i="10"/>
  <c r="CC72" i="10"/>
  <c r="CJ72" i="10"/>
  <c r="CH72" i="10"/>
  <c r="CI72" i="10"/>
  <c r="CF72" i="10"/>
  <c r="CE72" i="10"/>
  <c r="CD72" i="10"/>
  <c r="BK91" i="10"/>
  <c r="BO91" i="10"/>
  <c r="CI91" i="7"/>
  <c r="BY91" i="10" s="1"/>
  <c r="BP91" i="10"/>
  <c r="CJ91" i="7"/>
  <c r="BZ91" i="10" s="1"/>
  <c r="BL91" i="10"/>
  <c r="CF91" i="7"/>
  <c r="BV91" i="10" s="1"/>
  <c r="BH91" i="10"/>
  <c r="CH91" i="10"/>
  <c r="CG91" i="10"/>
  <c r="CF91" i="10"/>
  <c r="CE91" i="10"/>
  <c r="CD91" i="10"/>
  <c r="CL91" i="10"/>
  <c r="CK91" i="10"/>
  <c r="CI91" i="10"/>
  <c r="CC91" i="10"/>
  <c r="CJ91" i="10"/>
  <c r="BQ56" i="10"/>
  <c r="CK56" i="7"/>
  <c r="CA56" i="10" s="1"/>
  <c r="BM56" i="10"/>
  <c r="BL56" i="10"/>
  <c r="BP56" i="10"/>
  <c r="CJ56" i="7"/>
  <c r="BZ56" i="10" s="1"/>
  <c r="BG56" i="10"/>
  <c r="BN56" i="10"/>
  <c r="CE56" i="7"/>
  <c r="BU56" i="10" s="1"/>
  <c r="BI56" i="10"/>
  <c r="CG56" i="7"/>
  <c r="BW56" i="10" s="1"/>
  <c r="CH86" i="5"/>
  <c r="CE76" i="5"/>
  <c r="CH76" i="5"/>
  <c r="CF76" i="5"/>
  <c r="BP99" i="10"/>
  <c r="BL99" i="10"/>
  <c r="CJ99" i="7"/>
  <c r="BZ99" i="10" s="1"/>
  <c r="BG99" i="10"/>
  <c r="BN99" i="10"/>
  <c r="CE99" i="7"/>
  <c r="BU99" i="10" s="1"/>
  <c r="BM99" i="10"/>
  <c r="BQ99" i="10"/>
  <c r="CK99" i="7"/>
  <c r="CA99" i="10" s="1"/>
  <c r="CI99" i="7"/>
  <c r="BY99" i="10" s="1"/>
  <c r="BO99" i="10"/>
  <c r="BK99" i="10"/>
  <c r="CH63" i="7"/>
  <c r="BJ63" i="10"/>
  <c r="CK63" i="10"/>
  <c r="CC63" i="10"/>
  <c r="CF63" i="10"/>
  <c r="CH63" i="10"/>
  <c r="CL63" i="10"/>
  <c r="CJ63" i="10"/>
  <c r="CE63" i="10"/>
  <c r="CD63" i="10"/>
  <c r="CG63" i="10"/>
  <c r="CI63" i="10"/>
  <c r="BH63" i="10"/>
  <c r="CF63" i="7"/>
  <c r="BV63" i="10" s="1"/>
  <c r="BK63" i="10"/>
  <c r="CI63" i="7"/>
  <c r="BY63" i="10" s="1"/>
  <c r="BO63" i="10"/>
  <c r="CJ32" i="7"/>
  <c r="BZ32" i="10" s="1"/>
  <c r="BP32" i="10"/>
  <c r="BL32" i="10"/>
  <c r="BN32" i="10"/>
  <c r="CE32" i="7"/>
  <c r="BU32" i="10" s="1"/>
  <c r="BG32" i="10"/>
  <c r="CF32" i="7"/>
  <c r="BV32" i="10" s="1"/>
  <c r="BH32" i="10"/>
  <c r="BI32" i="10"/>
  <c r="CG32" i="7"/>
  <c r="BW32" i="10" s="1"/>
  <c r="BP48" i="10"/>
  <c r="BL48" i="10"/>
  <c r="CJ48" i="7"/>
  <c r="BZ48" i="10" s="1"/>
  <c r="BM48" i="10"/>
  <c r="BQ48" i="10"/>
  <c r="CK48" i="7"/>
  <c r="CA48" i="10" s="1"/>
  <c r="BN48" i="10"/>
  <c r="BG48" i="10"/>
  <c r="CE48" i="7"/>
  <c r="BU48" i="10" s="1"/>
  <c r="CF48" i="7"/>
  <c r="BV48" i="10" s="1"/>
  <c r="BH48" i="10"/>
  <c r="BJ102" i="10"/>
  <c r="CH102" i="7"/>
  <c r="CF102" i="7"/>
  <c r="BV102" i="10" s="1"/>
  <c r="BH102" i="10"/>
  <c r="CH102" i="10"/>
  <c r="CJ102" i="10"/>
  <c r="CI102" i="10"/>
  <c r="CG102" i="10"/>
  <c r="CF102" i="10"/>
  <c r="CE102" i="10"/>
  <c r="CD102" i="10"/>
  <c r="CK102" i="10"/>
  <c r="CL102" i="10"/>
  <c r="CC102" i="10"/>
  <c r="CK102" i="7"/>
  <c r="CA102" i="10" s="1"/>
  <c r="BM102" i="10"/>
  <c r="BQ102" i="10"/>
  <c r="CK54" i="5"/>
  <c r="CE54" i="5"/>
  <c r="CF54" i="5"/>
  <c r="CJ45" i="7"/>
  <c r="BZ45" i="10" s="1"/>
  <c r="BL45" i="10"/>
  <c r="BP45" i="10"/>
  <c r="BO45" i="10"/>
  <c r="CI45" i="7"/>
  <c r="BY45" i="10" s="1"/>
  <c r="BK45" i="10"/>
  <c r="BQ45" i="10"/>
  <c r="BM45" i="10"/>
  <c r="CK45" i="7"/>
  <c r="CA45" i="10" s="1"/>
  <c r="CG45" i="7"/>
  <c r="BW45" i="10" s="1"/>
  <c r="BI45" i="10"/>
  <c r="CI75" i="5"/>
  <c r="CF59" i="5"/>
  <c r="CG59" i="5"/>
  <c r="CJ59" i="5"/>
  <c r="CE59" i="5"/>
  <c r="CK48" i="5"/>
  <c r="CE48" i="5"/>
  <c r="CI48" i="5"/>
  <c r="CF48" i="5"/>
  <c r="BM23" i="10"/>
  <c r="CK23" i="7"/>
  <c r="CA23" i="10" s="1"/>
  <c r="BQ23" i="10"/>
  <c r="CJ23" i="10"/>
  <c r="CL23" i="10"/>
  <c r="CH23" i="10"/>
  <c r="CG23" i="10"/>
  <c r="CE23" i="10"/>
  <c r="CD23" i="10"/>
  <c r="CF23" i="10"/>
  <c r="CI23" i="10"/>
  <c r="CC23" i="10"/>
  <c r="CK23" i="10"/>
  <c r="BN23" i="10"/>
  <c r="BG23" i="10"/>
  <c r="CE23" i="7"/>
  <c r="BU23" i="10" s="1"/>
  <c r="BI23" i="10"/>
  <c r="CG23" i="7"/>
  <c r="BW23" i="10" s="1"/>
  <c r="BM33" i="10"/>
  <c r="CK33" i="7"/>
  <c r="CA33" i="10" s="1"/>
  <c r="BQ33" i="10"/>
  <c r="CJ33" i="7"/>
  <c r="BZ33" i="10" s="1"/>
  <c r="BP33" i="10"/>
  <c r="BL33" i="10"/>
  <c r="CF33" i="10"/>
  <c r="CD33" i="10"/>
  <c r="CK33" i="10"/>
  <c r="CJ33" i="10"/>
  <c r="CC33" i="10"/>
  <c r="CH33" i="10"/>
  <c r="CL33" i="10"/>
  <c r="CI33" i="10"/>
  <c r="CE33" i="10"/>
  <c r="CG33" i="10"/>
  <c r="CG33" i="7"/>
  <c r="BW33" i="10" s="1"/>
  <c r="BI33" i="10"/>
  <c r="CF100" i="7"/>
  <c r="BV100" i="10" s="1"/>
  <c r="BH100" i="10"/>
  <c r="BI100" i="10"/>
  <c r="CG100" i="7"/>
  <c r="BW100" i="10" s="1"/>
  <c r="BJ100" i="10"/>
  <c r="CH100" i="7"/>
  <c r="BG100" i="10"/>
  <c r="BN100" i="10"/>
  <c r="CE100" i="7"/>
  <c r="BU100" i="10" s="1"/>
  <c r="CJ9" i="5"/>
  <c r="CG9" i="5"/>
  <c r="CF81" i="5"/>
  <c r="CH81" i="5"/>
  <c r="CI81" i="5"/>
  <c r="CH5" i="10"/>
  <c r="CJ5" i="10"/>
  <c r="CE5" i="10"/>
  <c r="CG5" i="10"/>
  <c r="CI5" i="10"/>
  <c r="CD5" i="10"/>
  <c r="CC5" i="10"/>
  <c r="CL5" i="10"/>
  <c r="CK5" i="10"/>
  <c r="CF5" i="10"/>
  <c r="BQ5" i="10"/>
  <c r="CK5" i="7"/>
  <c r="CA5" i="10" s="1"/>
  <c r="BM5" i="10"/>
  <c r="CH5" i="7"/>
  <c r="BJ5" i="10"/>
  <c r="BO5" i="10"/>
  <c r="CI5" i="7"/>
  <c r="BY5" i="10" s="1"/>
  <c r="BK5" i="10"/>
  <c r="BI77" i="10"/>
  <c r="CG77" i="7"/>
  <c r="BW77" i="10" s="1"/>
  <c r="BH77" i="10"/>
  <c r="CF77" i="7"/>
  <c r="BV77" i="10" s="1"/>
  <c r="BP77" i="10"/>
  <c r="CJ77" i="7"/>
  <c r="BZ77" i="10" s="1"/>
  <c r="BL77" i="10"/>
  <c r="BN77" i="10"/>
  <c r="CE77" i="7"/>
  <c r="BU77" i="10" s="1"/>
  <c r="BG77" i="10"/>
  <c r="CK108" i="7"/>
  <c r="CA108" i="10" s="1"/>
  <c r="BM108" i="10"/>
  <c r="BQ108" i="10"/>
  <c r="BH108" i="10"/>
  <c r="CF108" i="7"/>
  <c r="BV108" i="10" s="1"/>
  <c r="CI108" i="7"/>
  <c r="BY108" i="10" s="1"/>
  <c r="BO108" i="10"/>
  <c r="BK108" i="10"/>
  <c r="BI108" i="10"/>
  <c r="CG108" i="7"/>
  <c r="BW108" i="10" s="1"/>
  <c r="CI50" i="7"/>
  <c r="BY50" i="10" s="1"/>
  <c r="BK50" i="10"/>
  <c r="BO50" i="10"/>
  <c r="CF50" i="7"/>
  <c r="BV50" i="10" s="1"/>
  <c r="BH50" i="10"/>
  <c r="CG50" i="7"/>
  <c r="BW50" i="10" s="1"/>
  <c r="BI50" i="10"/>
  <c r="CK50" i="7"/>
  <c r="CA50" i="10" s="1"/>
  <c r="BQ50" i="10"/>
  <c r="BM50" i="10"/>
  <c r="CG6" i="7"/>
  <c r="BW6" i="10" s="1"/>
  <c r="BI6" i="10"/>
  <c r="BJ6" i="10"/>
  <c r="CH6" i="7"/>
  <c r="BK6" i="10"/>
  <c r="CI6" i="7"/>
  <c r="BY6" i="10" s="1"/>
  <c r="BO6" i="10"/>
  <c r="BM6" i="10"/>
  <c r="BQ6" i="10"/>
  <c r="CK6" i="7"/>
  <c r="CA6" i="10" s="1"/>
  <c r="BM9" i="10"/>
  <c r="CK9" i="7"/>
  <c r="CA9" i="10" s="1"/>
  <c r="BQ9" i="10"/>
  <c r="BI9" i="10"/>
  <c r="CG9" i="7"/>
  <c r="BW9" i="10" s="1"/>
  <c r="CL9" i="10"/>
  <c r="CE9" i="10"/>
  <c r="CD9" i="10"/>
  <c r="CI9" i="10"/>
  <c r="CH9" i="10"/>
  <c r="CC9" i="10"/>
  <c r="CJ9" i="10"/>
  <c r="CK9" i="10"/>
  <c r="CF9" i="10"/>
  <c r="CG9" i="10"/>
  <c r="CJ9" i="7"/>
  <c r="BZ9" i="10" s="1"/>
  <c r="BP9" i="10"/>
  <c r="BL9" i="10"/>
  <c r="CH25" i="5"/>
  <c r="CG25" i="5"/>
  <c r="CE25" i="5"/>
  <c r="CI25" i="5"/>
  <c r="BN95" i="10"/>
  <c r="BG95" i="10"/>
  <c r="CE95" i="7"/>
  <c r="BU95" i="10" s="1"/>
  <c r="BJ95" i="10"/>
  <c r="CH95" i="7"/>
  <c r="CC95" i="10"/>
  <c r="CL95" i="10"/>
  <c r="CH95" i="10"/>
  <c r="CI95" i="10"/>
  <c r="CE95" i="10"/>
  <c r="CG95" i="10"/>
  <c r="CF95" i="10"/>
  <c r="CK95" i="10"/>
  <c r="CD95" i="10"/>
  <c r="CJ95" i="10"/>
  <c r="BP95" i="10"/>
  <c r="CJ95" i="7"/>
  <c r="BZ95" i="10" s="1"/>
  <c r="BL95" i="10"/>
  <c r="CF51" i="5"/>
  <c r="CK96" i="10"/>
  <c r="CD96" i="10"/>
  <c r="CH96" i="10"/>
  <c r="CC96" i="10"/>
  <c r="CL96" i="10"/>
  <c r="CF96" i="10"/>
  <c r="CG96" i="10"/>
  <c r="CI96" i="10"/>
  <c r="CE96" i="10"/>
  <c r="CJ96" i="10"/>
  <c r="CF96" i="7"/>
  <c r="BV96" i="10" s="1"/>
  <c r="BH96" i="10"/>
  <c r="BL96" i="10"/>
  <c r="CJ96" i="7"/>
  <c r="BZ96" i="10" s="1"/>
  <c r="BP96" i="10"/>
  <c r="CE96" i="7"/>
  <c r="BU96" i="10" s="1"/>
  <c r="BG96" i="10"/>
  <c r="BN96" i="10"/>
  <c r="CG90" i="5"/>
  <c r="BJ86" i="10"/>
  <c r="CH86" i="7"/>
  <c r="CF86" i="7"/>
  <c r="BV86" i="10" s="1"/>
  <c r="BH86" i="10"/>
  <c r="CJ86" i="7"/>
  <c r="BZ86" i="10" s="1"/>
  <c r="BP86" i="10"/>
  <c r="BL86" i="10"/>
  <c r="CK86" i="7"/>
  <c r="CA86" i="10" s="1"/>
  <c r="BM86" i="10"/>
  <c r="BQ86" i="10"/>
  <c r="CH94" i="7"/>
  <c r="BJ94" i="10"/>
  <c r="BH94" i="10"/>
  <c r="CF94" i="7"/>
  <c r="BV94" i="10" s="1"/>
  <c r="BP94" i="10"/>
  <c r="CJ94" i="7"/>
  <c r="BZ94" i="10" s="1"/>
  <c r="BL94" i="10"/>
  <c r="CI94" i="7"/>
  <c r="BY94" i="10" s="1"/>
  <c r="BO94" i="10"/>
  <c r="BK94" i="10"/>
  <c r="BG30" i="10"/>
  <c r="BN30" i="10"/>
  <c r="CE30" i="7"/>
  <c r="BU30" i="10" s="1"/>
  <c r="BL30" i="10"/>
  <c r="BP30" i="10"/>
  <c r="CJ30" i="7"/>
  <c r="BZ30" i="10" s="1"/>
  <c r="CH30" i="7"/>
  <c r="BJ30" i="10"/>
  <c r="BO30" i="10"/>
  <c r="BK30" i="10"/>
  <c r="CI30" i="7"/>
  <c r="BY30" i="10" s="1"/>
  <c r="CJ37" i="5"/>
  <c r="CI37" i="5"/>
  <c r="CF37" i="5"/>
  <c r="CK38" i="5"/>
  <c r="CE38" i="5"/>
  <c r="CI98" i="5"/>
  <c r="CH98" i="5"/>
  <c r="CJ98" i="5"/>
  <c r="CF98" i="5"/>
  <c r="CI52" i="5"/>
  <c r="CK52" i="5"/>
  <c r="CG52" i="5"/>
  <c r="BL12" i="10"/>
  <c r="CJ12" i="7"/>
  <c r="BZ12" i="10" s="1"/>
  <c r="BP12" i="10"/>
  <c r="CC12" i="10"/>
  <c r="CG12" i="10"/>
  <c r="CF12" i="10"/>
  <c r="CD12" i="10"/>
  <c r="CI12" i="10"/>
  <c r="CE12" i="10"/>
  <c r="CL12" i="10"/>
  <c r="CH12" i="10"/>
  <c r="CK12" i="10"/>
  <c r="CJ12" i="10"/>
  <c r="BO12" i="10"/>
  <c r="CI12" i="7"/>
  <c r="BY12" i="10" s="1"/>
  <c r="BK12" i="10"/>
  <c r="BJ12" i="10"/>
  <c r="CH12" i="7"/>
  <c r="CG17" i="7"/>
  <c r="BW17" i="10" s="1"/>
  <c r="BI17" i="10"/>
  <c r="CJ17" i="7"/>
  <c r="BZ17" i="10" s="1"/>
  <c r="BL17" i="10"/>
  <c r="BP17" i="10"/>
  <c r="BK17" i="10"/>
  <c r="BO17" i="10"/>
  <c r="CI17" i="7"/>
  <c r="BY17" i="10" s="1"/>
  <c r="CE17" i="7"/>
  <c r="BU17" i="10" s="1"/>
  <c r="BG17" i="10"/>
  <c r="BN17" i="10"/>
  <c r="CH14" i="5"/>
  <c r="CF93" i="5"/>
  <c r="CI93" i="5"/>
  <c r="CG93" i="5"/>
  <c r="BK20" i="10"/>
  <c r="BO20" i="10"/>
  <c r="CI20" i="7"/>
  <c r="BY20" i="10" s="1"/>
  <c r="BP20" i="10"/>
  <c r="CJ20" i="7"/>
  <c r="BZ20" i="10" s="1"/>
  <c r="BL20" i="10"/>
  <c r="CF20" i="7"/>
  <c r="BV20" i="10" s="1"/>
  <c r="BH20" i="10"/>
  <c r="CH20" i="7"/>
  <c r="BJ20" i="10"/>
  <c r="CJ36" i="7"/>
  <c r="BZ36" i="10" s="1"/>
  <c r="BL36" i="10"/>
  <c r="BP36" i="10"/>
  <c r="BH36" i="10"/>
  <c r="CF36" i="7"/>
  <c r="BV36" i="10" s="1"/>
  <c r="BG36" i="10"/>
  <c r="CE36" i="7"/>
  <c r="BU36" i="10" s="1"/>
  <c r="BN36" i="10"/>
  <c r="CK36" i="7"/>
  <c r="CA36" i="10" s="1"/>
  <c r="BM36" i="10"/>
  <c r="BQ36" i="10"/>
  <c r="CE24" i="5"/>
  <c r="CH24" i="5"/>
  <c r="CF24" i="5"/>
  <c r="BN16" i="10"/>
  <c r="CE16" i="7"/>
  <c r="BU16" i="10" s="1"/>
  <c r="BG16" i="10"/>
  <c r="BM16" i="10"/>
  <c r="CK16" i="7"/>
  <c r="CA16" i="10" s="1"/>
  <c r="BQ16" i="10"/>
  <c r="CJ16" i="7"/>
  <c r="BZ16" i="10" s="1"/>
  <c r="BL16" i="10"/>
  <c r="BP16" i="10"/>
  <c r="BK16" i="10"/>
  <c r="CI16" i="7"/>
  <c r="BY16" i="10" s="1"/>
  <c r="BO16" i="10"/>
  <c r="CE3" i="10"/>
  <c r="CL3" i="10"/>
  <c r="CG3" i="10"/>
  <c r="CC3" i="10"/>
  <c r="CJ3" i="10"/>
  <c r="CK3" i="10"/>
  <c r="CD3" i="10"/>
  <c r="CI3" i="10"/>
  <c r="CH3" i="10"/>
  <c r="CF3" i="10"/>
  <c r="CF3" i="7"/>
  <c r="BV3" i="10" s="1"/>
  <c r="BH3" i="10"/>
  <c r="BI3" i="10"/>
  <c r="CG3" i="7"/>
  <c r="BW3" i="10" s="1"/>
  <c r="CK3" i="7"/>
  <c r="CA3" i="10" s="1"/>
  <c r="BM3" i="10"/>
  <c r="CJ106" i="5"/>
  <c r="CE106" i="5"/>
  <c r="CI106" i="5"/>
  <c r="CG5" i="5"/>
  <c r="CH5" i="5"/>
  <c r="CJ5" i="5"/>
  <c r="BM89" i="10"/>
  <c r="BQ89" i="10"/>
  <c r="CK89" i="7"/>
  <c r="CA89" i="10" s="1"/>
  <c r="CG89" i="7"/>
  <c r="BW89" i="10" s="1"/>
  <c r="BI89" i="10"/>
  <c r="CF89" i="7"/>
  <c r="BV89" i="10" s="1"/>
  <c r="BH89" i="10"/>
  <c r="CJ89" i="7"/>
  <c r="BZ89" i="10" s="1"/>
  <c r="BL89" i="10"/>
  <c r="BP89" i="10"/>
  <c r="CL73" i="10"/>
  <c r="CJ73" i="10"/>
  <c r="CF73" i="10"/>
  <c r="CG73" i="10"/>
  <c r="CE73" i="10"/>
  <c r="CK73" i="10"/>
  <c r="CD73" i="10"/>
  <c r="CI73" i="10"/>
  <c r="CC73" i="10"/>
  <c r="CH73" i="10"/>
  <c r="BM73" i="10"/>
  <c r="CK73" i="7"/>
  <c r="CA73" i="10" s="1"/>
  <c r="BQ73" i="10"/>
  <c r="BO73" i="10"/>
  <c r="CI73" i="7"/>
  <c r="BY73" i="10" s="1"/>
  <c r="BK73" i="10"/>
  <c r="BN73" i="10"/>
  <c r="CE73" i="7"/>
  <c r="BU73" i="10" s="1"/>
  <c r="BG73" i="10"/>
  <c r="CJ31" i="7"/>
  <c r="BZ31" i="10" s="1"/>
  <c r="BL31" i="10"/>
  <c r="BP31" i="10"/>
  <c r="CG31" i="7"/>
  <c r="BW31" i="10" s="1"/>
  <c r="BI31" i="10"/>
  <c r="CF31" i="7"/>
  <c r="BV31" i="10" s="1"/>
  <c r="BH31" i="10"/>
  <c r="CC31" i="10"/>
  <c r="CG31" i="10"/>
  <c r="CI31" i="10"/>
  <c r="CF31" i="10"/>
  <c r="CD31" i="10"/>
  <c r="CJ31" i="10"/>
  <c r="CH31" i="10"/>
  <c r="CK31" i="10"/>
  <c r="CL31" i="10"/>
  <c r="CE31" i="10"/>
  <c r="DI118" i="5"/>
  <c r="DQ118" i="5"/>
  <c r="DW118" i="5"/>
  <c r="DD118" i="5"/>
  <c r="DR118" i="5"/>
  <c r="DN118" i="5"/>
  <c r="CT118" i="5"/>
  <c r="DY118" i="5"/>
  <c r="DF118" i="5"/>
  <c r="CR118" i="5"/>
  <c r="CS118" i="5"/>
  <c r="DJ118" i="5"/>
  <c r="DT118" i="5"/>
  <c r="CZ118" i="5"/>
  <c r="DE118" i="5"/>
  <c r="CQ118" i="5"/>
  <c r="DO118" i="5"/>
  <c r="CU118" i="5"/>
  <c r="CN118" i="5"/>
  <c r="DH118" i="5"/>
  <c r="CO118" i="5"/>
  <c r="DS118" i="5"/>
  <c r="CL118" i="5"/>
  <c r="EK118" i="5" s="1"/>
  <c r="EA118" i="5"/>
  <c r="CW118" i="5"/>
  <c r="DK118" i="5"/>
  <c r="DV118" i="5"/>
  <c r="DG118" i="5"/>
  <c r="CX118" i="5"/>
  <c r="EB118" i="5"/>
  <c r="DU118" i="5"/>
  <c r="DL118" i="5"/>
  <c r="CM118" i="5"/>
  <c r="DC118" i="5"/>
  <c r="DZ118" i="5"/>
  <c r="DP118" i="5"/>
  <c r="DA118" i="5"/>
  <c r="DB118" i="5"/>
  <c r="DM118" i="5"/>
  <c r="DX118" i="5"/>
  <c r="CP118" i="5"/>
  <c r="CV118" i="5"/>
  <c r="CY118" i="5"/>
  <c r="EK114" i="5"/>
  <c r="EK117" i="5"/>
  <c r="CJ40" i="7"/>
  <c r="BZ40" i="10" s="1"/>
  <c r="BL40" i="10"/>
  <c r="BP40" i="10"/>
  <c r="CH40" i="7"/>
  <c r="BJ40" i="10"/>
  <c r="CK40" i="7"/>
  <c r="CA40" i="10" s="1"/>
  <c r="BQ40" i="10"/>
  <c r="BM40" i="10"/>
  <c r="BN40" i="10"/>
  <c r="CE40" i="7"/>
  <c r="BU40" i="10" s="1"/>
  <c r="BG40" i="10"/>
  <c r="CH55" i="10"/>
  <c r="CF55" i="10"/>
  <c r="CE55" i="10"/>
  <c r="CC55" i="10"/>
  <c r="CL55" i="10"/>
  <c r="CG55" i="10"/>
  <c r="CI55" i="10"/>
  <c r="CD55" i="10"/>
  <c r="CJ55" i="10"/>
  <c r="CK55" i="10"/>
  <c r="BQ55" i="10"/>
  <c r="CK55" i="7"/>
  <c r="CA55" i="10" s="1"/>
  <c r="BM55" i="10"/>
  <c r="CI55" i="7"/>
  <c r="BY55" i="10" s="1"/>
  <c r="BK55" i="10"/>
  <c r="BO55" i="10"/>
  <c r="CJ55" i="7"/>
  <c r="BZ55" i="10" s="1"/>
  <c r="BL55" i="10"/>
  <c r="BP55" i="10"/>
  <c r="BJ98" i="10"/>
  <c r="CH98" i="7"/>
  <c r="CG98" i="7"/>
  <c r="BW98" i="10" s="1"/>
  <c r="BI98" i="10"/>
  <c r="CF98" i="7"/>
  <c r="BV98" i="10" s="1"/>
  <c r="BH98" i="10"/>
  <c r="CE98" i="7"/>
  <c r="BU98" i="10" s="1"/>
  <c r="BN98" i="10"/>
  <c r="BG98" i="10"/>
  <c r="CF34" i="5"/>
  <c r="CK34" i="5"/>
  <c r="CE34" i="5"/>
  <c r="BM103" i="10"/>
  <c r="CK103" i="7"/>
  <c r="CA103" i="10" s="1"/>
  <c r="BQ103" i="10"/>
  <c r="BI103" i="10"/>
  <c r="CG103" i="7"/>
  <c r="BW103" i="10" s="1"/>
  <c r="BL103" i="10"/>
  <c r="BP103" i="10"/>
  <c r="CJ103" i="7"/>
  <c r="BZ103" i="10" s="1"/>
  <c r="BO103" i="10"/>
  <c r="BK103" i="10"/>
  <c r="CI103" i="7"/>
  <c r="BY103" i="10" s="1"/>
  <c r="CE29" i="5"/>
  <c r="CJ29" i="5"/>
  <c r="CI29" i="5"/>
  <c r="CK29" i="5"/>
  <c r="BK69" i="10"/>
  <c r="BO69" i="10"/>
  <c r="CI69" i="7"/>
  <c r="BY69" i="10" s="1"/>
  <c r="CE69" i="7"/>
  <c r="BU69" i="10" s="1"/>
  <c r="BN69" i="10"/>
  <c r="BG69" i="10"/>
  <c r="CF69" i="7"/>
  <c r="BV69" i="10" s="1"/>
  <c r="BH69" i="10"/>
  <c r="CD69" i="10"/>
  <c r="CG69" i="10"/>
  <c r="CF69" i="10"/>
  <c r="CI69" i="10"/>
  <c r="CH69" i="10"/>
  <c r="CK69" i="10"/>
  <c r="CC69" i="10"/>
  <c r="CE69" i="10"/>
  <c r="CL69" i="10"/>
  <c r="CJ69" i="10"/>
  <c r="CG35" i="7"/>
  <c r="BW35" i="10" s="1"/>
  <c r="BI35" i="10"/>
  <c r="CF35" i="7"/>
  <c r="BV35" i="10" s="1"/>
  <c r="BH35" i="10"/>
  <c r="CH35" i="7"/>
  <c r="BJ35" i="10"/>
  <c r="CH35" i="10"/>
  <c r="CL35" i="10"/>
  <c r="CC35" i="10"/>
  <c r="CG35" i="10"/>
  <c r="CJ35" i="10"/>
  <c r="CD35" i="10"/>
  <c r="CK35" i="10"/>
  <c r="CI35" i="10"/>
  <c r="CF35" i="10"/>
  <c r="CE35" i="10"/>
  <c r="CG101" i="7"/>
  <c r="BW101" i="10" s="1"/>
  <c r="BI101" i="10"/>
  <c r="BQ101" i="10"/>
  <c r="CK101" i="7"/>
  <c r="CA101" i="10" s="1"/>
  <c r="BM101" i="10"/>
  <c r="CJ101" i="10"/>
  <c r="CE101" i="10"/>
  <c r="CG101" i="10"/>
  <c r="CC101" i="10"/>
  <c r="CK101" i="10"/>
  <c r="CL101" i="10"/>
  <c r="CD101" i="10"/>
  <c r="CF101" i="10"/>
  <c r="CH101" i="10"/>
  <c r="CI101" i="10"/>
  <c r="BO101" i="10"/>
  <c r="CI101" i="7"/>
  <c r="BY101" i="10" s="1"/>
  <c r="BK101" i="10"/>
  <c r="CH8" i="7"/>
  <c r="BJ8" i="10"/>
  <c r="CL8" i="10"/>
  <c r="CI8" i="10"/>
  <c r="CH8" i="10"/>
  <c r="CE8" i="10"/>
  <c r="CJ8" i="10"/>
  <c r="CF8" i="10"/>
  <c r="CC8" i="10"/>
  <c r="CK8" i="10"/>
  <c r="CG8" i="10"/>
  <c r="CD8" i="10"/>
  <c r="BI8" i="10"/>
  <c r="CG8" i="7"/>
  <c r="BW8" i="10" s="1"/>
  <c r="CK8" i="7"/>
  <c r="CA8" i="10" s="1"/>
  <c r="BQ8" i="10"/>
  <c r="BM8" i="10"/>
  <c r="BQ10" i="10"/>
  <c r="BM10" i="10"/>
  <c r="CK10" i="7"/>
  <c r="CA10" i="10" s="1"/>
  <c r="CH10" i="10"/>
  <c r="CK10" i="10"/>
  <c r="CE10" i="10"/>
  <c r="CD10" i="10"/>
  <c r="CC10" i="10"/>
  <c r="CF10" i="10"/>
  <c r="CG10" i="10"/>
  <c r="CI10" i="10"/>
  <c r="CL10" i="10"/>
  <c r="CJ10" i="10"/>
  <c r="BI10" i="10"/>
  <c r="CG10" i="7"/>
  <c r="BW10" i="10" s="1"/>
  <c r="CH10" i="7"/>
  <c r="BJ10" i="10"/>
  <c r="CK99" i="5"/>
  <c r="CF99" i="5"/>
  <c r="CH99" i="5"/>
  <c r="CJ53" i="5"/>
  <c r="CG50" i="5"/>
  <c r="CH29" i="7"/>
  <c r="BJ29" i="10"/>
  <c r="BH29" i="10"/>
  <c r="CF29" i="7"/>
  <c r="BV29" i="10" s="1"/>
  <c r="CE29" i="10"/>
  <c r="CH29" i="10"/>
  <c r="CG29" i="10"/>
  <c r="CI29" i="10"/>
  <c r="CC29" i="10"/>
  <c r="CF29" i="10"/>
  <c r="CK29" i="10"/>
  <c r="CD29" i="10"/>
  <c r="CL29" i="10"/>
  <c r="CJ29" i="10"/>
  <c r="CG29" i="7"/>
  <c r="BW29" i="10" s="1"/>
  <c r="BI29" i="10"/>
  <c r="BP53" i="10"/>
  <c r="CJ53" i="7"/>
  <c r="BZ53" i="10" s="1"/>
  <c r="BL53" i="10"/>
  <c r="CI53" i="7"/>
  <c r="BY53" i="10" s="1"/>
  <c r="BK53" i="10"/>
  <c r="BO53" i="10"/>
  <c r="BJ53" i="10"/>
  <c r="CH53" i="7"/>
  <c r="BM53" i="10"/>
  <c r="CK53" i="7"/>
  <c r="CA53" i="10" s="1"/>
  <c r="BQ53" i="10"/>
  <c r="CF97" i="7"/>
  <c r="BV97" i="10" s="1"/>
  <c r="BH97" i="10"/>
  <c r="CJ97" i="7"/>
  <c r="BZ97" i="10" s="1"/>
  <c r="BP97" i="10"/>
  <c r="BL97" i="10"/>
  <c r="BO97" i="10"/>
  <c r="CI97" i="7"/>
  <c r="BY97" i="10" s="1"/>
  <c r="BK97" i="10"/>
  <c r="CC97" i="10"/>
  <c r="CJ97" i="10"/>
  <c r="CH97" i="10"/>
  <c r="CK97" i="10"/>
  <c r="CF97" i="10"/>
  <c r="CD97" i="10"/>
  <c r="CG97" i="10"/>
  <c r="CL97" i="10"/>
  <c r="CI97" i="10"/>
  <c r="CE97" i="10"/>
  <c r="CE49" i="5"/>
  <c r="CK49" i="5"/>
  <c r="CJ49" i="5"/>
  <c r="CI49" i="5"/>
  <c r="CG19" i="7"/>
  <c r="BW19" i="10" s="1"/>
  <c r="BI19" i="10"/>
  <c r="CE19" i="10"/>
  <c r="CI19" i="10"/>
  <c r="CL19" i="10"/>
  <c r="CJ19" i="10"/>
  <c r="CC19" i="10"/>
  <c r="CH19" i="10"/>
  <c r="CK19" i="10"/>
  <c r="CF19" i="10"/>
  <c r="CG19" i="10"/>
  <c r="CD19" i="10"/>
  <c r="CJ19" i="7"/>
  <c r="BZ19" i="10" s="1"/>
  <c r="BL19" i="10"/>
  <c r="BP19" i="10"/>
  <c r="CH19" i="7"/>
  <c r="BJ19" i="10"/>
  <c r="BG85" i="10"/>
  <c r="CE85" i="7"/>
  <c r="BU85" i="10" s="1"/>
  <c r="BN85" i="10"/>
  <c r="BI85" i="10"/>
  <c r="CG85" i="7"/>
  <c r="BW85" i="10" s="1"/>
  <c r="CD85" i="10"/>
  <c r="CE85" i="10"/>
  <c r="CF85" i="10"/>
  <c r="CI85" i="10"/>
  <c r="CG85" i="10"/>
  <c r="CC85" i="10"/>
  <c r="CK85" i="10"/>
  <c r="CL85" i="10"/>
  <c r="CJ85" i="10"/>
  <c r="CH85" i="10"/>
  <c r="CF85" i="7"/>
  <c r="BV85" i="10" s="1"/>
  <c r="BH85" i="10"/>
  <c r="BI22" i="10"/>
  <c r="CG22" i="7"/>
  <c r="BW22" i="10" s="1"/>
  <c r="BM22" i="10"/>
  <c r="BQ22" i="10"/>
  <c r="CK22" i="7"/>
  <c r="CA22" i="10" s="1"/>
  <c r="BK22" i="10"/>
  <c r="CI22" i="7"/>
  <c r="BY22" i="10" s="1"/>
  <c r="BO22" i="10"/>
  <c r="CJ22" i="7"/>
  <c r="BZ22" i="10" s="1"/>
  <c r="BP22" i="10"/>
  <c r="BL22" i="10"/>
  <c r="CI104" i="5"/>
  <c r="CK104" i="5"/>
  <c r="CG104" i="5"/>
  <c r="CG82" i="5"/>
  <c r="CF82" i="5"/>
  <c r="CJ82" i="5"/>
  <c r="CK39" i="7"/>
  <c r="CA39" i="10" s="1"/>
  <c r="BM39" i="10"/>
  <c r="BQ39" i="10"/>
  <c r="BK39" i="10"/>
  <c r="CI39" i="7"/>
  <c r="BY39" i="10" s="1"/>
  <c r="BO39" i="10"/>
  <c r="BH39" i="10"/>
  <c r="CF39" i="7"/>
  <c r="BV39" i="10" s="1"/>
  <c r="CE39" i="7"/>
  <c r="BU39" i="10" s="1"/>
  <c r="BG39" i="10"/>
  <c r="BN39" i="10"/>
  <c r="CG27" i="7"/>
  <c r="BW27" i="10" s="1"/>
  <c r="CC82" i="10"/>
  <c r="CH82" i="10"/>
  <c r="CI82" i="10"/>
  <c r="CF82" i="10"/>
  <c r="CK82" i="10"/>
  <c r="CL82" i="10"/>
  <c r="CG82" i="10"/>
  <c r="CD82" i="10"/>
  <c r="CE82" i="10"/>
  <c r="CJ82" i="10"/>
  <c r="BP82" i="10"/>
  <c r="CJ82" i="7"/>
  <c r="BZ82" i="10" s="1"/>
  <c r="BL82" i="10"/>
  <c r="BQ82" i="10"/>
  <c r="CK82" i="7"/>
  <c r="CA82" i="10" s="1"/>
  <c r="BM82" i="10"/>
  <c r="CE82" i="7"/>
  <c r="BU82" i="10" s="1"/>
  <c r="BG82" i="10"/>
  <c r="BN82" i="10"/>
  <c r="CK72" i="5"/>
  <c r="CJ72" i="5"/>
  <c r="CI72" i="5"/>
  <c r="BO15" i="10"/>
  <c r="CI15" i="7"/>
  <c r="BY15" i="10" s="1"/>
  <c r="BK15" i="10"/>
  <c r="BI15" i="10"/>
  <c r="CG15" i="7"/>
  <c r="BW15" i="10" s="1"/>
  <c r="BM15" i="10"/>
  <c r="BQ15" i="10"/>
  <c r="CK15" i="7"/>
  <c r="CA15" i="10" s="1"/>
  <c r="CG15" i="10"/>
  <c r="CC15" i="10"/>
  <c r="CI15" i="10"/>
  <c r="CK15" i="10"/>
  <c r="CJ15" i="10"/>
  <c r="CE15" i="10"/>
  <c r="CF15" i="10"/>
  <c r="CH15" i="10"/>
  <c r="CD15" i="10"/>
  <c r="CL15" i="10"/>
  <c r="CI39" i="5"/>
  <c r="CE39" i="5"/>
  <c r="CJ68" i="7"/>
  <c r="BZ68" i="10" s="1"/>
  <c r="BL68" i="10"/>
  <c r="BP68" i="10"/>
  <c r="BG68" i="10"/>
  <c r="CE68" i="7"/>
  <c r="BU68" i="10" s="1"/>
  <c r="BN68" i="10"/>
  <c r="BI68" i="10"/>
  <c r="CG68" i="7"/>
  <c r="BW68" i="10" s="1"/>
  <c r="BK68" i="10"/>
  <c r="BO68" i="10"/>
  <c r="CI68" i="7"/>
  <c r="BY68" i="10" s="1"/>
  <c r="CG78" i="5"/>
  <c r="CG46" i="5"/>
  <c r="CK46" i="5"/>
  <c r="CH30" i="5"/>
  <c r="CG30" i="5"/>
  <c r="CI30" i="5"/>
  <c r="CJ88" i="5"/>
  <c r="CF88" i="5"/>
  <c r="CG88" i="5"/>
  <c r="CG83" i="7"/>
  <c r="BW83" i="10" s="1"/>
  <c r="BI83" i="10"/>
  <c r="BM83" i="10"/>
  <c r="CK83" i="7"/>
  <c r="CA83" i="10" s="1"/>
  <c r="BQ83" i="10"/>
  <c r="CE83" i="10"/>
  <c r="CK83" i="10"/>
  <c r="CG83" i="10"/>
  <c r="CC83" i="10"/>
  <c r="CJ83" i="10"/>
  <c r="CF83" i="10"/>
  <c r="CH83" i="10"/>
  <c r="CL83" i="10"/>
  <c r="CI83" i="10"/>
  <c r="CD83" i="10"/>
  <c r="BH83" i="10"/>
  <c r="CF83" i="7"/>
  <c r="BV83" i="10" s="1"/>
  <c r="CL44" i="10"/>
  <c r="CK44" i="10"/>
  <c r="CF44" i="10"/>
  <c r="CJ44" i="10"/>
  <c r="CC44" i="10"/>
  <c r="CH44" i="10"/>
  <c r="CG44" i="10"/>
  <c r="CD44" i="10"/>
  <c r="CI44" i="10"/>
  <c r="CE44" i="10"/>
  <c r="BN44" i="10"/>
  <c r="CE44" i="7"/>
  <c r="BU44" i="10" s="1"/>
  <c r="BG44" i="10"/>
  <c r="BJ44" i="10"/>
  <c r="CH44" i="7"/>
  <c r="BP44" i="10"/>
  <c r="BL44" i="10"/>
  <c r="CJ44" i="7"/>
  <c r="BZ44" i="10" s="1"/>
  <c r="CI93" i="7"/>
  <c r="BY93" i="10" s="1"/>
  <c r="BO93" i="10"/>
  <c r="BK93" i="10"/>
  <c r="BJ93" i="10"/>
  <c r="CH93" i="7"/>
  <c r="BN93" i="10"/>
  <c r="BG93" i="10"/>
  <c r="CE93" i="7"/>
  <c r="BU93" i="10" s="1"/>
  <c r="CK93" i="7"/>
  <c r="CA93" i="10" s="1"/>
  <c r="BQ93" i="10"/>
  <c r="BM93" i="10"/>
  <c r="CE13" i="5"/>
  <c r="CK13" i="5"/>
  <c r="CJ13" i="5"/>
  <c r="BG26" i="10"/>
  <c r="BN26" i="10"/>
  <c r="CE26" i="7"/>
  <c r="BU26" i="10" s="1"/>
  <c r="CI26" i="7"/>
  <c r="BY26" i="10" s="1"/>
  <c r="BO26" i="10"/>
  <c r="BK26" i="10"/>
  <c r="CL26" i="10"/>
  <c r="CJ26" i="10"/>
  <c r="CC26" i="10"/>
  <c r="CK26" i="10"/>
  <c r="CG26" i="10"/>
  <c r="CD26" i="10"/>
  <c r="CE26" i="10"/>
  <c r="CF26" i="10"/>
  <c r="CH26" i="10"/>
  <c r="CI26" i="10"/>
  <c r="BI26" i="10"/>
  <c r="CG26" i="7"/>
  <c r="BW26" i="10" s="1"/>
  <c r="CK95" i="5"/>
  <c r="EK124" i="5"/>
  <c r="CF95" i="5"/>
  <c r="CG95" i="5"/>
  <c r="EK125" i="5"/>
  <c r="EK121" i="5"/>
  <c r="CJ95" i="5"/>
  <c r="BG67" i="10"/>
  <c r="CE67" i="7"/>
  <c r="BU67" i="10" s="1"/>
  <c r="BN67" i="10"/>
  <c r="CF67" i="7"/>
  <c r="BV67" i="10" s="1"/>
  <c r="BH67" i="10"/>
  <c r="BP67" i="10"/>
  <c r="CJ67" i="7"/>
  <c r="BZ67" i="10" s="1"/>
  <c r="BL67" i="10"/>
  <c r="BJ67" i="10"/>
  <c r="CH67" i="7"/>
  <c r="CF64" i="7"/>
  <c r="BV64" i="10" s="1"/>
  <c r="BH64" i="10"/>
  <c r="BJ64" i="10"/>
  <c r="CH64" i="7"/>
  <c r="BO64" i="10"/>
  <c r="BK64" i="10"/>
  <c r="CI64" i="7"/>
  <c r="BY64" i="10" s="1"/>
  <c r="CI64" i="10"/>
  <c r="CJ64" i="10"/>
  <c r="CF64" i="10"/>
  <c r="CE64" i="10"/>
  <c r="CL64" i="10"/>
  <c r="CC64" i="10"/>
  <c r="CD64" i="10"/>
  <c r="CG64" i="10"/>
  <c r="CK64" i="10"/>
  <c r="CH64" i="10"/>
  <c r="CJ87" i="7"/>
  <c r="BZ87" i="10" s="1"/>
  <c r="BP87" i="10"/>
  <c r="BL87" i="10"/>
  <c r="CF87" i="7"/>
  <c r="BV87" i="10" s="1"/>
  <c r="BH87" i="10"/>
  <c r="CI87" i="7"/>
  <c r="BY87" i="10" s="1"/>
  <c r="BK87" i="10"/>
  <c r="BO87" i="10"/>
  <c r="BJ87" i="10"/>
  <c r="CH87" i="7"/>
  <c r="BL70" i="10"/>
  <c r="CJ70" i="7"/>
  <c r="BZ70" i="10" s="1"/>
  <c r="BP70" i="10"/>
  <c r="BI70" i="10"/>
  <c r="CG70" i="7"/>
  <c r="BW70" i="10" s="1"/>
  <c r="CH70" i="7"/>
  <c r="BJ70" i="10"/>
  <c r="BG70" i="10"/>
  <c r="CE70" i="7"/>
  <c r="BU70" i="10" s="1"/>
  <c r="BN70" i="10"/>
  <c r="CL92" i="10"/>
  <c r="CF92" i="10"/>
  <c r="CJ92" i="10"/>
  <c r="CE92" i="10"/>
  <c r="CH92" i="10"/>
  <c r="CD92" i="10"/>
  <c r="CG92" i="10"/>
  <c r="CI92" i="10"/>
  <c r="CK92" i="10"/>
  <c r="CC92" i="10"/>
  <c r="BP92" i="10"/>
  <c r="CJ92" i="7"/>
  <c r="BZ92" i="10" s="1"/>
  <c r="BL92" i="10"/>
  <c r="CF92" i="7"/>
  <c r="BV92" i="10" s="1"/>
  <c r="BH92" i="10"/>
  <c r="BQ92" i="10"/>
  <c r="CK92" i="7"/>
  <c r="CA92" i="10" s="1"/>
  <c r="BM92" i="10"/>
  <c r="BP81" i="10"/>
  <c r="BL81" i="10"/>
  <c r="CJ81" i="7"/>
  <c r="BZ81" i="10" s="1"/>
  <c r="BJ81" i="10"/>
  <c r="CH81" i="7"/>
  <c r="BN81" i="10"/>
  <c r="CE81" i="7"/>
  <c r="BU81" i="10" s="1"/>
  <c r="BG81" i="10"/>
  <c r="CI81" i="7"/>
  <c r="BY81" i="10" s="1"/>
  <c r="BK81" i="10"/>
  <c r="BO81" i="10"/>
  <c r="BH18" i="10"/>
  <c r="CF18" i="7"/>
  <c r="BV18" i="10" s="1"/>
  <c r="CH18" i="7"/>
  <c r="BJ18" i="10"/>
  <c r="BM18" i="10"/>
  <c r="BQ18" i="10"/>
  <c r="CK18" i="7"/>
  <c r="CA18" i="10" s="1"/>
  <c r="BL18" i="10"/>
  <c r="BP18" i="10"/>
  <c r="CJ18" i="7"/>
  <c r="BZ18" i="10" s="1"/>
  <c r="BO4" i="10"/>
  <c r="CI4" i="7"/>
  <c r="BY4" i="10" s="1"/>
  <c r="BK4" i="10"/>
  <c r="BN4" i="10"/>
  <c r="BG4" i="10"/>
  <c r="CE4" i="7"/>
  <c r="BU4" i="10" s="1"/>
  <c r="CF4" i="7"/>
  <c r="BV4" i="10" s="1"/>
  <c r="BH4" i="10"/>
  <c r="CJ4" i="7"/>
  <c r="BZ4" i="10" s="1"/>
  <c r="BL4" i="10"/>
  <c r="BP4" i="10"/>
  <c r="CG66" i="5"/>
  <c r="CH66" i="5"/>
  <c r="CE66" i="5"/>
  <c r="CF66" i="5"/>
  <c r="BJ28" i="10"/>
  <c r="CH28" i="7"/>
  <c r="BO28" i="10"/>
  <c r="CI28" i="7"/>
  <c r="BY28" i="10" s="1"/>
  <c r="BK28" i="10"/>
  <c r="CF28" i="10"/>
  <c r="CL28" i="10"/>
  <c r="CE28" i="10"/>
  <c r="CC28" i="10"/>
  <c r="CJ28" i="10"/>
  <c r="CI28" i="10"/>
  <c r="CG28" i="10"/>
  <c r="CK28" i="10"/>
  <c r="CD28" i="10"/>
  <c r="CH28" i="10"/>
  <c r="CJ28" i="7"/>
  <c r="BZ28" i="10" s="1"/>
  <c r="BP28" i="10"/>
  <c r="BL28" i="10"/>
  <c r="CE103" i="5"/>
  <c r="CH103" i="5"/>
  <c r="CJ103" i="5"/>
  <c r="CE66" i="10"/>
  <c r="CC66" i="10"/>
  <c r="CJ66" i="10"/>
  <c r="CD66" i="10"/>
  <c r="CI66" i="10"/>
  <c r="CG66" i="10"/>
  <c r="CH66" i="10"/>
  <c r="CK66" i="10"/>
  <c r="CF66" i="10"/>
  <c r="CL66" i="10"/>
  <c r="CK66" i="7"/>
  <c r="CA66" i="10" s="1"/>
  <c r="BM66" i="10"/>
  <c r="BQ66" i="10"/>
  <c r="CJ66" i="7"/>
  <c r="BZ66" i="10" s="1"/>
  <c r="BL66" i="10"/>
  <c r="BP66" i="10"/>
  <c r="CE66" i="7"/>
  <c r="BU66" i="10" s="1"/>
  <c r="BG66" i="10"/>
  <c r="BN66" i="10"/>
  <c r="CE23" i="5"/>
  <c r="CI23" i="5"/>
  <c r="CH23" i="5"/>
  <c r="CK23" i="5"/>
  <c r="CG108" i="5"/>
  <c r="CE108" i="5"/>
  <c r="CJ24" i="7"/>
  <c r="BZ24" i="10" s="1"/>
  <c r="BL24" i="10"/>
  <c r="BP24" i="10"/>
  <c r="CE24" i="7"/>
  <c r="BU24" i="10" s="1"/>
  <c r="BG24" i="10"/>
  <c r="BN24" i="10"/>
  <c r="BO24" i="10"/>
  <c r="CI24" i="7"/>
  <c r="BY24" i="10" s="1"/>
  <c r="BK24" i="10"/>
  <c r="BQ24" i="10"/>
  <c r="CK24" i="7"/>
  <c r="CA24" i="10" s="1"/>
  <c r="BM24" i="10"/>
  <c r="CI60" i="5"/>
  <c r="CJ60" i="5"/>
  <c r="CK60" i="5"/>
  <c r="CG60" i="5"/>
  <c r="BQ90" i="10"/>
  <c r="BM90" i="10"/>
  <c r="CK90" i="7"/>
  <c r="CA90" i="10" s="1"/>
  <c r="BH90" i="10"/>
  <c r="CF90" i="7"/>
  <c r="BV90" i="10" s="1"/>
  <c r="CJ90" i="7"/>
  <c r="BZ90" i="10" s="1"/>
  <c r="BP90" i="10"/>
  <c r="BL90" i="10"/>
  <c r="CD90" i="10"/>
  <c r="CC90" i="10"/>
  <c r="CG90" i="10"/>
  <c r="CI90" i="10"/>
  <c r="CK90" i="10"/>
  <c r="CE90" i="10"/>
  <c r="CF90" i="10"/>
  <c r="CJ90" i="10"/>
  <c r="CL90" i="10"/>
  <c r="CH90" i="10"/>
  <c r="CH50" i="5"/>
  <c r="CH51" i="5"/>
  <c r="BI21" i="10"/>
  <c r="CG21" i="7"/>
  <c r="BW21" i="10" s="1"/>
  <c r="CH21" i="10"/>
  <c r="CG21" i="10"/>
  <c r="CL21" i="10"/>
  <c r="CC21" i="10"/>
  <c r="CE21" i="10"/>
  <c r="CJ21" i="10"/>
  <c r="CK21" i="10"/>
  <c r="CI21" i="10"/>
  <c r="CD21" i="10"/>
  <c r="CF21" i="10"/>
  <c r="CE21" i="7"/>
  <c r="BU21" i="10" s="1"/>
  <c r="BG21" i="10"/>
  <c r="BN21" i="10"/>
  <c r="BO21" i="10"/>
  <c r="CI21" i="7"/>
  <c r="BY21" i="10" s="1"/>
  <c r="BK21" i="10"/>
  <c r="CF94" i="5"/>
  <c r="CG94" i="5"/>
  <c r="CI94" i="5"/>
  <c r="CF84" i="7"/>
  <c r="BV84" i="10" s="1"/>
  <c r="BH84" i="10"/>
  <c r="CI84" i="7"/>
  <c r="BY84" i="10" s="1"/>
  <c r="BK84" i="10"/>
  <c r="BO84" i="10"/>
  <c r="BG84" i="10"/>
  <c r="CE84" i="7"/>
  <c r="BU84" i="10" s="1"/>
  <c r="BN84" i="10"/>
  <c r="CK84" i="10"/>
  <c r="CD84" i="10"/>
  <c r="CE84" i="10"/>
  <c r="CI84" i="10"/>
  <c r="CL84" i="10"/>
  <c r="CG84" i="10"/>
  <c r="CH84" i="10"/>
  <c r="CJ84" i="10"/>
  <c r="CF84" i="10"/>
  <c r="CC84" i="10"/>
  <c r="CK27" i="5"/>
  <c r="CH27" i="5"/>
  <c r="CJ27" i="5"/>
  <c r="CI27" i="5"/>
  <c r="CE6" i="5"/>
  <c r="CF6" i="5"/>
  <c r="CI6" i="5"/>
  <c r="CE4" i="5"/>
  <c r="CH4" i="5"/>
  <c r="CF4" i="5"/>
  <c r="CH83" i="5"/>
  <c r="CI83" i="5"/>
  <c r="CG83" i="5"/>
  <c r="CE83" i="5"/>
  <c r="BH107" i="10"/>
  <c r="CF107" i="7"/>
  <c r="BV107" i="10" s="1"/>
  <c r="BO107" i="10"/>
  <c r="CI107" i="7"/>
  <c r="BY107" i="10" s="1"/>
  <c r="BK107" i="10"/>
  <c r="BJ107" i="10"/>
  <c r="CH107" i="7"/>
  <c r="BN107" i="10"/>
  <c r="BG107" i="10"/>
  <c r="CE107" i="7"/>
  <c r="BU107" i="10" s="1"/>
  <c r="CI57" i="5"/>
  <c r="CH57" i="5"/>
  <c r="CJ57" i="5"/>
  <c r="CK107" i="5"/>
  <c r="CE107" i="5"/>
  <c r="CI107" i="5"/>
  <c r="CJ107" i="5"/>
  <c r="CG79" i="10"/>
  <c r="CJ79" i="10"/>
  <c r="CH79" i="10"/>
  <c r="CI79" i="10"/>
  <c r="CE79" i="10"/>
  <c r="CK79" i="10"/>
  <c r="CF79" i="10"/>
  <c r="CD79" i="10"/>
  <c r="CL79" i="10"/>
  <c r="CC79" i="10"/>
  <c r="CF79" i="7"/>
  <c r="BV79" i="10" s="1"/>
  <c r="BH79" i="10"/>
  <c r="BO79" i="10"/>
  <c r="BK79" i="10"/>
  <c r="CI79" i="7"/>
  <c r="BY79" i="10" s="1"/>
  <c r="CG79" i="7"/>
  <c r="BW79" i="10" s="1"/>
  <c r="BI79" i="10"/>
  <c r="BO25" i="10"/>
  <c r="CI25" i="7"/>
  <c r="BY25" i="10" s="1"/>
  <c r="BK25" i="10"/>
  <c r="CF25" i="7"/>
  <c r="BV25" i="10" s="1"/>
  <c r="BH25" i="10"/>
  <c r="CH25" i="7"/>
  <c r="BJ25" i="10"/>
  <c r="BM25" i="10"/>
  <c r="CK25" i="7"/>
  <c r="CA25" i="10" s="1"/>
  <c r="BQ25" i="10"/>
  <c r="BH71" i="10"/>
  <c r="CF71" i="7"/>
  <c r="BV71" i="10" s="1"/>
  <c r="BJ71" i="10"/>
  <c r="CH71" i="7"/>
  <c r="CG71" i="10"/>
  <c r="CE71" i="10"/>
  <c r="CI71" i="10"/>
  <c r="CK71" i="10"/>
  <c r="CC71" i="10"/>
  <c r="CD71" i="10"/>
  <c r="CJ71" i="10"/>
  <c r="CH71" i="10"/>
  <c r="CL71" i="10"/>
  <c r="CF71" i="10"/>
  <c r="CK71" i="7"/>
  <c r="CA71" i="10" s="1"/>
  <c r="BQ71" i="10"/>
  <c r="BM71" i="10"/>
  <c r="CG13" i="10"/>
  <c r="CC13" i="10"/>
  <c r="CF13" i="10"/>
  <c r="CE13" i="10"/>
  <c r="CL13" i="10"/>
  <c r="CK13" i="10"/>
  <c r="CD13" i="10"/>
  <c r="CI13" i="10"/>
  <c r="CJ13" i="10"/>
  <c r="CH13" i="10"/>
  <c r="BG13" i="10"/>
  <c r="CE13" i="7"/>
  <c r="BU13" i="10" s="1"/>
  <c r="BN13" i="10"/>
  <c r="BJ13" i="10"/>
  <c r="CH13" i="7"/>
  <c r="BQ13" i="10"/>
  <c r="CK13" i="7"/>
  <c r="CA13" i="10" s="1"/>
  <c r="BM13" i="10"/>
  <c r="BG111" i="10"/>
  <c r="BN111" i="10"/>
  <c r="CE111" i="7"/>
  <c r="BU111" i="10" s="1"/>
  <c r="BJ111" i="10"/>
  <c r="CH111" i="7"/>
  <c r="BL111" i="10"/>
  <c r="BP111" i="10"/>
  <c r="CJ111" i="7"/>
  <c r="BZ111" i="10" s="1"/>
  <c r="CF111" i="7"/>
  <c r="BV111" i="10" s="1"/>
  <c r="BH111" i="10"/>
  <c r="CF7" i="10"/>
  <c r="CC7" i="10"/>
  <c r="CG7" i="10"/>
  <c r="CL7" i="10"/>
  <c r="CH7" i="10"/>
  <c r="CJ7" i="10"/>
  <c r="CK7" i="10"/>
  <c r="CD7" i="10"/>
  <c r="CE7" i="10"/>
  <c r="CI7" i="10"/>
  <c r="BJ7" i="10"/>
  <c r="CH7" i="7"/>
  <c r="BX7" i="10" s="1"/>
  <c r="CF7" i="7"/>
  <c r="BV7" i="10" s="1"/>
  <c r="BH7" i="10"/>
  <c r="BI7" i="10"/>
  <c r="CG7" i="7"/>
  <c r="BW7" i="10" s="1"/>
  <c r="BK110" i="10"/>
  <c r="BO110" i="10"/>
  <c r="CI110" i="7"/>
  <c r="BY110" i="10" s="1"/>
  <c r="BI110" i="10"/>
  <c r="CG110" i="7"/>
  <c r="BW110" i="10" s="1"/>
  <c r="BH110" i="10"/>
  <c r="CF110" i="7"/>
  <c r="BV110" i="10" s="1"/>
  <c r="BM110" i="10"/>
  <c r="CK110" i="7"/>
  <c r="CA110" i="10" s="1"/>
  <c r="BQ110" i="10"/>
  <c r="BG65" i="10"/>
  <c r="CE65" i="7"/>
  <c r="BU65" i="10" s="1"/>
  <c r="BN65" i="10"/>
  <c r="BJ65" i="10"/>
  <c r="CH65" i="7"/>
  <c r="BL65" i="10"/>
  <c r="BP65" i="10"/>
  <c r="CJ65" i="7"/>
  <c r="BZ65" i="10" s="1"/>
  <c r="BH65" i="10"/>
  <c r="CF65" i="7"/>
  <c r="BV65" i="10" s="1"/>
  <c r="CH105" i="7"/>
  <c r="BJ105" i="10"/>
  <c r="CF105" i="7"/>
  <c r="BV105" i="10" s="1"/>
  <c r="BH105" i="10"/>
  <c r="CK105" i="7"/>
  <c r="CA105" i="10" s="1"/>
  <c r="BQ105" i="10"/>
  <c r="BM105" i="10"/>
  <c r="BP105" i="10"/>
  <c r="BL105" i="10"/>
  <c r="CJ105" i="7"/>
  <c r="BZ105" i="10" s="1"/>
  <c r="CK56" i="5"/>
  <c r="CI56" i="5"/>
  <c r="CG56" i="5"/>
  <c r="CH56" i="5"/>
  <c r="BG61" i="10"/>
  <c r="BN61" i="10"/>
  <c r="CE61" i="7"/>
  <c r="BU61" i="10" s="1"/>
  <c r="BQ61" i="10"/>
  <c r="BM61" i="10"/>
  <c r="CK61" i="7"/>
  <c r="CA61" i="10" s="1"/>
  <c r="CI61" i="10"/>
  <c r="CL61" i="10"/>
  <c r="CJ61" i="10"/>
  <c r="CG61" i="10"/>
  <c r="CH61" i="10"/>
  <c r="CC61" i="10"/>
  <c r="CE61" i="10"/>
  <c r="CK61" i="10"/>
  <c r="CF61" i="10"/>
  <c r="CD61" i="10"/>
  <c r="CI61" i="7"/>
  <c r="BY61" i="10" s="1"/>
  <c r="BO61" i="10"/>
  <c r="BK61" i="10"/>
  <c r="CK33" i="5"/>
  <c r="CE33" i="5"/>
  <c r="CF33" i="5"/>
  <c r="BI54" i="10"/>
  <c r="CG54" i="7"/>
  <c r="BW54" i="10" s="1"/>
  <c r="BK54" i="10"/>
  <c r="CI54" i="7"/>
  <c r="BY54" i="10" s="1"/>
  <c r="BO54" i="10"/>
  <c r="BH54" i="10"/>
  <c r="CF54" i="7"/>
  <c r="BV54" i="10" s="1"/>
  <c r="CE54" i="10"/>
  <c r="CL54" i="10"/>
  <c r="CJ54" i="10"/>
  <c r="CD54" i="10"/>
  <c r="CH54" i="10"/>
  <c r="CC54" i="10"/>
  <c r="CI54" i="10"/>
  <c r="CK54" i="10"/>
  <c r="CG54" i="10"/>
  <c r="CF54" i="10"/>
  <c r="CH79" i="5"/>
  <c r="CJ79" i="5"/>
  <c r="CG79" i="5"/>
  <c r="CE79" i="5"/>
  <c r="BK46" i="10"/>
  <c r="CI46" i="7"/>
  <c r="BY46" i="10" s="1"/>
  <c r="BO46" i="10"/>
  <c r="BL46" i="10"/>
  <c r="CJ46" i="7"/>
  <c r="BZ46" i="10" s="1"/>
  <c r="BP46" i="10"/>
  <c r="BQ46" i="10"/>
  <c r="BM46" i="10"/>
  <c r="CK46" i="7"/>
  <c r="CA46" i="10" s="1"/>
  <c r="CD46" i="10"/>
  <c r="CK46" i="10"/>
  <c r="CG46" i="10"/>
  <c r="CI46" i="10"/>
  <c r="CE46" i="10"/>
  <c r="CH46" i="10"/>
  <c r="CL46" i="10"/>
  <c r="CF46" i="10"/>
  <c r="CJ46" i="10"/>
  <c r="CC46" i="10"/>
  <c r="BK104" i="10"/>
  <c r="CI104" i="7"/>
  <c r="BY104" i="10" s="1"/>
  <c r="BO104" i="10"/>
  <c r="BL104" i="10"/>
  <c r="CJ104" i="7"/>
  <c r="BZ104" i="10" s="1"/>
  <c r="BP104" i="10"/>
  <c r="CG104" i="7"/>
  <c r="BW104" i="10" s="1"/>
  <c r="BI104" i="10"/>
  <c r="BQ104" i="10"/>
  <c r="BM104" i="10"/>
  <c r="CK104" i="7"/>
  <c r="CA104" i="10" s="1"/>
  <c r="CG106" i="7"/>
  <c r="BW106" i="10" s="1"/>
  <c r="BI106" i="10"/>
  <c r="CE106" i="7"/>
  <c r="BU106" i="10" s="1"/>
  <c r="BG106" i="10"/>
  <c r="BN106" i="10"/>
  <c r="BP106" i="10"/>
  <c r="CJ106" i="7"/>
  <c r="BZ106" i="10" s="1"/>
  <c r="BL106" i="10"/>
  <c r="CI106" i="7"/>
  <c r="BY106" i="10" s="1"/>
  <c r="BO106" i="10"/>
  <c r="BK106" i="10"/>
  <c r="CK84" i="5"/>
  <c r="CE84" i="5"/>
  <c r="CJ84" i="5"/>
  <c r="CG84" i="5"/>
  <c r="CE11" i="7"/>
  <c r="BU11" i="10" s="1"/>
  <c r="BG11" i="10"/>
  <c r="BN11" i="10"/>
  <c r="CH11" i="10"/>
  <c r="CG11" i="10"/>
  <c r="CI11" i="10"/>
  <c r="CD11" i="10"/>
  <c r="CK11" i="10"/>
  <c r="CE11" i="10"/>
  <c r="CF11" i="10"/>
  <c r="CJ11" i="10"/>
  <c r="CC11" i="10"/>
  <c r="CL11" i="10"/>
  <c r="BK11" i="10"/>
  <c r="CI11" i="7"/>
  <c r="BY11" i="10" s="1"/>
  <c r="BO11" i="10"/>
  <c r="BH11" i="10"/>
  <c r="CF11" i="7"/>
  <c r="BV11" i="10" s="1"/>
  <c r="CF88" i="10"/>
  <c r="CE88" i="10"/>
  <c r="CG88" i="10"/>
  <c r="CJ88" i="10"/>
  <c r="CK88" i="10"/>
  <c r="CL88" i="10"/>
  <c r="CI88" i="10"/>
  <c r="CH88" i="10"/>
  <c r="CD88" i="10"/>
  <c r="CC88" i="10"/>
  <c r="CE88" i="7"/>
  <c r="BU88" i="10" s="1"/>
  <c r="BG88" i="10"/>
  <c r="BN88" i="10"/>
  <c r="CG88" i="7"/>
  <c r="BW88" i="10" s="1"/>
  <c r="BI88" i="10"/>
  <c r="BO88" i="10"/>
  <c r="CI88" i="7"/>
  <c r="BY88" i="10" s="1"/>
  <c r="BK88" i="10"/>
  <c r="CH51" i="7"/>
  <c r="BJ51" i="10"/>
  <c r="CK51" i="7"/>
  <c r="CA51" i="10" s="1"/>
  <c r="BQ51" i="10"/>
  <c r="BM51" i="10"/>
  <c r="CG51" i="7"/>
  <c r="BW51" i="10" s="1"/>
  <c r="BI51" i="10"/>
  <c r="CC51" i="10"/>
  <c r="CD51" i="10"/>
  <c r="CL51" i="10"/>
  <c r="CG51" i="10"/>
  <c r="CH51" i="10"/>
  <c r="CJ51" i="10"/>
  <c r="CI51" i="10"/>
  <c r="CF51" i="10"/>
  <c r="CK51" i="10"/>
  <c r="CE51" i="10"/>
  <c r="CF58" i="7"/>
  <c r="BV58" i="10" s="1"/>
  <c r="BH58" i="10"/>
  <c r="BK58" i="10"/>
  <c r="CI58" i="7"/>
  <c r="BY58" i="10" s="1"/>
  <c r="BO58" i="10"/>
  <c r="BN58" i="10"/>
  <c r="CE58" i="7"/>
  <c r="BU58" i="10" s="1"/>
  <c r="BG58" i="10"/>
  <c r="BI58" i="10"/>
  <c r="CG58" i="7"/>
  <c r="BW58" i="10" s="1"/>
  <c r="BN47" i="10"/>
  <c r="CE47" i="7"/>
  <c r="BU47" i="10" s="1"/>
  <c r="BG47" i="10"/>
  <c r="CK47" i="7"/>
  <c r="CA47" i="10" s="1"/>
  <c r="BM47" i="10"/>
  <c r="BQ47" i="10"/>
  <c r="BO47" i="10"/>
  <c r="BK47" i="10"/>
  <c r="CI47" i="7"/>
  <c r="BY47" i="10" s="1"/>
  <c r="CJ47" i="7"/>
  <c r="BZ47" i="10" s="1"/>
  <c r="BP47" i="10"/>
  <c r="BL47" i="10"/>
  <c r="BI109" i="10"/>
  <c r="CG109" i="7"/>
  <c r="BW109" i="10" s="1"/>
  <c r="CJ109" i="7"/>
  <c r="BZ109" i="10" s="1"/>
  <c r="BL109" i="10"/>
  <c r="BP109" i="10"/>
  <c r="BK109" i="10"/>
  <c r="BO109" i="10"/>
  <c r="CI109" i="7"/>
  <c r="BY109" i="10" s="1"/>
  <c r="CE109" i="7"/>
  <c r="BU109" i="10" s="1"/>
  <c r="BG109" i="10"/>
  <c r="BN109" i="10"/>
  <c r="CG57" i="7"/>
  <c r="BW57" i="10" s="1"/>
  <c r="BI57" i="10"/>
  <c r="CJ57" i="10"/>
  <c r="CD57" i="10"/>
  <c r="CK57" i="10"/>
  <c r="CI57" i="10"/>
  <c r="CF57" i="10"/>
  <c r="CE57" i="10"/>
  <c r="CC57" i="10"/>
  <c r="CL57" i="10"/>
  <c r="CH57" i="10"/>
  <c r="CG57" i="10"/>
  <c r="BH57" i="10"/>
  <c r="CF57" i="7"/>
  <c r="BV57" i="10" s="1"/>
  <c r="BL57" i="10"/>
  <c r="CJ57" i="7"/>
  <c r="BZ57" i="10" s="1"/>
  <c r="BP57" i="10"/>
  <c r="CI19" i="5"/>
  <c r="CF19" i="5"/>
  <c r="CH19" i="5"/>
  <c r="CH78" i="7"/>
  <c r="BJ78" i="10"/>
  <c r="BN78" i="10"/>
  <c r="CE78" i="7"/>
  <c r="BU78" i="10" s="1"/>
  <c r="BG78" i="10"/>
  <c r="CI78" i="7"/>
  <c r="BY78" i="10" s="1"/>
  <c r="BO78" i="10"/>
  <c r="BK78" i="10"/>
  <c r="BL78" i="10"/>
  <c r="BP78" i="10"/>
  <c r="CJ78" i="7"/>
  <c r="BZ78" i="10" s="1"/>
  <c r="CI101" i="5"/>
  <c r="CI8" i="5"/>
  <c r="CF8" i="5"/>
  <c r="CK8" i="5"/>
  <c r="CG8" i="5"/>
  <c r="CG92" i="5"/>
  <c r="CI92" i="5"/>
  <c r="CJ92" i="5"/>
  <c r="CE59" i="10"/>
  <c r="CK59" i="10"/>
  <c r="CI59" i="10"/>
  <c r="CC59" i="10"/>
  <c r="CD59" i="10"/>
  <c r="CH59" i="10"/>
  <c r="CG59" i="10"/>
  <c r="CF59" i="10"/>
  <c r="CJ59" i="10"/>
  <c r="CL59" i="10"/>
  <c r="BH59" i="10"/>
  <c r="CF59" i="7"/>
  <c r="BV59" i="10" s="1"/>
  <c r="BI59" i="10"/>
  <c r="CG59" i="7"/>
  <c r="BW59" i="10" s="1"/>
  <c r="CH59" i="7"/>
  <c r="BJ59" i="10"/>
  <c r="BJ43" i="10"/>
  <c r="CH43" i="7"/>
  <c r="BK43" i="10"/>
  <c r="CI43" i="7"/>
  <c r="BY43" i="10" s="1"/>
  <c r="BO43" i="10"/>
  <c r="CJ43" i="7"/>
  <c r="BZ43" i="10" s="1"/>
  <c r="BP43" i="10"/>
  <c r="BL43" i="10"/>
  <c r="BH43" i="10"/>
  <c r="CF43" i="7"/>
  <c r="BV43" i="10" s="1"/>
  <c r="CI15" i="5"/>
  <c r="CG15" i="5"/>
  <c r="CJ15" i="5"/>
  <c r="CK15" i="5"/>
  <c r="CJ62" i="7"/>
  <c r="BZ62" i="10" s="1"/>
  <c r="BL62" i="10"/>
  <c r="BP62" i="10"/>
  <c r="CF62" i="7"/>
  <c r="BV62" i="10" s="1"/>
  <c r="BH62" i="10"/>
  <c r="CD62" i="10"/>
  <c r="CL62" i="10"/>
  <c r="CE62" i="10"/>
  <c r="CF62" i="10"/>
  <c r="CC62" i="10"/>
  <c r="CH62" i="10"/>
  <c r="CJ62" i="10"/>
  <c r="CK62" i="10"/>
  <c r="CI62" i="10"/>
  <c r="CG62" i="10"/>
  <c r="BJ62" i="10"/>
  <c r="CH62" i="7"/>
  <c r="CG36" i="5"/>
  <c r="CH36" i="5"/>
  <c r="CK36" i="5"/>
  <c r="CK43" i="5"/>
  <c r="CE43" i="5"/>
  <c r="CI43" i="5"/>
  <c r="CH43" i="5"/>
  <c r="CI7" i="5"/>
  <c r="CE7" i="5"/>
  <c r="CG7" i="5"/>
  <c r="CJ7" i="5"/>
  <c r="CE49" i="10"/>
  <c r="CF49" i="10"/>
  <c r="CG49" i="10"/>
  <c r="CJ49" i="10"/>
  <c r="CH49" i="10"/>
  <c r="CI49" i="10"/>
  <c r="CK49" i="10"/>
  <c r="CL49" i="10"/>
  <c r="CC49" i="10"/>
  <c r="CD49" i="10"/>
  <c r="BO49" i="10"/>
  <c r="CI49" i="7"/>
  <c r="BY49" i="10" s="1"/>
  <c r="BK49" i="10"/>
  <c r="CJ49" i="7"/>
  <c r="BZ49" i="10" s="1"/>
  <c r="BP49" i="10"/>
  <c r="BL49" i="10"/>
  <c r="BH49" i="10"/>
  <c r="CF49" i="7"/>
  <c r="BV49" i="10" s="1"/>
  <c r="CF55" i="5"/>
  <c r="CK55" i="5"/>
  <c r="CG55" i="5"/>
  <c r="CE55" i="5"/>
  <c r="CG12" i="5"/>
  <c r="CI12" i="5"/>
  <c r="CF12" i="5"/>
  <c r="BN75" i="10"/>
  <c r="BG75" i="10"/>
  <c r="CE75" i="7"/>
  <c r="BU75" i="10" s="1"/>
  <c r="CK75" i="10"/>
  <c r="CL75" i="10"/>
  <c r="CI75" i="10"/>
  <c r="CG75" i="10"/>
  <c r="CC75" i="10"/>
  <c r="CE75" i="10"/>
  <c r="CJ75" i="10"/>
  <c r="CH75" i="10"/>
  <c r="CF75" i="10"/>
  <c r="CD75" i="10"/>
  <c r="BJ75" i="10"/>
  <c r="CH75" i="7"/>
  <c r="BK75" i="10"/>
  <c r="BO75" i="10"/>
  <c r="CI75" i="7"/>
  <c r="BY75" i="10" s="1"/>
  <c r="BO60" i="10"/>
  <c r="BK60" i="10"/>
  <c r="CI60" i="7"/>
  <c r="BY60" i="10" s="1"/>
  <c r="BN60" i="10"/>
  <c r="CE60" i="7"/>
  <c r="BU60" i="10" s="1"/>
  <c r="BG60" i="10"/>
  <c r="CF60" i="7"/>
  <c r="BV60" i="10" s="1"/>
  <c r="BH60" i="10"/>
  <c r="CK60" i="7"/>
  <c r="CA60" i="10" s="1"/>
  <c r="BQ60" i="10"/>
  <c r="BM60" i="10"/>
  <c r="CI14" i="7"/>
  <c r="BY14" i="10" s="1"/>
  <c r="BK14" i="10"/>
  <c r="BO14" i="10"/>
  <c r="CG14" i="7"/>
  <c r="BW14" i="10" s="1"/>
  <c r="BI14" i="10"/>
  <c r="CF14" i="7"/>
  <c r="BV14" i="10" s="1"/>
  <c r="BH14" i="10"/>
  <c r="CD14" i="10"/>
  <c r="CL14" i="10"/>
  <c r="CI14" i="10"/>
  <c r="CJ14" i="10"/>
  <c r="CF14" i="10"/>
  <c r="CH14" i="10"/>
  <c r="CC14" i="10"/>
  <c r="CK14" i="10"/>
  <c r="CE14" i="10"/>
  <c r="CG14" i="10"/>
  <c r="BL80" i="10"/>
  <c r="CJ80" i="7"/>
  <c r="BZ80" i="10" s="1"/>
  <c r="BP80" i="10"/>
  <c r="BI80" i="10"/>
  <c r="CG80" i="7"/>
  <c r="BW80" i="10" s="1"/>
  <c r="CI80" i="7"/>
  <c r="BY80" i="10" s="1"/>
  <c r="BK80" i="10"/>
  <c r="BO80" i="10"/>
  <c r="BG80" i="10"/>
  <c r="BN80" i="10"/>
  <c r="CE80" i="7"/>
  <c r="BU80" i="10" s="1"/>
  <c r="CG47" i="5"/>
  <c r="CJ47" i="5"/>
  <c r="CI47" i="5"/>
  <c r="CH47" i="5"/>
  <c r="BN42" i="10"/>
  <c r="BG42" i="10"/>
  <c r="CE42" i="7"/>
  <c r="BU42" i="10" s="1"/>
  <c r="CF42" i="7"/>
  <c r="BV42" i="10" s="1"/>
  <c r="BH42" i="10"/>
  <c r="CH42" i="10"/>
  <c r="CG42" i="10"/>
  <c r="CF42" i="10"/>
  <c r="CI42" i="10"/>
  <c r="CJ42" i="10"/>
  <c r="CK42" i="10"/>
  <c r="CL42" i="10"/>
  <c r="CE42" i="10"/>
  <c r="CD42" i="10"/>
  <c r="CC42" i="10"/>
  <c r="CH42" i="7"/>
  <c r="BJ42" i="10"/>
  <c r="BI52" i="10"/>
  <c r="CG52" i="7"/>
  <c r="BW52" i="10" s="1"/>
  <c r="CE52" i="7"/>
  <c r="BU52" i="10" s="1"/>
  <c r="BG52" i="10"/>
  <c r="BN52" i="10"/>
  <c r="CI52" i="10"/>
  <c r="CK52" i="10"/>
  <c r="CH52" i="10"/>
  <c r="CC52" i="10"/>
  <c r="CE52" i="10"/>
  <c r="CD52" i="10"/>
  <c r="CJ52" i="10"/>
  <c r="CF52" i="10"/>
  <c r="CL52" i="10"/>
  <c r="CG52" i="10"/>
  <c r="CH52" i="7"/>
  <c r="BJ52" i="10"/>
  <c r="CG41" i="5"/>
  <c r="CH41" i="5"/>
  <c r="CF41" i="5"/>
  <c r="CK41" i="5"/>
  <c r="CG76" i="7"/>
  <c r="BW76" i="10" s="1"/>
  <c r="BI76" i="10"/>
  <c r="BH76" i="10"/>
  <c r="CF76" i="7"/>
  <c r="BV76" i="10" s="1"/>
  <c r="CH76" i="10"/>
  <c r="CI76" i="10"/>
  <c r="CC76" i="10"/>
  <c r="CE76" i="10"/>
  <c r="CG76" i="10"/>
  <c r="CF76" i="10"/>
  <c r="CJ76" i="10"/>
  <c r="CK76" i="10"/>
  <c r="CD76" i="10"/>
  <c r="CL76" i="10"/>
  <c r="CJ76" i="7"/>
  <c r="BZ76" i="10" s="1"/>
  <c r="BL76" i="10"/>
  <c r="BP76" i="10"/>
  <c r="CE41" i="7"/>
  <c r="BU41" i="10" s="1"/>
  <c r="BG41" i="10"/>
  <c r="BN41" i="10"/>
  <c r="BI41" i="10"/>
  <c r="CG41" i="7"/>
  <c r="BW41" i="10" s="1"/>
  <c r="CG41" i="10"/>
  <c r="CE41" i="10"/>
  <c r="CJ41" i="10"/>
  <c r="CK41" i="10"/>
  <c r="CD41" i="10"/>
  <c r="CL41" i="10"/>
  <c r="CH41" i="10"/>
  <c r="CI41" i="10"/>
  <c r="CC41" i="10"/>
  <c r="CF41" i="10"/>
  <c r="BM41" i="10"/>
  <c r="CK41" i="7"/>
  <c r="CA41" i="10" s="1"/>
  <c r="BQ41" i="10"/>
  <c r="CK97" i="5"/>
  <c r="CH97" i="5"/>
  <c r="CG97" i="5"/>
  <c r="CF97" i="5"/>
  <c r="CG31" i="5"/>
  <c r="CE10" i="5"/>
  <c r="CE28" i="5"/>
  <c r="CG28" i="5"/>
  <c r="CK28" i="5"/>
  <c r="CJ64" i="5"/>
  <c r="CK64" i="5"/>
  <c r="CI64" i="5"/>
  <c r="BH27" i="10"/>
  <c r="CF27" i="7"/>
  <c r="BV27" i="10" s="1"/>
  <c r="CK27" i="7"/>
  <c r="CA27" i="10" s="1"/>
  <c r="BM27" i="10"/>
  <c r="BQ27" i="10"/>
  <c r="CE74" i="7"/>
  <c r="BU74" i="10" s="1"/>
  <c r="BG74" i="10"/>
  <c r="BN74" i="10"/>
  <c r="CH38" i="10"/>
  <c r="CE38" i="10"/>
  <c r="CD38" i="10"/>
  <c r="CJ38" i="10"/>
  <c r="CK38" i="10"/>
  <c r="CG38" i="10"/>
  <c r="CF38" i="10"/>
  <c r="CC38" i="10"/>
  <c r="CL38" i="10"/>
  <c r="CI38" i="10"/>
  <c r="CF38" i="7"/>
  <c r="BV38" i="10" s="1"/>
  <c r="BH38" i="10"/>
  <c r="BJ34" i="10"/>
  <c r="CH34" i="7"/>
  <c r="BX34" i="10" s="1"/>
  <c r="BI37" i="10"/>
  <c r="CG37" i="7"/>
  <c r="BW37" i="10" s="1"/>
  <c r="BG37" i="10"/>
  <c r="CE37" i="7"/>
  <c r="BU37" i="10" s="1"/>
  <c r="BN37" i="10"/>
  <c r="CH37" i="7"/>
  <c r="BX37" i="10" s="1"/>
  <c r="BJ37" i="10"/>
  <c r="BM37" i="10"/>
  <c r="CK37" i="7"/>
  <c r="CA37" i="10" s="1"/>
  <c r="BQ37" i="10"/>
  <c r="BI72" i="10"/>
  <c r="CG72" i="7"/>
  <c r="BW72" i="10" s="1"/>
  <c r="CJ72" i="7"/>
  <c r="BZ72" i="10" s="1"/>
  <c r="BL72" i="10"/>
  <c r="BP72" i="10"/>
  <c r="BO72" i="10"/>
  <c r="CI72" i="7"/>
  <c r="BY72" i="10" s="1"/>
  <c r="BK72" i="10"/>
  <c r="BN72" i="10"/>
  <c r="BG72" i="10"/>
  <c r="CE72" i="7"/>
  <c r="BU72" i="10" s="1"/>
  <c r="CE91" i="7"/>
  <c r="BU91" i="10" s="1"/>
  <c r="BN91" i="10"/>
  <c r="BG91" i="10"/>
  <c r="BI91" i="10"/>
  <c r="CG91" i="7"/>
  <c r="BW91" i="10" s="1"/>
  <c r="BJ91" i="10"/>
  <c r="CH91" i="7"/>
  <c r="BX91" i="10" s="1"/>
  <c r="BQ91" i="10"/>
  <c r="CK91" i="7"/>
  <c r="CA91" i="10" s="1"/>
  <c r="BM91" i="10"/>
  <c r="BK56" i="10"/>
  <c r="CI56" i="7"/>
  <c r="BY56" i="10" s="1"/>
  <c r="BO56" i="10"/>
  <c r="BH56" i="10"/>
  <c r="CF56" i="7"/>
  <c r="BV56" i="10" s="1"/>
  <c r="CE56" i="10"/>
  <c r="CG56" i="10"/>
  <c r="CD56" i="10"/>
  <c r="CF56" i="10"/>
  <c r="CC56" i="10"/>
  <c r="CH56" i="10"/>
  <c r="CL56" i="10"/>
  <c r="CK56" i="10"/>
  <c r="CI56" i="10"/>
  <c r="CJ56" i="10"/>
  <c r="CH56" i="7"/>
  <c r="BX56" i="10" s="1"/>
  <c r="BJ56" i="10"/>
  <c r="BI99" i="10"/>
  <c r="CG99" i="7"/>
  <c r="BW99" i="10" s="1"/>
  <c r="BH99" i="10"/>
  <c r="CF99" i="7"/>
  <c r="BV99" i="10" s="1"/>
  <c r="CH99" i="7"/>
  <c r="BJ99" i="10"/>
  <c r="CI99" i="10"/>
  <c r="CE99" i="10"/>
  <c r="CC99" i="10"/>
  <c r="CD99" i="10"/>
  <c r="CL99" i="10"/>
  <c r="CJ99" i="10"/>
  <c r="CG99" i="10"/>
  <c r="CH99" i="10"/>
  <c r="CK99" i="10"/>
  <c r="CF99" i="10"/>
  <c r="BN63" i="10"/>
  <c r="CE63" i="7"/>
  <c r="BU63" i="10" s="1"/>
  <c r="BG63" i="10"/>
  <c r="BI63" i="10"/>
  <c r="CG63" i="7"/>
  <c r="BW63" i="10" s="1"/>
  <c r="CJ63" i="7"/>
  <c r="BZ63" i="10" s="1"/>
  <c r="BP63" i="10"/>
  <c r="BL63" i="10"/>
  <c r="BQ63" i="10"/>
  <c r="CK63" i="7"/>
  <c r="CA63" i="10" s="1"/>
  <c r="BM63" i="10"/>
  <c r="BQ32" i="10"/>
  <c r="BM32" i="10"/>
  <c r="CK32" i="7"/>
  <c r="CA32" i="10" s="1"/>
  <c r="BJ32" i="10"/>
  <c r="CH32" i="7"/>
  <c r="CK32" i="10"/>
  <c r="CH32" i="10"/>
  <c r="CI32" i="10"/>
  <c r="CJ32" i="10"/>
  <c r="CE32" i="10"/>
  <c r="CG32" i="10"/>
  <c r="CL32" i="10"/>
  <c r="CF32" i="10"/>
  <c r="CD32" i="10"/>
  <c r="CC32" i="10"/>
  <c r="CI32" i="7"/>
  <c r="BY32" i="10" s="1"/>
  <c r="BK32" i="10"/>
  <c r="BO32" i="10"/>
  <c r="CF48" i="10"/>
  <c r="CC48" i="10"/>
  <c r="CL48" i="10"/>
  <c r="CI48" i="10"/>
  <c r="CE48" i="10"/>
  <c r="CJ48" i="10"/>
  <c r="CK48" i="10"/>
  <c r="CH48" i="10"/>
  <c r="CG48" i="10"/>
  <c r="CD48" i="10"/>
  <c r="CI48" i="7"/>
  <c r="BY48" i="10" s="1"/>
  <c r="BO48" i="10"/>
  <c r="BK48" i="10"/>
  <c r="CG48" i="7"/>
  <c r="BW48" i="10" s="1"/>
  <c r="BI48" i="10"/>
  <c r="CH48" i="7"/>
  <c r="BX48" i="10" s="1"/>
  <c r="BJ48" i="10"/>
  <c r="BN102" i="10"/>
  <c r="CE102" i="7"/>
  <c r="BU102" i="10" s="1"/>
  <c r="BG102" i="10"/>
  <c r="BO102" i="10"/>
  <c r="BK102" i="10"/>
  <c r="CI102" i="7"/>
  <c r="BY102" i="10" s="1"/>
  <c r="BP102" i="10"/>
  <c r="BL102" i="10"/>
  <c r="CJ102" i="7"/>
  <c r="BZ102" i="10" s="1"/>
  <c r="BI102" i="10"/>
  <c r="CG102" i="7"/>
  <c r="BW102" i="10" s="1"/>
  <c r="CC45" i="10"/>
  <c r="CI45" i="10"/>
  <c r="CF45" i="10"/>
  <c r="CH45" i="10"/>
  <c r="CD45" i="10"/>
  <c r="CG45" i="10"/>
  <c r="CL45" i="10"/>
  <c r="CE45" i="10"/>
  <c r="CK45" i="10"/>
  <c r="CJ45" i="10"/>
  <c r="CH45" i="7"/>
  <c r="BX45" i="10" s="1"/>
  <c r="BJ45" i="10"/>
  <c r="CE45" i="7"/>
  <c r="BU45" i="10" s="1"/>
  <c r="BN45" i="10"/>
  <c r="BG45" i="10"/>
  <c r="CF45" i="7"/>
  <c r="BV45" i="10" s="1"/>
  <c r="BH45" i="10"/>
  <c r="CK59" i="5"/>
  <c r="CI59" i="5"/>
  <c r="CH59" i="5"/>
  <c r="CJ48" i="5"/>
  <c r="CG48" i="5"/>
  <c r="CJ23" i="7"/>
  <c r="BZ23" i="10" s="1"/>
  <c r="BP23" i="10"/>
  <c r="BL23" i="10"/>
  <c r="BO23" i="10"/>
  <c r="CI23" i="7"/>
  <c r="BY23" i="10" s="1"/>
  <c r="BK23" i="10"/>
  <c r="CH23" i="7"/>
  <c r="BX23" i="10" s="1"/>
  <c r="BJ23" i="10"/>
  <c r="CF23" i="7"/>
  <c r="BV23" i="10" s="1"/>
  <c r="BH23" i="10"/>
  <c r="BN33" i="10"/>
  <c r="BG33" i="10"/>
  <c r="CE33" i="7"/>
  <c r="BU33" i="10" s="1"/>
  <c r="CI33" i="7"/>
  <c r="BY33" i="10" s="1"/>
  <c r="BO33" i="10"/>
  <c r="BK33" i="10"/>
  <c r="BH33" i="10"/>
  <c r="CF33" i="7"/>
  <c r="BV33" i="10" s="1"/>
  <c r="CH33" i="7"/>
  <c r="BX33" i="10" s="1"/>
  <c r="BJ33" i="10"/>
  <c r="CG100" i="10"/>
  <c r="CI100" i="10"/>
  <c r="CD100" i="10"/>
  <c r="CE100" i="10"/>
  <c r="CJ100" i="10"/>
  <c r="CL100" i="10"/>
  <c r="CK100" i="10"/>
  <c r="CF100" i="10"/>
  <c r="CH100" i="10"/>
  <c r="CC100" i="10"/>
  <c r="BK100" i="10"/>
  <c r="CI100" i="7"/>
  <c r="BY100" i="10" s="1"/>
  <c r="BO100" i="10"/>
  <c r="BL100" i="10"/>
  <c r="BP100" i="10"/>
  <c r="CJ100" i="7"/>
  <c r="BZ100" i="10" s="1"/>
  <c r="BM100" i="10"/>
  <c r="CK100" i="7"/>
  <c r="CA100" i="10" s="1"/>
  <c r="BQ100" i="10"/>
  <c r="CK81" i="5"/>
  <c r="CG81" i="5"/>
  <c r="BH5" i="10"/>
  <c r="CF5" i="7"/>
  <c r="BV5" i="10" s="1"/>
  <c r="BN5" i="10"/>
  <c r="CE5" i="7"/>
  <c r="BU5" i="10" s="1"/>
  <c r="BG5" i="10"/>
  <c r="BI5" i="10"/>
  <c r="CG5" i="7"/>
  <c r="BW5" i="10" s="1"/>
  <c r="BP5" i="10"/>
  <c r="CJ5" i="7"/>
  <c r="BZ5" i="10" s="1"/>
  <c r="BL5" i="10"/>
  <c r="BJ77" i="10"/>
  <c r="CH77" i="7"/>
  <c r="CG77" i="10"/>
  <c r="CC77" i="10"/>
  <c r="CH77" i="10"/>
  <c r="CI77" i="10"/>
  <c r="CL77" i="10"/>
  <c r="CK77" i="10"/>
  <c r="CJ77" i="10"/>
  <c r="CF77" i="10"/>
  <c r="CE77" i="10"/>
  <c r="CD77" i="10"/>
  <c r="BQ77" i="10"/>
  <c r="CK77" i="7"/>
  <c r="CA77" i="10" s="1"/>
  <c r="BM77" i="10"/>
  <c r="BO77" i="10"/>
  <c r="BK77" i="10"/>
  <c r="CI77" i="7"/>
  <c r="BY77" i="10" s="1"/>
  <c r="CH108" i="10"/>
  <c r="CC108" i="10"/>
  <c r="CI108" i="10"/>
  <c r="CE108" i="10"/>
  <c r="CF108" i="10"/>
  <c r="CL108" i="10"/>
  <c r="CD108" i="10"/>
  <c r="CG108" i="10"/>
  <c r="CJ108" i="10"/>
  <c r="CK108" i="10"/>
  <c r="CE108" i="7"/>
  <c r="BU108" i="10" s="1"/>
  <c r="BG108" i="10"/>
  <c r="BN108" i="10"/>
  <c r="BJ108" i="10"/>
  <c r="CH108" i="7"/>
  <c r="BL108" i="10"/>
  <c r="CJ108" i="7"/>
  <c r="BZ108" i="10" s="1"/>
  <c r="BP108" i="10"/>
  <c r="BG50" i="10"/>
  <c r="CE50" i="7"/>
  <c r="BU50" i="10" s="1"/>
  <c r="BN50" i="10"/>
  <c r="CK50" i="10"/>
  <c r="CL50" i="10"/>
  <c r="CD50" i="10"/>
  <c r="CC50" i="10"/>
  <c r="CG50" i="10"/>
  <c r="CI50" i="10"/>
  <c r="CH50" i="10"/>
  <c r="CE50" i="10"/>
  <c r="CF50" i="10"/>
  <c r="CJ50" i="10"/>
  <c r="BP50" i="10"/>
  <c r="CJ50" i="7"/>
  <c r="BZ50" i="10" s="1"/>
  <c r="BL50" i="10"/>
  <c r="BJ50" i="10"/>
  <c r="CH50" i="7"/>
  <c r="CG6" i="10"/>
  <c r="CD6" i="10"/>
  <c r="CH6" i="10"/>
  <c r="CJ6" i="10"/>
  <c r="CF6" i="10"/>
  <c r="CC6" i="10"/>
  <c r="CI6" i="10"/>
  <c r="CL6" i="10"/>
  <c r="CK6" i="10"/>
  <c r="CE6" i="10"/>
  <c r="BL6" i="10"/>
  <c r="CJ6" i="7"/>
  <c r="BZ6" i="10" s="1"/>
  <c r="BP6" i="10"/>
  <c r="CF6" i="7"/>
  <c r="BV6" i="10" s="1"/>
  <c r="BH6" i="10"/>
  <c r="CE6" i="7"/>
  <c r="BU6" i="10" s="1"/>
  <c r="BN6" i="10"/>
  <c r="BG6" i="10"/>
  <c r="CI9" i="7"/>
  <c r="BY9" i="10" s="1"/>
  <c r="BO9" i="10"/>
  <c r="BK9" i="10"/>
  <c r="CF9" i="7"/>
  <c r="BV9" i="10" s="1"/>
  <c r="BH9" i="10"/>
  <c r="CH9" i="7"/>
  <c r="BX9" i="10" s="1"/>
  <c r="BJ9" i="10"/>
  <c r="CE9" i="7"/>
  <c r="BU9" i="10" s="1"/>
  <c r="BG9" i="10"/>
  <c r="BN9" i="10"/>
  <c r="CF25" i="5"/>
  <c r="CJ25" i="5"/>
  <c r="CK95" i="7"/>
  <c r="CA95" i="10" s="1"/>
  <c r="BQ95" i="10"/>
  <c r="BM95" i="10"/>
  <c r="BH95" i="10"/>
  <c r="CF95" i="7"/>
  <c r="BV95" i="10" s="1"/>
  <c r="CG95" i="7"/>
  <c r="BW95" i="10" s="1"/>
  <c r="BI95" i="10"/>
  <c r="BO95" i="10"/>
  <c r="CI95" i="7"/>
  <c r="BY95" i="10" s="1"/>
  <c r="BK95" i="10"/>
  <c r="BI96" i="10"/>
  <c r="CG96" i="7"/>
  <c r="BW96" i="10" s="1"/>
  <c r="CH96" i="7"/>
  <c r="BX96" i="10" s="1"/>
  <c r="BJ96" i="10"/>
  <c r="CI96" i="7"/>
  <c r="BY96" i="10" s="1"/>
  <c r="BK96" i="10"/>
  <c r="BO96" i="10"/>
  <c r="CK96" i="7"/>
  <c r="CA96" i="10" s="1"/>
  <c r="BQ96" i="10"/>
  <c r="BM96" i="10"/>
  <c r="BK86" i="10"/>
  <c r="BO86" i="10"/>
  <c r="CI86" i="7"/>
  <c r="BY86" i="10" s="1"/>
  <c r="CC86" i="10"/>
  <c r="CI86" i="10"/>
  <c r="CH86" i="10"/>
  <c r="CK86" i="10"/>
  <c r="CF86" i="10"/>
  <c r="CJ86" i="10"/>
  <c r="CL86" i="10"/>
  <c r="CE86" i="10"/>
  <c r="CG86" i="10"/>
  <c r="CD86" i="10"/>
  <c r="BI86" i="10"/>
  <c r="CG86" i="7"/>
  <c r="BW86" i="10" s="1"/>
  <c r="BN86" i="10"/>
  <c r="CE86" i="7"/>
  <c r="BU86" i="10" s="1"/>
  <c r="BG86" i="10"/>
  <c r="CE94" i="7"/>
  <c r="BU94" i="10" s="1"/>
  <c r="BN94" i="10"/>
  <c r="BG94" i="10"/>
  <c r="BI94" i="10"/>
  <c r="CG94" i="7"/>
  <c r="BW94" i="10" s="1"/>
  <c r="BQ94" i="10"/>
  <c r="BM94" i="10"/>
  <c r="CK94" i="7"/>
  <c r="CA94" i="10" s="1"/>
  <c r="CD94" i="10"/>
  <c r="CK94" i="10"/>
  <c r="CI94" i="10"/>
  <c r="CG94" i="10"/>
  <c r="CE94" i="10"/>
  <c r="CC94" i="10"/>
  <c r="CL94" i="10"/>
  <c r="CF94" i="10"/>
  <c r="CJ94" i="10"/>
  <c r="CH94" i="10"/>
  <c r="CF30" i="7"/>
  <c r="BV30" i="10" s="1"/>
  <c r="BH30" i="10"/>
  <c r="CK30" i="7"/>
  <c r="CA30" i="10" s="1"/>
  <c r="BM30" i="10"/>
  <c r="BQ30" i="10"/>
  <c r="BI30" i="10"/>
  <c r="CG30" i="7"/>
  <c r="BW30" i="10" s="1"/>
  <c r="CF30" i="10"/>
  <c r="CD30" i="10"/>
  <c r="CE30" i="10"/>
  <c r="CK30" i="10"/>
  <c r="CJ30" i="10"/>
  <c r="CC30" i="10"/>
  <c r="CG30" i="10"/>
  <c r="CH30" i="10"/>
  <c r="CI30" i="10"/>
  <c r="CL30" i="10"/>
  <c r="CK37" i="5"/>
  <c r="CE37" i="5"/>
  <c r="CG37" i="5"/>
  <c r="CH37" i="5"/>
  <c r="CI38" i="5"/>
  <c r="CJ38" i="5"/>
  <c r="CH38" i="5"/>
  <c r="CK98" i="5"/>
  <c r="CG98" i="5"/>
  <c r="CE98" i="5"/>
  <c r="CH52" i="5"/>
  <c r="CE52" i="5"/>
  <c r="CJ52" i="5"/>
  <c r="CF52" i="5"/>
  <c r="BM12" i="10"/>
  <c r="CK12" i="7"/>
  <c r="CA12" i="10" s="1"/>
  <c r="BQ12" i="10"/>
  <c r="BI12" i="10"/>
  <c r="CG12" i="7"/>
  <c r="BW12" i="10" s="1"/>
  <c r="CF12" i="7"/>
  <c r="BV12" i="10" s="1"/>
  <c r="BH12" i="10"/>
  <c r="BG12" i="10"/>
  <c r="CE12" i="7"/>
  <c r="BU12" i="10" s="1"/>
  <c r="BN12" i="10"/>
  <c r="BM17" i="10"/>
  <c r="CK17" i="7"/>
  <c r="CA17" i="10" s="1"/>
  <c r="BQ17" i="10"/>
  <c r="CC17" i="10"/>
  <c r="CH17" i="10"/>
  <c r="CE17" i="10"/>
  <c r="CG17" i="10"/>
  <c r="CJ17" i="10"/>
  <c r="CI17" i="10"/>
  <c r="CL17" i="10"/>
  <c r="CK17" i="10"/>
  <c r="CD17" i="10"/>
  <c r="CF17" i="10"/>
  <c r="CF17" i="7"/>
  <c r="BV17" i="10" s="1"/>
  <c r="BH17" i="10"/>
  <c r="CH17" i="7"/>
  <c r="BX17" i="10" s="1"/>
  <c r="BJ17" i="10"/>
  <c r="CE93" i="5"/>
  <c r="CK93" i="5"/>
  <c r="CJ93" i="5"/>
  <c r="CI20" i="10"/>
  <c r="CE20" i="10"/>
  <c r="CH20" i="10"/>
  <c r="CD20" i="10"/>
  <c r="CF20" i="10"/>
  <c r="CK20" i="10"/>
  <c r="CJ20" i="10"/>
  <c r="CG20" i="10"/>
  <c r="CC20" i="10"/>
  <c r="CL20" i="10"/>
  <c r="BQ20" i="10"/>
  <c r="BM20" i="10"/>
  <c r="CK20" i="7"/>
  <c r="CA20" i="10" s="1"/>
  <c r="BI20" i="10"/>
  <c r="CG20" i="7"/>
  <c r="BW20" i="10" s="1"/>
  <c r="CE20" i="7"/>
  <c r="BU20" i="10" s="1"/>
  <c r="BG20" i="10"/>
  <c r="BN20" i="10"/>
  <c r="BO36" i="10"/>
  <c r="BK36" i="10"/>
  <c r="CI36" i="7"/>
  <c r="BY36" i="10" s="1"/>
  <c r="BJ36" i="10"/>
  <c r="CH36" i="7"/>
  <c r="CK36" i="10"/>
  <c r="CG36" i="10"/>
  <c r="CL36" i="10"/>
  <c r="CI36" i="10"/>
  <c r="CD36" i="10"/>
  <c r="CH36" i="10"/>
  <c r="CE36" i="10"/>
  <c r="CJ36" i="10"/>
  <c r="CF36" i="10"/>
  <c r="CC36" i="10"/>
  <c r="CG36" i="7"/>
  <c r="BW36" i="10" s="1"/>
  <c r="BI36" i="10"/>
  <c r="CG16" i="7"/>
  <c r="BW16" i="10" s="1"/>
  <c r="BI16" i="10"/>
  <c r="CH16" i="7"/>
  <c r="BJ16" i="10"/>
  <c r="CL16" i="10"/>
  <c r="CF16" i="10"/>
  <c r="CC16" i="10"/>
  <c r="CH16" i="10"/>
  <c r="CD16" i="10"/>
  <c r="CE16" i="10"/>
  <c r="CI16" i="10"/>
  <c r="CG16" i="10"/>
  <c r="CJ16" i="10"/>
  <c r="CK16" i="10"/>
  <c r="CF16" i="7"/>
  <c r="BV16" i="10" s="1"/>
  <c r="BH16" i="10"/>
  <c r="BJ3" i="10"/>
  <c r="CH3" i="7"/>
  <c r="BX3" i="10" s="1"/>
  <c r="CI3" i="7"/>
  <c r="BY3" i="10" s="1"/>
  <c r="BK3" i="10"/>
  <c r="CJ3" i="7"/>
  <c r="BZ3" i="10" s="1"/>
  <c r="BL3" i="10"/>
  <c r="CE3" i="7"/>
  <c r="BU3" i="10" s="1"/>
  <c r="BG3" i="10"/>
  <c r="CK106" i="5"/>
  <c r="CH106" i="5"/>
  <c r="CK5" i="5"/>
  <c r="CE5" i="5"/>
  <c r="BG89" i="10"/>
  <c r="BN89" i="10"/>
  <c r="CE89" i="7"/>
  <c r="BU89" i="10" s="1"/>
  <c r="BO89" i="10"/>
  <c r="CI89" i="7"/>
  <c r="BY89" i="10" s="1"/>
  <c r="BK89" i="10"/>
  <c r="CG89" i="10"/>
  <c r="CC89" i="10"/>
  <c r="CK89" i="10"/>
  <c r="CH89" i="10"/>
  <c r="CL89" i="10"/>
  <c r="CD89" i="10"/>
  <c r="CI89" i="10"/>
  <c r="CJ89" i="10"/>
  <c r="CE89" i="10"/>
  <c r="CF89" i="10"/>
  <c r="CH89" i="7"/>
  <c r="BJ89" i="10"/>
  <c r="CH73" i="7"/>
  <c r="BX73" i="10" s="1"/>
  <c r="BJ73" i="10"/>
  <c r="CJ73" i="7"/>
  <c r="BZ73" i="10" s="1"/>
  <c r="BL73" i="10"/>
  <c r="BP73" i="10"/>
  <c r="BH73" i="10"/>
  <c r="CF73" i="7"/>
  <c r="BV73" i="10" s="1"/>
  <c r="CG73" i="7"/>
  <c r="BW73" i="10" s="1"/>
  <c r="BI73" i="10"/>
  <c r="BK31" i="10"/>
  <c r="BO31" i="10"/>
  <c r="CI31" i="7"/>
  <c r="BY31" i="10" s="1"/>
  <c r="BG31" i="10"/>
  <c r="BN31" i="10"/>
  <c r="CE31" i="7"/>
  <c r="BU31" i="10" s="1"/>
  <c r="BM31" i="10"/>
  <c r="BQ31" i="10"/>
  <c r="CK31" i="7"/>
  <c r="CA31" i="10" s="1"/>
  <c r="CH31" i="7"/>
  <c r="BX31" i="10" s="1"/>
  <c r="BJ31" i="10"/>
  <c r="EK113" i="5"/>
  <c r="EK115" i="5"/>
  <c r="EK119" i="5"/>
  <c r="EK116" i="5"/>
  <c r="BH40" i="10"/>
  <c r="CF40" i="7"/>
  <c r="BV40" i="10" s="1"/>
  <c r="CL40" i="10"/>
  <c r="CE40" i="10"/>
  <c r="CJ40" i="10"/>
  <c r="CI40" i="10"/>
  <c r="CD40" i="10"/>
  <c r="CH40" i="10"/>
  <c r="CF40" i="10"/>
  <c r="CC40" i="10"/>
  <c r="CK40" i="10"/>
  <c r="CG40" i="10"/>
  <c r="CI40" i="7"/>
  <c r="BY40" i="10" s="1"/>
  <c r="BK40" i="10"/>
  <c r="BO40" i="10"/>
  <c r="CG40" i="7"/>
  <c r="BW40" i="10" s="1"/>
  <c r="BI40" i="10"/>
  <c r="BJ55" i="10"/>
  <c r="CH55" i="7"/>
  <c r="BX55" i="10" s="1"/>
  <c r="BG55" i="10"/>
  <c r="BN55" i="10"/>
  <c r="CE55" i="7"/>
  <c r="BU55" i="10" s="1"/>
  <c r="BI55" i="10"/>
  <c r="CG55" i="7"/>
  <c r="BW55" i="10" s="1"/>
  <c r="CF55" i="7"/>
  <c r="BV55" i="10" s="1"/>
  <c r="BH55" i="10"/>
  <c r="CJ98" i="7"/>
  <c r="BZ98" i="10" s="1"/>
  <c r="BP98" i="10"/>
  <c r="BL98" i="10"/>
  <c r="CK98" i="10"/>
  <c r="CL98" i="10"/>
  <c r="CE98" i="10"/>
  <c r="CG98" i="10"/>
  <c r="CI98" i="10"/>
  <c r="CH98" i="10"/>
  <c r="CJ98" i="10"/>
  <c r="CF98" i="10"/>
  <c r="CC98" i="10"/>
  <c r="CD98" i="10"/>
  <c r="BQ98" i="10"/>
  <c r="CK98" i="7"/>
  <c r="CA98" i="10" s="1"/>
  <c r="BM98" i="10"/>
  <c r="BO98" i="10"/>
  <c r="CI98" i="7"/>
  <c r="BY98" i="10" s="1"/>
  <c r="BK98" i="10"/>
  <c r="CH34" i="5"/>
  <c r="CI34" i="5"/>
  <c r="CG34" i="5"/>
  <c r="CJ34" i="5"/>
  <c r="BJ103" i="10"/>
  <c r="CH103" i="7"/>
  <c r="BG103" i="10"/>
  <c r="BN103" i="10"/>
  <c r="CE103" i="7"/>
  <c r="BU103" i="10" s="1"/>
  <c r="BH103" i="10"/>
  <c r="CF103" i="7"/>
  <c r="BV103" i="10" s="1"/>
  <c r="CG103" i="10"/>
  <c r="CJ103" i="10"/>
  <c r="CF103" i="10"/>
  <c r="CK103" i="10"/>
  <c r="CE103" i="10"/>
  <c r="CC103" i="10"/>
  <c r="CD103" i="10"/>
  <c r="CH103" i="10"/>
  <c r="CI103" i="10"/>
  <c r="CL103" i="10"/>
  <c r="CG29" i="5"/>
  <c r="CF29" i="5"/>
  <c r="BQ69" i="10"/>
  <c r="BM69" i="10"/>
  <c r="CK69" i="7"/>
  <c r="CA69" i="10" s="1"/>
  <c r="BJ69" i="10"/>
  <c r="CH69" i="7"/>
  <c r="BX69" i="10" s="1"/>
  <c r="CG69" i="7"/>
  <c r="BW69" i="10" s="1"/>
  <c r="BI69" i="10"/>
  <c r="BL69" i="10"/>
  <c r="BP69" i="10"/>
  <c r="CJ69" i="7"/>
  <c r="BZ69" i="10" s="1"/>
  <c r="BO35" i="10"/>
  <c r="CI35" i="7"/>
  <c r="BY35" i="10" s="1"/>
  <c r="BK35" i="10"/>
  <c r="BP35" i="10"/>
  <c r="CJ35" i="7"/>
  <c r="BZ35" i="10" s="1"/>
  <c r="BL35" i="10"/>
  <c r="BN35" i="10"/>
  <c r="CE35" i="7"/>
  <c r="BU35" i="10" s="1"/>
  <c r="BG35" i="10"/>
  <c r="BM35" i="10"/>
  <c r="CK35" i="7"/>
  <c r="CA35" i="10" s="1"/>
  <c r="BQ35" i="10"/>
  <c r="CH101" i="7"/>
  <c r="BX101" i="10" s="1"/>
  <c r="BJ101" i="10"/>
  <c r="CF101" i="7"/>
  <c r="BV101" i="10" s="1"/>
  <c r="BH101" i="10"/>
  <c r="BP101" i="10"/>
  <c r="CJ101" i="7"/>
  <c r="BZ101" i="10" s="1"/>
  <c r="BL101" i="10"/>
  <c r="BN101" i="10"/>
  <c r="BG101" i="10"/>
  <c r="CE101" i="7"/>
  <c r="BU101" i="10" s="1"/>
  <c r="BK8" i="10"/>
  <c r="BO8" i="10"/>
  <c r="CI8" i="7"/>
  <c r="BY8" i="10" s="1"/>
  <c r="BL8" i="10"/>
  <c r="BP8" i="10"/>
  <c r="CJ8" i="7"/>
  <c r="BZ8" i="10" s="1"/>
  <c r="CF8" i="7"/>
  <c r="BV8" i="10" s="1"/>
  <c r="BH8" i="10"/>
  <c r="BN8" i="10"/>
  <c r="CE8" i="7"/>
  <c r="BU8" i="10" s="1"/>
  <c r="BG8" i="10"/>
  <c r="BN10" i="10"/>
  <c r="BG10" i="10"/>
  <c r="CE10" i="7"/>
  <c r="BU10" i="10" s="1"/>
  <c r="BH10" i="10"/>
  <c r="CF10" i="7"/>
  <c r="BV10" i="10" s="1"/>
  <c r="CI10" i="7"/>
  <c r="BY10" i="10" s="1"/>
  <c r="BO10" i="10"/>
  <c r="BK10" i="10"/>
  <c r="BL10" i="10"/>
  <c r="BP10" i="10"/>
  <c r="CJ10" i="7"/>
  <c r="BZ10" i="10" s="1"/>
  <c r="CE99" i="5"/>
  <c r="CJ99" i="5"/>
  <c r="CG99" i="5"/>
  <c r="CI99" i="5"/>
  <c r="BM29" i="10"/>
  <c r="CK29" i="7"/>
  <c r="CA29" i="10" s="1"/>
  <c r="BQ29" i="10"/>
  <c r="CE29" i="7"/>
  <c r="BU29" i="10" s="1"/>
  <c r="BG29" i="10"/>
  <c r="BN29" i="10"/>
  <c r="BO29" i="10"/>
  <c r="CI29" i="7"/>
  <c r="BY29" i="10" s="1"/>
  <c r="BK29" i="10"/>
  <c r="BL29" i="10"/>
  <c r="BP29" i="10"/>
  <c r="CJ29" i="7"/>
  <c r="BZ29" i="10" s="1"/>
  <c r="CL53" i="10"/>
  <c r="CF53" i="10"/>
  <c r="CH53" i="10"/>
  <c r="CC53" i="10"/>
  <c r="CG53" i="10"/>
  <c r="CK53" i="10"/>
  <c r="CJ53" i="10"/>
  <c r="CD53" i="10"/>
  <c r="CE53" i="10"/>
  <c r="CI53" i="10"/>
  <c r="BH53" i="10"/>
  <c r="CF53" i="7"/>
  <c r="BV53" i="10" s="1"/>
  <c r="BN53" i="10"/>
  <c r="CE53" i="7"/>
  <c r="BU53" i="10" s="1"/>
  <c r="BG53" i="10"/>
  <c r="CH97" i="7"/>
  <c r="BX97" i="10" s="1"/>
  <c r="BJ97" i="10"/>
  <c r="BI97" i="10"/>
  <c r="CG97" i="7"/>
  <c r="BW97" i="10" s="1"/>
  <c r="BG97" i="10"/>
  <c r="BN97" i="10"/>
  <c r="CE97" i="7"/>
  <c r="BU97" i="10" s="1"/>
  <c r="CK97" i="7"/>
  <c r="CA97" i="10" s="1"/>
  <c r="BQ97" i="10"/>
  <c r="BM97" i="10"/>
  <c r="I1" i="10"/>
  <c r="CO1" i="7"/>
  <c r="CF49" i="5"/>
  <c r="CH49" i="5"/>
  <c r="CG49" i="5"/>
  <c r="CF19" i="7"/>
  <c r="BV19" i="10" s="1"/>
  <c r="BH19" i="10"/>
  <c r="BQ19" i="10"/>
  <c r="BM19" i="10"/>
  <c r="CK19" i="7"/>
  <c r="CA19" i="10" s="1"/>
  <c r="CE19" i="7"/>
  <c r="BU19" i="10" s="1"/>
  <c r="BN19" i="10"/>
  <c r="BG19" i="10"/>
  <c r="BK19" i="10"/>
  <c r="CI19" i="7"/>
  <c r="BY19" i="10" s="1"/>
  <c r="BO19" i="10"/>
  <c r="BP85" i="10"/>
  <c r="CJ85" i="7"/>
  <c r="BZ85" i="10" s="1"/>
  <c r="BL85" i="10"/>
  <c r="BJ85" i="10"/>
  <c r="CH85" i="7"/>
  <c r="BX85" i="10" s="1"/>
  <c r="BK85" i="10"/>
  <c r="CI85" i="7"/>
  <c r="BY85" i="10" s="1"/>
  <c r="BO85" i="10"/>
  <c r="CK85" i="7"/>
  <c r="CA85" i="10" s="1"/>
  <c r="BM85" i="10"/>
  <c r="BQ85" i="10"/>
  <c r="CF22" i="7"/>
  <c r="BV22" i="10" s="1"/>
  <c r="BH22" i="10"/>
  <c r="BJ22" i="10"/>
  <c r="CH22" i="7"/>
  <c r="CJ22" i="10"/>
  <c r="CI22" i="10"/>
  <c r="CH22" i="10"/>
  <c r="CG22" i="10"/>
  <c r="CF22" i="10"/>
  <c r="CL22" i="10"/>
  <c r="CC22" i="10"/>
  <c r="CD22" i="10"/>
  <c r="CE22" i="10"/>
  <c r="CK22" i="10"/>
  <c r="BG22" i="10"/>
  <c r="BN22" i="10"/>
  <c r="CE22" i="7"/>
  <c r="BU22" i="10" s="1"/>
  <c r="CF104" i="5"/>
  <c r="CJ104" i="5"/>
  <c r="CK82" i="5"/>
  <c r="CE82" i="5"/>
  <c r="CI82" i="5"/>
  <c r="CH82" i="5"/>
  <c r="BJ39" i="10"/>
  <c r="CH39" i="7"/>
  <c r="BP39" i="10"/>
  <c r="BL39" i="10"/>
  <c r="CJ39" i="7"/>
  <c r="BZ39" i="10" s="1"/>
  <c r="CD39" i="10"/>
  <c r="CI39" i="10"/>
  <c r="CL39" i="10"/>
  <c r="CC39" i="10"/>
  <c r="CH39" i="10"/>
  <c r="CK39" i="10"/>
  <c r="CJ39" i="10"/>
  <c r="CG39" i="10"/>
  <c r="CE39" i="10"/>
  <c r="CF39" i="10"/>
  <c r="CG39" i="7"/>
  <c r="BW39" i="10" s="1"/>
  <c r="BI39" i="10"/>
  <c r="CF82" i="7"/>
  <c r="BV82" i="10" s="1"/>
  <c r="BH82" i="10"/>
  <c r="BJ82" i="10"/>
  <c r="CH82" i="7"/>
  <c r="BX82" i="10" s="1"/>
  <c r="CG82" i="7"/>
  <c r="BW82" i="10" s="1"/>
  <c r="BI82" i="10"/>
  <c r="CI82" i="7"/>
  <c r="BY82" i="10" s="1"/>
  <c r="BO82" i="10"/>
  <c r="BK82" i="10"/>
  <c r="CG72" i="5"/>
  <c r="CH72" i="5"/>
  <c r="CE15" i="7"/>
  <c r="BU15" i="10" s="1"/>
  <c r="BN15" i="10"/>
  <c r="BG15" i="10"/>
  <c r="BJ15" i="10"/>
  <c r="CH15" i="7"/>
  <c r="BX15" i="10" s="1"/>
  <c r="CF15" i="7"/>
  <c r="BV15" i="10" s="1"/>
  <c r="BH15" i="10"/>
  <c r="BL15" i="10"/>
  <c r="BP15" i="10"/>
  <c r="CJ15" i="7"/>
  <c r="BZ15" i="10" s="1"/>
  <c r="BQ68" i="10"/>
  <c r="CK68" i="7"/>
  <c r="CA68" i="10" s="1"/>
  <c r="BM68" i="10"/>
  <c r="CF68" i="7"/>
  <c r="BV68" i="10" s="1"/>
  <c r="BH68" i="10"/>
  <c r="BJ68" i="10"/>
  <c r="CH68" i="7"/>
  <c r="CG68" i="10"/>
  <c r="CH68" i="10"/>
  <c r="CI68" i="10"/>
  <c r="CJ68" i="10"/>
  <c r="CL68" i="10"/>
  <c r="CD68" i="10"/>
  <c r="CF68" i="10"/>
  <c r="CC68" i="10"/>
  <c r="CE68" i="10"/>
  <c r="CK68" i="10"/>
  <c r="CF30" i="5"/>
  <c r="CK30" i="5"/>
  <c r="CE30" i="5"/>
  <c r="CJ30" i="5"/>
  <c r="BG83" i="10"/>
  <c r="CE83" i="7"/>
  <c r="BU83" i="10" s="1"/>
  <c r="BN83" i="10"/>
  <c r="CH83" i="7"/>
  <c r="BX83" i="10" s="1"/>
  <c r="BJ83" i="10"/>
  <c r="BL83" i="10"/>
  <c r="CJ83" i="7"/>
  <c r="BZ83" i="10" s="1"/>
  <c r="BP83" i="10"/>
  <c r="CI83" i="7"/>
  <c r="BY83" i="10" s="1"/>
  <c r="BK83" i="10"/>
  <c r="BO83" i="10"/>
  <c r="BK44" i="10"/>
  <c r="BO44" i="10"/>
  <c r="CI44" i="7"/>
  <c r="BY44" i="10" s="1"/>
  <c r="CF44" i="7"/>
  <c r="BV44" i="10" s="1"/>
  <c r="BH44" i="10"/>
  <c r="CK44" i="7"/>
  <c r="CA44" i="10" s="1"/>
  <c r="BQ44" i="10"/>
  <c r="BM44" i="10"/>
  <c r="BI44" i="10"/>
  <c r="CG44" i="7"/>
  <c r="BW44" i="10" s="1"/>
  <c r="BP93" i="10"/>
  <c r="CJ93" i="7"/>
  <c r="BZ93" i="10" s="1"/>
  <c r="BL93" i="10"/>
  <c r="BH93" i="10"/>
  <c r="CF93" i="7"/>
  <c r="BV93" i="10" s="1"/>
  <c r="CG93" i="7"/>
  <c r="BW93" i="10" s="1"/>
  <c r="BI93" i="10"/>
  <c r="CD93" i="10"/>
  <c r="CI93" i="10"/>
  <c r="CJ93" i="10"/>
  <c r="CF93" i="10"/>
  <c r="CG93" i="10"/>
  <c r="CC93" i="10"/>
  <c r="CL93" i="10"/>
  <c r="CE93" i="10"/>
  <c r="CK93" i="10"/>
  <c r="CH93" i="10"/>
  <c r="BJ26" i="10"/>
  <c r="CH26" i="7"/>
  <c r="BX26" i="10" s="1"/>
  <c r="CJ26" i="7"/>
  <c r="BZ26" i="10" s="1"/>
  <c r="BP26" i="10"/>
  <c r="BL26" i="10"/>
  <c r="BH26" i="10"/>
  <c r="CF26" i="7"/>
  <c r="BV26" i="10" s="1"/>
  <c r="CK26" i="7"/>
  <c r="CA26" i="10" s="1"/>
  <c r="BQ26" i="10"/>
  <c r="BM26" i="10"/>
  <c r="EK127" i="5"/>
  <c r="CE95" i="5"/>
  <c r="CI95" i="5"/>
  <c r="EK123" i="5"/>
  <c r="CH95" i="5"/>
  <c r="EK122" i="5"/>
  <c r="BI67" i="10"/>
  <c r="CG67" i="7"/>
  <c r="BW67" i="10" s="1"/>
  <c r="CI67" i="7"/>
  <c r="BY67" i="10" s="1"/>
  <c r="BO67" i="10"/>
  <c r="BK67" i="10"/>
  <c r="CK67" i="10"/>
  <c r="CD67" i="10"/>
  <c r="CF67" i="10"/>
  <c r="CI67" i="10"/>
  <c r="CE67" i="10"/>
  <c r="CC67" i="10"/>
  <c r="CL67" i="10"/>
  <c r="CG67" i="10"/>
  <c r="CJ67" i="10"/>
  <c r="CH67" i="10"/>
  <c r="BM67" i="10"/>
  <c r="CK67" i="7"/>
  <c r="CA67" i="10" s="1"/>
  <c r="BQ67" i="10"/>
  <c r="BG64" i="10"/>
  <c r="CE64" i="7"/>
  <c r="BU64" i="10" s="1"/>
  <c r="BN64" i="10"/>
  <c r="BQ64" i="10"/>
  <c r="BM64" i="10"/>
  <c r="CK64" i="7"/>
  <c r="CA64" i="10" s="1"/>
  <c r="BL64" i="10"/>
  <c r="CJ64" i="7"/>
  <c r="BZ64" i="10" s="1"/>
  <c r="BP64" i="10"/>
  <c r="BI64" i="10"/>
  <c r="CG64" i="7"/>
  <c r="BW64" i="10" s="1"/>
  <c r="CC87" i="10"/>
  <c r="CL87" i="10"/>
  <c r="CJ87" i="10"/>
  <c r="CH87" i="10"/>
  <c r="CK87" i="10"/>
  <c r="CI87" i="10"/>
  <c r="CG87" i="10"/>
  <c r="CE87" i="10"/>
  <c r="CF87" i="10"/>
  <c r="CD87" i="10"/>
  <c r="CK87" i="7"/>
  <c r="CA87" i="10" s="1"/>
  <c r="BM87" i="10"/>
  <c r="BQ87" i="10"/>
  <c r="CG87" i="7"/>
  <c r="BW87" i="10" s="1"/>
  <c r="BI87" i="10"/>
  <c r="BG87" i="10"/>
  <c r="BN87" i="10"/>
  <c r="CE87" i="7"/>
  <c r="BU87" i="10" s="1"/>
  <c r="BK70" i="10"/>
  <c r="CI70" i="7"/>
  <c r="BY70" i="10" s="1"/>
  <c r="BO70" i="10"/>
  <c r="BQ70" i="10"/>
  <c r="BM70" i="10"/>
  <c r="CK70" i="7"/>
  <c r="CA70" i="10" s="1"/>
  <c r="BH70" i="10"/>
  <c r="CF70" i="7"/>
  <c r="BV70" i="10" s="1"/>
  <c r="CH70" i="10"/>
  <c r="CL70" i="10"/>
  <c r="CJ70" i="10"/>
  <c r="CI70" i="10"/>
  <c r="CC70" i="10"/>
  <c r="CD70" i="10"/>
  <c r="CF70" i="10"/>
  <c r="CG70" i="10"/>
  <c r="CK70" i="10"/>
  <c r="CE70" i="10"/>
  <c r="CE92" i="7"/>
  <c r="BU92" i="10" s="1"/>
  <c r="BG92" i="10"/>
  <c r="BN92" i="10"/>
  <c r="CG92" i="7"/>
  <c r="BW92" i="10" s="1"/>
  <c r="BI92" i="10"/>
  <c r="CH92" i="7"/>
  <c r="BX92" i="10" s="1"/>
  <c r="BJ92" i="10"/>
  <c r="BO92" i="10"/>
  <c r="BK92" i="10"/>
  <c r="CI92" i="7"/>
  <c r="BY92" i="10" s="1"/>
  <c r="BM81" i="10"/>
  <c r="CK81" i="7"/>
  <c r="CA81" i="10" s="1"/>
  <c r="BQ81" i="10"/>
  <c r="BH81" i="10"/>
  <c r="CF81" i="7"/>
  <c r="BV81" i="10" s="1"/>
  <c r="CK81" i="10"/>
  <c r="CD81" i="10"/>
  <c r="CJ81" i="10"/>
  <c r="CH81" i="10"/>
  <c r="CL81" i="10"/>
  <c r="CF81" i="10"/>
  <c r="CE81" i="10"/>
  <c r="CC81" i="10"/>
  <c r="CI81" i="10"/>
  <c r="CG81" i="10"/>
  <c r="CG81" i="7"/>
  <c r="BW81" i="10" s="1"/>
  <c r="BI81" i="10"/>
  <c r="BO18" i="10"/>
  <c r="BK18" i="10"/>
  <c r="CI18" i="7"/>
  <c r="BY18" i="10" s="1"/>
  <c r="CL18" i="10"/>
  <c r="CE18" i="10"/>
  <c r="CJ18" i="10"/>
  <c r="CI18" i="10"/>
  <c r="CG18" i="10"/>
  <c r="CF18" i="10"/>
  <c r="CC18" i="10"/>
  <c r="CH18" i="10"/>
  <c r="CD18" i="10"/>
  <c r="CK18" i="10"/>
  <c r="BI18" i="10"/>
  <c r="CG18" i="7"/>
  <c r="BW18" i="10" s="1"/>
  <c r="CE18" i="7"/>
  <c r="BU18" i="10" s="1"/>
  <c r="BN18" i="10"/>
  <c r="BG18" i="10"/>
  <c r="BI4" i="10"/>
  <c r="CG4" i="7"/>
  <c r="BW4" i="10" s="1"/>
  <c r="BM4" i="10"/>
  <c r="CK4" i="7"/>
  <c r="CA4" i="10" s="1"/>
  <c r="BQ4" i="10"/>
  <c r="CJ4" i="10"/>
  <c r="CL4" i="10"/>
  <c r="CK4" i="10"/>
  <c r="CH4" i="10"/>
  <c r="CD4" i="10"/>
  <c r="CF4" i="10"/>
  <c r="CC4" i="10"/>
  <c r="CE4" i="10"/>
  <c r="CI4" i="10"/>
  <c r="CG4" i="10"/>
  <c r="CH4" i="7"/>
  <c r="BX4" i="10" s="1"/>
  <c r="BJ4" i="10"/>
  <c r="CJ66" i="5"/>
  <c r="CK66" i="5"/>
  <c r="CI66" i="5"/>
  <c r="BG28" i="10"/>
  <c r="BN28" i="10"/>
  <c r="CE28" i="7"/>
  <c r="BU28" i="10" s="1"/>
  <c r="BH28" i="10"/>
  <c r="CF28" i="7"/>
  <c r="BV28" i="10" s="1"/>
  <c r="CK28" i="7"/>
  <c r="CA28" i="10" s="1"/>
  <c r="BQ28" i="10"/>
  <c r="BM28" i="10"/>
  <c r="CG28" i="7"/>
  <c r="BW28" i="10" s="1"/>
  <c r="BI28" i="10"/>
  <c r="CK65" i="5"/>
  <c r="CE65" i="5"/>
  <c r="CF66" i="7"/>
  <c r="BV66" i="10" s="1"/>
  <c r="BH66" i="10"/>
  <c r="CG66" i="7"/>
  <c r="BW66" i="10" s="1"/>
  <c r="BI66" i="10"/>
  <c r="BO66" i="10"/>
  <c r="CI66" i="7"/>
  <c r="BY66" i="10" s="1"/>
  <c r="BK66" i="10"/>
  <c r="BJ66" i="10"/>
  <c r="CH66" i="7"/>
  <c r="BX66" i="10" s="1"/>
  <c r="CJ23" i="5"/>
  <c r="CF23" i="5"/>
  <c r="CG23" i="5"/>
  <c r="BI24" i="10"/>
  <c r="CG24" i="7"/>
  <c r="BW24" i="10" s="1"/>
  <c r="CH24" i="7"/>
  <c r="BJ24" i="10"/>
  <c r="BH24" i="10"/>
  <c r="CF24" i="7"/>
  <c r="BV24" i="10" s="1"/>
  <c r="CG24" i="10"/>
  <c r="CL24" i="10"/>
  <c r="CI24" i="10"/>
  <c r="CJ24" i="10"/>
  <c r="CK24" i="10"/>
  <c r="CC24" i="10"/>
  <c r="CH24" i="10"/>
  <c r="CE24" i="10"/>
  <c r="CF24" i="10"/>
  <c r="CD24" i="10"/>
  <c r="CF60" i="5"/>
  <c r="CE60" i="5"/>
  <c r="CI90" i="7"/>
  <c r="BY90" i="10" s="1"/>
  <c r="BK90" i="10"/>
  <c r="BO90" i="10"/>
  <c r="BI90" i="10"/>
  <c r="CG90" i="7"/>
  <c r="BW90" i="10" s="1"/>
  <c r="BJ90" i="10"/>
  <c r="CH90" i="7"/>
  <c r="BX90" i="10" s="1"/>
  <c r="CE90" i="7"/>
  <c r="BU90" i="10" s="1"/>
  <c r="BN90" i="10"/>
  <c r="BG90" i="10"/>
  <c r="CK51" i="5"/>
  <c r="CF21" i="7"/>
  <c r="BV21" i="10" s="1"/>
  <c r="BH21" i="10"/>
  <c r="CJ21" i="7"/>
  <c r="BZ21" i="10" s="1"/>
  <c r="BP21" i="10"/>
  <c r="BL21" i="10"/>
  <c r="BQ21" i="10"/>
  <c r="CK21" i="7"/>
  <c r="CA21" i="10" s="1"/>
  <c r="BM21" i="10"/>
  <c r="BJ21" i="10"/>
  <c r="CH21" i="7"/>
  <c r="BX21" i="10" s="1"/>
  <c r="CE94" i="5"/>
  <c r="CJ94" i="5"/>
  <c r="CH94" i="5"/>
  <c r="CK94" i="5"/>
  <c r="BM84" i="10"/>
  <c r="BQ84" i="10"/>
  <c r="CK84" i="7"/>
  <c r="CA84" i="10" s="1"/>
  <c r="BL84" i="10"/>
  <c r="CJ84" i="7"/>
  <c r="BZ84" i="10" s="1"/>
  <c r="BP84" i="10"/>
  <c r="BI84" i="10"/>
  <c r="CG84" i="7"/>
  <c r="BW84" i="10" s="1"/>
  <c r="BJ84" i="10"/>
  <c r="CH84" i="7"/>
  <c r="BX84" i="10" s="1"/>
  <c r="CF27" i="5"/>
  <c r="CG27" i="5"/>
  <c r="CE27" i="5"/>
  <c r="CJ6" i="5"/>
  <c r="CH6" i="5"/>
  <c r="CG6" i="5"/>
  <c r="CK6" i="5"/>
  <c r="CJ4" i="5"/>
  <c r="CK83" i="5"/>
  <c r="CF83" i="5"/>
  <c r="CJ83" i="5"/>
  <c r="CK107" i="10"/>
  <c r="CI107" i="10"/>
  <c r="CL107" i="10"/>
  <c r="CH107" i="10"/>
  <c r="CF107" i="10"/>
  <c r="CJ107" i="10"/>
  <c r="CD107" i="10"/>
  <c r="CE107" i="10"/>
  <c r="CG107" i="10"/>
  <c r="CC107" i="10"/>
  <c r="BL107" i="10"/>
  <c r="CJ107" i="7"/>
  <c r="BZ107" i="10" s="1"/>
  <c r="BP107" i="10"/>
  <c r="CG107" i="7"/>
  <c r="BW107" i="10" s="1"/>
  <c r="BI107" i="10"/>
  <c r="BQ107" i="10"/>
  <c r="CK107" i="7"/>
  <c r="CA107" i="10" s="1"/>
  <c r="BM107" i="10"/>
  <c r="CG57" i="5"/>
  <c r="CF57" i="5"/>
  <c r="CE57" i="5"/>
  <c r="CG107" i="5"/>
  <c r="CJ79" i="7"/>
  <c r="BZ79" i="10" s="1"/>
  <c r="BL79" i="10"/>
  <c r="BP79" i="10"/>
  <c r="BM79" i="10"/>
  <c r="BQ79" i="10"/>
  <c r="CK79" i="7"/>
  <c r="CA79" i="10" s="1"/>
  <c r="BN79" i="10"/>
  <c r="CE79" i="7"/>
  <c r="BU79" i="10" s="1"/>
  <c r="BG79" i="10"/>
  <c r="CH79" i="7"/>
  <c r="BX79" i="10" s="1"/>
  <c r="BJ79" i="10"/>
  <c r="CE25" i="7"/>
  <c r="BU25" i="10" s="1"/>
  <c r="BG25" i="10"/>
  <c r="BN25" i="10"/>
  <c r="CJ25" i="7"/>
  <c r="BZ25" i="10" s="1"/>
  <c r="BL25" i="10"/>
  <c r="BP25" i="10"/>
  <c r="BI25" i="10"/>
  <c r="CG25" i="7"/>
  <c r="BW25" i="10" s="1"/>
  <c r="CJ25" i="10"/>
  <c r="CK25" i="10"/>
  <c r="CL25" i="10"/>
  <c r="CG25" i="10"/>
  <c r="CE25" i="10"/>
  <c r="CI25" i="10"/>
  <c r="CC25" i="10"/>
  <c r="CF25" i="10"/>
  <c r="CH25" i="10"/>
  <c r="CD25" i="10"/>
  <c r="BG71" i="10"/>
  <c r="CE71" i="7"/>
  <c r="BU71" i="10" s="1"/>
  <c r="BN71" i="10"/>
  <c r="BK71" i="10"/>
  <c r="CI71" i="7"/>
  <c r="BY71" i="10" s="1"/>
  <c r="BO71" i="10"/>
  <c r="BL71" i="10"/>
  <c r="BP71" i="10"/>
  <c r="CJ71" i="7"/>
  <c r="BZ71" i="10" s="1"/>
  <c r="BI71" i="10"/>
  <c r="CG71" i="7"/>
  <c r="BW71" i="10" s="1"/>
  <c r="CJ13" i="7"/>
  <c r="BZ13" i="10" s="1"/>
  <c r="BP13" i="10"/>
  <c r="BL13" i="10"/>
  <c r="BH13" i="10"/>
  <c r="CF13" i="7"/>
  <c r="BV13" i="10" s="1"/>
  <c r="BI13" i="10"/>
  <c r="CG13" i="7"/>
  <c r="BW13" i="10" s="1"/>
  <c r="BK13" i="10"/>
  <c r="BO13" i="10"/>
  <c r="CI13" i="7"/>
  <c r="BY13" i="10" s="1"/>
  <c r="BQ111" i="10"/>
  <c r="BM111" i="10"/>
  <c r="CK111" i="7"/>
  <c r="CA111" i="10" s="1"/>
  <c r="CG111" i="7"/>
  <c r="BW111" i="10" s="1"/>
  <c r="BI111" i="10"/>
  <c r="CI111" i="7"/>
  <c r="BY111" i="10" s="1"/>
  <c r="BO111" i="10"/>
  <c r="BK111" i="10"/>
  <c r="CH111" i="10"/>
  <c r="CJ111" i="10"/>
  <c r="CD111" i="10"/>
  <c r="CC111" i="10"/>
  <c r="CL111" i="10"/>
  <c r="CI111" i="10"/>
  <c r="CK111" i="10"/>
  <c r="CG111" i="10"/>
  <c r="CE111" i="10"/>
  <c r="CF111" i="10"/>
  <c r="BG7" i="10"/>
  <c r="CE7" i="7"/>
  <c r="BU7" i="10" s="1"/>
  <c r="BN7" i="10"/>
  <c r="BP7" i="10"/>
  <c r="BL7" i="10"/>
  <c r="CJ7" i="7"/>
  <c r="BZ7" i="10" s="1"/>
  <c r="BQ7" i="10"/>
  <c r="BM7" i="10"/>
  <c r="CK7" i="7"/>
  <c r="CA7" i="10" s="1"/>
  <c r="BK7" i="10"/>
  <c r="CI7" i="7"/>
  <c r="BY7" i="10" s="1"/>
  <c r="BO7" i="10"/>
  <c r="CH110" i="10"/>
  <c r="CG110" i="10"/>
  <c r="CI110" i="10"/>
  <c r="CC110" i="10"/>
  <c r="CJ110" i="10"/>
  <c r="CF110" i="10"/>
  <c r="CK110" i="10"/>
  <c r="CD110" i="10"/>
  <c r="CE110" i="10"/>
  <c r="CL110" i="10"/>
  <c r="CJ110" i="7"/>
  <c r="BZ110" i="10" s="1"/>
  <c r="BP110" i="10"/>
  <c r="BL110" i="10"/>
  <c r="BN110" i="10"/>
  <c r="CE110" i="7"/>
  <c r="BU110" i="10" s="1"/>
  <c r="BG110" i="10"/>
  <c r="BJ110" i="10"/>
  <c r="CH110" i="7"/>
  <c r="BX110" i="10" s="1"/>
  <c r="CI65" i="7"/>
  <c r="BY65" i="10" s="1"/>
  <c r="BK65" i="10"/>
  <c r="BO65" i="10"/>
  <c r="CD65" i="10"/>
  <c r="CH65" i="10"/>
  <c r="CF65" i="10"/>
  <c r="CK65" i="10"/>
  <c r="CC65" i="10"/>
  <c r="CJ65" i="10"/>
  <c r="CL65" i="10"/>
  <c r="CG65" i="10"/>
  <c r="CE65" i="10"/>
  <c r="CI65" i="10"/>
  <c r="BI65" i="10"/>
  <c r="CG65" i="7"/>
  <c r="BW65" i="10" s="1"/>
  <c r="BM65" i="10"/>
  <c r="BQ65" i="10"/>
  <c r="CK65" i="7"/>
  <c r="CA65" i="10" s="1"/>
  <c r="CK105" i="10"/>
  <c r="CG105" i="10"/>
  <c r="CC105" i="10"/>
  <c r="CE105" i="10"/>
  <c r="CF105" i="10"/>
  <c r="CL105" i="10"/>
  <c r="CI105" i="10"/>
  <c r="CH105" i="10"/>
  <c r="CJ105" i="10"/>
  <c r="CD105" i="10"/>
  <c r="BO105" i="10"/>
  <c r="CI105" i="7"/>
  <c r="BY105" i="10" s="1"/>
  <c r="BK105" i="10"/>
  <c r="CG105" i="7"/>
  <c r="BW105" i="10" s="1"/>
  <c r="BI105" i="10"/>
  <c r="CE105" i="7"/>
  <c r="BU105" i="10" s="1"/>
  <c r="BN105" i="10"/>
  <c r="BG105" i="10"/>
  <c r="CJ56" i="5"/>
  <c r="CF56" i="5"/>
  <c r="CE56" i="5"/>
  <c r="BI61" i="10"/>
  <c r="CG61" i="7"/>
  <c r="BW61" i="10" s="1"/>
  <c r="BH61" i="10"/>
  <c r="CF61" i="7"/>
  <c r="BV61" i="10" s="1"/>
  <c r="CJ61" i="7"/>
  <c r="BZ61" i="10" s="1"/>
  <c r="BP61" i="10"/>
  <c r="BL61" i="10"/>
  <c r="BJ61" i="10"/>
  <c r="CH61" i="7"/>
  <c r="BX61" i="10" s="1"/>
  <c r="CH33" i="5"/>
  <c r="CI33" i="5"/>
  <c r="CJ33" i="5"/>
  <c r="CG33" i="5"/>
  <c r="CE54" i="7"/>
  <c r="BU54" i="10" s="1"/>
  <c r="BG54" i="10"/>
  <c r="BN54" i="10"/>
  <c r="BQ54" i="10"/>
  <c r="CK54" i="7"/>
  <c r="CA54" i="10" s="1"/>
  <c r="BM54" i="10"/>
  <c r="BJ54" i="10"/>
  <c r="CH54" i="7"/>
  <c r="BX54" i="10" s="1"/>
  <c r="BP54" i="10"/>
  <c r="CJ54" i="7"/>
  <c r="BZ54" i="10" s="1"/>
  <c r="BL54" i="10"/>
  <c r="CK79" i="5"/>
  <c r="CI79" i="5"/>
  <c r="CF79" i="5"/>
  <c r="CF46" i="7"/>
  <c r="BV46" i="10" s="1"/>
  <c r="BH46" i="10"/>
  <c r="CE46" i="7"/>
  <c r="BU46" i="10" s="1"/>
  <c r="BG46" i="10"/>
  <c r="BN46" i="10"/>
  <c r="CH46" i="7"/>
  <c r="BX46" i="10" s="1"/>
  <c r="BJ46" i="10"/>
  <c r="BI46" i="10"/>
  <c r="CG46" i="7"/>
  <c r="BW46" i="10" s="1"/>
  <c r="CK104" i="10"/>
  <c r="CJ104" i="10"/>
  <c r="CH104" i="10"/>
  <c r="CI104" i="10"/>
  <c r="CG104" i="10"/>
  <c r="CE104" i="10"/>
  <c r="CD104" i="10"/>
  <c r="CC104" i="10"/>
  <c r="CF104" i="10"/>
  <c r="CL104" i="10"/>
  <c r="CH104" i="7"/>
  <c r="BJ104" i="10"/>
  <c r="BG104" i="10"/>
  <c r="CE104" i="7"/>
  <c r="BU104" i="10" s="1"/>
  <c r="BN104" i="10"/>
  <c r="BH104" i="10"/>
  <c r="CF104" i="7"/>
  <c r="BV104" i="10" s="1"/>
  <c r="CH106" i="10"/>
  <c r="CD106" i="10"/>
  <c r="CL106" i="10"/>
  <c r="CC106" i="10"/>
  <c r="CG106" i="10"/>
  <c r="CE106" i="10"/>
  <c r="CJ106" i="10"/>
  <c r="CF106" i="10"/>
  <c r="CI106" i="10"/>
  <c r="CK106" i="10"/>
  <c r="CF106" i="7"/>
  <c r="BV106" i="10" s="1"/>
  <c r="BH106" i="10"/>
  <c r="CH106" i="7"/>
  <c r="BJ106" i="10"/>
  <c r="CK106" i="7"/>
  <c r="CA106" i="10" s="1"/>
  <c r="BQ106" i="10"/>
  <c r="BM106" i="10"/>
  <c r="CH84" i="5"/>
  <c r="CI84" i="5"/>
  <c r="CF84" i="5"/>
  <c r="BL11" i="10"/>
  <c r="CJ11" i="7"/>
  <c r="BZ11" i="10" s="1"/>
  <c r="BP11" i="10"/>
  <c r="BM11" i="10"/>
  <c r="BQ11" i="10"/>
  <c r="CK11" i="7"/>
  <c r="CA11" i="10" s="1"/>
  <c r="BI11" i="10"/>
  <c r="CG11" i="7"/>
  <c r="BW11" i="10" s="1"/>
  <c r="BJ11" i="10"/>
  <c r="CH11" i="7"/>
  <c r="BX11" i="10" s="1"/>
  <c r="CH88" i="7"/>
  <c r="BX88" i="10" s="1"/>
  <c r="BJ88" i="10"/>
  <c r="BQ88" i="10"/>
  <c r="BM88" i="10"/>
  <c r="CK88" i="7"/>
  <c r="CA88" i="10" s="1"/>
  <c r="BH88" i="10"/>
  <c r="CF88" i="7"/>
  <c r="BV88" i="10" s="1"/>
  <c r="BL88" i="10"/>
  <c r="CJ88" i="7"/>
  <c r="BZ88" i="10" s="1"/>
  <c r="BP88" i="10"/>
  <c r="CF51" i="7"/>
  <c r="BV51" i="10" s="1"/>
  <c r="BH51" i="10"/>
  <c r="CE51" i="7"/>
  <c r="BU51" i="10" s="1"/>
  <c r="BG51" i="10"/>
  <c r="BN51" i="10"/>
  <c r="BO51" i="10"/>
  <c r="BK51" i="10"/>
  <c r="CI51" i="7"/>
  <c r="BY51" i="10" s="1"/>
  <c r="CJ51" i="7"/>
  <c r="BZ51" i="10" s="1"/>
  <c r="BP51" i="10"/>
  <c r="BL51" i="10"/>
  <c r="CK58" i="10"/>
  <c r="CJ58" i="10"/>
  <c r="CE58" i="10"/>
  <c r="CF58" i="10"/>
  <c r="CH58" i="10"/>
  <c r="CC58" i="10"/>
  <c r="CL58" i="10"/>
  <c r="CD58" i="10"/>
  <c r="CI58" i="10"/>
  <c r="CG58" i="10"/>
  <c r="CH58" i="7"/>
  <c r="BJ58" i="10"/>
  <c r="CJ58" i="7"/>
  <c r="BZ58" i="10" s="1"/>
  <c r="BL58" i="10"/>
  <c r="BP58" i="10"/>
  <c r="BQ58" i="10"/>
  <c r="BM58" i="10"/>
  <c r="CK58" i="7"/>
  <c r="CA58" i="10" s="1"/>
  <c r="BJ47" i="10"/>
  <c r="CH47" i="7"/>
  <c r="CF47" i="7"/>
  <c r="BV47" i="10" s="1"/>
  <c r="BH47" i="10"/>
  <c r="BI47" i="10"/>
  <c r="CG47" i="7"/>
  <c r="BW47" i="10" s="1"/>
  <c r="CL47" i="10"/>
  <c r="CH47" i="10"/>
  <c r="CI47" i="10"/>
  <c r="CG47" i="10"/>
  <c r="CD47" i="10"/>
  <c r="CF47" i="10"/>
  <c r="CK47" i="10"/>
  <c r="CJ47" i="10"/>
  <c r="CE47" i="10"/>
  <c r="CC47" i="10"/>
  <c r="BH109" i="10"/>
  <c r="CF109" i="7"/>
  <c r="BV109" i="10" s="1"/>
  <c r="BJ109" i="10"/>
  <c r="CH109" i="7"/>
  <c r="CK109" i="7"/>
  <c r="CA109" i="10" s="1"/>
  <c r="BQ109" i="10"/>
  <c r="BM109" i="10"/>
  <c r="CD109" i="10"/>
  <c r="CH109" i="10"/>
  <c r="CI109" i="10"/>
  <c r="CJ109" i="10"/>
  <c r="CF109" i="10"/>
  <c r="CG109" i="10"/>
  <c r="CK109" i="10"/>
  <c r="CL109" i="10"/>
  <c r="CC109" i="10"/>
  <c r="CE109" i="10"/>
  <c r="BO57" i="10"/>
  <c r="BK57" i="10"/>
  <c r="CI57" i="7"/>
  <c r="BY57" i="10" s="1"/>
  <c r="CH57" i="7"/>
  <c r="BX57" i="10" s="1"/>
  <c r="BJ57" i="10"/>
  <c r="BM57" i="10"/>
  <c r="CK57" i="7"/>
  <c r="CA57" i="10" s="1"/>
  <c r="BQ57" i="10"/>
  <c r="BN57" i="10"/>
  <c r="BG57" i="10"/>
  <c r="CE57" i="7"/>
  <c r="BU57" i="10" s="1"/>
  <c r="CE19" i="5"/>
  <c r="CG19" i="5"/>
  <c r="CK19" i="5"/>
  <c r="BI78" i="10"/>
  <c r="CG78" i="7"/>
  <c r="BW78" i="10" s="1"/>
  <c r="CF78" i="7"/>
  <c r="BV78" i="10" s="1"/>
  <c r="BH78" i="10"/>
  <c r="CE78" i="10"/>
  <c r="CL78" i="10"/>
  <c r="CJ78" i="10"/>
  <c r="CD78" i="10"/>
  <c r="CF78" i="10"/>
  <c r="CG78" i="10"/>
  <c r="CC78" i="10"/>
  <c r="CH78" i="10"/>
  <c r="CK78" i="10"/>
  <c r="CI78" i="10"/>
  <c r="BM78" i="10"/>
  <c r="BQ78" i="10"/>
  <c r="CK78" i="7"/>
  <c r="CA78" i="10" s="1"/>
  <c r="CH8" i="5"/>
  <c r="CE8" i="5"/>
  <c r="CJ8" i="5"/>
  <c r="CK92" i="5"/>
  <c r="CF92" i="5"/>
  <c r="CH92" i="5"/>
  <c r="CE92" i="5"/>
  <c r="BP59" i="10"/>
  <c r="CJ59" i="7"/>
  <c r="BZ59" i="10" s="1"/>
  <c r="BL59" i="10"/>
  <c r="BN59" i="10"/>
  <c r="BG59" i="10"/>
  <c r="CE59" i="7"/>
  <c r="BU59" i="10" s="1"/>
  <c r="BO59" i="10"/>
  <c r="BK59" i="10"/>
  <c r="CI59" i="7"/>
  <c r="BY59" i="10" s="1"/>
  <c r="BQ59" i="10"/>
  <c r="BM59" i="10"/>
  <c r="CK59" i="7"/>
  <c r="CA59" i="10" s="1"/>
  <c r="CE43" i="7"/>
  <c r="BU43" i="10" s="1"/>
  <c r="BN43" i="10"/>
  <c r="BG43" i="10"/>
  <c r="CG43" i="7"/>
  <c r="BW43" i="10" s="1"/>
  <c r="BI43" i="10"/>
  <c r="BM43" i="10"/>
  <c r="BQ43" i="10"/>
  <c r="CK43" i="7"/>
  <c r="CA43" i="10" s="1"/>
  <c r="CI43" i="10"/>
  <c r="CH43" i="10"/>
  <c r="CL43" i="10"/>
  <c r="CD43" i="10"/>
  <c r="CE43" i="10"/>
  <c r="CJ43" i="10"/>
  <c r="CF43" i="10"/>
  <c r="CG43" i="10"/>
  <c r="CK43" i="10"/>
  <c r="CC43" i="10"/>
  <c r="CF15" i="5"/>
  <c r="CE15" i="5"/>
  <c r="CH15" i="5"/>
  <c r="CK62" i="7"/>
  <c r="CA62" i="10" s="1"/>
  <c r="BM62" i="10"/>
  <c r="BQ62" i="10"/>
  <c r="BK62" i="10"/>
  <c r="CI62" i="7"/>
  <c r="BY62" i="10" s="1"/>
  <c r="BO62" i="10"/>
  <c r="BG62" i="10"/>
  <c r="BN62" i="10"/>
  <c r="CE62" i="7"/>
  <c r="BU62" i="10" s="1"/>
  <c r="CG62" i="7"/>
  <c r="BW62" i="10" s="1"/>
  <c r="BI62" i="10"/>
  <c r="CE36" i="5"/>
  <c r="CF36" i="5"/>
  <c r="CJ36" i="5"/>
  <c r="CI36" i="5"/>
  <c r="CG43" i="5"/>
  <c r="CJ43" i="5"/>
  <c r="CF43" i="5"/>
  <c r="CK7" i="5"/>
  <c r="CH7" i="5"/>
  <c r="CF7" i="5"/>
  <c r="BJ49" i="10"/>
  <c r="CH49" i="7"/>
  <c r="BX49" i="10" s="1"/>
  <c r="BI49" i="10"/>
  <c r="CG49" i="7"/>
  <c r="BW49" i="10" s="1"/>
  <c r="BN49" i="10"/>
  <c r="CE49" i="7"/>
  <c r="BU49" i="10" s="1"/>
  <c r="BG49" i="10"/>
  <c r="CK49" i="7"/>
  <c r="CA49" i="10" s="1"/>
  <c r="BQ49" i="10"/>
  <c r="BM49" i="10"/>
  <c r="CJ55" i="5"/>
  <c r="CH55" i="5"/>
  <c r="CI55" i="5"/>
  <c r="CE12" i="5"/>
  <c r="CK12" i="5"/>
  <c r="CH12" i="5"/>
  <c r="CJ12" i="5"/>
  <c r="BQ75" i="10"/>
  <c r="CK75" i="7"/>
  <c r="CA75" i="10" s="1"/>
  <c r="BM75" i="10"/>
  <c r="CJ75" i="7"/>
  <c r="BZ75" i="10" s="1"/>
  <c r="BP75" i="10"/>
  <c r="BL75" i="10"/>
  <c r="BH75" i="10"/>
  <c r="CF75" i="7"/>
  <c r="BV75" i="10" s="1"/>
  <c r="CG75" i="7"/>
  <c r="BW75" i="10" s="1"/>
  <c r="BI75" i="10"/>
  <c r="BL60" i="10"/>
  <c r="CJ60" i="7"/>
  <c r="BZ60" i="10" s="1"/>
  <c r="BP60" i="10"/>
  <c r="BJ60" i="10"/>
  <c r="CH60" i="7"/>
  <c r="CL60" i="10"/>
  <c r="CG60" i="10"/>
  <c r="CE60" i="10"/>
  <c r="CK60" i="10"/>
  <c r="CC60" i="10"/>
  <c r="CI60" i="10"/>
  <c r="CH60" i="10"/>
  <c r="CJ60" i="10"/>
  <c r="CF60" i="10"/>
  <c r="CD60" i="10"/>
  <c r="CG60" i="7"/>
  <c r="BW60" i="10" s="1"/>
  <c r="BI60" i="10"/>
  <c r="CK14" i="7"/>
  <c r="CA14" i="10" s="1"/>
  <c r="BM14" i="10"/>
  <c r="BQ14" i="10"/>
  <c r="BG14" i="10"/>
  <c r="BN14" i="10"/>
  <c r="CE14" i="7"/>
  <c r="BU14" i="10" s="1"/>
  <c r="BL14" i="10"/>
  <c r="BP14" i="10"/>
  <c r="CJ14" i="7"/>
  <c r="BZ14" i="10" s="1"/>
  <c r="CH14" i="7"/>
  <c r="BX14" i="10" s="1"/>
  <c r="BJ14" i="10"/>
  <c r="CE80" i="10"/>
  <c r="CH80" i="10"/>
  <c r="CK80" i="10"/>
  <c r="CF80" i="10"/>
  <c r="CC80" i="10"/>
  <c r="CJ80" i="10"/>
  <c r="CI80" i="10"/>
  <c r="CD80" i="10"/>
  <c r="CL80" i="10"/>
  <c r="CG80" i="10"/>
  <c r="CF80" i="7"/>
  <c r="BV80" i="10" s="1"/>
  <c r="BH80" i="10"/>
  <c r="BM80" i="10"/>
  <c r="CK80" i="7"/>
  <c r="CA80" i="10" s="1"/>
  <c r="BQ80" i="10"/>
  <c r="BJ80" i="10"/>
  <c r="CH80" i="7"/>
  <c r="CK47" i="5"/>
  <c r="CF47" i="5"/>
  <c r="CE47" i="5"/>
  <c r="CI42" i="7"/>
  <c r="BY42" i="10" s="1"/>
  <c r="BO42" i="10"/>
  <c r="BK42" i="10"/>
  <c r="BI42" i="10"/>
  <c r="CG42" i="7"/>
  <c r="BW42" i="10" s="1"/>
  <c r="BM42" i="10"/>
  <c r="CK42" i="7"/>
  <c r="CA42" i="10" s="1"/>
  <c r="BQ42" i="10"/>
  <c r="BP42" i="10"/>
  <c r="BL42" i="10"/>
  <c r="CJ42" i="7"/>
  <c r="BZ42" i="10" s="1"/>
  <c r="BL52" i="10"/>
  <c r="BP52" i="10"/>
  <c r="CJ52" i="7"/>
  <c r="BZ52" i="10" s="1"/>
  <c r="BK52" i="10"/>
  <c r="CI52" i="7"/>
  <c r="BY52" i="10" s="1"/>
  <c r="BO52" i="10"/>
  <c r="CK52" i="7"/>
  <c r="CA52" i="10" s="1"/>
  <c r="BQ52" i="10"/>
  <c r="BM52" i="10"/>
  <c r="BH52" i="10"/>
  <c r="CF52" i="7"/>
  <c r="BV52" i="10" s="1"/>
  <c r="CJ41" i="5"/>
  <c r="CI41" i="5"/>
  <c r="CE41" i="5"/>
  <c r="BM76" i="10"/>
  <c r="CK76" i="7"/>
  <c r="CA76" i="10" s="1"/>
  <c r="BQ76" i="10"/>
  <c r="CI76" i="7"/>
  <c r="BY76" i="10" s="1"/>
  <c r="BO76" i="10"/>
  <c r="BK76" i="10"/>
  <c r="BJ76" i="10"/>
  <c r="CH76" i="7"/>
  <c r="BX76" i="10" s="1"/>
  <c r="BG76" i="10"/>
  <c r="BN76" i="10"/>
  <c r="CE76" i="7"/>
  <c r="BU76" i="10" s="1"/>
  <c r="BO41" i="10"/>
  <c r="BK41" i="10"/>
  <c r="CI41" i="7"/>
  <c r="BY41" i="10" s="1"/>
  <c r="CF41" i="7"/>
  <c r="BV41" i="10" s="1"/>
  <c r="BH41" i="10"/>
  <c r="BJ41" i="10"/>
  <c r="CH41" i="7"/>
  <c r="BX41" i="10" s="1"/>
  <c r="BL41" i="10"/>
  <c r="CJ41" i="7"/>
  <c r="BZ41" i="10" s="1"/>
  <c r="BP41" i="10"/>
  <c r="CI97" i="5"/>
  <c r="CJ97" i="5"/>
  <c r="CE97" i="5"/>
  <c r="CH28" i="5"/>
  <c r="CI28" i="5"/>
  <c r="CI58" i="5"/>
  <c r="CE64" i="5"/>
  <c r="CF64" i="5"/>
  <c r="CG64" i="5"/>
  <c r="BX50" i="10" l="1"/>
  <c r="BX52" i="10"/>
  <c r="BX62" i="10"/>
  <c r="BX59" i="10"/>
  <c r="CM82" i="10"/>
  <c r="BX19" i="10"/>
  <c r="CM35" i="10"/>
  <c r="CM31" i="10"/>
  <c r="CN31" i="10" s="1"/>
  <c r="BX80" i="10"/>
  <c r="CM109" i="10"/>
  <c r="CN109" i="10" s="1"/>
  <c r="CM47" i="10"/>
  <c r="BX58" i="10"/>
  <c r="BX104" i="10"/>
  <c r="CM65" i="10"/>
  <c r="CN65" i="10" s="1"/>
  <c r="CM107" i="10"/>
  <c r="CN107" i="10" s="1"/>
  <c r="CM24" i="10"/>
  <c r="CN24" i="10" s="1"/>
  <c r="CM6" i="10"/>
  <c r="CM42" i="10"/>
  <c r="CN42" i="10" s="1"/>
  <c r="CM44" i="10"/>
  <c r="CM97" i="10"/>
  <c r="CN97" i="10" s="1"/>
  <c r="CM96" i="10"/>
  <c r="BX5" i="10"/>
  <c r="CM72" i="10"/>
  <c r="CN47" i="10"/>
  <c r="CM58" i="10"/>
  <c r="CN58" i="10" s="1"/>
  <c r="CM106" i="10"/>
  <c r="CN106" i="10" s="1"/>
  <c r="CM105" i="10"/>
  <c r="CN105" i="10" s="1"/>
  <c r="CM25" i="10"/>
  <c r="CN25" i="10" s="1"/>
  <c r="CM67" i="10"/>
  <c r="CN67" i="10" s="1"/>
  <c r="CM93" i="10"/>
  <c r="CN93" i="10" s="1"/>
  <c r="BX68" i="10"/>
  <c r="BX22" i="10"/>
  <c r="CM98" i="10"/>
  <c r="CN98" i="10" s="1"/>
  <c r="CM40" i="10"/>
  <c r="CN40" i="10" s="1"/>
  <c r="CM16" i="10"/>
  <c r="CN16" i="10" s="1"/>
  <c r="BX36" i="10"/>
  <c r="CM30" i="10"/>
  <c r="CN30" i="10" s="1"/>
  <c r="CN6" i="10"/>
  <c r="CM108" i="10"/>
  <c r="CN108" i="10" s="1"/>
  <c r="BX77" i="10"/>
  <c r="CM48" i="10"/>
  <c r="CN48" i="10" s="1"/>
  <c r="BX32" i="10"/>
  <c r="CM99" i="10"/>
  <c r="CN99" i="10" s="1"/>
  <c r="CM38" i="10"/>
  <c r="CN38" i="10" s="1"/>
  <c r="CM52" i="10"/>
  <c r="CM49" i="10"/>
  <c r="CN49" i="10" s="1"/>
  <c r="CM59" i="10"/>
  <c r="CN59" i="10" s="1"/>
  <c r="CM57" i="10"/>
  <c r="CN57" i="10" s="1"/>
  <c r="CM88" i="10"/>
  <c r="CN88" i="10" s="1"/>
  <c r="CM54" i="10"/>
  <c r="CN54" i="10" s="1"/>
  <c r="CM13" i="10"/>
  <c r="CN13" i="10" s="1"/>
  <c r="BX107" i="10"/>
  <c r="CM84" i="10"/>
  <c r="CN84" i="10" s="1"/>
  <c r="CM90" i="10"/>
  <c r="CN90" i="10" s="1"/>
  <c r="CM66" i="10"/>
  <c r="CN66" i="10" s="1"/>
  <c r="CM28" i="10"/>
  <c r="CN28" i="10" s="1"/>
  <c r="BX28" i="10"/>
  <c r="BX18" i="10"/>
  <c r="CM92" i="10"/>
  <c r="CN92" i="10" s="1"/>
  <c r="BX70" i="10"/>
  <c r="BX87" i="10"/>
  <c r="CM64" i="10"/>
  <c r="CN64" i="10" s="1"/>
  <c r="CN44" i="10"/>
  <c r="CN82" i="10"/>
  <c r="CM85" i="10"/>
  <c r="CN85" i="10" s="1"/>
  <c r="CM29" i="10"/>
  <c r="CN29" i="10" s="1"/>
  <c r="BX29" i="10"/>
  <c r="CM8" i="10"/>
  <c r="CN8" i="10" s="1"/>
  <c r="CM69" i="10"/>
  <c r="CN69" i="10" s="1"/>
  <c r="CM12" i="10"/>
  <c r="CN12" i="10" s="1"/>
  <c r="BX86" i="10"/>
  <c r="CN96" i="10"/>
  <c r="CM95" i="10"/>
  <c r="CN95" i="10" s="1"/>
  <c r="BX6" i="10"/>
  <c r="BX100" i="10"/>
  <c r="CM23" i="10"/>
  <c r="CN23" i="10" s="1"/>
  <c r="CM102" i="10"/>
  <c r="CN102" i="10" s="1"/>
  <c r="BX102" i="10"/>
  <c r="BX72" i="10"/>
  <c r="CM74" i="10"/>
  <c r="CN74" i="10" s="1"/>
  <c r="BX74" i="10"/>
  <c r="CM27" i="10"/>
  <c r="CN27" i="10" s="1"/>
  <c r="CM80" i="10"/>
  <c r="CN80" i="10" s="1"/>
  <c r="BX60" i="10"/>
  <c r="CN52" i="10"/>
  <c r="CM60" i="10"/>
  <c r="CN60" i="10" s="1"/>
  <c r="CM43" i="10"/>
  <c r="CN43" i="10" s="1"/>
  <c r="CM78" i="10"/>
  <c r="CN78" i="10" s="1"/>
  <c r="BX109" i="10"/>
  <c r="BX47" i="10"/>
  <c r="BX106" i="10"/>
  <c r="CM104" i="10"/>
  <c r="CN104" i="10" s="1"/>
  <c r="CM110" i="10"/>
  <c r="CN110" i="10" s="1"/>
  <c r="CM111" i="10"/>
  <c r="CN111" i="10" s="1"/>
  <c r="BX24" i="10"/>
  <c r="CM4" i="10"/>
  <c r="CN4" i="10" s="1"/>
  <c r="CM18" i="10"/>
  <c r="CN18" i="10" s="1"/>
  <c r="CM81" i="10"/>
  <c r="CN81" i="10" s="1"/>
  <c r="CM70" i="10"/>
  <c r="CN70" i="10" s="1"/>
  <c r="CM87" i="10"/>
  <c r="CN87" i="10" s="1"/>
  <c r="DY126" i="5"/>
  <c r="CO126" i="5"/>
  <c r="DT126" i="5"/>
  <c r="DV126" i="5"/>
  <c r="DX126" i="5"/>
  <c r="DK126" i="5"/>
  <c r="DP126" i="5"/>
  <c r="CN126" i="5"/>
  <c r="DF126" i="5"/>
  <c r="CW126" i="5"/>
  <c r="DM126" i="5"/>
  <c r="CR126" i="5"/>
  <c r="DS126" i="5"/>
  <c r="CQ126" i="5"/>
  <c r="DE126" i="5"/>
  <c r="DH126" i="5"/>
  <c r="CL126" i="5"/>
  <c r="EK126" i="5" s="1"/>
  <c r="A127" i="5" s="1"/>
  <c r="CP126" i="5"/>
  <c r="CM126" i="5"/>
  <c r="DL126" i="5"/>
  <c r="CX126" i="5"/>
  <c r="CU126" i="5"/>
  <c r="DG126" i="5"/>
  <c r="CY126" i="5"/>
  <c r="EB126" i="5"/>
  <c r="DA126" i="5"/>
  <c r="DN126" i="5"/>
  <c r="CV126" i="5"/>
  <c r="DU126" i="5"/>
  <c r="DD126" i="5"/>
  <c r="CZ126" i="5"/>
  <c r="DQ126" i="5"/>
  <c r="DJ126" i="5"/>
  <c r="DI126" i="5"/>
  <c r="DC126" i="5"/>
  <c r="CT126" i="5"/>
  <c r="DR126" i="5"/>
  <c r="DW126" i="5"/>
  <c r="DO126" i="5"/>
  <c r="CS126" i="5"/>
  <c r="EA126" i="5"/>
  <c r="DZ126" i="5"/>
  <c r="DB126" i="5"/>
  <c r="CM68" i="10"/>
  <c r="CN68" i="10" s="1"/>
  <c r="CM39" i="10"/>
  <c r="CN39" i="10" s="1"/>
  <c r="BX39" i="10"/>
  <c r="CM22" i="10"/>
  <c r="CN22" i="10" s="1"/>
  <c r="CP1" i="7"/>
  <c r="J1" i="10"/>
  <c r="CM53" i="10"/>
  <c r="CN53" i="10" s="1"/>
  <c r="CM103" i="10"/>
  <c r="CN103" i="10" s="1"/>
  <c r="BX103" i="10"/>
  <c r="BX89" i="10"/>
  <c r="CM89" i="10"/>
  <c r="CN89" i="10" s="1"/>
  <c r="BX16" i="10"/>
  <c r="CM36" i="10"/>
  <c r="CN36" i="10" s="1"/>
  <c r="CM20" i="10"/>
  <c r="CN20" i="10" s="1"/>
  <c r="CM17" i="10"/>
  <c r="CN17" i="10" s="1"/>
  <c r="CM94" i="10"/>
  <c r="CN94" i="10" s="1"/>
  <c r="CM86" i="10"/>
  <c r="CN86" i="10" s="1"/>
  <c r="CM50" i="10"/>
  <c r="CN50" i="10" s="1"/>
  <c r="BX108" i="10"/>
  <c r="CM77" i="10"/>
  <c r="CN77" i="10" s="1"/>
  <c r="CM100" i="10"/>
  <c r="CN100" i="10" s="1"/>
  <c r="CM45" i="10"/>
  <c r="CN45" i="10" s="1"/>
  <c r="CM32" i="10"/>
  <c r="CN32" i="10" s="1"/>
  <c r="BX99" i="10"/>
  <c r="CM56" i="10"/>
  <c r="CN56" i="10" s="1"/>
  <c r="CM41" i="10"/>
  <c r="CN41" i="10" s="1"/>
  <c r="CM76" i="10"/>
  <c r="CN76" i="10" s="1"/>
  <c r="BX42" i="10"/>
  <c r="CM14" i="10"/>
  <c r="CN14" i="10" s="1"/>
  <c r="BX75" i="10"/>
  <c r="CM75" i="10"/>
  <c r="CN75" i="10" s="1"/>
  <c r="CM62" i="10"/>
  <c r="CN62" i="10" s="1"/>
  <c r="BX43" i="10"/>
  <c r="BX78" i="10"/>
  <c r="CM51" i="10"/>
  <c r="CN51" i="10" s="1"/>
  <c r="BX51" i="10"/>
  <c r="CM11" i="10"/>
  <c r="CN11" i="10" s="1"/>
  <c r="CM46" i="10"/>
  <c r="CN46" i="10" s="1"/>
  <c r="CM61" i="10"/>
  <c r="CN61" i="10" s="1"/>
  <c r="BX105" i="10"/>
  <c r="BX65" i="10"/>
  <c r="CM7" i="10"/>
  <c r="CN7" i="10" s="1"/>
  <c r="BX111" i="10"/>
  <c r="BX13" i="10"/>
  <c r="CM71" i="10"/>
  <c r="CN71" i="10" s="1"/>
  <c r="BX71" i="10"/>
  <c r="BX25" i="10"/>
  <c r="CM79" i="10"/>
  <c r="CN79" i="10" s="1"/>
  <c r="CM21" i="10"/>
  <c r="CN21" i="10" s="1"/>
  <c r="BX81" i="10"/>
  <c r="BX64" i="10"/>
  <c r="BX67" i="10"/>
  <c r="CM26" i="10"/>
  <c r="CN26" i="10" s="1"/>
  <c r="BX93" i="10"/>
  <c r="BX44" i="10"/>
  <c r="CM83" i="10"/>
  <c r="CN83" i="10" s="1"/>
  <c r="CM15" i="10"/>
  <c r="CN15" i="10" s="1"/>
  <c r="CM19" i="10"/>
  <c r="CN19" i="10" s="1"/>
  <c r="BX53" i="10"/>
  <c r="BX10" i="10"/>
  <c r="CM10" i="10"/>
  <c r="CN10" i="10" s="1"/>
  <c r="BX8" i="10"/>
  <c r="CM101" i="10"/>
  <c r="CN101" i="10" s="1"/>
  <c r="BX35" i="10"/>
  <c r="CN35" i="10"/>
  <c r="BX98" i="10"/>
  <c r="CM55" i="10"/>
  <c r="CN55" i="10" s="1"/>
  <c r="BX40" i="10"/>
  <c r="A120" i="5"/>
  <c r="CM73" i="10"/>
  <c r="CN73" i="10" s="1"/>
  <c r="CM3" i="10"/>
  <c r="CN3" i="10" s="1"/>
  <c r="BX20" i="10"/>
  <c r="BX12" i="10"/>
  <c r="BX30" i="10"/>
  <c r="BX94" i="10"/>
  <c r="BX95" i="10"/>
  <c r="CM9" i="10"/>
  <c r="CN9" i="10" s="1"/>
  <c r="CM5" i="10"/>
  <c r="CN5" i="10" s="1"/>
  <c r="CM33" i="10"/>
  <c r="CN33" i="10" s="1"/>
  <c r="CM63" i="10"/>
  <c r="CN63" i="10" s="1"/>
  <c r="BX63" i="10"/>
  <c r="CM91" i="10"/>
  <c r="CN91" i="10" s="1"/>
  <c r="CN72" i="10"/>
  <c r="CM37" i="10"/>
  <c r="CN37" i="10" s="1"/>
  <c r="BX38" i="10"/>
  <c r="CM34" i="10"/>
  <c r="CN34" i="10" s="1"/>
  <c r="CQ1" i="7" l="1"/>
  <c r="K1" i="10"/>
  <c r="CR1" i="7" l="1"/>
  <c r="L1" i="10"/>
  <c r="CS1" i="7" l="1"/>
  <c r="M1" i="10"/>
  <c r="CT1" i="7" l="1"/>
  <c r="N1" i="10"/>
  <c r="O1" i="10" l="1"/>
  <c r="CU1" i="7"/>
  <c r="P1" i="10" l="1"/>
  <c r="CV1" i="7"/>
  <c r="CW1" i="7" l="1"/>
  <c r="Q1" i="10"/>
  <c r="CX1" i="7" l="1"/>
  <c r="R1" i="10"/>
  <c r="S1" i="10" l="1"/>
  <c r="CY1" i="7"/>
  <c r="T1" i="10" l="1"/>
  <c r="CZ1" i="7"/>
  <c r="U1" i="10" l="1"/>
  <c r="DA1" i="7"/>
  <c r="V1" i="10" l="1"/>
  <c r="DB1" i="7"/>
  <c r="DC1" i="7" l="1"/>
  <c r="W1" i="10"/>
  <c r="DD1" i="7" l="1"/>
  <c r="X1" i="10"/>
  <c r="DE1" i="7" l="1"/>
  <c r="Y1" i="10"/>
  <c r="Z1" i="10" l="1"/>
  <c r="DF1" i="7"/>
  <c r="DG1" i="7" l="1"/>
  <c r="AA1" i="10"/>
  <c r="AB1" i="10" l="1"/>
  <c r="DH1" i="7"/>
  <c r="DI1" i="7" l="1"/>
  <c r="AC1" i="10"/>
  <c r="AD1" i="10" l="1"/>
  <c r="DJ1" i="7"/>
  <c r="AE1" i="10" l="1"/>
  <c r="DK1" i="7"/>
  <c r="AF1" i="10" l="1"/>
  <c r="DL1" i="7"/>
  <c r="AG1" i="10" l="1"/>
  <c r="DM1" i="7"/>
  <c r="AH1" i="10" l="1"/>
  <c r="DN1" i="7"/>
  <c r="DO1" i="7" l="1"/>
  <c r="AI1" i="10"/>
  <c r="AJ1" i="10" l="1"/>
  <c r="DP1" i="7"/>
  <c r="DQ1" i="7" l="1"/>
  <c r="AK1" i="10"/>
  <c r="AL1" i="10" l="1"/>
  <c r="DR1" i="7"/>
  <c r="AM1" i="10" l="1"/>
  <c r="DS1" i="7"/>
  <c r="DT1" i="7" l="1"/>
  <c r="AN1" i="10"/>
  <c r="AO1" i="10" l="1"/>
  <c r="DU1" i="7"/>
  <c r="AP1" i="10" l="1"/>
  <c r="DV1" i="7"/>
  <c r="AQ1" i="10" l="1"/>
  <c r="DW1" i="7"/>
  <c r="DX1" i="7" l="1"/>
  <c r="AR1" i="10"/>
  <c r="AS1" i="10" l="1"/>
  <c r="DY1" i="7"/>
  <c r="AT1" i="10" l="1"/>
  <c r="DZ1" i="7"/>
  <c r="EA1" i="7" l="1"/>
  <c r="AU1" i="10"/>
  <c r="EB1" i="7" l="1"/>
  <c r="AV1" i="10"/>
  <c r="AW1" i="10" l="1"/>
  <c r="EC1" i="7"/>
  <c r="AX1" i="10" l="1"/>
  <c r="ED1" i="7"/>
  <c r="EE1" i="7" l="1"/>
  <c r="AY1" i="10"/>
  <c r="AZ1" i="10" l="1"/>
  <c r="EF1" i="7"/>
  <c r="EG1" i="7" l="1"/>
  <c r="BA1" i="10"/>
  <c r="EH1" i="7" l="1"/>
  <c r="BB1" i="10"/>
  <c r="BC1" i="10" l="1"/>
  <c r="EI1" i="7"/>
  <c r="BD1" i="10" l="1"/>
  <c r="EJ1" i="7"/>
  <c r="EK1" i="7" l="1"/>
  <c r="BF1" i="10" s="1"/>
  <c r="BE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Гурьян Леонид Викторович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в соотв. с Приказом Министерства образования и науки РФ от 29 октября 2013 г. N 1199
"Об утверждении перечней профессий и специальностей среднего профессионального образования"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Гурьян Леонид Викторович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 соотв. с Приказом Министерства образования и науки РФ от 29 октября 2013 г. N 1199
"Об утверждении перечней профессий и специальностей среднего профессионального образования"
</t>
        </r>
      </text>
    </comment>
  </commentList>
</comments>
</file>

<file path=xl/sharedStrings.xml><?xml version="1.0" encoding="utf-8"?>
<sst xmlns="http://schemas.openxmlformats.org/spreadsheetml/2006/main" count="15703" uniqueCount="1080">
  <si>
    <t>курс</t>
  </si>
  <si>
    <t>Теоретическое обучение</t>
  </si>
  <si>
    <t>Практика, преподаватели</t>
  </si>
  <si>
    <t>Практика, мастера ПО</t>
  </si>
  <si>
    <t>Промежуточная аттестация</t>
  </si>
  <si>
    <t>Государственная итоговая аттестация</t>
  </si>
  <si>
    <t xml:space="preserve">Консультации </t>
  </si>
  <si>
    <t>ВСЕГО, преподаватели</t>
  </si>
  <si>
    <t>ВСЕГО, мастера ПО</t>
  </si>
  <si>
    <t>на группу и 1 п/гр</t>
  </si>
  <si>
    <t>на 2-ую п/гр</t>
  </si>
  <si>
    <t>учебная, на группу и 1 п/гр</t>
  </si>
  <si>
    <t>учебная, на 2-ую п/гр</t>
  </si>
  <si>
    <t>производственная</t>
  </si>
  <si>
    <t>Экзамены по УД</t>
  </si>
  <si>
    <t>Экзамены по ПМ</t>
  </si>
  <si>
    <t>Руководство ДП</t>
  </si>
  <si>
    <t>Работа ГЭК</t>
  </si>
  <si>
    <t>4</t>
  </si>
  <si>
    <t>3</t>
  </si>
  <si>
    <t xml:space="preserve"> </t>
  </si>
  <si>
    <t>2</t>
  </si>
  <si>
    <t>1</t>
  </si>
  <si>
    <t>5</t>
  </si>
  <si>
    <t>ЛФК-1</t>
  </si>
  <si>
    <t>ОЧН</t>
  </si>
  <si>
    <t>Итого</t>
  </si>
  <si>
    <t>ВСЕГО</t>
  </si>
  <si>
    <t>Кол-во групп</t>
  </si>
  <si>
    <t>24.02.02</t>
  </si>
  <si>
    <t>Код групп</t>
  </si>
  <si>
    <t>Д</t>
  </si>
  <si>
    <t>09.02.02</t>
  </si>
  <si>
    <t>09.02.03</t>
  </si>
  <si>
    <t>09.02.04</t>
  </si>
  <si>
    <t>КС</t>
  </si>
  <si>
    <t>15.02.08</t>
  </si>
  <si>
    <t>15.02.08У</t>
  </si>
  <si>
    <t>09.02.03У</t>
  </si>
  <si>
    <t>12.02.03</t>
  </si>
  <si>
    <t>ПР</t>
  </si>
  <si>
    <t>ПТ</t>
  </si>
  <si>
    <t>ВС</t>
  </si>
  <si>
    <t>ВТ</t>
  </si>
  <si>
    <t>ПЭ</t>
  </si>
  <si>
    <t>РА</t>
  </si>
  <si>
    <t>24.02.01</t>
  </si>
  <si>
    <t>С</t>
  </si>
  <si>
    <t>22.02.06</t>
  </si>
  <si>
    <t>СП</t>
  </si>
  <si>
    <t>38.02.01У</t>
  </si>
  <si>
    <t>Э</t>
  </si>
  <si>
    <t>13.02.11</t>
  </si>
  <si>
    <t>ЭМ</t>
  </si>
  <si>
    <t>24.02.03</t>
  </si>
  <si>
    <t>24.02.04</t>
  </si>
  <si>
    <t>24.02.05</t>
  </si>
  <si>
    <t>ВД</t>
  </si>
  <si>
    <t>2-ая п/гр ФК</t>
  </si>
  <si>
    <t>Специальность/Профессия</t>
  </si>
  <si>
    <t>ОЧН-ППССЗ</t>
  </si>
  <si>
    <t>ОЧН-ППКРС</t>
  </si>
  <si>
    <t>ОЗ-ППССЗ</t>
  </si>
  <si>
    <t>15.01.25</t>
  </si>
  <si>
    <t>СТ</t>
  </si>
  <si>
    <t>15.01.05</t>
  </si>
  <si>
    <t>СВ</t>
  </si>
  <si>
    <t>11.01.01</t>
  </si>
  <si>
    <t>РМ</t>
  </si>
  <si>
    <t>13.01.10</t>
  </si>
  <si>
    <t>ЭЛ</t>
  </si>
  <si>
    <t>23.01.08</t>
  </si>
  <si>
    <t>АВ</t>
  </si>
  <si>
    <t>19.01.17</t>
  </si>
  <si>
    <t>ПВ</t>
  </si>
  <si>
    <t>По колледжу</t>
  </si>
  <si>
    <t>Производство авиационных двигателей</t>
  </si>
  <si>
    <t>Компьютерные сети</t>
  </si>
  <si>
    <t>Программирование в компьютерных системах, углубленная</t>
  </si>
  <si>
    <t>Технология машиностроения, углубленная</t>
  </si>
  <si>
    <t>Технология машиностроения</t>
  </si>
  <si>
    <t>Радиоэлектронные приборные устройства</t>
  </si>
  <si>
    <t>Производство летательных аппаратов</t>
  </si>
  <si>
    <t>Сварочное производство</t>
  </si>
  <si>
    <t>Экономика и бухгалтерский учет (по отраслям), углубленная</t>
  </si>
  <si>
    <t>Техническая эксплуатация и обслуживание электрического и электромеханического оборудования (по отраслям)</t>
  </si>
  <si>
    <t>Станочник (металлообработка)</t>
  </si>
  <si>
    <t>Сварщик (электросварочные и газосварочные работы)</t>
  </si>
  <si>
    <t>Монтажник электронной аппаратуры и приборов</t>
  </si>
  <si>
    <t>Электромонтер по ремонту и обслуживанию электрооборудования (по отраслям)</t>
  </si>
  <si>
    <t>Слесарь по ремонту строительных машин</t>
  </si>
  <si>
    <t>Повар, контитер</t>
  </si>
  <si>
    <t>очная</t>
  </si>
  <si>
    <t>ООО</t>
  </si>
  <si>
    <t>очно-заочная</t>
  </si>
  <si>
    <t>СОО</t>
  </si>
  <si>
    <t>Количество недель</t>
  </si>
  <si>
    <t>Монтажник санитарно-технических, вентиляционных систем и оборудования</t>
  </si>
  <si>
    <t>Техник по компьютерным сетям</t>
  </si>
  <si>
    <t>Программирование в компьютерных системах</t>
  </si>
  <si>
    <t>Техник-программист</t>
  </si>
  <si>
    <t>Программист</t>
  </si>
  <si>
    <t>Организация и технология защиты информации</t>
  </si>
  <si>
    <t>Информационная безопасность автоматизированных систем</t>
  </si>
  <si>
    <t>Монтажник радиоэлектронной аппаратуры и приборов</t>
  </si>
  <si>
    <t>Радиоаппаратостроение</t>
  </si>
  <si>
    <t>Радиотехник</t>
  </si>
  <si>
    <t>Техник</t>
  </si>
  <si>
    <t>Электромонтер по ремонту и обслуживанию электрооборудования</t>
  </si>
  <si>
    <t>Электрические машины и аппараты</t>
  </si>
  <si>
    <t>Специальные машины и устройства</t>
  </si>
  <si>
    <t>Автоматизация технологических процессов и производств (по отраслям)</t>
  </si>
  <si>
    <t>Наладчик станков и оборудования в механообработке</t>
  </si>
  <si>
    <t>Контролер станочных и слесарных работ</t>
  </si>
  <si>
    <t>Слесарь</t>
  </si>
  <si>
    <t>Специалист по технологии машиностроения</t>
  </si>
  <si>
    <t>Повар, кондитер</t>
  </si>
  <si>
    <t>Автомеханик</t>
  </si>
  <si>
    <t>35.01.09</t>
  </si>
  <si>
    <t>Мастер растениеводства</t>
  </si>
  <si>
    <t>38.02.01</t>
  </si>
  <si>
    <t>Экономика и бухгалтерский учет (по отраслям)</t>
  </si>
  <si>
    <t>Бухгалтер, специалист по налогообложению</t>
  </si>
  <si>
    <t>38.02.03</t>
  </si>
  <si>
    <t>Операционная деятельность в логистике</t>
  </si>
  <si>
    <t>Операционный логист</t>
  </si>
  <si>
    <t>Монтажник санитарно-технических систем и оборудования. Электрогазосварщик</t>
  </si>
  <si>
    <t>Контролер радиоэлектронной аппаратуры и приборов. Монтажник радиоэлектронной аппаратуры и приборов. Слесарь-сборщик радиоэлектронной аппаратуры и приборов</t>
  </si>
  <si>
    <t>Электрогазосварщик. Электросварщик ручной сварки</t>
  </si>
  <si>
    <t>Наладчик станков и манипуляторов с программным управлением. Станочник широкого профиля</t>
  </si>
  <si>
    <t>Оператор станков с программным управлением. Станочник широкого профиля</t>
  </si>
  <si>
    <t>Комплектовщик изделий и инструмента. Контролер станочных и слесарных работ</t>
  </si>
  <si>
    <t>Слесарь-инструментальщик. Слесарь механосборочных работ Слесарь-ремонтник</t>
  </si>
  <si>
    <t>Повар. Кондитер</t>
  </si>
  <si>
    <t>Слесарь по ремонту автомобилей . Водитель автомобиля. Оператор заправочных станций</t>
  </si>
  <si>
    <t>Слесарь по ремонту автомобилей. Электрогазосварщик</t>
  </si>
  <si>
    <t>Овощевод. Цветовод</t>
  </si>
  <si>
    <t>08.01.14</t>
  </si>
  <si>
    <t>10.02.01</t>
  </si>
  <si>
    <t>10.02.03</t>
  </si>
  <si>
    <t>11.02.01</t>
  </si>
  <si>
    <t>13.02.10</t>
  </si>
  <si>
    <t>15.02.04</t>
  </si>
  <si>
    <t>15.02.07</t>
  </si>
  <si>
    <t>15.01.23</t>
  </si>
  <si>
    <t>15.01.29</t>
  </si>
  <si>
    <t>15.01.30</t>
  </si>
  <si>
    <t>23.01.03</t>
  </si>
  <si>
    <t>программа подготовки квалифицированных рабочих, служащих</t>
  </si>
  <si>
    <t>270839.1</t>
  </si>
  <si>
    <t>210401.02</t>
  </si>
  <si>
    <t>140446.03</t>
  </si>
  <si>
    <t>150709.02</t>
  </si>
  <si>
    <t>151902.03</t>
  </si>
  <si>
    <t>151903.01</t>
  </si>
  <si>
    <t>151903.02</t>
  </si>
  <si>
    <t>260807.01</t>
  </si>
  <si>
    <t>190631.01</t>
  </si>
  <si>
    <t>190629.08</t>
  </si>
  <si>
    <t>110401.01</t>
  </si>
  <si>
    <t>151902.01</t>
  </si>
  <si>
    <t>программа подготовки специалистов среднего звена, базовая подготовка</t>
  </si>
  <si>
    <t>программа подготовки специалистов среднего звена, углубленная подготовка</t>
  </si>
  <si>
    <t>Техник по защите информации</t>
  </si>
  <si>
    <t xml:space="preserve">Старший техник по защите информации. </t>
  </si>
  <si>
    <t>Бухгалтер</t>
  </si>
  <si>
    <t>16-п</t>
  </si>
  <si>
    <t>08.00.00</t>
  </si>
  <si>
    <t>09.00.00</t>
  </si>
  <si>
    <t>10.00.00</t>
  </si>
  <si>
    <t>11.00.00</t>
  </si>
  <si>
    <t>12.00.00</t>
  </si>
  <si>
    <t>13.00.00</t>
  </si>
  <si>
    <t>15.00.00</t>
  </si>
  <si>
    <t>19.00.00</t>
  </si>
  <si>
    <t>22.00.00</t>
  </si>
  <si>
    <t>23.00.00</t>
  </si>
  <si>
    <t>24.00.00</t>
  </si>
  <si>
    <t>35.00.00</t>
  </si>
  <si>
    <t>38.00.00</t>
  </si>
  <si>
    <t>Техника и технологии строительства</t>
  </si>
  <si>
    <t>Информационная безопасность</t>
  </si>
  <si>
    <t>Информатика и вычислительная техника</t>
  </si>
  <si>
    <t>Электроника, радиотехника и системы связи</t>
  </si>
  <si>
    <t>Фотоника, приборостроение, оптические и биотехнические технологии</t>
  </si>
  <si>
    <t>Электро- и теплотехника</t>
  </si>
  <si>
    <t>Машиностроение</t>
  </si>
  <si>
    <t>Промышленная экология и биотехнологии</t>
  </si>
  <si>
    <t>Технологии материалов</t>
  </si>
  <si>
    <t>Техника и технологии наземного транспорта</t>
  </si>
  <si>
    <t>Авиационная и ракетно-космическая техника</t>
  </si>
  <si>
    <t>Сельское, лесное и рыбное хозяйство</t>
  </si>
  <si>
    <t>Экономика и управление</t>
  </si>
  <si>
    <t>177-п</t>
  </si>
  <si>
    <t>Код профессии / специальности</t>
  </si>
  <si>
    <t>Наименование профессии / специальности</t>
  </si>
  <si>
    <t>Вид основной профессиональной образовательной программы по уровню среднего профессионального образования</t>
  </si>
  <si>
    <t>Наименование квалификации по ФГОС</t>
  </si>
  <si>
    <t>Код по ФГОС</t>
  </si>
  <si>
    <t>Дата приказа об утверждении</t>
  </si>
  <si>
    <t>Номер приказа об утверждении</t>
  </si>
  <si>
    <t>Номер лицензии</t>
  </si>
  <si>
    <t>Дата утверждения лицензии</t>
  </si>
  <si>
    <t>Код укрупненной группы в свидетельстве о государственной аккредитации</t>
  </si>
  <si>
    <t>Наименование укрупненной группы в свидетельстве о государственной аккредитации</t>
  </si>
  <si>
    <t>Номер свидетельства о государственной аккредитации</t>
  </si>
  <si>
    <t>Дата свидетельства о государственной аккредитации</t>
  </si>
  <si>
    <t>Срок действия свидетельства о государственной аккредитации до</t>
  </si>
  <si>
    <t>КОД</t>
  </si>
  <si>
    <t>Форма обучения</t>
  </si>
  <si>
    <t>Источник затрат на обучение</t>
  </si>
  <si>
    <t>бюджет ОО</t>
  </si>
  <si>
    <t>платно</t>
  </si>
  <si>
    <t>КС-4</t>
  </si>
  <si>
    <t>КС-3</t>
  </si>
  <si>
    <t>КС-2</t>
  </si>
  <si>
    <t>ПР-63</t>
  </si>
  <si>
    <t>ПР-61</t>
  </si>
  <si>
    <t>ПР-59</t>
  </si>
  <si>
    <t>ПР-57</t>
  </si>
  <si>
    <t>ПР-58П</t>
  </si>
  <si>
    <t>ПР-56П</t>
  </si>
  <si>
    <t>ПР-54П</t>
  </si>
  <si>
    <t>ПР-52П</t>
  </si>
  <si>
    <t>БП-4</t>
  </si>
  <si>
    <t>БП-3</t>
  </si>
  <si>
    <t>БП-2</t>
  </si>
  <si>
    <t>БП-1</t>
  </si>
  <si>
    <t>ЭМ-26</t>
  </si>
  <si>
    <t>ЭМ-25</t>
  </si>
  <si>
    <t>ЭМ-24</t>
  </si>
  <si>
    <t>ЭМ-23</t>
  </si>
  <si>
    <t>ПР-65</t>
  </si>
  <si>
    <t>РА-18</t>
  </si>
  <si>
    <t>РА-16</t>
  </si>
  <si>
    <t>РА-14</t>
  </si>
  <si>
    <t>РА-12</t>
  </si>
  <si>
    <t>РА-19</t>
  </si>
  <si>
    <t>РА-17</t>
  </si>
  <si>
    <t>РА-15</t>
  </si>
  <si>
    <t>РА-13</t>
  </si>
  <si>
    <t>ПЭ-35</t>
  </si>
  <si>
    <t>ПЭ-34</t>
  </si>
  <si>
    <t>ПЭ-33</t>
  </si>
  <si>
    <t>ПЭ-32</t>
  </si>
  <si>
    <t>ПЭ-31</t>
  </si>
  <si>
    <t>ПТ-34П</t>
  </si>
  <si>
    <t>ПТ-32П</t>
  </si>
  <si>
    <t>ПТ-30П</t>
  </si>
  <si>
    <t>ПТ-28П</t>
  </si>
  <si>
    <t>ПТ-26П</t>
  </si>
  <si>
    <t>ПТ-35П</t>
  </si>
  <si>
    <t>ПТ-33П</t>
  </si>
  <si>
    <t>ПТ-31П</t>
  </si>
  <si>
    <t>ПТ-29П</t>
  </si>
  <si>
    <t>ПТ-27П</t>
  </si>
  <si>
    <t>СП-80</t>
  </si>
  <si>
    <t>СП-78</t>
  </si>
  <si>
    <t>СП-76</t>
  </si>
  <si>
    <t>СП-74</t>
  </si>
  <si>
    <t>СП-81</t>
  </si>
  <si>
    <t>СП-79</t>
  </si>
  <si>
    <t>СП-77</t>
  </si>
  <si>
    <t>СП-75</t>
  </si>
  <si>
    <t>С-81</t>
  </si>
  <si>
    <t>С-80</t>
  </si>
  <si>
    <t>С-79</t>
  </si>
  <si>
    <t>С-78</t>
  </si>
  <si>
    <t>Д-46</t>
  </si>
  <si>
    <t>Д-45</t>
  </si>
  <si>
    <t>Д-44</t>
  </si>
  <si>
    <t>Д-43</t>
  </si>
  <si>
    <t>Э-37</t>
  </si>
  <si>
    <t>Э-40П</t>
  </si>
  <si>
    <t>Э-38П</t>
  </si>
  <si>
    <t>Э-36П</t>
  </si>
  <si>
    <t>Э-34П</t>
  </si>
  <si>
    <t>Э-41П</t>
  </si>
  <si>
    <t>Э-39П</t>
  </si>
  <si>
    <t>Л-5</t>
  </si>
  <si>
    <t>Л-4</t>
  </si>
  <si>
    <t>Л-3</t>
  </si>
  <si>
    <t>РМ-151</t>
  </si>
  <si>
    <t>201</t>
  </si>
  <si>
    <t>101</t>
  </si>
  <si>
    <t>ЭЛ-151</t>
  </si>
  <si>
    <t>СТ-151</t>
  </si>
  <si>
    <t>15</t>
  </si>
  <si>
    <t>CВ-151</t>
  </si>
  <si>
    <t>CВ-152</t>
  </si>
  <si>
    <t>14</t>
  </si>
  <si>
    <t>102</t>
  </si>
  <si>
    <t>24</t>
  </si>
  <si>
    <t>202</t>
  </si>
  <si>
    <t>СТ-152</t>
  </si>
  <si>
    <t>18</t>
  </si>
  <si>
    <t>28</t>
  </si>
  <si>
    <t>ПВ-151</t>
  </si>
  <si>
    <t>ПВ-152</t>
  </si>
  <si>
    <t>103</t>
  </si>
  <si>
    <t>104</t>
  </si>
  <si>
    <t>204</t>
  </si>
  <si>
    <t>205</t>
  </si>
  <si>
    <t>ПВ-153</t>
  </si>
  <si>
    <t>АВ-151</t>
  </si>
  <si>
    <t>11</t>
  </si>
  <si>
    <t>Отделение</t>
  </si>
  <si>
    <t>ВТ-151</t>
  </si>
  <si>
    <t>ВТ-141</t>
  </si>
  <si>
    <t>ВТ-131</t>
  </si>
  <si>
    <t>ВТ-121</t>
  </si>
  <si>
    <t>ВТ-122</t>
  </si>
  <si>
    <t>ВС-151</t>
  </si>
  <si>
    <t>ВС-141</t>
  </si>
  <si>
    <t>ВС-131</t>
  </si>
  <si>
    <t>ВС-152</t>
  </si>
  <si>
    <t>ВД-141</t>
  </si>
  <si>
    <t>ВД-131</t>
  </si>
  <si>
    <t>ВД-121</t>
  </si>
  <si>
    <t>ИТЭК</t>
  </si>
  <si>
    <t>ППКРС21</t>
  </si>
  <si>
    <t>ЭРТС</t>
  </si>
  <si>
    <t>ППКРС22</t>
  </si>
  <si>
    <t>ТАКП</t>
  </si>
  <si>
    <t>Вечернее</t>
  </si>
  <si>
    <t>ПР-50П</t>
  </si>
  <si>
    <t>Группа</t>
  </si>
  <si>
    <t>Курс</t>
  </si>
  <si>
    <t>К</t>
  </si>
  <si>
    <t>Теория I</t>
  </si>
  <si>
    <t>Теория II</t>
  </si>
  <si>
    <t>УП I</t>
  </si>
  <si>
    <t>УП II</t>
  </si>
  <si>
    <t>ПП I</t>
  </si>
  <si>
    <t>ПП II</t>
  </si>
  <si>
    <t>ПП</t>
  </si>
  <si>
    <t>ГИА</t>
  </si>
  <si>
    <t>ПА I</t>
  </si>
  <si>
    <t>ПА II</t>
  </si>
  <si>
    <t>Д I</t>
  </si>
  <si>
    <t>Д II</t>
  </si>
  <si>
    <t>ГИА I</t>
  </si>
  <si>
    <t>ГИА II</t>
  </si>
  <si>
    <t>R</t>
  </si>
  <si>
    <t>К I</t>
  </si>
  <si>
    <t>Год набора</t>
  </si>
  <si>
    <t>Год обучения</t>
  </si>
  <si>
    <t>ПП.Д</t>
  </si>
  <si>
    <t>ОПОП</t>
  </si>
  <si>
    <t>База набора</t>
  </si>
  <si>
    <t>9 кл.</t>
  </si>
  <si>
    <t>Теория</t>
  </si>
  <si>
    <t>УП</t>
  </si>
  <si>
    <t>ПА</t>
  </si>
  <si>
    <t>*</t>
  </si>
  <si>
    <t>11кл.</t>
  </si>
  <si>
    <t>у</t>
  </si>
  <si>
    <t>п</t>
  </si>
  <si>
    <t>УП.4.М</t>
  </si>
  <si>
    <t>С.6</t>
  </si>
  <si>
    <t>С.4</t>
  </si>
  <si>
    <t>УП.3.М!</t>
  </si>
  <si>
    <t>УП.1</t>
  </si>
  <si>
    <t>ПП.2.Т</t>
  </si>
  <si>
    <t>ПП.1.П</t>
  </si>
  <si>
    <t>ПП.3.Т</t>
  </si>
  <si>
    <t>С.3</t>
  </si>
  <si>
    <t>ПП.1.Т</t>
  </si>
  <si>
    <t>ПП.2.Э</t>
  </si>
  <si>
    <t>С.1</t>
  </si>
  <si>
    <t>С.2</t>
  </si>
  <si>
    <t>С.12</t>
  </si>
  <si>
    <t>ПП.1.ПР</t>
  </si>
  <si>
    <t>ПП.2.ИС</t>
  </si>
  <si>
    <t>С.45</t>
  </si>
  <si>
    <t>УП.2</t>
  </si>
  <si>
    <t>ПП.3</t>
  </si>
  <si>
    <t>ПП.4</t>
  </si>
  <si>
    <t>ПП.5</t>
  </si>
  <si>
    <t>С.5</t>
  </si>
  <si>
    <t>УП.4.ПС</t>
  </si>
  <si>
    <t>ПП.1.ЭП</t>
  </si>
  <si>
    <t>ПП.2.ЭС</t>
  </si>
  <si>
    <t>ПП.3.ЗИ</t>
  </si>
  <si>
    <t>УП.1.Сл</t>
  </si>
  <si>
    <t>УП.4.Эм</t>
  </si>
  <si>
    <t>ПП.4.Эм!</t>
  </si>
  <si>
    <t>ПП.3.Э</t>
  </si>
  <si>
    <t>С.123</t>
  </si>
  <si>
    <t>УП.5.Св</t>
  </si>
  <si>
    <t>ПП.5.Св!</t>
  </si>
  <si>
    <t>ПП.4.Т</t>
  </si>
  <si>
    <t>ПП.4.Э</t>
  </si>
  <si>
    <t>С.1234</t>
  </si>
  <si>
    <t>ПП.3.П</t>
  </si>
  <si>
    <t>С.23</t>
  </si>
  <si>
    <t>УП.4.Сл</t>
  </si>
  <si>
    <t>УП.4.Сл!</t>
  </si>
  <si>
    <t>ПП.2.ПТ</t>
  </si>
  <si>
    <t>С.24</t>
  </si>
  <si>
    <t>ПП.1.КТ</t>
  </si>
  <si>
    <t>С.13</t>
  </si>
  <si>
    <t>УП.4.Из</t>
  </si>
  <si>
    <t>ПП.4.Рм</t>
  </si>
  <si>
    <t>С.14</t>
  </si>
  <si>
    <t>С.345</t>
  </si>
  <si>
    <t>ПП.1</t>
  </si>
  <si>
    <t>УП.5</t>
  </si>
  <si>
    <t>С.15</t>
  </si>
  <si>
    <t>ПП.2</t>
  </si>
  <si>
    <t>С.34</t>
  </si>
  <si>
    <t>ПП.4.НР</t>
  </si>
  <si>
    <t>ПП.3.ЭК</t>
  </si>
  <si>
    <t>ПП.4.М</t>
  </si>
  <si>
    <t>ПП.4.Сл!</t>
  </si>
  <si>
    <t>ПП.4.М!</t>
  </si>
  <si>
    <t>УП.5.Сл</t>
  </si>
  <si>
    <t>С.234</t>
  </si>
  <si>
    <t>ПП.4.ЦИ</t>
  </si>
  <si>
    <t>ПП.6</t>
  </si>
  <si>
    <t>ПП.2.Эм!</t>
  </si>
  <si>
    <t>ПП.8</t>
  </si>
  <si>
    <t>УП.8</t>
  </si>
  <si>
    <t>ПП.7</t>
  </si>
  <si>
    <t>С.23567</t>
  </si>
  <si>
    <t>С.8</t>
  </si>
  <si>
    <t>УП.3.Сл</t>
  </si>
  <si>
    <t>УП.3.Св</t>
  </si>
  <si>
    <t>УП.3/УП.4</t>
  </si>
  <si>
    <t>ПП.1/ПП.2</t>
  </si>
  <si>
    <t>ПП.2/ПП.3</t>
  </si>
  <si>
    <t>ПП.3/ПП.4</t>
  </si>
  <si>
    <t>ПП.4/ПП.5</t>
  </si>
  <si>
    <t>С.12345678</t>
  </si>
  <si>
    <t>С.1234567</t>
  </si>
  <si>
    <t>П08.01.14 Монтажник сан.тех.</t>
  </si>
  <si>
    <t>П11.01.01 Монтажник РЭАиП</t>
  </si>
  <si>
    <t>П13.01.10 Элекртомонтер ЭО</t>
  </si>
  <si>
    <t>П15.01.23 Наладчик</t>
  </si>
  <si>
    <t>П15.01.29 Контролер</t>
  </si>
  <si>
    <t>П15.01.30 Слесарь</t>
  </si>
  <si>
    <t>П19.01.17 Повар, кондитер</t>
  </si>
  <si>
    <t>П23.01.03 Автомеханик</t>
  </si>
  <si>
    <t>П23.01.08 Слесарь по ремонту СМ</t>
  </si>
  <si>
    <t>П35.01.09 Мастер раст-ва</t>
  </si>
  <si>
    <t>Б09.02.02 Комп.сети</t>
  </si>
  <si>
    <t>Б09.02.03 Прогр-е в КС</t>
  </si>
  <si>
    <t>Б10.02.01 Орг.тех. защиты инф.</t>
  </si>
  <si>
    <t>Б10.02.03 Инф.безопасность АС</t>
  </si>
  <si>
    <t>Б11.02.01 Радиоапп.строение</t>
  </si>
  <si>
    <t>Б12.02.03 Радиоэлектр.ПУ</t>
  </si>
  <si>
    <t>Б13.02.10 Электрич. МиА</t>
  </si>
  <si>
    <t>Б13.02.11 Тех.эксплуатация ЭиЭМО</t>
  </si>
  <si>
    <t>Б15.02.04 Спецмашины и У</t>
  </si>
  <si>
    <t>Б15.02.07 Автоматизация ТПиУ</t>
  </si>
  <si>
    <t>Б15.02.08 ТехМаш</t>
  </si>
  <si>
    <t>Б22.02.06 Сварочное пр-во</t>
  </si>
  <si>
    <t>Б24.02.01 Пр-во ЛА</t>
  </si>
  <si>
    <t>Б24.02.02 Пр-во АД</t>
  </si>
  <si>
    <t>Б38.02.01 Экономика и бухучет</t>
  </si>
  <si>
    <t>Б38.02.03 Логистика</t>
  </si>
  <si>
    <t>У09.02.03 Прогр-е в КС</t>
  </si>
  <si>
    <t>У10.02.01 Орг.тех. защиты инф.</t>
  </si>
  <si>
    <t>У10.02.03 Инф.безопасность АС</t>
  </si>
  <si>
    <t>У15.02.08 ТехМаш</t>
  </si>
  <si>
    <t>У38.02.01 Экономика и бухучет</t>
  </si>
  <si>
    <t>Код</t>
  </si>
  <si>
    <t>начало 2 сем.</t>
  </si>
  <si>
    <t>Теория.Год</t>
  </si>
  <si>
    <t>УП.Год</t>
  </si>
  <si>
    <t>ПП.Год</t>
  </si>
  <si>
    <t>ПА.Год</t>
  </si>
  <si>
    <t>Д.Год</t>
  </si>
  <si>
    <t>ГИА.Год</t>
  </si>
  <si>
    <t>К.Год</t>
  </si>
  <si>
    <t>|УП</t>
  </si>
  <si>
    <t>|ПП</t>
  </si>
  <si>
    <t>|УП.3</t>
  </si>
  <si>
    <t>УП.4|ПП.1</t>
  </si>
  <si>
    <t>|УП.8</t>
  </si>
  <si>
    <t>УП.8|ПП.1</t>
  </si>
  <si>
    <t>УП|</t>
  </si>
  <si>
    <t>КС-5</t>
  </si>
  <si>
    <t>ПР-67</t>
  </si>
  <si>
    <t>БП-5</t>
  </si>
  <si>
    <t>БП-6</t>
  </si>
  <si>
    <t>РА-20</t>
  </si>
  <si>
    <t>РА-21</t>
  </si>
  <si>
    <t>ЭМ-27</t>
  </si>
  <si>
    <t>ПЭ-36</t>
  </si>
  <si>
    <t>ВТ-161</t>
  </si>
  <si>
    <t>ВР-161</t>
  </si>
  <si>
    <t>СП-82</t>
  </si>
  <si>
    <t>СП-83</t>
  </si>
  <si>
    <t>ВС-161</t>
  </si>
  <si>
    <t>С-82</t>
  </si>
  <si>
    <t>Д-47</t>
  </si>
  <si>
    <t>Л-6</t>
  </si>
  <si>
    <t>РМ-161</t>
  </si>
  <si>
    <t>ЭЛ-161</t>
  </si>
  <si>
    <t>СТ-161</t>
  </si>
  <si>
    <t>СТ-162</t>
  </si>
  <si>
    <t>ПВ-161</t>
  </si>
  <si>
    <t>ПВ-162</t>
  </si>
  <si>
    <t>ПВ-163</t>
  </si>
  <si>
    <t>АВ-161</t>
  </si>
  <si>
    <t>ПР-60П</t>
  </si>
  <si>
    <t>ПТ-36П</t>
  </si>
  <si>
    <t>ПТ-37П</t>
  </si>
  <si>
    <t>Э-42П</t>
  </si>
  <si>
    <t>Э-43П</t>
  </si>
  <si>
    <t>22</t>
  </si>
  <si>
    <t>203</t>
  </si>
  <si>
    <t>ПА(ПМ)</t>
  </si>
  <si>
    <t>ИТОГИ.бюджет ОО</t>
  </si>
  <si>
    <t>ИТОГИ.платно</t>
  </si>
  <si>
    <t>УП:6/УП:7</t>
  </si>
  <si>
    <t>бюджет</t>
  </si>
  <si>
    <t>К II</t>
  </si>
  <si>
    <t xml:space="preserve">Согласовано </t>
  </si>
  <si>
    <t>зав. П.П.</t>
  </si>
  <si>
    <t>Председатели</t>
  </si>
  <si>
    <t>Зав.отделениями</t>
  </si>
  <si>
    <t xml:space="preserve">Условные </t>
  </si>
  <si>
    <t>Неделя теоретического обучения</t>
  </si>
  <si>
    <t>1…</t>
  </si>
  <si>
    <t>без специфики (т.е. учебная или производственная)</t>
  </si>
  <si>
    <t>Т, КТ</t>
  </si>
  <si>
    <t>технологическая (конструкторско-технологическая)</t>
  </si>
  <si>
    <t>зам. дир.</t>
  </si>
  <si>
    <t>выпускающих ЦМК</t>
  </si>
  <si>
    <t>обозначения</t>
  </si>
  <si>
    <t>Подготовка к ГИА</t>
  </si>
  <si>
    <t>М</t>
  </si>
  <si>
    <t>механическая</t>
  </si>
  <si>
    <t>Из</t>
  </si>
  <si>
    <t>измерительная</t>
  </si>
  <si>
    <t>РП</t>
  </si>
  <si>
    <t>разработка приложения</t>
  </si>
  <si>
    <t>ДИ</t>
  </si>
  <si>
    <t>деловые игры</t>
  </si>
  <si>
    <t>Преддипломная практика</t>
  </si>
  <si>
    <t>Нет недели</t>
  </si>
  <si>
    <t>пользователь ПЭВМ</t>
  </si>
  <si>
    <t xml:space="preserve">ПП </t>
  </si>
  <si>
    <t>программирования</t>
  </si>
  <si>
    <t>экономическая</t>
  </si>
  <si>
    <t>зав.УЧ</t>
  </si>
  <si>
    <t>Сессия без экзаменов (квал.) по модулю</t>
  </si>
  <si>
    <t>Учебная практика</t>
  </si>
  <si>
    <t>ОП</t>
  </si>
  <si>
    <t>основы программирования</t>
  </si>
  <si>
    <t>ПГ</t>
  </si>
  <si>
    <t>проектная группа</t>
  </si>
  <si>
    <t>Сессия с экзаменом(ами) квал. по модулю</t>
  </si>
  <si>
    <t>ПС</t>
  </si>
  <si>
    <t>инструмент.прогр.средства</t>
  </si>
  <si>
    <t>КР</t>
  </si>
  <si>
    <t>коллективная разработка</t>
  </si>
  <si>
    <t>Рм</t>
  </si>
  <si>
    <t>радиомонтажная</t>
  </si>
  <si>
    <t>ИС</t>
  </si>
  <si>
    <t>разработки инф.систем</t>
  </si>
  <si>
    <t>СИ</t>
  </si>
  <si>
    <t>сетевая инженерия</t>
  </si>
  <si>
    <t>Каникулы</t>
  </si>
  <si>
    <t>практика</t>
  </si>
  <si>
    <t xml:space="preserve">Производственная </t>
  </si>
  <si>
    <t>у,п</t>
  </si>
  <si>
    <t>Распределенная</t>
  </si>
  <si>
    <t>УП.6.ПВ#</t>
  </si>
  <si>
    <t>УП.6.ОП#</t>
  </si>
  <si>
    <t>УП.6.ПС#</t>
  </si>
  <si>
    <t>УП.4.ПВ#</t>
  </si>
  <si>
    <t>УП.4.ОП#</t>
  </si>
  <si>
    <t>УП.4.ПС#</t>
  </si>
  <si>
    <t>ПП.2.СИ#</t>
  </si>
  <si>
    <t>ПП.2.РП#</t>
  </si>
  <si>
    <t>ПП.2.ИС#</t>
  </si>
  <si>
    <t>УП.1.ДИ#</t>
  </si>
  <si>
    <t>ПП.3.КР#</t>
  </si>
  <si>
    <t>ПП.3.ПГ#</t>
  </si>
  <si>
    <t>ПП.1.ПР#</t>
  </si>
  <si>
    <t>ПП.1.ЭП#</t>
  </si>
  <si>
    <t>УП.2.РИ#</t>
  </si>
  <si>
    <t>ПП.6.ПС#</t>
  </si>
  <si>
    <t>ПП.4.ПС#</t>
  </si>
  <si>
    <t>УП.4.Км#</t>
  </si>
  <si>
    <t>ПП.4.НР#</t>
  </si>
  <si>
    <t>ПП.4.ЦИ#</t>
  </si>
  <si>
    <t>ПП.4.РВ#</t>
  </si>
  <si>
    <t>ПП.4.УП#</t>
  </si>
  <si>
    <t>ПП.2.ПГ#</t>
  </si>
  <si>
    <t>ПП.2.ЭС#</t>
  </si>
  <si>
    <t>УП.2.ИС#</t>
  </si>
  <si>
    <t>ПП.5.РИ#</t>
  </si>
  <si>
    <t>УП.1.ТТ#</t>
  </si>
  <si>
    <t>УП.2.СИ#</t>
  </si>
  <si>
    <t>УП.2.ПГ#</t>
  </si>
  <si>
    <t>УП.3.РИ#</t>
  </si>
  <si>
    <t>ПП.2.СА#</t>
  </si>
  <si>
    <t>УП.3.СЗ#</t>
  </si>
  <si>
    <t>УП.3.ПГ#</t>
  </si>
  <si>
    <t>ПП.3.ЭК#</t>
  </si>
  <si>
    <t>УП.М</t>
  </si>
  <si>
    <t>УП.М|</t>
  </si>
  <si>
    <t>УП.2.М</t>
  </si>
  <si>
    <t>УП.1.М</t>
  </si>
  <si>
    <t>УП.Св</t>
  </si>
  <si>
    <t>УП.Св|</t>
  </si>
  <si>
    <t>УП.1.Св</t>
  </si>
  <si>
    <t>УП.2.Св</t>
  </si>
  <si>
    <t>УП.4.Св</t>
  </si>
  <si>
    <t>|УП.Св</t>
  </si>
  <si>
    <t>УП.Рм</t>
  </si>
  <si>
    <t>|УП.Рм</t>
  </si>
  <si>
    <t>УП.Рм|</t>
  </si>
  <si>
    <t>УП.2.Рм</t>
  </si>
  <si>
    <t>УП.3.Рм</t>
  </si>
  <si>
    <t>УП.1.Рм</t>
  </si>
  <si>
    <t>ФГОС</t>
  </si>
  <si>
    <t>год введения</t>
  </si>
  <si>
    <t>П15.01.05 Сварщик (ЭГСР)</t>
  </si>
  <si>
    <t>Сварщик (ручной и частично механизированной сварки (наплавки)</t>
  </si>
  <si>
    <t>П15.01.05 Сварщик (РМСН)</t>
  </si>
  <si>
    <t>Сварщик ручной дуговой сварки плавящимся покрытым электродом. Сварщик частично механизированной сварки плавлением. Сварщик ручной дуговой сварки неплавящимся электродом в защитном газе. Газосварщик. Сварщик ручной сварки полимерных материалов</t>
  </si>
  <si>
    <t>50</t>
  </si>
  <si>
    <t>П15.01.25 Станочник (МО)</t>
  </si>
  <si>
    <t>срок получения СПО, лет</t>
  </si>
  <si>
    <t>срок получения СПО, мес.</t>
  </si>
  <si>
    <t>1К</t>
  </si>
  <si>
    <t>Курсы</t>
  </si>
  <si>
    <t>Неделя</t>
  </si>
  <si>
    <t>УП+ПП</t>
  </si>
  <si>
    <t>ПП(с Д).Год</t>
  </si>
  <si>
    <t>ПП (с Д) I</t>
  </si>
  <si>
    <t>ПП (с Д) II</t>
  </si>
  <si>
    <t>Теория СОО</t>
  </si>
  <si>
    <t>ПА СОО</t>
  </si>
  <si>
    <t>К СОО</t>
  </si>
  <si>
    <t>Д+ГИА</t>
  </si>
  <si>
    <t>Итого СОО</t>
  </si>
  <si>
    <t>Итого СПО</t>
  </si>
  <si>
    <t>база обучения</t>
  </si>
  <si>
    <t>11 кл.</t>
  </si>
  <si>
    <t>Б09.02.02 Комп.сети(2014)9 кл.</t>
  </si>
  <si>
    <t>У09.02.03 Прогр-е в КС(2014)9 кл.</t>
  </si>
  <si>
    <t>У15.02.08 ТехМаш(2014)9 кл.</t>
  </si>
  <si>
    <t>Б09.02.03 Прогр-е в КС(2014)9 кл.</t>
  </si>
  <si>
    <t>Б10.02.03 Инф.безопасность АС(2014)9 кл.</t>
  </si>
  <si>
    <t>Б12.02.03 Радиоэлектр.ПУ(2014)9 кл.</t>
  </si>
  <si>
    <t>Б12.02.03 Радиоэлектр.ПУ(2014)11 кл.</t>
  </si>
  <si>
    <t>Б13.02.11 Тех.эксплуатация ЭиЭМО(2014)9 кл.</t>
  </si>
  <si>
    <t>Б15.02.08 ТехМаш(2014)9 кл.</t>
  </si>
  <si>
    <t>Б15.02.08 ТехМаш(2014)11 кл.</t>
  </si>
  <si>
    <t>Б22.02.06 Сварочное пр-во(2014)9 кл.</t>
  </si>
  <si>
    <t>Б22.02.06 Сварочное пр-во(2014)11 кл.</t>
  </si>
  <si>
    <t>Б24.02.02 Пр-во АД(2014)9 кл.</t>
  </si>
  <si>
    <t>Б24.02.01 Пр-во ЛА(2014)9 кл.</t>
  </si>
  <si>
    <t>Б24.02.02 Пр-во АД(2014)11 кл.</t>
  </si>
  <si>
    <t>Б38.02.01 Экономика и бухучет(2014)9 кл.</t>
  </si>
  <si>
    <t>Б38.02.03 Логистика(2014)9 кл.</t>
  </si>
  <si>
    <t>П11.01.01 Монтажник РЭАиП(2013)9 кл.</t>
  </si>
  <si>
    <t>П11.01.01 Монтажник РЭАиП(2015)9 кл.</t>
  </si>
  <si>
    <t>П13.01.10 Элекртомонтер ЭО(2013)9 кл.</t>
  </si>
  <si>
    <t>П13.01.10 Элекртомонтер ЭО(2015)9 кл.</t>
  </si>
  <si>
    <t>П15.01.05 Сварщик (ЭГСР)(2013)9 кл.</t>
  </si>
  <si>
    <t>21</t>
  </si>
  <si>
    <t>П15.01.05 Сварщик (ЭГСР)(2015)9 кл.</t>
  </si>
  <si>
    <t>П15.01.05 Сварщик (РМСН)(2016)9 кл.</t>
  </si>
  <si>
    <t>П15.01.25 Станочник (МО)(2013)9 кл.</t>
  </si>
  <si>
    <t>П15.01.25 Станочник (МО)(2015)9 кл.</t>
  </si>
  <si>
    <t>П19.01.17 Повар, кондитер(2013)9 кл.</t>
  </si>
  <si>
    <t>П19.01.17 Повар, кондитер(2015)9 кл.</t>
  </si>
  <si>
    <t>П19.01.17 Повар, кондитер(2015)11 кл.</t>
  </si>
  <si>
    <t>П23.01.08 Слесарь по ремонту СМ(2013)9 кл.</t>
  </si>
  <si>
    <t>П23.01.08 Слесарь по ремонту СМ(2015)9 кл.</t>
  </si>
  <si>
    <t>У38.02.01 Экономика и бухучет(2014)9 кл.</t>
  </si>
  <si>
    <t>ОПОП: [Б-базовая спец., У-углубленная спец., П-проф.] Код Название (год введения ФГОС)база приема, форма обучения</t>
  </si>
  <si>
    <t>Всего ОПОП</t>
  </si>
  <si>
    <t>группа</t>
  </si>
  <si>
    <t>Механические</t>
  </si>
  <si>
    <t>Сварочная</t>
  </si>
  <si>
    <t>ЧПУ</t>
  </si>
  <si>
    <t>УП.4.Рм</t>
  </si>
  <si>
    <t>Радиомонтажная</t>
  </si>
  <si>
    <t>УП.Эм</t>
  </si>
  <si>
    <t>УП.1.Эм</t>
  </si>
  <si>
    <t>|УП.1.Эм</t>
  </si>
  <si>
    <t>УП.Эм|</t>
  </si>
  <si>
    <t>УП.2.Эм</t>
  </si>
  <si>
    <t>УП.3.Эм</t>
  </si>
  <si>
    <t>Электромонтажная</t>
  </si>
  <si>
    <t>УП.Сл</t>
  </si>
  <si>
    <t>УП.Сл|</t>
  </si>
  <si>
    <t>ПП.Сл</t>
  </si>
  <si>
    <t>ПП.2.Сл</t>
  </si>
  <si>
    <t>ПП.1.Сл</t>
  </si>
  <si>
    <t>Слесарная</t>
  </si>
  <si>
    <t>Электромонтажная, Слесарная</t>
  </si>
  <si>
    <t>Сварочная, Слесарная</t>
  </si>
  <si>
    <t>CВ-161</t>
  </si>
  <si>
    <t>CВ-162</t>
  </si>
  <si>
    <t>Набор, год</t>
  </si>
  <si>
    <t>+</t>
  </si>
  <si>
    <t>Сессии без ЭКМ</t>
  </si>
  <si>
    <t>Сессии с ЭКМ</t>
  </si>
  <si>
    <t>УП.М(!)</t>
  </si>
  <si>
    <t>УП.Сл(!)</t>
  </si>
  <si>
    <t>УП.Св(!)</t>
  </si>
  <si>
    <t>УП.Рм(!)</t>
  </si>
  <si>
    <t>УП.Эм(!)</t>
  </si>
  <si>
    <t>УП.Из</t>
  </si>
  <si>
    <t>УП.#</t>
  </si>
  <si>
    <t>УП.6%</t>
  </si>
  <si>
    <t>УП.1%</t>
  </si>
  <si>
    <t>УП.2%</t>
  </si>
  <si>
    <t>УП.5%</t>
  </si>
  <si>
    <t>ПП.1%</t>
  </si>
  <si>
    <t>УП.3%</t>
  </si>
  <si>
    <t>УП.4%</t>
  </si>
  <si>
    <t>УП.%</t>
  </si>
  <si>
    <t>Всего</t>
  </si>
  <si>
    <t>УП.1&amp;</t>
  </si>
  <si>
    <t>УП.4&amp;</t>
  </si>
  <si>
    <t>УП.2&amp;</t>
  </si>
  <si>
    <t>УП.3&amp;</t>
  </si>
  <si>
    <t>УП.5&amp;</t>
  </si>
  <si>
    <t>УП.6&amp;</t>
  </si>
  <si>
    <t>УП.7&amp;</t>
  </si>
  <si>
    <t>УП.8&amp;</t>
  </si>
  <si>
    <t>УП.6/УП.7&amp;</t>
  </si>
  <si>
    <t>|УП.3&amp;</t>
  </si>
  <si>
    <t>УП.3/УП.4&amp;</t>
  </si>
  <si>
    <t>|УП.8&amp;</t>
  </si>
  <si>
    <t>УП.4&amp;|ПП.1</t>
  </si>
  <si>
    <t>УП.8&amp;|ПП.1</t>
  </si>
  <si>
    <t>ПП.2.CИ#</t>
  </si>
  <si>
    <t>слесарная</t>
  </si>
  <si>
    <t>сварочная</t>
  </si>
  <si>
    <t>электромонтажная</t>
  </si>
  <si>
    <t>Сл</t>
  </si>
  <si>
    <t>Св</t>
  </si>
  <si>
    <t>Эм</t>
  </si>
  <si>
    <t>% - в спец.аудитории</t>
  </si>
  <si>
    <t>&amp; - поварские</t>
  </si>
  <si>
    <t># - в комп.лаб-рии</t>
  </si>
  <si>
    <t>! - разрядные</t>
  </si>
  <si>
    <t>Начало II семестра</t>
  </si>
  <si>
    <t>Образовательная программа: Код специальности (Б-базовая ППССЗ, У-углубленная ППССЗ)/профессии (П-ППКРС) Наименование сокращенное (Год утв. ФГОС) База приема Форма обучения</t>
  </si>
  <si>
    <t>Нед.теории в I сем.</t>
  </si>
  <si>
    <t>Нед.теории во II сем.</t>
  </si>
  <si>
    <t>Отделение сокр.</t>
  </si>
  <si>
    <t>Финанс.: БЖ-бюджет /ПЛ-платно</t>
  </si>
  <si>
    <t>С.35</t>
  </si>
  <si>
    <t>20 нед.</t>
  </si>
  <si>
    <t>34 нед.</t>
  </si>
  <si>
    <t>Б09.02.02 Комп.сети(2014)9 кл., очная</t>
  </si>
  <si>
    <t>Б09.02.03 Прогр-е в КС(2014)9 кл., очная</t>
  </si>
  <si>
    <t>Б10.02.03 Инф.безопасность АС(2014)9 кл., очная</t>
  </si>
  <si>
    <t>Б38.02.03 Логистика(2014)9 кл., очная</t>
  </si>
  <si>
    <t>У38.02.01 Экономика и бухучет(2014)9 кл., очная</t>
  </si>
  <si>
    <t>Б15.02.08 ТехМаш(2014)9 кл., очная</t>
  </si>
  <si>
    <t>У15.02.08 ТехМаш(2014)9 кл., очная</t>
  </si>
  <si>
    <t>Б24.02.01 Пр-во ЛА(2014)9кл., очная</t>
  </si>
  <si>
    <t>Б24.02.02 Пр-во АД(2014)9 кл., очная</t>
  </si>
  <si>
    <t>Б12.02.03 Радиоэлектр.ПУ(2014)9 кл., очная</t>
  </si>
  <si>
    <t>Б13.02.11 Тех.эксплуатация ЭиЭМО(2014)9 кл., очная</t>
  </si>
  <si>
    <t>Б22.02.06 Сварочное пр-во(2014)9 кл., очная</t>
  </si>
  <si>
    <t>ПП.2.РП</t>
  </si>
  <si>
    <t>БЖ</t>
  </si>
  <si>
    <t>ПЛ</t>
  </si>
  <si>
    <t>Б15.02.08 ТехМаш(2014)11 кл., очно-заочная</t>
  </si>
  <si>
    <t>Б22.02.06 Сварочное пр-во(2014)11 кл., очно-заочная</t>
  </si>
  <si>
    <t>Веч.</t>
  </si>
  <si>
    <t>П15.01.05 Сварщик (РМСН)(2016)9 кл., очная</t>
  </si>
  <si>
    <t>ППКРС</t>
  </si>
  <si>
    <t>ПП.4.Сл</t>
  </si>
  <si>
    <t xml:space="preserve">Б25.02.07 Техобсл. и ремонт АД (2016)11 кл., очная </t>
  </si>
  <si>
    <t>С.2.3</t>
  </si>
  <si>
    <t>С 1.3</t>
  </si>
  <si>
    <t>С 1.2</t>
  </si>
  <si>
    <t>С.1.3</t>
  </si>
  <si>
    <t>С.1.4</t>
  </si>
  <si>
    <t>П11.01.01 Монтажник РЭАиП(2013)9 кл., очная</t>
  </si>
  <si>
    <t>П13.01.10 Электромонтер ЭО(2013)9 кл., очная</t>
  </si>
  <si>
    <t>П15.01.25 Станочник (МО)(2013) 9 кл., очная</t>
  </si>
  <si>
    <t>П23.01.08 Слесарь по ремонту СМ(2013)9 кл., очная</t>
  </si>
  <si>
    <t>П43.01.09 Повар, кондитер(2016)9 кл., очная</t>
  </si>
  <si>
    <t>Б09.02.07 ИС и программирование(2016)9 кл., очная</t>
  </si>
  <si>
    <t>Б10.02.05 Обесп. инф.безопасности АС(2016)9 кл., очная</t>
  </si>
  <si>
    <t>У15.02.15 Технология МО пр-ва(2016)9 кл., очная</t>
  </si>
  <si>
    <t>УП.01</t>
  </si>
  <si>
    <t>ПП.01</t>
  </si>
  <si>
    <t>УП.02</t>
  </si>
  <si>
    <t>УП.03</t>
  </si>
  <si>
    <t>ПП.02</t>
  </si>
  <si>
    <t>ПП.03</t>
  </si>
  <si>
    <t>ПП.05</t>
  </si>
  <si>
    <t>ПТ-36п</t>
  </si>
  <si>
    <t>ПТ-37п</t>
  </si>
  <si>
    <t>ПР-60п</t>
  </si>
  <si>
    <t>26 нед.</t>
  </si>
  <si>
    <t>У38.02.01 Экономика и бухучет(2018)9 кл., очная</t>
  </si>
  <si>
    <t>Б38.02.03 Логистика (2014)9 кл., очная</t>
  </si>
  <si>
    <t xml:space="preserve">Б25.02.07 Техобслуживание АД (2016)11 кл., очная </t>
  </si>
  <si>
    <t>Б13.02.11 Тех.эксплуатация ЭиЭМО(2017)9 кл., очная</t>
  </si>
  <si>
    <t>П15.01.29 Контролер (ССР)(2013) 9 кл., очная</t>
  </si>
  <si>
    <t>21 нед.</t>
  </si>
  <si>
    <t>П15.01.32 Оператор стаков с ПУ(2016) 9 кл., очная</t>
  </si>
  <si>
    <t>УП.1.Из</t>
  </si>
  <si>
    <t>УП.1.Т</t>
  </si>
  <si>
    <t>УП.2.Т</t>
  </si>
  <si>
    <t>УП.3.Т</t>
  </si>
  <si>
    <t xml:space="preserve">Б25.02.07 Техобслуживание  АД (2016)11 кл., очная </t>
  </si>
  <si>
    <t>УП.1.ТО</t>
  </si>
  <si>
    <t>ПП.1.ТО</t>
  </si>
  <si>
    <t>УП.2.Р</t>
  </si>
  <si>
    <t>ПП.2.Р</t>
  </si>
  <si>
    <t>С.1.2</t>
  </si>
  <si>
    <t>С.3.4</t>
  </si>
  <si>
    <t>С.3.5</t>
  </si>
  <si>
    <t>УП.1ПУ</t>
  </si>
  <si>
    <t>ПП.2.</t>
  </si>
  <si>
    <t>УП.8.ОИ</t>
  </si>
  <si>
    <t>УП.5.ОП</t>
  </si>
  <si>
    <t>УП.8.ПП</t>
  </si>
  <si>
    <t>ПП.8.МП</t>
  </si>
  <si>
    <t>УП.4.ОТ</t>
  </si>
  <si>
    <t>УП.1.ОП</t>
  </si>
  <si>
    <t>ПП.4.ИТ</t>
  </si>
  <si>
    <t>ПП.1.ПП</t>
  </si>
  <si>
    <t>У09.02.03 Прогр-е в КС(2014)9 кл., очная</t>
  </si>
  <si>
    <t>П15.01.32  Оператор станков с ПУ(2016) 9 кл., очная</t>
  </si>
  <si>
    <t>УП.2.ПУ</t>
  </si>
  <si>
    <t>УП.05</t>
  </si>
  <si>
    <t>П19.01.17 Повар, кондитер(2016)9 кл., очная</t>
  </si>
  <si>
    <t>УП.06</t>
  </si>
  <si>
    <t>Б09.02.02 Комп.сети(2014)11 кл., очно-заочная</t>
  </si>
  <si>
    <t>ПП.1ПУ</t>
  </si>
  <si>
    <t>07.09.20-12.09.20                                             2 нед</t>
  </si>
  <si>
    <t>01.09.20-06.09.20                                             1 нед</t>
  </si>
  <si>
    <t>14.09.20-19.09.20                                             3 нед</t>
  </si>
  <si>
    <t>21.09.20-26.09.20                                             4 нед</t>
  </si>
  <si>
    <t xml:space="preserve">28.09.20-03.10.20                                  5 нед.   </t>
  </si>
  <si>
    <t xml:space="preserve">05.10.20-10.10.20                                  6 нед.   </t>
  </si>
  <si>
    <t xml:space="preserve">12.10.20-17.10.20                                  7 нед.   </t>
  </si>
  <si>
    <t xml:space="preserve">19.10.20-24.10.20                                  8 нед.   </t>
  </si>
  <si>
    <t xml:space="preserve">26.10.20-31.10.20                                  9 нед.   </t>
  </si>
  <si>
    <t xml:space="preserve">02.11.20-07.11.20                                  10 нед.   </t>
  </si>
  <si>
    <t xml:space="preserve">09.11.20-14.11.20                                  11 нед.   </t>
  </si>
  <si>
    <t xml:space="preserve">16.11.20-21.11.20                                  12 нед.   </t>
  </si>
  <si>
    <t xml:space="preserve">23.11.20-28.11.20                                  13 нед.   </t>
  </si>
  <si>
    <t xml:space="preserve">30.11.20-05.12.20                                  14 нед.   </t>
  </si>
  <si>
    <t xml:space="preserve">07.12.20-12.12.20                                  15 нед.   </t>
  </si>
  <si>
    <t xml:space="preserve">14.12.20-19.12.20                                  16 нед.   </t>
  </si>
  <si>
    <t xml:space="preserve">21.12.20-26.12.20                                  17 нед.   </t>
  </si>
  <si>
    <t xml:space="preserve">28.12.20-02.01.21                                  18 нед.   </t>
  </si>
  <si>
    <t xml:space="preserve">04.01.21-09.01.21                                  19 нед.   </t>
  </si>
  <si>
    <t xml:space="preserve">11.01.21-16.01.21                                  20 нед.   </t>
  </si>
  <si>
    <t xml:space="preserve">18.01.21-23.01.21                                  21 нед.   </t>
  </si>
  <si>
    <t xml:space="preserve">25.01.21-30.01.21                                  22 нед.   </t>
  </si>
  <si>
    <t xml:space="preserve">01.02.21-06.02.21                                  23 нед.   </t>
  </si>
  <si>
    <t xml:space="preserve">08.02.21-13.02.21                                  24 нед.   </t>
  </si>
  <si>
    <t xml:space="preserve">15.02.21-20.02.21                                  25 нед.   </t>
  </si>
  <si>
    <t xml:space="preserve">22.02.21-27.02.21                                  26 нед.   </t>
  </si>
  <si>
    <t xml:space="preserve">01.03.21-06.03.21                                  27 нед.   </t>
  </si>
  <si>
    <t xml:space="preserve">08.03.21-13.03.21                                  28 нед.   </t>
  </si>
  <si>
    <t xml:space="preserve">15.03.21-20.03.21                                  29 нед.   </t>
  </si>
  <si>
    <t xml:space="preserve">22.03.21-27.03.21                                  30 нед.   </t>
  </si>
  <si>
    <t xml:space="preserve">29.03.21-03.04.21                                  31 нед.   </t>
  </si>
  <si>
    <t xml:space="preserve">05.04.21-10.04.21                                  32 нед.   </t>
  </si>
  <si>
    <t xml:space="preserve">12.04.21-17.04.21                                  33 нед.   </t>
  </si>
  <si>
    <t xml:space="preserve">19.04.21-24.04.21                                  34 нед.   </t>
  </si>
  <si>
    <t xml:space="preserve">26.04.21-01.05.21                                  35 нед.   </t>
  </si>
  <si>
    <t xml:space="preserve">03.05.21-08.05.21                                  36 нед.   </t>
  </si>
  <si>
    <t xml:space="preserve">10.05.21-15.05.21                                  37 нед.   </t>
  </si>
  <si>
    <t xml:space="preserve">17.05.21-22.05.21                                  38 нед.   </t>
  </si>
  <si>
    <t xml:space="preserve">24.05.21-29.05.21                                  39 нед.   </t>
  </si>
  <si>
    <t xml:space="preserve">31.05.21-05.06.21                                  40 нед.   </t>
  </si>
  <si>
    <t xml:space="preserve">07.06.21-12.06.21                                  41 нед.   </t>
  </si>
  <si>
    <t xml:space="preserve">14.06.21-19.06.21                                  42 нед.   </t>
  </si>
  <si>
    <t xml:space="preserve">21.06.21-26.06.21                                  43 нед.   </t>
  </si>
  <si>
    <t xml:space="preserve">28.06.21-03.07.21                                  44 нед.   </t>
  </si>
  <si>
    <t>СП427</t>
  </si>
  <si>
    <t>СП417</t>
  </si>
  <si>
    <t>ЭМ417</t>
  </si>
  <si>
    <t>РА427</t>
  </si>
  <si>
    <t>РА417</t>
  </si>
  <si>
    <t>СП328</t>
  </si>
  <si>
    <t>СП318</t>
  </si>
  <si>
    <t>ЭМ318</t>
  </si>
  <si>
    <t>РА328</t>
  </si>
  <si>
    <t>РА318</t>
  </si>
  <si>
    <t>СП229</t>
  </si>
  <si>
    <t>СП219</t>
  </si>
  <si>
    <t>ЭМ219</t>
  </si>
  <si>
    <t>РА229</t>
  </si>
  <si>
    <t>РА219</t>
  </si>
  <si>
    <t>СП120</t>
  </si>
  <si>
    <t>СП110</t>
  </si>
  <si>
    <t>ЭМ120</t>
  </si>
  <si>
    <t>ЭМ229</t>
  </si>
  <si>
    <t>ЭМ110</t>
  </si>
  <si>
    <t>РА120</t>
  </si>
  <si>
    <t>РА110</t>
  </si>
  <si>
    <t>ПЭ417</t>
  </si>
  <si>
    <t>ПТ417п</t>
  </si>
  <si>
    <t>ПТ427п</t>
  </si>
  <si>
    <t>Д417</t>
  </si>
  <si>
    <t>С417</t>
  </si>
  <si>
    <t>РД38</t>
  </si>
  <si>
    <t>ПЭ318</t>
  </si>
  <si>
    <t>ПТ318</t>
  </si>
  <si>
    <t>ПЭ328</t>
  </si>
  <si>
    <t>Д318</t>
  </si>
  <si>
    <t>С318</t>
  </si>
  <si>
    <t>РД29</t>
  </si>
  <si>
    <t>ПТ219</t>
  </si>
  <si>
    <t>ПЭ229</t>
  </si>
  <si>
    <t>ПЭ219</t>
  </si>
  <si>
    <t>Д219</t>
  </si>
  <si>
    <t>С219</t>
  </si>
  <si>
    <t>С110</t>
  </si>
  <si>
    <t>Д110</t>
  </si>
  <si>
    <t>ПЭ110</t>
  </si>
  <si>
    <t>ПЭ120</t>
  </si>
  <si>
    <t>ПТ110</t>
  </si>
  <si>
    <t>Э-417п</t>
  </si>
  <si>
    <t>Э-427п</t>
  </si>
  <si>
    <t>БП417</t>
  </si>
  <si>
    <t>БП427</t>
  </si>
  <si>
    <t>ПР417п</t>
  </si>
  <si>
    <t>ПР427</t>
  </si>
  <si>
    <t>ПР437</t>
  </si>
  <si>
    <t>КС417</t>
  </si>
  <si>
    <t>Л318</t>
  </si>
  <si>
    <t>Э318п</t>
  </si>
  <si>
    <t>Э328п</t>
  </si>
  <si>
    <t>БП328</t>
  </si>
  <si>
    <t>БП318</t>
  </si>
  <si>
    <t>ПР318</t>
  </si>
  <si>
    <t>ИС328</t>
  </si>
  <si>
    <t>ИС338</t>
  </si>
  <si>
    <t>КС318</t>
  </si>
  <si>
    <t>Э229</t>
  </si>
  <si>
    <t>Э219</t>
  </si>
  <si>
    <t>Л219</t>
  </si>
  <si>
    <t>БП219</t>
  </si>
  <si>
    <t>БП229</t>
  </si>
  <si>
    <t>ИС249</t>
  </si>
  <si>
    <t>ИС239</t>
  </si>
  <si>
    <t>ИС229</t>
  </si>
  <si>
    <t>ИС219</t>
  </si>
  <si>
    <t>ПР219</t>
  </si>
  <si>
    <t>КС219</t>
  </si>
  <si>
    <t>КС229</t>
  </si>
  <si>
    <t>У09.02.02 Комп.сети(2014)9 кл., очная</t>
  </si>
  <si>
    <t>Э110</t>
  </si>
  <si>
    <t>Э120</t>
  </si>
  <si>
    <t>КС110</t>
  </si>
  <si>
    <t>КС120</t>
  </si>
  <si>
    <t>ПР110</t>
  </si>
  <si>
    <t>ПР120</t>
  </si>
  <si>
    <t>ИС110</t>
  </si>
  <si>
    <t>ИС120</t>
  </si>
  <si>
    <t>Б54.01.20 Графический дизайн (2016) 9 кл., очная</t>
  </si>
  <si>
    <t>Б09.02.06 СС администрирование(2016)9 кл., очная</t>
  </si>
  <si>
    <t>БП110</t>
  </si>
  <si>
    <t>БП120</t>
  </si>
  <si>
    <t>Л110</t>
  </si>
  <si>
    <t>РД20</t>
  </si>
  <si>
    <t>МР110</t>
  </si>
  <si>
    <t>Б15.02.10 Мехатроника и МР (2016)9 кл., очная</t>
  </si>
  <si>
    <t>ВТ110</t>
  </si>
  <si>
    <t>ВКС110</t>
  </si>
  <si>
    <t>ВТ219</t>
  </si>
  <si>
    <t>ВТ229</t>
  </si>
  <si>
    <t>ВЭМ110</t>
  </si>
  <si>
    <t>ВКС219</t>
  </si>
  <si>
    <t>ВР219</t>
  </si>
  <si>
    <t>ВТ38</t>
  </si>
  <si>
    <t>ВС38</t>
  </si>
  <si>
    <t>СВ328</t>
  </si>
  <si>
    <t>СВ318</t>
  </si>
  <si>
    <t>СТ328</t>
  </si>
  <si>
    <t>СТ318</t>
  </si>
  <si>
    <t>ПВ318</t>
  </si>
  <si>
    <t>ПВ328</t>
  </si>
  <si>
    <t>РМ318</t>
  </si>
  <si>
    <t>ЭЛ318</t>
  </si>
  <si>
    <t>ПВ427</t>
  </si>
  <si>
    <t>ПВ417</t>
  </si>
  <si>
    <t>АВ318</t>
  </si>
  <si>
    <t>АВ219</t>
  </si>
  <si>
    <t>ПВ229</t>
  </si>
  <si>
    <t>ПВ219</t>
  </si>
  <si>
    <t>ОП219</t>
  </si>
  <si>
    <t>СТ219</t>
  </si>
  <si>
    <t>СВ229</t>
  </si>
  <si>
    <t>СВ219</t>
  </si>
  <si>
    <t>ЭЛ219</t>
  </si>
  <si>
    <t>РМ219</t>
  </si>
  <si>
    <t>РМ229</t>
  </si>
  <si>
    <t>К219</t>
  </si>
  <si>
    <t>АВ110</t>
  </si>
  <si>
    <t>К110</t>
  </si>
  <si>
    <t>ПВ110</t>
  </si>
  <si>
    <t>РМ110</t>
  </si>
  <si>
    <t>РМ120</t>
  </si>
  <si>
    <t>ЭЛ110</t>
  </si>
  <si>
    <t>СВ110</t>
  </si>
  <si>
    <t>СВ120</t>
  </si>
  <si>
    <t>СТ110</t>
  </si>
  <si>
    <t>ОП110</t>
  </si>
  <si>
    <t>СТ-20</t>
  </si>
  <si>
    <t>П15.01.32 Оператор стаков с ПУ(2016) 11 кл., очная</t>
  </si>
  <si>
    <t>ИР130</t>
  </si>
  <si>
    <t>Б12.02.03 Радиоэлектр.ПУ(2014)11 кл., очно-заочная</t>
  </si>
  <si>
    <t>УП.1М</t>
  </si>
  <si>
    <t>УП.3ПУ</t>
  </si>
  <si>
    <t>ПП.06</t>
  </si>
  <si>
    <t>ПП,05</t>
  </si>
  <si>
    <t>ПП.04</t>
  </si>
  <si>
    <t>УП.04</t>
  </si>
  <si>
    <t>УП.6.ПУ</t>
  </si>
  <si>
    <t>УП.3.ПУ</t>
  </si>
  <si>
    <t>УП.7.ВС</t>
  </si>
  <si>
    <t>УП.4.02</t>
  </si>
  <si>
    <t>УП.4.01</t>
  </si>
  <si>
    <t>ПП.4.01</t>
  </si>
  <si>
    <t>УП.1.01</t>
  </si>
  <si>
    <t>ПП.1.01</t>
  </si>
  <si>
    <t>УП.2.01</t>
  </si>
  <si>
    <t>УП.201</t>
  </si>
  <si>
    <t>ПП.1.02</t>
  </si>
  <si>
    <t>ПП.1.03</t>
  </si>
  <si>
    <t>ПП.2.01</t>
  </si>
  <si>
    <t>УП.3.01</t>
  </si>
  <si>
    <t>ПП.3.01</t>
  </si>
  <si>
    <t>ПП.2.02</t>
  </si>
  <si>
    <t>УП.10.ОТ</t>
  </si>
  <si>
    <t>УП.01.ОП</t>
  </si>
  <si>
    <t>УП.11.РС</t>
  </si>
  <si>
    <t>ПП.1.МП</t>
  </si>
  <si>
    <t>ПП.8.РИ</t>
  </si>
  <si>
    <t>ПП.2.РИ</t>
  </si>
  <si>
    <t>УП.3.РИ</t>
  </si>
  <si>
    <t>ДЭ</t>
  </si>
  <si>
    <t>ПП.3.РИ</t>
  </si>
  <si>
    <t>ПП.5.МД</t>
  </si>
  <si>
    <t>ПП.7.АД</t>
  </si>
  <si>
    <t>ПП.7АД</t>
  </si>
  <si>
    <t>УП.9.ПИ</t>
  </si>
  <si>
    <t>ПП.4УП</t>
  </si>
  <si>
    <t>ПР130</t>
  </si>
  <si>
    <t>ПР10</t>
  </si>
  <si>
    <t>ДГ110</t>
  </si>
  <si>
    <t>Б09.02.07 ИС и программирование(2016)11 кл., очная</t>
  </si>
  <si>
    <t>ДГ10</t>
  </si>
  <si>
    <t>Б54.01.20 Графический дизайн (2016)11 кл., очная</t>
  </si>
  <si>
    <t>РД10</t>
  </si>
  <si>
    <t>ПВ120</t>
  </si>
  <si>
    <t>УП.4.СЛ</t>
  </si>
  <si>
    <t>23 нед.</t>
  </si>
  <si>
    <t>УП.1.ПГ</t>
  </si>
  <si>
    <t>ПП.3ИТ</t>
  </si>
  <si>
    <t>ПП03.01</t>
  </si>
  <si>
    <t>ПП09.01</t>
  </si>
  <si>
    <t xml:space="preserve">ПП09.01 </t>
  </si>
  <si>
    <t>ПП05.01</t>
  </si>
  <si>
    <t>УП09.01</t>
  </si>
  <si>
    <t>ПП01.02</t>
  </si>
  <si>
    <t>УП02.01</t>
  </si>
  <si>
    <t>ПП8</t>
  </si>
  <si>
    <t>УП05.01</t>
  </si>
  <si>
    <t>УП02.02</t>
  </si>
  <si>
    <t>УП01.01</t>
  </si>
  <si>
    <t>УП.02.01</t>
  </si>
  <si>
    <t>УП.04.02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</si>
</sst>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\г\.;@"/>
  </numFmts>
  <fonts count="20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Wingdings 2"/>
      <family val="1"/>
      <charset val="2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1"/>
      <name val="Calibri Light"/>
      <family val="2"/>
      <charset val="204"/>
      <scheme val="major"/>
    </font>
    <font>
      <sz val="12"/>
      <name val="Courier New Cyr"/>
      <family val="3"/>
      <charset val="204"/>
    </font>
    <font>
      <sz val="12"/>
      <name val="Arial Narrow"/>
      <family val="2"/>
      <charset val="204"/>
    </font>
    <font>
      <sz val="12"/>
      <name val="Arial Cyr"/>
      <family val="2"/>
      <charset val="204"/>
    </font>
    <font>
      <sz val="11"/>
      <name val="Calibri"/>
      <family val="2"/>
      <charset val="204"/>
      <scheme val="minor"/>
    </font>
    <font>
      <sz val="11"/>
      <name val="Wingdings 2"/>
      <family val="1"/>
      <charset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horizontal="left"/>
    </xf>
    <xf numFmtId="0" fontId="15" fillId="0" borderId="0"/>
  </cellStyleXfs>
  <cellXfs count="381">
    <xf numFmtId="0" fontId="0" fillId="0" borderId="0" xfId="0"/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Continuous" vertical="center" wrapText="1"/>
    </xf>
    <xf numFmtId="0" fontId="2" fillId="2" borderId="4" xfId="0" applyFont="1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Continuous" vertical="center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7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1" fontId="2" fillId="7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>
      <alignment vertical="top"/>
    </xf>
    <xf numFmtId="0" fontId="3" fillId="2" borderId="8" xfId="0" applyFont="1" applyFill="1" applyBorder="1" applyAlignment="1">
      <alignment horizontal="center" vertical="top"/>
    </xf>
    <xf numFmtId="1" fontId="4" fillId="2" borderId="8" xfId="0" applyNumberFormat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vertical="center"/>
    </xf>
    <xf numFmtId="0" fontId="2" fillId="2" borderId="5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1" fontId="3" fillId="6" borderId="8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0" fillId="0" borderId="10" xfId="0" applyFont="1" applyBorder="1"/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0" fontId="5" fillId="0" borderId="0" xfId="0" applyFont="1" applyFill="1"/>
    <xf numFmtId="0" fontId="0" fillId="9" borderId="10" xfId="0" applyFont="1" applyFill="1" applyBorder="1" applyAlignment="1">
      <alignment horizontal="center" vertical="center" wrapText="1"/>
    </xf>
    <xf numFmtId="0" fontId="0" fillId="9" borderId="10" xfId="0" applyFont="1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6" xfId="0" applyFont="1" applyBorder="1"/>
    <xf numFmtId="0" fontId="0" fillId="0" borderId="23" xfId="0" applyFont="1" applyBorder="1"/>
    <xf numFmtId="0" fontId="9" fillId="10" borderId="10" xfId="0" applyFont="1" applyFill="1" applyBorder="1"/>
    <xf numFmtId="1" fontId="9" fillId="10" borderId="1" xfId="0" applyNumberFormat="1" applyFont="1" applyFill="1" applyBorder="1"/>
    <xf numFmtId="0" fontId="0" fillId="0" borderId="0" xfId="0" applyBorder="1"/>
    <xf numFmtId="0" fontId="0" fillId="9" borderId="10" xfId="0" applyFill="1" applyBorder="1"/>
    <xf numFmtId="0" fontId="0" fillId="9" borderId="1" xfId="0" applyNumberFormat="1" applyFill="1" applyBorder="1"/>
    <xf numFmtId="0" fontId="0" fillId="9" borderId="0" xfId="0" applyFill="1"/>
    <xf numFmtId="49" fontId="5" fillId="9" borderId="1" xfId="0" applyNumberFormat="1" applyFont="1" applyFill="1" applyBorder="1"/>
    <xf numFmtId="49" fontId="5" fillId="9" borderId="6" xfId="0" applyNumberFormat="1" applyFont="1" applyFill="1" applyBorder="1"/>
    <xf numFmtId="0" fontId="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9" fillId="10" borderId="12" xfId="0" applyFont="1" applyFill="1" applyBorder="1"/>
    <xf numFmtId="1" fontId="9" fillId="10" borderId="3" xfId="0" applyNumberFormat="1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1" xfId="0" applyBorder="1"/>
    <xf numFmtId="0" fontId="0" fillId="0" borderId="33" xfId="0" applyBorder="1"/>
    <xf numFmtId="0" fontId="0" fillId="0" borderId="34" xfId="0" applyFont="1" applyFill="1" applyBorder="1" applyAlignment="1">
      <alignment horizontal="center" vertical="center"/>
    </xf>
    <xf numFmtId="0" fontId="0" fillId="9" borderId="1" xfId="0" applyFont="1" applyFill="1" applyBorder="1"/>
    <xf numFmtId="0" fontId="0" fillId="0" borderId="10" xfId="0" applyFont="1" applyBorder="1" applyAlignment="1">
      <alignment horizontal="center" vertical="center" textRotation="90" wrapText="1"/>
    </xf>
    <xf numFmtId="0" fontId="0" fillId="0" borderId="3" xfId="0" applyFont="1" applyBorder="1"/>
    <xf numFmtId="0" fontId="0" fillId="0" borderId="22" xfId="0" applyFont="1" applyBorder="1"/>
    <xf numFmtId="0" fontId="0" fillId="0" borderId="35" xfId="0" applyBorder="1"/>
    <xf numFmtId="0" fontId="0" fillId="0" borderId="0" xfId="0" applyFont="1" applyBorder="1"/>
    <xf numFmtId="0" fontId="5" fillId="0" borderId="16" xfId="0" applyFont="1" applyBorder="1"/>
    <xf numFmtId="0" fontId="0" fillId="0" borderId="36" xfId="0" applyFont="1" applyBorder="1"/>
    <xf numFmtId="0" fontId="5" fillId="0" borderId="36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 textRotation="90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 vertical="center" textRotation="90" wrapText="1"/>
    </xf>
    <xf numFmtId="0" fontId="0" fillId="6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 textRotation="90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 vertical="center" wrapText="1"/>
    </xf>
    <xf numFmtId="0" fontId="0" fillId="6" borderId="23" xfId="0" applyFont="1" applyFill="1" applyBorder="1" applyAlignment="1">
      <alignment horizontal="left"/>
    </xf>
    <xf numFmtId="0" fontId="11" fillId="0" borderId="10" xfId="0" applyFont="1" applyBorder="1"/>
    <xf numFmtId="0" fontId="11" fillId="0" borderId="6" xfId="0" applyFont="1" applyBorder="1" applyAlignment="1">
      <alignment shrinkToFit="1"/>
    </xf>
    <xf numFmtId="0" fontId="11" fillId="0" borderId="1" xfId="0" applyFont="1" applyBorder="1" applyAlignment="1">
      <alignment shrinkToFit="1"/>
    </xf>
    <xf numFmtId="0" fontId="11" fillId="0" borderId="0" xfId="0" applyFont="1" applyBorder="1"/>
    <xf numFmtId="49" fontId="12" fillId="6" borderId="6" xfId="0" applyNumberFormat="1" applyFont="1" applyFill="1" applyBorder="1"/>
    <xf numFmtId="49" fontId="12" fillId="6" borderId="1" xfId="0" applyNumberFormat="1" applyFont="1" applyFill="1" applyBorder="1"/>
    <xf numFmtId="0" fontId="11" fillId="0" borderId="0" xfId="0" applyFont="1" applyFill="1" applyBorder="1"/>
    <xf numFmtId="0" fontId="11" fillId="6" borderId="0" xfId="0" applyFont="1" applyFill="1" applyBorder="1"/>
    <xf numFmtId="0" fontId="0" fillId="13" borderId="10" xfId="0" applyFont="1" applyFill="1" applyBorder="1" applyAlignment="1">
      <alignment horizontal="center" vertical="center" textRotation="90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6" xfId="0" applyFill="1" applyBorder="1"/>
    <xf numFmtId="0" fontId="0" fillId="13" borderId="1" xfId="0" applyFill="1" applyBorder="1"/>
    <xf numFmtId="0" fontId="11" fillId="6" borderId="6" xfId="0" applyFont="1" applyFill="1" applyBorder="1"/>
    <xf numFmtId="0" fontId="11" fillId="6" borderId="1" xfId="0" applyFont="1" applyFill="1" applyBorder="1"/>
    <xf numFmtId="0" fontId="11" fillId="9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textRotation="90" wrapText="1"/>
    </xf>
    <xf numFmtId="0" fontId="12" fillId="9" borderId="10" xfId="0" applyFont="1" applyFill="1" applyBorder="1" applyAlignment="1">
      <alignment horizontal="center" vertical="center" wrapText="1"/>
    </xf>
    <xf numFmtId="0" fontId="0" fillId="14" borderId="10" xfId="0" applyFont="1" applyFill="1" applyBorder="1" applyAlignment="1">
      <alignment horizontal="center" vertical="center" textRotation="90" wrapText="1"/>
    </xf>
    <xf numFmtId="0" fontId="0" fillId="14" borderId="10" xfId="0" applyFont="1" applyFill="1" applyBorder="1" applyAlignment="1">
      <alignment horizontal="center" vertical="center" wrapText="1"/>
    </xf>
    <xf numFmtId="0" fontId="0" fillId="14" borderId="6" xfId="0" applyFont="1" applyFill="1" applyBorder="1"/>
    <xf numFmtId="0" fontId="0" fillId="14" borderId="6" xfId="0" applyFill="1" applyBorder="1"/>
    <xf numFmtId="0" fontId="0" fillId="14" borderId="38" xfId="0" applyFont="1" applyFill="1" applyBorder="1"/>
    <xf numFmtId="0" fontId="0" fillId="14" borderId="1" xfId="0" applyFont="1" applyFill="1" applyBorder="1"/>
    <xf numFmtId="0" fontId="0" fillId="14" borderId="1" xfId="0" applyFill="1" applyBorder="1"/>
    <xf numFmtId="0" fontId="0" fillId="14" borderId="22" xfId="0" applyFont="1" applyFill="1" applyBorder="1"/>
    <xf numFmtId="0" fontId="0" fillId="13" borderId="14" xfId="0" applyFont="1" applyFill="1" applyBorder="1"/>
    <xf numFmtId="0" fontId="0" fillId="13" borderId="39" xfId="0" applyFill="1" applyBorder="1"/>
    <xf numFmtId="0" fontId="0" fillId="13" borderId="3" xfId="0" applyFont="1" applyFill="1" applyBorder="1"/>
    <xf numFmtId="0" fontId="0" fillId="13" borderId="35" xfId="0" applyFill="1" applyBorder="1"/>
    <xf numFmtId="0" fontId="0" fillId="15" borderId="10" xfId="0" applyFont="1" applyFill="1" applyBorder="1" applyAlignment="1">
      <alignment horizontal="center" vertical="center" textRotation="90" wrapText="1"/>
    </xf>
    <xf numFmtId="0" fontId="0" fillId="15" borderId="10" xfId="0" applyFont="1" applyFill="1" applyBorder="1" applyAlignment="1">
      <alignment horizontal="center" vertical="center" wrapText="1"/>
    </xf>
    <xf numFmtId="0" fontId="0" fillId="15" borderId="14" xfId="0" applyFont="1" applyFill="1" applyBorder="1"/>
    <xf numFmtId="0" fontId="0" fillId="15" borderId="6" xfId="0" applyFont="1" applyFill="1" applyBorder="1"/>
    <xf numFmtId="0" fontId="0" fillId="15" borderId="3" xfId="0" applyFont="1" applyFill="1" applyBorder="1"/>
    <xf numFmtId="0" fontId="0" fillId="15" borderId="1" xfId="0" applyFont="1" applyFill="1" applyBorder="1"/>
    <xf numFmtId="14" fontId="0" fillId="0" borderId="0" xfId="0" applyNumberFormat="1"/>
    <xf numFmtId="0" fontId="0" fillId="0" borderId="1" xfId="0" applyBorder="1" applyAlignment="1">
      <alignment wrapText="1"/>
    </xf>
    <xf numFmtId="14" fontId="0" fillId="0" borderId="5" xfId="0" applyNumberFormat="1" applyBorder="1"/>
    <xf numFmtId="0" fontId="0" fillId="0" borderId="0" xfId="0" applyAlignment="1"/>
    <xf numFmtId="0" fontId="5" fillId="0" borderId="1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16" fillId="0" borderId="0" xfId="2" applyFont="1" applyBorder="1" applyAlignment="1"/>
    <xf numFmtId="0" fontId="16" fillId="0" borderId="40" xfId="2" applyFont="1" applyBorder="1" applyAlignment="1"/>
    <xf numFmtId="0" fontId="16" fillId="0" borderId="0" xfId="2" applyFont="1" applyFill="1" applyBorder="1" applyAlignment="1"/>
    <xf numFmtId="0" fontId="16" fillId="0" borderId="43" xfId="2" applyFont="1" applyFill="1" applyBorder="1" applyAlignment="1"/>
    <xf numFmtId="0" fontId="16" fillId="0" borderId="44" xfId="2" applyFont="1" applyBorder="1" applyAlignment="1"/>
    <xf numFmtId="0" fontId="16" fillId="0" borderId="44" xfId="2" applyFont="1" applyFill="1" applyBorder="1" applyAlignment="1"/>
    <xf numFmtId="0" fontId="16" fillId="0" borderId="4" xfId="2" applyFont="1" applyBorder="1" applyAlignment="1"/>
    <xf numFmtId="0" fontId="16" fillId="0" borderId="41" xfId="2" applyFont="1" applyFill="1" applyBorder="1" applyAlignment="1"/>
    <xf numFmtId="0" fontId="16" fillId="0" borderId="41" xfId="2" applyFont="1" applyBorder="1" applyAlignment="1"/>
    <xf numFmtId="0" fontId="16" fillId="0" borderId="0" xfId="2" applyFont="1" applyBorder="1" applyAlignment="1">
      <alignment horizontal="center"/>
    </xf>
    <xf numFmtId="0" fontId="16" fillId="0" borderId="0" xfId="2" applyFont="1" applyBorder="1"/>
    <xf numFmtId="0" fontId="16" fillId="0" borderId="0" xfId="2" applyFont="1" applyFill="1" applyBorder="1"/>
    <xf numFmtId="0" fontId="16" fillId="0" borderId="0" xfId="2" applyFont="1" applyBorder="1" applyAlignment="1">
      <alignment shrinkToFit="1"/>
    </xf>
    <xf numFmtId="49" fontId="16" fillId="0" borderId="2" xfId="2" applyNumberFormat="1" applyFont="1" applyBorder="1" applyAlignment="1">
      <alignment shrinkToFit="1"/>
    </xf>
    <xf numFmtId="0" fontId="0" fillId="11" borderId="1" xfId="0" applyFont="1" applyFill="1" applyBorder="1" applyAlignment="1">
      <alignment horizontal="center" vertical="center" shrinkToFit="1"/>
    </xf>
    <xf numFmtId="0" fontId="16" fillId="0" borderId="0" xfId="2" applyFont="1" applyBorder="1" applyAlignment="1">
      <alignment horizontal="left" vertical="center"/>
    </xf>
    <xf numFmtId="0" fontId="17" fillId="0" borderId="0" xfId="0" applyFont="1" applyBorder="1" applyAlignment="1"/>
    <xf numFmtId="0" fontId="16" fillId="0" borderId="42" xfId="2" applyFont="1" applyBorder="1" applyAlignment="1">
      <alignment horizontal="left" vertical="center"/>
    </xf>
    <xf numFmtId="0" fontId="16" fillId="0" borderId="0" xfId="2" applyFont="1" applyBorder="1" applyAlignment="1">
      <alignment vertical="center"/>
    </xf>
    <xf numFmtId="0" fontId="0" fillId="0" borderId="45" xfId="0" applyBorder="1"/>
    <xf numFmtId="0" fontId="8" fillId="6" borderId="10" xfId="0" applyFont="1" applyFill="1" applyBorder="1" applyAlignment="1">
      <alignment horizontal="left" vertical="center" wrapText="1"/>
    </xf>
    <xf numFmtId="0" fontId="11" fillId="0" borderId="1" xfId="0" applyNumberFormat="1" applyFont="1" applyBorder="1"/>
    <xf numFmtId="49" fontId="11" fillId="0" borderId="1" xfId="0" applyNumberFormat="1" applyFont="1" applyBorder="1"/>
    <xf numFmtId="0" fontId="11" fillId="0" borderId="0" xfId="0" applyFont="1"/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left" vertical="center"/>
    </xf>
    <xf numFmtId="14" fontId="11" fillId="0" borderId="0" xfId="0" applyNumberFormat="1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15" borderId="46" xfId="0" applyFont="1" applyFill="1" applyBorder="1"/>
    <xf numFmtId="0" fontId="0" fillId="15" borderId="2" xfId="0" applyFont="1" applyFill="1" applyBorder="1"/>
    <xf numFmtId="0" fontId="0" fillId="0" borderId="19" xfId="0" applyFont="1" applyFill="1" applyBorder="1" applyAlignment="1">
      <alignment horizontal="center" vertical="center" shrinkToFit="1"/>
    </xf>
    <xf numFmtId="0" fontId="5" fillId="9" borderId="11" xfId="0" applyFont="1" applyFill="1" applyBorder="1"/>
    <xf numFmtId="0" fontId="11" fillId="0" borderId="0" xfId="0" applyNumberFormat="1" applyFont="1" applyAlignment="1">
      <alignment horizontal="left" vertical="center"/>
    </xf>
    <xf numFmtId="0" fontId="18" fillId="0" borderId="10" xfId="0" applyFont="1" applyBorder="1"/>
    <xf numFmtId="0" fontId="18" fillId="0" borderId="1" xfId="0" applyNumberFormat="1" applyFont="1" applyBorder="1"/>
    <xf numFmtId="0" fontId="18" fillId="0" borderId="0" xfId="0" applyFont="1"/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8" borderId="1" xfId="0" applyNumberFormat="1" applyFont="1" applyFill="1" applyBorder="1" applyAlignment="1">
      <alignment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NumberFormat="1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1" fillId="9" borderId="10" xfId="0" applyNumberFormat="1" applyFont="1" applyFill="1" applyBorder="1" applyAlignment="1">
      <alignment horizontal="center" vertical="center" wrapText="1"/>
    </xf>
    <xf numFmtId="49" fontId="11" fillId="9" borderId="10" xfId="0" applyNumberFormat="1" applyFont="1" applyFill="1" applyBorder="1" applyAlignment="1">
      <alignment horizontal="center" vertical="center" wrapText="1"/>
    </xf>
    <xf numFmtId="49" fontId="11" fillId="9" borderId="3" xfId="0" applyNumberFormat="1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0" fontId="11" fillId="9" borderId="1" xfId="0" applyNumberFormat="1" applyFont="1" applyFill="1" applyBorder="1" applyAlignment="1">
      <alignment vertical="center" wrapText="1"/>
    </xf>
    <xf numFmtId="14" fontId="11" fillId="9" borderId="10" xfId="0" applyNumberFormat="1" applyFont="1" applyFill="1" applyBorder="1" applyAlignment="1">
      <alignment horizontal="center" vertical="center" wrapText="1"/>
    </xf>
    <xf numFmtId="0" fontId="7" fillId="9" borderId="1" xfId="0" applyNumberFormat="1" applyFont="1" applyFill="1" applyBorder="1" applyAlignment="1">
      <alignment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0" xfId="0" applyFont="1" applyFill="1" applyBorder="1"/>
    <xf numFmtId="49" fontId="7" fillId="6" borderId="10" xfId="0" applyNumberFormat="1" applyFont="1" applyFill="1" applyBorder="1" applyAlignment="1">
      <alignment vertical="center" wrapText="1"/>
    </xf>
    <xf numFmtId="0" fontId="5" fillId="6" borderId="0" xfId="0" applyFont="1" applyFill="1"/>
    <xf numFmtId="0" fontId="11" fillId="9" borderId="11" xfId="0" applyFont="1" applyFill="1" applyBorder="1" applyAlignment="1">
      <alignment horizontal="center" vertical="center"/>
    </xf>
    <xf numFmtId="49" fontId="11" fillId="9" borderId="11" xfId="0" applyNumberFormat="1" applyFont="1" applyFill="1" applyBorder="1" applyAlignment="1">
      <alignment horizontal="center" vertical="center" wrapText="1"/>
    </xf>
    <xf numFmtId="164" fontId="11" fillId="9" borderId="11" xfId="0" applyNumberFormat="1" applyFont="1" applyFill="1" applyBorder="1" applyAlignment="1">
      <alignment horizontal="center" vertical="center" wrapText="1"/>
    </xf>
    <xf numFmtId="14" fontId="11" fillId="9" borderId="11" xfId="0" applyNumberFormat="1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/>
    </xf>
    <xf numFmtId="164" fontId="11" fillId="9" borderId="10" xfId="0" applyNumberFormat="1" applyFont="1" applyFill="1" applyBorder="1" applyAlignment="1">
      <alignment horizontal="center" vertical="center" wrapText="1"/>
    </xf>
    <xf numFmtId="49" fontId="11" fillId="9" borderId="14" xfId="0" applyNumberFormat="1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49" fontId="11" fillId="9" borderId="6" xfId="0" quotePrefix="1" applyNumberFormat="1" applyFont="1" applyFill="1" applyBorder="1" applyAlignment="1">
      <alignment horizontal="left" vertical="center" wrapText="1"/>
    </xf>
    <xf numFmtId="164" fontId="11" fillId="9" borderId="6" xfId="0" applyNumberFormat="1" applyFont="1" applyFill="1" applyBorder="1" applyAlignment="1">
      <alignment horizontal="left" vertical="center"/>
    </xf>
    <xf numFmtId="49" fontId="11" fillId="9" borderId="6" xfId="0" applyNumberFormat="1" applyFont="1" applyFill="1" applyBorder="1" applyAlignment="1">
      <alignment horizontal="left" vertical="center"/>
    </xf>
    <xf numFmtId="0" fontId="11" fillId="9" borderId="6" xfId="0" applyFont="1" applyFill="1" applyBorder="1" applyAlignment="1">
      <alignment vertical="center"/>
    </xf>
    <xf numFmtId="14" fontId="11" fillId="9" borderId="6" xfId="0" applyNumberFormat="1" applyFont="1" applyFill="1" applyBorder="1" applyAlignment="1">
      <alignment vertical="center"/>
    </xf>
    <xf numFmtId="49" fontId="11" fillId="9" borderId="6" xfId="0" applyNumberFormat="1" applyFont="1" applyFill="1" applyBorder="1" applyAlignment="1">
      <alignment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/>
    </xf>
    <xf numFmtId="14" fontId="11" fillId="9" borderId="6" xfId="0" applyNumberFormat="1" applyFont="1" applyFill="1" applyBorder="1" applyAlignment="1">
      <alignment horizontal="left" vertical="center"/>
    </xf>
    <xf numFmtId="49" fontId="11" fillId="9" borderId="1" xfId="0" quotePrefix="1" applyNumberFormat="1" applyFont="1" applyFill="1" applyBorder="1" applyAlignment="1">
      <alignment horizontal="left" vertical="center"/>
    </xf>
    <xf numFmtId="164" fontId="11" fillId="9" borderId="1" xfId="0" applyNumberFormat="1" applyFont="1" applyFill="1" applyBorder="1" applyAlignment="1">
      <alignment horizontal="left" vertical="center"/>
    </xf>
    <xf numFmtId="49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vertical="center"/>
    </xf>
    <xf numFmtId="49" fontId="11" fillId="9" borderId="1" xfId="0" applyNumberFormat="1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/>
    </xf>
    <xf numFmtId="0" fontId="18" fillId="0" borderId="1" xfId="0" applyNumberFormat="1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/>
    </xf>
    <xf numFmtId="0" fontId="11" fillId="6" borderId="10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 vertical="center" textRotation="90" wrapText="1"/>
    </xf>
    <xf numFmtId="0" fontId="16" fillId="0" borderId="0" xfId="2" applyFont="1" applyBorder="1" applyAlignment="1">
      <alignment horizontal="right"/>
    </xf>
    <xf numFmtId="0" fontId="0" fillId="0" borderId="1" xfId="0" applyBorder="1" applyAlignment="1"/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NumberFormat="1"/>
    <xf numFmtId="0" fontId="0" fillId="16" borderId="0" xfId="0" applyFill="1"/>
    <xf numFmtId="14" fontId="0" fillId="0" borderId="1" xfId="0" applyNumberFormat="1" applyBorder="1" applyAlignment="1">
      <alignment horizontal="center" textRotation="90" wrapText="1"/>
    </xf>
    <xf numFmtId="0" fontId="0" fillId="0" borderId="1" xfId="0" applyBorder="1" applyAlignment="1">
      <alignment textRotation="90" wrapText="1"/>
    </xf>
    <xf numFmtId="0" fontId="0" fillId="16" borderId="1" xfId="0" applyFill="1" applyBorder="1" applyAlignment="1">
      <alignment textRotation="90" wrapText="1"/>
    </xf>
    <xf numFmtId="0" fontId="0" fillId="0" borderId="1" xfId="0" applyNumberFormat="1" applyBorder="1" applyAlignment="1">
      <alignment wrapText="1"/>
    </xf>
    <xf numFmtId="0" fontId="0" fillId="16" borderId="1" xfId="0" applyFill="1" applyBorder="1"/>
    <xf numFmtId="0" fontId="0" fillId="0" borderId="1" xfId="0" applyNumberFormat="1" applyBorder="1"/>
    <xf numFmtId="0" fontId="0" fillId="16" borderId="1" xfId="0" applyFill="1" applyBorder="1" applyAlignment="1"/>
    <xf numFmtId="0" fontId="0" fillId="0" borderId="1" xfId="0" applyNumberFormat="1" applyBorder="1" applyAlignment="1"/>
    <xf numFmtId="49" fontId="0" fillId="0" borderId="1" xfId="0" applyNumberFormat="1" applyBorder="1" applyAlignment="1"/>
    <xf numFmtId="0" fontId="0" fillId="0" borderId="42" xfId="0" applyBorder="1"/>
    <xf numFmtId="0" fontId="16" fillId="0" borderId="37" xfId="2" applyFont="1" applyFill="1" applyBorder="1" applyAlignment="1"/>
    <xf numFmtId="0" fontId="16" fillId="0" borderId="40" xfId="2" applyFont="1" applyBorder="1" applyAlignment="1">
      <alignment shrinkToFit="1"/>
    </xf>
    <xf numFmtId="0" fontId="0" fillId="0" borderId="40" xfId="0" applyBorder="1"/>
    <xf numFmtId="0" fontId="0" fillId="0" borderId="14" xfId="0" applyBorder="1"/>
    <xf numFmtId="0" fontId="0" fillId="0" borderId="1" xfId="0" applyBorder="1" applyAlignment="1">
      <alignment shrinkToFit="1"/>
    </xf>
    <xf numFmtId="0" fontId="0" fillId="0" borderId="1" xfId="0" applyFill="1" applyBorder="1"/>
    <xf numFmtId="0" fontId="0" fillId="0" borderId="2" xfId="0" applyFont="1" applyFill="1" applyBorder="1" applyAlignment="1">
      <alignment vertical="center" shrinkToFit="1"/>
    </xf>
    <xf numFmtId="0" fontId="0" fillId="0" borderId="3" xfId="0" applyFont="1" applyFill="1" applyBorder="1" applyAlignment="1">
      <alignment vertical="center" shrinkToFit="1"/>
    </xf>
    <xf numFmtId="0" fontId="0" fillId="0" borderId="1" xfId="0" applyFont="1" applyFill="1" applyBorder="1" applyAlignment="1">
      <alignment vertical="center" shrinkToFit="1"/>
    </xf>
    <xf numFmtId="0" fontId="0" fillId="15" borderId="1" xfId="0" applyFill="1" applyBorder="1"/>
    <xf numFmtId="0" fontId="0" fillId="15" borderId="1" xfId="0" applyFill="1" applyBorder="1" applyAlignment="1">
      <alignment shrinkToFit="1"/>
    </xf>
    <xf numFmtId="0" fontId="0" fillId="15" borderId="2" xfId="0" applyFill="1" applyBorder="1"/>
    <xf numFmtId="0" fontId="0" fillId="15" borderId="1" xfId="0" applyFont="1" applyFill="1" applyBorder="1" applyAlignment="1">
      <alignment horizontal="center" vertical="center" shrinkToFit="1"/>
    </xf>
    <xf numFmtId="0" fontId="0" fillId="15" borderId="0" xfId="0" applyFill="1"/>
    <xf numFmtId="0" fontId="0" fillId="6" borderId="1" xfId="0" applyFill="1" applyBorder="1"/>
    <xf numFmtId="0" fontId="0" fillId="6" borderId="1" xfId="0" applyFill="1" applyBorder="1" applyAlignment="1">
      <alignment shrinkToFit="1"/>
    </xf>
    <xf numFmtId="0" fontId="0" fillId="6" borderId="2" xfId="0" applyFill="1" applyBorder="1"/>
    <xf numFmtId="0" fontId="0" fillId="6" borderId="1" xfId="0" applyFont="1" applyFill="1" applyBorder="1" applyAlignment="1">
      <alignment horizontal="center" vertical="center" shrinkToFit="1"/>
    </xf>
    <xf numFmtId="0" fontId="0" fillId="6" borderId="0" xfId="0" applyFill="1"/>
    <xf numFmtId="0" fontId="0" fillId="0" borderId="0" xfId="0" applyFont="1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14" fontId="0" fillId="0" borderId="1" xfId="0" applyNumberFormat="1" applyBorder="1"/>
    <xf numFmtId="0" fontId="0" fillId="0" borderId="1" xfId="0" applyFill="1" applyBorder="1" applyAlignment="1">
      <alignment shrinkToFit="1"/>
    </xf>
    <xf numFmtId="0" fontId="0" fillId="0" borderId="2" xfId="0" applyFill="1" applyBorder="1"/>
    <xf numFmtId="0" fontId="0" fillId="0" borderId="0" xfId="0" applyFill="1"/>
    <xf numFmtId="0" fontId="18" fillId="0" borderId="1" xfId="0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vertical="center" shrinkToFit="1"/>
    </xf>
    <xf numFmtId="0" fontId="0" fillId="0" borderId="37" xfId="0" applyFont="1" applyFill="1" applyBorder="1" applyAlignment="1">
      <alignment vertical="center" shrinkToFit="1"/>
    </xf>
    <xf numFmtId="0" fontId="0" fillId="0" borderId="6" xfId="0" applyFont="1" applyFill="1" applyBorder="1" applyAlignment="1">
      <alignment vertical="center" shrinkToFit="1"/>
    </xf>
    <xf numFmtId="0" fontId="0" fillId="0" borderId="1" xfId="0" applyBorder="1" applyAlignment="1">
      <alignment horizontal="center"/>
    </xf>
    <xf numFmtId="0" fontId="0" fillId="0" borderId="3" xfId="0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center" vertical="center" shrinkToFit="1"/>
    </xf>
    <xf numFmtId="0" fontId="0" fillId="15" borderId="2" xfId="0" applyFont="1" applyFill="1" applyBorder="1" applyAlignment="1">
      <alignment horizontal="center" vertical="center" shrinkToFit="1"/>
    </xf>
    <xf numFmtId="0" fontId="0" fillId="15" borderId="3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center" vertical="center" wrapText="1"/>
    </xf>
    <xf numFmtId="0" fontId="16" fillId="0" borderId="44" xfId="2" applyFont="1" applyBorder="1" applyAlignment="1">
      <alignment horizontal="left" shrinkToFit="1"/>
    </xf>
    <xf numFmtId="0" fontId="16" fillId="0" borderId="0" xfId="2" applyFont="1" applyBorder="1" applyAlignment="1">
      <alignment horizontal="left" vertical="center" shrinkToFit="1"/>
    </xf>
    <xf numFmtId="0" fontId="16" fillId="0" borderId="44" xfId="2" applyFont="1" applyBorder="1" applyAlignment="1">
      <alignment horizontal="left" vertical="center" shrinkToFit="1"/>
    </xf>
    <xf numFmtId="0" fontId="16" fillId="0" borderId="40" xfId="2" applyFont="1" applyBorder="1" applyAlignment="1">
      <alignment horizontal="left" vertical="center" shrinkToFit="1"/>
    </xf>
    <xf numFmtId="14" fontId="0" fillId="0" borderId="43" xfId="0" applyNumberFormat="1" applyBorder="1"/>
    <xf numFmtId="0" fontId="0" fillId="0" borderId="40" xfId="0" applyBorder="1" applyAlignment="1"/>
    <xf numFmtId="0" fontId="0" fillId="0" borderId="1" xfId="0" applyFont="1" applyFill="1" applyBorder="1"/>
    <xf numFmtId="0" fontId="18" fillId="0" borderId="1" xfId="0" applyFont="1" applyFill="1" applyBorder="1"/>
    <xf numFmtId="0" fontId="0" fillId="5" borderId="1" xfId="0" applyFill="1" applyBorder="1"/>
    <xf numFmtId="0" fontId="18" fillId="5" borderId="1" xfId="0" applyFont="1" applyFill="1" applyBorder="1"/>
    <xf numFmtId="0" fontId="10" fillId="0" borderId="2" xfId="0" applyFont="1" applyFill="1" applyBorder="1" applyAlignment="1">
      <alignment shrinkToFit="1"/>
    </xf>
    <xf numFmtId="0" fontId="0" fillId="7" borderId="1" xfId="0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shrinkToFit="1"/>
    </xf>
    <xf numFmtId="0" fontId="0" fillId="0" borderId="3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7" borderId="2" xfId="0" applyFont="1" applyFill="1" applyBorder="1" applyAlignment="1">
      <alignment horizontal="center" vertical="center" shrinkToFit="1"/>
    </xf>
    <xf numFmtId="0" fontId="0" fillId="7" borderId="3" xfId="0" applyFont="1" applyFill="1" applyBorder="1" applyAlignment="1">
      <alignment horizontal="center" vertical="center" shrinkToFit="1"/>
    </xf>
    <xf numFmtId="0" fontId="0" fillId="17" borderId="2" xfId="0" applyFont="1" applyFill="1" applyBorder="1" applyAlignment="1">
      <alignment horizontal="center" vertical="center" shrinkToFit="1"/>
    </xf>
    <xf numFmtId="0" fontId="0" fillId="17" borderId="3" xfId="0" applyFont="1" applyFill="1" applyBorder="1" applyAlignment="1">
      <alignment horizontal="center" vertical="center" shrinkToFit="1"/>
    </xf>
    <xf numFmtId="0" fontId="0" fillId="11" borderId="2" xfId="0" applyFont="1" applyFill="1" applyBorder="1" applyAlignment="1">
      <alignment horizontal="center" vertical="center" shrinkToFit="1"/>
    </xf>
    <xf numFmtId="0" fontId="0" fillId="11" borderId="3" xfId="0" applyFont="1" applyFill="1" applyBorder="1" applyAlignment="1">
      <alignment horizontal="center" vertical="center" shrinkToFit="1"/>
    </xf>
    <xf numFmtId="0" fontId="0" fillId="7" borderId="2" xfId="0" applyFill="1" applyBorder="1" applyAlignment="1">
      <alignment horizontal="center" vertical="center" shrinkToFit="1"/>
    </xf>
    <xf numFmtId="0" fontId="0" fillId="7" borderId="3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17" borderId="2" xfId="0" applyFill="1" applyBorder="1" applyAlignment="1">
      <alignment horizontal="center" vertical="center" shrinkToFit="1"/>
    </xf>
    <xf numFmtId="0" fontId="0" fillId="17" borderId="3" xfId="0" applyFill="1" applyBorder="1" applyAlignment="1">
      <alignment horizontal="center" vertical="center" shrinkToFit="1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2" xfId="0" applyFont="1" applyFill="1" applyBorder="1" applyAlignment="1">
      <alignment horizontal="center" vertical="center" shrinkToFit="1"/>
    </xf>
    <xf numFmtId="0" fontId="0" fillId="15" borderId="3" xfId="0" applyFont="1" applyFill="1" applyBorder="1" applyAlignment="1">
      <alignment horizontal="center" vertical="center" shrinkToFit="1"/>
    </xf>
    <xf numFmtId="14" fontId="5" fillId="0" borderId="2" xfId="0" applyNumberFormat="1" applyFont="1" applyBorder="1" applyAlignment="1">
      <alignment horizontal="center" vertical="center" textRotation="90" wrapText="1"/>
    </xf>
    <xf numFmtId="14" fontId="5" fillId="0" borderId="3" xfId="0" applyNumberFormat="1" applyFont="1" applyBorder="1" applyAlignment="1">
      <alignment horizontal="center" vertical="center" textRotation="90" wrapText="1"/>
    </xf>
    <xf numFmtId="0" fontId="18" fillId="0" borderId="2" xfId="0" applyFont="1" applyFill="1" applyBorder="1" applyAlignment="1">
      <alignment horizontal="center" vertical="center" shrinkToFit="1"/>
    </xf>
    <xf numFmtId="0" fontId="18" fillId="0" borderId="3" xfId="0" applyFont="1" applyFill="1" applyBorder="1" applyAlignment="1">
      <alignment horizontal="center" vertical="center" shrinkToFit="1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 shrinkToFit="1"/>
    </xf>
    <xf numFmtId="0" fontId="0" fillId="0" borderId="3" xfId="0" applyFont="1" applyFill="1" applyBorder="1" applyAlignment="1">
      <alignment horizontal="center" shrinkToFit="1"/>
    </xf>
    <xf numFmtId="0" fontId="0" fillId="12" borderId="2" xfId="0" applyFont="1" applyFill="1" applyBorder="1" applyAlignment="1">
      <alignment horizontal="center" vertical="center" shrinkToFit="1"/>
    </xf>
    <xf numFmtId="0" fontId="0" fillId="12" borderId="3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16" fillId="0" borderId="41" xfId="2" applyFont="1" applyBorder="1" applyAlignment="1">
      <alignment horizontal="left" shrinkToFit="1"/>
    </xf>
    <xf numFmtId="0" fontId="16" fillId="0" borderId="0" xfId="2" applyFont="1" applyBorder="1" applyAlignment="1">
      <alignment horizontal="left" shrinkToFit="1"/>
    </xf>
    <xf numFmtId="0" fontId="16" fillId="0" borderId="0" xfId="2" applyFont="1" applyBorder="1" applyAlignment="1">
      <alignment horizontal="left" vertical="center" shrinkToFit="1"/>
    </xf>
    <xf numFmtId="0" fontId="16" fillId="0" borderId="42" xfId="2" applyFont="1" applyBorder="1" applyAlignment="1">
      <alignment horizontal="left" shrinkToFit="1"/>
    </xf>
    <xf numFmtId="0" fontId="16" fillId="0" borderId="40" xfId="2" applyFont="1" applyBorder="1" applyAlignment="1">
      <alignment horizontal="left" vertical="center" shrinkToFit="1"/>
    </xf>
    <xf numFmtId="0" fontId="0" fillId="12" borderId="0" xfId="0" applyFill="1" applyBorder="1" applyAlignment="1">
      <alignment horizontal="left" shrinkToFit="1"/>
    </xf>
    <xf numFmtId="0" fontId="0" fillId="12" borderId="42" xfId="0" applyFill="1" applyBorder="1" applyAlignment="1">
      <alignment horizontal="left" shrinkToFit="1"/>
    </xf>
    <xf numFmtId="14" fontId="0" fillId="0" borderId="44" xfId="0" applyNumberForma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0" fontId="0" fillId="0" borderId="41" xfId="0" applyBorder="1" applyAlignment="1">
      <alignment horizontal="left" shrinkToFit="1"/>
    </xf>
    <xf numFmtId="0" fontId="0" fillId="0" borderId="42" xfId="0" applyBorder="1" applyAlignment="1">
      <alignment horizontal="left" shrinkToFit="1"/>
    </xf>
    <xf numFmtId="0" fontId="0" fillId="12" borderId="41" xfId="0" applyFill="1" applyBorder="1" applyAlignment="1">
      <alignment horizontal="left" shrinkToFit="1"/>
    </xf>
    <xf numFmtId="0" fontId="0" fillId="0" borderId="40" xfId="0" applyBorder="1" applyAlignment="1">
      <alignment horizontal="center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0" fillId="7" borderId="41" xfId="0" applyFill="1" applyBorder="1" applyAlignment="1">
      <alignment horizontal="left" shrinkToFit="1"/>
    </xf>
    <xf numFmtId="0" fontId="0" fillId="7" borderId="42" xfId="0" applyFill="1" applyBorder="1" applyAlignment="1">
      <alignment horizontal="left" shrinkToFit="1"/>
    </xf>
    <xf numFmtId="0" fontId="16" fillId="0" borderId="44" xfId="2" applyFont="1" applyBorder="1" applyAlignment="1">
      <alignment horizontal="left" shrinkToFit="1"/>
    </xf>
    <xf numFmtId="0" fontId="16" fillId="0" borderId="44" xfId="2" applyFont="1" applyBorder="1" applyAlignment="1">
      <alignment horizontal="left" vertical="center" shrinkToFit="1"/>
    </xf>
    <xf numFmtId="0" fontId="0" fillId="6" borderId="2" xfId="0" applyFont="1" applyFill="1" applyBorder="1" applyAlignment="1">
      <alignment horizontal="center" vertical="center" shrinkToFit="1"/>
    </xf>
    <xf numFmtId="0" fontId="0" fillId="6" borderId="3" xfId="0" applyFont="1" applyFill="1" applyBorder="1" applyAlignment="1">
      <alignment horizontal="center" vertical="center" shrinkToFit="1"/>
    </xf>
    <xf numFmtId="0" fontId="18" fillId="0" borderId="4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_График_уч_раб2000-2001(проба)" xfId="2" xr:uid="{00000000-0005-0000-0000-000002000000}"/>
  </cellStyles>
  <dxfs count="1744"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border>
        <right style="thin">
          <color auto="1"/>
        </right>
        <vertical/>
        <horizontal/>
      </border>
    </dxf>
    <dxf>
      <fill>
        <patternFill patternType="solid">
          <bgColor theme="9" tint="0.79995117038483843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4" tint="0.79995117038483843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  <border>
        <left/>
        <right/>
        <vertical/>
        <horizontal/>
      </border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border>
        <right style="thin">
          <color auto="1"/>
        </right>
        <vertical/>
        <horizontal/>
      </border>
    </dxf>
    <dxf>
      <fill>
        <patternFill patternType="lightUp">
          <bgColor theme="9" tint="0.79998168889431442"/>
        </patternFill>
      </fill>
    </dxf>
    <dxf>
      <fill>
        <patternFill patternType="lightUp">
          <bgColor theme="7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4" tint="0.79998168889431442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ill>
        <patternFill>
          <bgColor theme="0" tint="-0.14996795556505021"/>
        </patternFill>
      </fill>
    </dxf>
    <dxf>
      <fill>
        <patternFill patternType="lightTrellis"/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border>
        <right style="thin">
          <color auto="1"/>
        </right>
        <vertical/>
        <horizontal/>
      </border>
    </dxf>
    <dxf>
      <fill>
        <patternFill patternType="lightUp">
          <bgColor theme="9" tint="0.79998168889431442"/>
        </patternFill>
      </fill>
    </dxf>
    <dxf>
      <fill>
        <patternFill patternType="lightUp">
          <bgColor theme="7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4" tint="0.79998168889431442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ill>
        <patternFill>
          <bgColor theme="0" tint="-0.14996795556505021"/>
        </patternFill>
      </fill>
    </dxf>
    <dxf>
      <fill>
        <patternFill patternType="lightTrellis"/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zoomScale="85" zoomScaleNormal="85" workbookViewId="0">
      <selection activeCell="C3" sqref="C3"/>
    </sheetView>
  </sheetViews>
  <sheetFormatPr defaultRowHeight="15" x14ac:dyDescent="0.25"/>
  <cols>
    <col min="1" max="1" width="26.28515625" style="212" customWidth="1"/>
    <col min="2" max="2" width="9.140625" style="179"/>
    <col min="3" max="3" width="32.7109375" style="179" customWidth="1"/>
    <col min="4" max="4" width="22.85546875" style="179" customWidth="1"/>
    <col min="5" max="5" width="45" style="179" customWidth="1"/>
    <col min="6" max="6" width="9.140625" style="180"/>
    <col min="7" max="7" width="18.85546875" style="181" bestFit="1" customWidth="1"/>
    <col min="8" max="8" width="9.28515625" style="180" bestFit="1" customWidth="1"/>
    <col min="9" max="9" width="9.140625" style="179"/>
    <col min="10" max="10" width="10.28515625" style="182" bestFit="1" customWidth="1"/>
    <col min="11" max="11" width="9.140625" style="179"/>
    <col min="12" max="12" width="18" style="183" customWidth="1"/>
    <col min="13" max="13" width="9.140625" style="184"/>
    <col min="14" max="14" width="10.28515625" style="184" bestFit="1" customWidth="1"/>
    <col min="15" max="15" width="10.28515625" style="179" bestFit="1" customWidth="1"/>
    <col min="16" max="16384" width="9.140625" style="45"/>
  </cols>
  <sheetData>
    <row r="1" spans="1:15" ht="150.75" thickBot="1" x14ac:dyDescent="0.3">
      <c r="A1" s="209" t="s">
        <v>208</v>
      </c>
      <c r="B1" s="198" t="s">
        <v>194</v>
      </c>
      <c r="C1" s="199" t="s">
        <v>195</v>
      </c>
      <c r="D1" s="199" t="s">
        <v>196</v>
      </c>
      <c r="E1" s="213" t="s">
        <v>197</v>
      </c>
      <c r="F1" s="214" t="s">
        <v>198</v>
      </c>
      <c r="G1" s="215" t="s">
        <v>199</v>
      </c>
      <c r="H1" s="214" t="s">
        <v>200</v>
      </c>
      <c r="I1" s="199" t="s">
        <v>201</v>
      </c>
      <c r="J1" s="216" t="s">
        <v>202</v>
      </c>
      <c r="K1" s="199" t="s">
        <v>203</v>
      </c>
      <c r="L1" s="199" t="s">
        <v>204</v>
      </c>
      <c r="M1" s="199" t="s">
        <v>205</v>
      </c>
      <c r="N1" s="199" t="s">
        <v>206</v>
      </c>
      <c r="O1" s="199" t="s">
        <v>207</v>
      </c>
    </row>
    <row r="2" spans="1:15" ht="15.75" thickBot="1" x14ac:dyDescent="0.3">
      <c r="A2" s="210"/>
      <c r="B2" s="201"/>
      <c r="C2" s="127"/>
      <c r="D2" s="127"/>
      <c r="E2" s="217"/>
      <c r="F2" s="203"/>
      <c r="G2" s="218"/>
      <c r="H2" s="203"/>
      <c r="I2" s="127"/>
      <c r="J2" s="207"/>
      <c r="K2" s="127"/>
      <c r="L2" s="127"/>
      <c r="M2" s="127"/>
      <c r="N2" s="127"/>
      <c r="O2" s="127"/>
    </row>
    <row r="3" spans="1:15" ht="45.75" thickBot="1" x14ac:dyDescent="0.3">
      <c r="A3" s="211" t="s">
        <v>435</v>
      </c>
      <c r="B3" s="219" t="s">
        <v>137</v>
      </c>
      <c r="C3" s="220" t="s">
        <v>97</v>
      </c>
      <c r="D3" s="220" t="s">
        <v>148</v>
      </c>
      <c r="E3" s="220" t="s">
        <v>126</v>
      </c>
      <c r="F3" s="221" t="s">
        <v>149</v>
      </c>
      <c r="G3" s="222">
        <v>41488</v>
      </c>
      <c r="H3" s="223">
        <v>660</v>
      </c>
      <c r="I3" s="224" t="s">
        <v>166</v>
      </c>
      <c r="J3" s="225">
        <v>42023</v>
      </c>
      <c r="K3" s="226" t="s">
        <v>167</v>
      </c>
      <c r="L3" s="227" t="s">
        <v>180</v>
      </c>
      <c r="M3" s="228" t="s">
        <v>193</v>
      </c>
      <c r="N3" s="229">
        <v>42348</v>
      </c>
      <c r="O3" s="229">
        <v>43798</v>
      </c>
    </row>
    <row r="4" spans="1:15" ht="60.75" thickBot="1" x14ac:dyDescent="0.3">
      <c r="A4" s="211" t="s">
        <v>445</v>
      </c>
      <c r="B4" s="204" t="s">
        <v>32</v>
      </c>
      <c r="C4" s="205" t="s">
        <v>77</v>
      </c>
      <c r="D4" s="205" t="s">
        <v>161</v>
      </c>
      <c r="E4" s="205" t="s">
        <v>98</v>
      </c>
      <c r="F4" s="234" t="s">
        <v>32</v>
      </c>
      <c r="G4" s="231">
        <v>41848</v>
      </c>
      <c r="H4" s="232">
        <v>803</v>
      </c>
      <c r="I4" s="233" t="s">
        <v>166</v>
      </c>
      <c r="J4" s="225">
        <v>42023</v>
      </c>
      <c r="K4" s="234" t="s">
        <v>168</v>
      </c>
      <c r="L4" s="235" t="s">
        <v>182</v>
      </c>
      <c r="M4" s="236" t="s">
        <v>193</v>
      </c>
      <c r="N4" s="229">
        <v>42348</v>
      </c>
      <c r="O4" s="229">
        <v>43798</v>
      </c>
    </row>
    <row r="5" spans="1:15" ht="60.75" thickBot="1" x14ac:dyDescent="0.3">
      <c r="A5" s="211" t="s">
        <v>446</v>
      </c>
      <c r="B5" s="204" t="s">
        <v>33</v>
      </c>
      <c r="C5" s="205" t="s">
        <v>99</v>
      </c>
      <c r="D5" s="205" t="s">
        <v>161</v>
      </c>
      <c r="E5" s="205" t="s">
        <v>100</v>
      </c>
      <c r="F5" s="234" t="s">
        <v>33</v>
      </c>
      <c r="G5" s="231">
        <v>41848</v>
      </c>
      <c r="H5" s="232">
        <v>804</v>
      </c>
      <c r="I5" s="233" t="s">
        <v>166</v>
      </c>
      <c r="J5" s="225">
        <v>42023</v>
      </c>
      <c r="K5" s="234" t="s">
        <v>168</v>
      </c>
      <c r="L5" s="235" t="s">
        <v>182</v>
      </c>
      <c r="M5" s="236" t="s">
        <v>193</v>
      </c>
      <c r="N5" s="229">
        <v>42348</v>
      </c>
      <c r="O5" s="229">
        <v>43798</v>
      </c>
    </row>
    <row r="6" spans="1:15" ht="60.75" thickBot="1" x14ac:dyDescent="0.3">
      <c r="A6" s="211" t="s">
        <v>461</v>
      </c>
      <c r="B6" s="204" t="s">
        <v>33</v>
      </c>
      <c r="C6" s="205" t="s">
        <v>99</v>
      </c>
      <c r="D6" s="205" t="s">
        <v>162</v>
      </c>
      <c r="E6" s="205" t="s">
        <v>101</v>
      </c>
      <c r="F6" s="234" t="s">
        <v>33</v>
      </c>
      <c r="G6" s="231">
        <v>41848</v>
      </c>
      <c r="H6" s="232">
        <v>804</v>
      </c>
      <c r="I6" s="233" t="s">
        <v>166</v>
      </c>
      <c r="J6" s="225">
        <v>42023</v>
      </c>
      <c r="K6" s="234" t="s">
        <v>168</v>
      </c>
      <c r="L6" s="235" t="s">
        <v>182</v>
      </c>
      <c r="M6" s="236" t="s">
        <v>193</v>
      </c>
      <c r="N6" s="229">
        <v>42348</v>
      </c>
      <c r="O6" s="229">
        <v>43798</v>
      </c>
    </row>
    <row r="7" spans="1:15" ht="60.75" thickBot="1" x14ac:dyDescent="0.3">
      <c r="A7" s="211" t="s">
        <v>447</v>
      </c>
      <c r="B7" s="204" t="s">
        <v>138</v>
      </c>
      <c r="C7" s="205" t="s">
        <v>102</v>
      </c>
      <c r="D7" s="205" t="s">
        <v>161</v>
      </c>
      <c r="E7" s="205" t="s">
        <v>163</v>
      </c>
      <c r="F7" s="234" t="s">
        <v>138</v>
      </c>
      <c r="G7" s="231">
        <v>41848</v>
      </c>
      <c r="H7" s="232">
        <v>805</v>
      </c>
      <c r="I7" s="233" t="s">
        <v>166</v>
      </c>
      <c r="J7" s="225">
        <v>42023</v>
      </c>
      <c r="K7" s="234" t="s">
        <v>169</v>
      </c>
      <c r="L7" s="235" t="s">
        <v>181</v>
      </c>
      <c r="M7" s="236" t="s">
        <v>193</v>
      </c>
      <c r="N7" s="229">
        <v>42348</v>
      </c>
      <c r="O7" s="229">
        <v>43798</v>
      </c>
    </row>
    <row r="8" spans="1:15" ht="60.75" thickBot="1" x14ac:dyDescent="0.3">
      <c r="A8" s="211" t="s">
        <v>462</v>
      </c>
      <c r="B8" s="204" t="s">
        <v>138</v>
      </c>
      <c r="C8" s="205" t="s">
        <v>102</v>
      </c>
      <c r="D8" s="205" t="s">
        <v>162</v>
      </c>
      <c r="E8" s="205" t="s">
        <v>164</v>
      </c>
      <c r="F8" s="234" t="s">
        <v>138</v>
      </c>
      <c r="G8" s="231">
        <v>41848</v>
      </c>
      <c r="H8" s="232">
        <v>805</v>
      </c>
      <c r="I8" s="233" t="s">
        <v>166</v>
      </c>
      <c r="J8" s="225">
        <v>42023</v>
      </c>
      <c r="K8" s="234" t="s">
        <v>169</v>
      </c>
      <c r="L8" s="235" t="s">
        <v>181</v>
      </c>
      <c r="M8" s="236" t="s">
        <v>193</v>
      </c>
      <c r="N8" s="229">
        <v>42348</v>
      </c>
      <c r="O8" s="229">
        <v>43798</v>
      </c>
    </row>
    <row r="9" spans="1:15" ht="60.75" thickBot="1" x14ac:dyDescent="0.3">
      <c r="A9" s="211" t="s">
        <v>448</v>
      </c>
      <c r="B9" s="204" t="s">
        <v>139</v>
      </c>
      <c r="C9" s="205" t="s">
        <v>103</v>
      </c>
      <c r="D9" s="205" t="s">
        <v>161</v>
      </c>
      <c r="E9" s="205" t="s">
        <v>163</v>
      </c>
      <c r="F9" s="234" t="s">
        <v>139</v>
      </c>
      <c r="G9" s="231">
        <v>41848</v>
      </c>
      <c r="H9" s="232">
        <v>806</v>
      </c>
      <c r="I9" s="233" t="s">
        <v>166</v>
      </c>
      <c r="J9" s="225">
        <v>42023</v>
      </c>
      <c r="K9" s="234" t="s">
        <v>169</v>
      </c>
      <c r="L9" s="235" t="s">
        <v>181</v>
      </c>
      <c r="M9" s="236" t="s">
        <v>193</v>
      </c>
      <c r="N9" s="229">
        <v>42348</v>
      </c>
      <c r="O9" s="229">
        <v>43798</v>
      </c>
    </row>
    <row r="10" spans="1:15" ht="60.75" thickBot="1" x14ac:dyDescent="0.3">
      <c r="A10" s="211" t="s">
        <v>463</v>
      </c>
      <c r="B10" s="204" t="s">
        <v>139</v>
      </c>
      <c r="C10" s="205" t="s">
        <v>103</v>
      </c>
      <c r="D10" s="205" t="s">
        <v>162</v>
      </c>
      <c r="E10" s="205" t="s">
        <v>164</v>
      </c>
      <c r="F10" s="234" t="s">
        <v>139</v>
      </c>
      <c r="G10" s="231">
        <v>41848</v>
      </c>
      <c r="H10" s="232">
        <v>806</v>
      </c>
      <c r="I10" s="233" t="s">
        <v>166</v>
      </c>
      <c r="J10" s="225">
        <v>42023</v>
      </c>
      <c r="K10" s="234" t="s">
        <v>169</v>
      </c>
      <c r="L10" s="235" t="s">
        <v>181</v>
      </c>
      <c r="M10" s="236" t="s">
        <v>193</v>
      </c>
      <c r="N10" s="229">
        <v>42348</v>
      </c>
      <c r="O10" s="229">
        <v>43798</v>
      </c>
    </row>
    <row r="11" spans="1:15" ht="60.75" thickBot="1" x14ac:dyDescent="0.3">
      <c r="A11" s="211" t="s">
        <v>436</v>
      </c>
      <c r="B11" s="204" t="s">
        <v>67</v>
      </c>
      <c r="C11" s="205" t="s">
        <v>104</v>
      </c>
      <c r="D11" s="205" t="s">
        <v>148</v>
      </c>
      <c r="E11" s="205" t="s">
        <v>127</v>
      </c>
      <c r="F11" s="230" t="s">
        <v>150</v>
      </c>
      <c r="G11" s="231">
        <v>41488</v>
      </c>
      <c r="H11" s="232">
        <v>882</v>
      </c>
      <c r="I11" s="233" t="s">
        <v>166</v>
      </c>
      <c r="J11" s="225">
        <v>42023</v>
      </c>
      <c r="K11" s="234" t="s">
        <v>170</v>
      </c>
      <c r="L11" s="235" t="s">
        <v>183</v>
      </c>
      <c r="M11" s="236" t="s">
        <v>193</v>
      </c>
      <c r="N11" s="229">
        <v>42348</v>
      </c>
      <c r="O11" s="229">
        <v>43798</v>
      </c>
    </row>
    <row r="12" spans="1:15" ht="60.75" thickBot="1" x14ac:dyDescent="0.3">
      <c r="A12" s="211" t="s">
        <v>449</v>
      </c>
      <c r="B12" s="204" t="s">
        <v>140</v>
      </c>
      <c r="C12" s="205" t="s">
        <v>105</v>
      </c>
      <c r="D12" s="205" t="s">
        <v>161</v>
      </c>
      <c r="E12" s="205" t="s">
        <v>106</v>
      </c>
      <c r="F12" s="234" t="s">
        <v>140</v>
      </c>
      <c r="G12" s="231">
        <v>41773</v>
      </c>
      <c r="H12" s="232">
        <v>521</v>
      </c>
      <c r="I12" s="233" t="s">
        <v>166</v>
      </c>
      <c r="J12" s="225">
        <v>42023</v>
      </c>
      <c r="K12" s="234" t="s">
        <v>170</v>
      </c>
      <c r="L12" s="235" t="s">
        <v>183</v>
      </c>
      <c r="M12" s="236" t="s">
        <v>193</v>
      </c>
      <c r="N12" s="229">
        <v>42348</v>
      </c>
      <c r="O12" s="229">
        <v>43798</v>
      </c>
    </row>
    <row r="13" spans="1:15" ht="75.75" thickBot="1" x14ac:dyDescent="0.3">
      <c r="A13" s="211" t="s">
        <v>450</v>
      </c>
      <c r="B13" s="204" t="s">
        <v>39</v>
      </c>
      <c r="C13" s="205" t="s">
        <v>81</v>
      </c>
      <c r="D13" s="205" t="s">
        <v>161</v>
      </c>
      <c r="E13" s="205" t="s">
        <v>107</v>
      </c>
      <c r="F13" s="234" t="s">
        <v>39</v>
      </c>
      <c r="G13" s="231">
        <v>41848</v>
      </c>
      <c r="H13" s="232">
        <v>816</v>
      </c>
      <c r="I13" s="233" t="s">
        <v>166</v>
      </c>
      <c r="J13" s="225">
        <v>42023</v>
      </c>
      <c r="K13" s="234" t="s">
        <v>171</v>
      </c>
      <c r="L13" s="235" t="s">
        <v>184</v>
      </c>
      <c r="M13" s="236" t="s">
        <v>193</v>
      </c>
      <c r="N13" s="229">
        <v>42348</v>
      </c>
      <c r="O13" s="229">
        <v>43798</v>
      </c>
    </row>
    <row r="14" spans="1:15" ht="60.75" thickBot="1" x14ac:dyDescent="0.3">
      <c r="A14" s="211" t="s">
        <v>437</v>
      </c>
      <c r="B14" s="204" t="s">
        <v>69</v>
      </c>
      <c r="C14" s="205" t="s">
        <v>89</v>
      </c>
      <c r="D14" s="205" t="s">
        <v>148</v>
      </c>
      <c r="E14" s="205" t="s">
        <v>108</v>
      </c>
      <c r="F14" s="230" t="s">
        <v>151</v>
      </c>
      <c r="G14" s="231">
        <v>41488</v>
      </c>
      <c r="H14" s="232">
        <v>802</v>
      </c>
      <c r="I14" s="233" t="s">
        <v>166</v>
      </c>
      <c r="J14" s="225">
        <v>42023</v>
      </c>
      <c r="K14" s="234" t="s">
        <v>172</v>
      </c>
      <c r="L14" s="235" t="s">
        <v>185</v>
      </c>
      <c r="M14" s="236" t="s">
        <v>193</v>
      </c>
      <c r="N14" s="229">
        <v>42348</v>
      </c>
      <c r="O14" s="229">
        <v>43798</v>
      </c>
    </row>
    <row r="15" spans="1:15" ht="60.75" thickBot="1" x14ac:dyDescent="0.3">
      <c r="A15" s="211" t="s">
        <v>451</v>
      </c>
      <c r="B15" s="204" t="s">
        <v>141</v>
      </c>
      <c r="C15" s="205" t="s">
        <v>109</v>
      </c>
      <c r="D15" s="205" t="s">
        <v>161</v>
      </c>
      <c r="E15" s="205" t="s">
        <v>107</v>
      </c>
      <c r="F15" s="234" t="s">
        <v>141</v>
      </c>
      <c r="G15" s="231">
        <v>41848</v>
      </c>
      <c r="H15" s="232">
        <v>830</v>
      </c>
      <c r="I15" s="233" t="s">
        <v>166</v>
      </c>
      <c r="J15" s="225">
        <v>42023</v>
      </c>
      <c r="K15" s="234" t="s">
        <v>172</v>
      </c>
      <c r="L15" s="235" t="s">
        <v>185</v>
      </c>
      <c r="M15" s="236" t="s">
        <v>193</v>
      </c>
      <c r="N15" s="229">
        <v>42348</v>
      </c>
      <c r="O15" s="229">
        <v>43798</v>
      </c>
    </row>
    <row r="16" spans="1:15" ht="60.75" thickBot="1" x14ac:dyDescent="0.3">
      <c r="A16" s="211" t="s">
        <v>452</v>
      </c>
      <c r="B16" s="204" t="s">
        <v>52</v>
      </c>
      <c r="C16" s="205" t="s">
        <v>85</v>
      </c>
      <c r="D16" s="205" t="s">
        <v>161</v>
      </c>
      <c r="E16" s="205" t="s">
        <v>107</v>
      </c>
      <c r="F16" s="234" t="s">
        <v>52</v>
      </c>
      <c r="G16" s="231">
        <v>41848</v>
      </c>
      <c r="H16" s="232">
        <v>831</v>
      </c>
      <c r="I16" s="233" t="s">
        <v>166</v>
      </c>
      <c r="J16" s="225">
        <v>42023</v>
      </c>
      <c r="K16" s="234" t="s">
        <v>172</v>
      </c>
      <c r="L16" s="235" t="s">
        <v>185</v>
      </c>
      <c r="M16" s="236" t="s">
        <v>193</v>
      </c>
      <c r="N16" s="229">
        <v>42348</v>
      </c>
      <c r="O16" s="229">
        <v>43798</v>
      </c>
    </row>
    <row r="17" spans="1:15" ht="60.75" thickBot="1" x14ac:dyDescent="0.3">
      <c r="A17" s="211" t="s">
        <v>453</v>
      </c>
      <c r="B17" s="204" t="s">
        <v>142</v>
      </c>
      <c r="C17" s="205" t="s">
        <v>110</v>
      </c>
      <c r="D17" s="205" t="s">
        <v>161</v>
      </c>
      <c r="E17" s="205" t="s">
        <v>107</v>
      </c>
      <c r="F17" s="234" t="s">
        <v>142</v>
      </c>
      <c r="G17" s="231">
        <v>41747</v>
      </c>
      <c r="H17" s="232">
        <v>346</v>
      </c>
      <c r="I17" s="233" t="s">
        <v>166</v>
      </c>
      <c r="J17" s="225">
        <v>42023</v>
      </c>
      <c r="K17" s="234" t="s">
        <v>173</v>
      </c>
      <c r="L17" s="235" t="s">
        <v>186</v>
      </c>
      <c r="M17" s="236" t="s">
        <v>193</v>
      </c>
      <c r="N17" s="229">
        <v>42348</v>
      </c>
      <c r="O17" s="229">
        <v>43798</v>
      </c>
    </row>
    <row r="18" spans="1:15" ht="45.75" thickBot="1" x14ac:dyDescent="0.3">
      <c r="A18" s="211" t="s">
        <v>622</v>
      </c>
      <c r="B18" s="204" t="s">
        <v>65</v>
      </c>
      <c r="C18" s="205" t="s">
        <v>87</v>
      </c>
      <c r="D18" s="205" t="s">
        <v>148</v>
      </c>
      <c r="E18" s="205" t="s">
        <v>128</v>
      </c>
      <c r="F18" s="230" t="s">
        <v>152</v>
      </c>
      <c r="G18" s="231">
        <v>41488</v>
      </c>
      <c r="H18" s="232">
        <v>842</v>
      </c>
      <c r="I18" s="233" t="s">
        <v>166</v>
      </c>
      <c r="J18" s="225">
        <v>42023</v>
      </c>
      <c r="K18" s="234" t="s">
        <v>173</v>
      </c>
      <c r="L18" s="235" t="s">
        <v>186</v>
      </c>
      <c r="M18" s="236" t="s">
        <v>193</v>
      </c>
      <c r="N18" s="229">
        <v>42348</v>
      </c>
      <c r="O18" s="229">
        <v>43798</v>
      </c>
    </row>
    <row r="19" spans="1:15" ht="105.75" thickBot="1" x14ac:dyDescent="0.3">
      <c r="A19" s="211" t="s">
        <v>624</v>
      </c>
      <c r="B19" s="204" t="s">
        <v>65</v>
      </c>
      <c r="C19" s="205" t="s">
        <v>623</v>
      </c>
      <c r="D19" s="205" t="s">
        <v>148</v>
      </c>
      <c r="E19" s="205" t="s">
        <v>625</v>
      </c>
      <c r="F19" s="230" t="s">
        <v>65</v>
      </c>
      <c r="G19" s="231">
        <v>42398</v>
      </c>
      <c r="H19" s="232" t="s">
        <v>626</v>
      </c>
      <c r="I19" s="233" t="s">
        <v>166</v>
      </c>
      <c r="J19" s="225">
        <v>42023</v>
      </c>
      <c r="K19" s="234" t="s">
        <v>173</v>
      </c>
      <c r="L19" s="235" t="s">
        <v>186</v>
      </c>
      <c r="M19" s="236" t="s">
        <v>193</v>
      </c>
      <c r="N19" s="229">
        <v>42348</v>
      </c>
      <c r="O19" s="229">
        <v>43798</v>
      </c>
    </row>
    <row r="20" spans="1:15" ht="60.75" thickBot="1" x14ac:dyDescent="0.3">
      <c r="A20" s="211" t="s">
        <v>454</v>
      </c>
      <c r="B20" s="204" t="s">
        <v>143</v>
      </c>
      <c r="C20" s="205" t="s">
        <v>111</v>
      </c>
      <c r="D20" s="205" t="s">
        <v>161</v>
      </c>
      <c r="E20" s="205" t="s">
        <v>107</v>
      </c>
      <c r="F20" s="234" t="s">
        <v>143</v>
      </c>
      <c r="G20" s="231">
        <v>41747</v>
      </c>
      <c r="H20" s="232">
        <v>349</v>
      </c>
      <c r="I20" s="233" t="s">
        <v>166</v>
      </c>
      <c r="J20" s="225">
        <v>42023</v>
      </c>
      <c r="K20" s="234" t="s">
        <v>173</v>
      </c>
      <c r="L20" s="235" t="s">
        <v>186</v>
      </c>
      <c r="M20" s="236" t="s">
        <v>193</v>
      </c>
      <c r="N20" s="229">
        <v>42348</v>
      </c>
      <c r="O20" s="229">
        <v>43798</v>
      </c>
    </row>
    <row r="21" spans="1:15" ht="45.75" thickBot="1" x14ac:dyDescent="0.3">
      <c r="A21" s="211" t="s">
        <v>438</v>
      </c>
      <c r="B21" s="204" t="s">
        <v>144</v>
      </c>
      <c r="C21" s="205" t="s">
        <v>112</v>
      </c>
      <c r="D21" s="205" t="s">
        <v>148</v>
      </c>
      <c r="E21" s="205" t="s">
        <v>129</v>
      </c>
      <c r="F21" s="230" t="s">
        <v>160</v>
      </c>
      <c r="G21" s="231">
        <v>41488</v>
      </c>
      <c r="H21" s="232">
        <v>824</v>
      </c>
      <c r="I21" s="233" t="s">
        <v>166</v>
      </c>
      <c r="J21" s="225">
        <v>42023</v>
      </c>
      <c r="K21" s="234" t="s">
        <v>173</v>
      </c>
      <c r="L21" s="235" t="s">
        <v>186</v>
      </c>
      <c r="M21" s="236" t="s">
        <v>193</v>
      </c>
      <c r="N21" s="229">
        <v>42348</v>
      </c>
      <c r="O21" s="229">
        <v>43798</v>
      </c>
    </row>
    <row r="22" spans="1:15" ht="45.75" thickBot="1" x14ac:dyDescent="0.3">
      <c r="A22" s="211" t="s">
        <v>627</v>
      </c>
      <c r="B22" s="204" t="s">
        <v>63</v>
      </c>
      <c r="C22" s="205" t="s">
        <v>86</v>
      </c>
      <c r="D22" s="205" t="s">
        <v>148</v>
      </c>
      <c r="E22" s="205" t="s">
        <v>130</v>
      </c>
      <c r="F22" s="230" t="s">
        <v>153</v>
      </c>
      <c r="G22" s="231">
        <v>41488</v>
      </c>
      <c r="H22" s="232">
        <v>822</v>
      </c>
      <c r="I22" s="233" t="s">
        <v>166</v>
      </c>
      <c r="J22" s="225">
        <v>42023</v>
      </c>
      <c r="K22" s="234" t="s">
        <v>173</v>
      </c>
      <c r="L22" s="235" t="s">
        <v>186</v>
      </c>
      <c r="M22" s="236" t="s">
        <v>193</v>
      </c>
      <c r="N22" s="229">
        <v>42348</v>
      </c>
      <c r="O22" s="229">
        <v>43798</v>
      </c>
    </row>
    <row r="23" spans="1:15" ht="45.75" thickBot="1" x14ac:dyDescent="0.3">
      <c r="A23" s="211" t="s">
        <v>439</v>
      </c>
      <c r="B23" s="204" t="s">
        <v>145</v>
      </c>
      <c r="C23" s="205" t="s">
        <v>113</v>
      </c>
      <c r="D23" s="205" t="s">
        <v>148</v>
      </c>
      <c r="E23" s="205" t="s">
        <v>131</v>
      </c>
      <c r="F23" s="230" t="s">
        <v>154</v>
      </c>
      <c r="G23" s="231">
        <v>41488</v>
      </c>
      <c r="H23" s="232">
        <v>808</v>
      </c>
      <c r="I23" s="233" t="s">
        <v>166</v>
      </c>
      <c r="J23" s="225">
        <v>42023</v>
      </c>
      <c r="K23" s="234" t="s">
        <v>173</v>
      </c>
      <c r="L23" s="235" t="s">
        <v>186</v>
      </c>
      <c r="M23" s="236" t="s">
        <v>193</v>
      </c>
      <c r="N23" s="229">
        <v>42348</v>
      </c>
      <c r="O23" s="229">
        <v>43798</v>
      </c>
    </row>
    <row r="24" spans="1:15" ht="45.75" thickBot="1" x14ac:dyDescent="0.3">
      <c r="A24" s="211" t="s">
        <v>440</v>
      </c>
      <c r="B24" s="204" t="s">
        <v>146</v>
      </c>
      <c r="C24" s="205" t="s">
        <v>114</v>
      </c>
      <c r="D24" s="205" t="s">
        <v>148</v>
      </c>
      <c r="E24" s="205" t="s">
        <v>132</v>
      </c>
      <c r="F24" s="230" t="s">
        <v>155</v>
      </c>
      <c r="G24" s="231">
        <v>41488</v>
      </c>
      <c r="H24" s="232">
        <v>817</v>
      </c>
      <c r="I24" s="233" t="s">
        <v>166</v>
      </c>
      <c r="J24" s="225">
        <v>42023</v>
      </c>
      <c r="K24" s="234" t="s">
        <v>173</v>
      </c>
      <c r="L24" s="235" t="s">
        <v>186</v>
      </c>
      <c r="M24" s="236" t="s">
        <v>193</v>
      </c>
      <c r="N24" s="229">
        <v>42348</v>
      </c>
      <c r="O24" s="229">
        <v>43798</v>
      </c>
    </row>
    <row r="25" spans="1:15" ht="60.75" thickBot="1" x14ac:dyDescent="0.3">
      <c r="A25" s="211" t="s">
        <v>455</v>
      </c>
      <c r="B25" s="204" t="s">
        <v>36</v>
      </c>
      <c r="C25" s="205" t="s">
        <v>80</v>
      </c>
      <c r="D25" s="205" t="s">
        <v>161</v>
      </c>
      <c r="E25" s="205" t="s">
        <v>107</v>
      </c>
      <c r="F25" s="234" t="s">
        <v>36</v>
      </c>
      <c r="G25" s="231">
        <v>41747</v>
      </c>
      <c r="H25" s="232">
        <v>350</v>
      </c>
      <c r="I25" s="233" t="s">
        <v>166</v>
      </c>
      <c r="J25" s="225">
        <v>42023</v>
      </c>
      <c r="K25" s="234" t="s">
        <v>173</v>
      </c>
      <c r="L25" s="235" t="s">
        <v>186</v>
      </c>
      <c r="M25" s="236" t="s">
        <v>193</v>
      </c>
      <c r="N25" s="229">
        <v>42348</v>
      </c>
      <c r="O25" s="229">
        <v>43798</v>
      </c>
    </row>
    <row r="26" spans="1:15" ht="60.75" thickBot="1" x14ac:dyDescent="0.3">
      <c r="A26" s="211" t="s">
        <v>464</v>
      </c>
      <c r="B26" s="204" t="s">
        <v>36</v>
      </c>
      <c r="C26" s="205" t="s">
        <v>80</v>
      </c>
      <c r="D26" s="205" t="s">
        <v>162</v>
      </c>
      <c r="E26" s="205" t="s">
        <v>115</v>
      </c>
      <c r="F26" s="234" t="s">
        <v>36</v>
      </c>
      <c r="G26" s="231">
        <v>41747</v>
      </c>
      <c r="H26" s="232">
        <v>350</v>
      </c>
      <c r="I26" s="233" t="s">
        <v>166</v>
      </c>
      <c r="J26" s="225">
        <v>42023</v>
      </c>
      <c r="K26" s="234" t="s">
        <v>173</v>
      </c>
      <c r="L26" s="235" t="s">
        <v>186</v>
      </c>
      <c r="M26" s="236" t="s">
        <v>193</v>
      </c>
      <c r="N26" s="229">
        <v>42348</v>
      </c>
      <c r="O26" s="229">
        <v>43798</v>
      </c>
    </row>
    <row r="27" spans="1:15" ht="45.75" thickBot="1" x14ac:dyDescent="0.3">
      <c r="A27" s="211" t="s">
        <v>441</v>
      </c>
      <c r="B27" s="204" t="s">
        <v>73</v>
      </c>
      <c r="C27" s="205" t="s">
        <v>116</v>
      </c>
      <c r="D27" s="205" t="s">
        <v>148</v>
      </c>
      <c r="E27" s="205" t="s">
        <v>133</v>
      </c>
      <c r="F27" s="230" t="s">
        <v>156</v>
      </c>
      <c r="G27" s="231">
        <v>41488</v>
      </c>
      <c r="H27" s="232">
        <v>798</v>
      </c>
      <c r="I27" s="233" t="s">
        <v>166</v>
      </c>
      <c r="J27" s="225">
        <v>42023</v>
      </c>
      <c r="K27" s="234" t="s">
        <v>174</v>
      </c>
      <c r="L27" s="235" t="s">
        <v>187</v>
      </c>
      <c r="M27" s="236" t="s">
        <v>193</v>
      </c>
      <c r="N27" s="229">
        <v>42348</v>
      </c>
      <c r="O27" s="229">
        <v>43798</v>
      </c>
    </row>
    <row r="28" spans="1:15" ht="60.75" thickBot="1" x14ac:dyDescent="0.3">
      <c r="A28" s="211" t="s">
        <v>456</v>
      </c>
      <c r="B28" s="204" t="s">
        <v>48</v>
      </c>
      <c r="C28" s="205" t="s">
        <v>83</v>
      </c>
      <c r="D28" s="205" t="s">
        <v>161</v>
      </c>
      <c r="E28" s="205" t="s">
        <v>107</v>
      </c>
      <c r="F28" s="234" t="s">
        <v>48</v>
      </c>
      <c r="G28" s="231">
        <v>41750</v>
      </c>
      <c r="H28" s="232">
        <v>360</v>
      </c>
      <c r="I28" s="233" t="s">
        <v>166</v>
      </c>
      <c r="J28" s="225">
        <v>42023</v>
      </c>
      <c r="K28" s="234" t="s">
        <v>175</v>
      </c>
      <c r="L28" s="235" t="s">
        <v>188</v>
      </c>
      <c r="M28" s="236" t="s">
        <v>193</v>
      </c>
      <c r="N28" s="229">
        <v>42348</v>
      </c>
      <c r="O28" s="229">
        <v>43798</v>
      </c>
    </row>
    <row r="29" spans="1:15" ht="60.75" thickBot="1" x14ac:dyDescent="0.3">
      <c r="A29" s="211" t="s">
        <v>442</v>
      </c>
      <c r="B29" s="204" t="s">
        <v>147</v>
      </c>
      <c r="C29" s="205" t="s">
        <v>117</v>
      </c>
      <c r="D29" s="205" t="s">
        <v>148</v>
      </c>
      <c r="E29" s="205" t="s">
        <v>134</v>
      </c>
      <c r="F29" s="230" t="s">
        <v>157</v>
      </c>
      <c r="G29" s="231">
        <v>41488</v>
      </c>
      <c r="H29" s="232">
        <v>701</v>
      </c>
      <c r="I29" s="233" t="s">
        <v>166</v>
      </c>
      <c r="J29" s="225">
        <v>42023</v>
      </c>
      <c r="K29" s="234" t="s">
        <v>176</v>
      </c>
      <c r="L29" s="235" t="s">
        <v>189</v>
      </c>
      <c r="M29" s="236" t="s">
        <v>193</v>
      </c>
      <c r="N29" s="229">
        <v>42348</v>
      </c>
      <c r="O29" s="229">
        <v>43798</v>
      </c>
    </row>
    <row r="30" spans="1:15" ht="60.75" thickBot="1" x14ac:dyDescent="0.3">
      <c r="A30" s="211" t="s">
        <v>443</v>
      </c>
      <c r="B30" s="204" t="s">
        <v>71</v>
      </c>
      <c r="C30" s="205" t="s">
        <v>90</v>
      </c>
      <c r="D30" s="205" t="s">
        <v>148</v>
      </c>
      <c r="E30" s="205" t="s">
        <v>135</v>
      </c>
      <c r="F30" s="230" t="s">
        <v>158</v>
      </c>
      <c r="G30" s="231">
        <v>41488</v>
      </c>
      <c r="H30" s="232">
        <v>699</v>
      </c>
      <c r="I30" s="233" t="s">
        <v>166</v>
      </c>
      <c r="J30" s="225">
        <v>42023</v>
      </c>
      <c r="K30" s="234" t="s">
        <v>176</v>
      </c>
      <c r="L30" s="235" t="s">
        <v>189</v>
      </c>
      <c r="M30" s="236" t="s">
        <v>193</v>
      </c>
      <c r="N30" s="229">
        <v>42348</v>
      </c>
      <c r="O30" s="229">
        <v>43798</v>
      </c>
    </row>
    <row r="31" spans="1:15" ht="60.75" thickBot="1" x14ac:dyDescent="0.3">
      <c r="A31" s="211" t="s">
        <v>457</v>
      </c>
      <c r="B31" s="204" t="s">
        <v>46</v>
      </c>
      <c r="C31" s="205" t="s">
        <v>82</v>
      </c>
      <c r="D31" s="205" t="s">
        <v>161</v>
      </c>
      <c r="E31" s="205" t="s">
        <v>107</v>
      </c>
      <c r="F31" s="234" t="s">
        <v>46</v>
      </c>
      <c r="G31" s="231">
        <v>41750</v>
      </c>
      <c r="H31" s="232">
        <v>362</v>
      </c>
      <c r="I31" s="233" t="s">
        <v>166</v>
      </c>
      <c r="J31" s="225">
        <v>42023</v>
      </c>
      <c r="K31" s="234" t="s">
        <v>177</v>
      </c>
      <c r="L31" s="235" t="s">
        <v>190</v>
      </c>
      <c r="M31" s="236" t="s">
        <v>193</v>
      </c>
      <c r="N31" s="229">
        <v>42348</v>
      </c>
      <c r="O31" s="229">
        <v>43798</v>
      </c>
    </row>
    <row r="32" spans="1:15" ht="60.75" thickBot="1" x14ac:dyDescent="0.3">
      <c r="A32" s="211" t="s">
        <v>458</v>
      </c>
      <c r="B32" s="204" t="s">
        <v>29</v>
      </c>
      <c r="C32" s="205" t="s">
        <v>76</v>
      </c>
      <c r="D32" s="205" t="s">
        <v>161</v>
      </c>
      <c r="E32" s="205" t="s">
        <v>107</v>
      </c>
      <c r="F32" s="234" t="s">
        <v>29</v>
      </c>
      <c r="G32" s="231">
        <v>41750</v>
      </c>
      <c r="H32" s="232">
        <v>363</v>
      </c>
      <c r="I32" s="233" t="s">
        <v>166</v>
      </c>
      <c r="J32" s="225">
        <v>42023</v>
      </c>
      <c r="K32" s="234" t="s">
        <v>177</v>
      </c>
      <c r="L32" s="235" t="s">
        <v>190</v>
      </c>
      <c r="M32" s="236" t="s">
        <v>193</v>
      </c>
      <c r="N32" s="229">
        <v>42348</v>
      </c>
      <c r="O32" s="229">
        <v>43798</v>
      </c>
    </row>
    <row r="33" spans="1:15" ht="45.75" thickBot="1" x14ac:dyDescent="0.3">
      <c r="A33" s="211" t="s">
        <v>444</v>
      </c>
      <c r="B33" s="204" t="s">
        <v>118</v>
      </c>
      <c r="C33" s="205" t="s">
        <v>119</v>
      </c>
      <c r="D33" s="205" t="s">
        <v>148</v>
      </c>
      <c r="E33" s="205" t="s">
        <v>136</v>
      </c>
      <c r="F33" s="230" t="s">
        <v>159</v>
      </c>
      <c r="G33" s="231">
        <v>41488</v>
      </c>
      <c r="H33" s="232">
        <v>896</v>
      </c>
      <c r="I33" s="233" t="s">
        <v>166</v>
      </c>
      <c r="J33" s="225">
        <v>42023</v>
      </c>
      <c r="K33" s="234" t="s">
        <v>178</v>
      </c>
      <c r="L33" s="235" t="s">
        <v>191</v>
      </c>
      <c r="M33" s="236" t="s">
        <v>193</v>
      </c>
      <c r="N33" s="229">
        <v>42348</v>
      </c>
      <c r="O33" s="229">
        <v>43798</v>
      </c>
    </row>
    <row r="34" spans="1:15" ht="60.75" thickBot="1" x14ac:dyDescent="0.3">
      <c r="A34" s="211" t="s">
        <v>459</v>
      </c>
      <c r="B34" s="204" t="s">
        <v>120</v>
      </c>
      <c r="C34" s="205" t="s">
        <v>121</v>
      </c>
      <c r="D34" s="205" t="s">
        <v>161</v>
      </c>
      <c r="E34" s="205" t="s">
        <v>165</v>
      </c>
      <c r="F34" s="234" t="s">
        <v>120</v>
      </c>
      <c r="G34" s="231">
        <v>41848</v>
      </c>
      <c r="H34" s="232">
        <v>832</v>
      </c>
      <c r="I34" s="233" t="s">
        <v>166</v>
      </c>
      <c r="J34" s="225">
        <v>42023</v>
      </c>
      <c r="K34" s="234" t="s">
        <v>179</v>
      </c>
      <c r="L34" s="235" t="s">
        <v>192</v>
      </c>
      <c r="M34" s="236" t="s">
        <v>193</v>
      </c>
      <c r="N34" s="229">
        <v>42348</v>
      </c>
      <c r="O34" s="229">
        <v>43798</v>
      </c>
    </row>
    <row r="35" spans="1:15" ht="60.75" thickBot="1" x14ac:dyDescent="0.3">
      <c r="A35" s="211" t="s">
        <v>465</v>
      </c>
      <c r="B35" s="204" t="s">
        <v>120</v>
      </c>
      <c r="C35" s="205" t="s">
        <v>121</v>
      </c>
      <c r="D35" s="205" t="s">
        <v>162</v>
      </c>
      <c r="E35" s="205" t="s">
        <v>122</v>
      </c>
      <c r="F35" s="234" t="s">
        <v>120</v>
      </c>
      <c r="G35" s="231">
        <v>41848</v>
      </c>
      <c r="H35" s="232">
        <v>832</v>
      </c>
      <c r="I35" s="233" t="s">
        <v>166</v>
      </c>
      <c r="J35" s="225">
        <v>42023</v>
      </c>
      <c r="K35" s="234" t="s">
        <v>179</v>
      </c>
      <c r="L35" s="235" t="s">
        <v>192</v>
      </c>
      <c r="M35" s="236" t="s">
        <v>193</v>
      </c>
      <c r="N35" s="229">
        <v>42348</v>
      </c>
      <c r="O35" s="229">
        <v>43798</v>
      </c>
    </row>
    <row r="36" spans="1:15" ht="60.75" thickBot="1" x14ac:dyDescent="0.3">
      <c r="A36" s="211" t="s">
        <v>460</v>
      </c>
      <c r="B36" s="204" t="s">
        <v>123</v>
      </c>
      <c r="C36" s="205" t="s">
        <v>124</v>
      </c>
      <c r="D36" s="205" t="s">
        <v>161</v>
      </c>
      <c r="E36" s="205" t="s">
        <v>125</v>
      </c>
      <c r="F36" s="234" t="s">
        <v>123</v>
      </c>
      <c r="G36" s="231">
        <v>41848</v>
      </c>
      <c r="H36" s="232">
        <v>834</v>
      </c>
      <c r="I36" s="233" t="s">
        <v>166</v>
      </c>
      <c r="J36" s="225">
        <v>42023</v>
      </c>
      <c r="K36" s="234" t="s">
        <v>179</v>
      </c>
      <c r="L36" s="235" t="s">
        <v>192</v>
      </c>
      <c r="M36" s="236" t="s">
        <v>193</v>
      </c>
      <c r="N36" s="229">
        <v>42348</v>
      </c>
      <c r="O36" s="229">
        <v>43798</v>
      </c>
    </row>
  </sheetData>
  <autoFilter ref="A2:O36" xr:uid="{00000000-0009-0000-0000-000000000000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1"/>
  <sheetViews>
    <sheetView workbookViewId="0">
      <selection activeCell="D136" sqref="D136"/>
    </sheetView>
  </sheetViews>
  <sheetFormatPr defaultRowHeight="15" x14ac:dyDescent="0.25"/>
  <cols>
    <col min="5" max="7" width="9.140625" style="39"/>
    <col min="11" max="11" width="10.140625" bestFit="1" customWidth="1"/>
  </cols>
  <sheetData>
    <row r="1" spans="1:11" x14ac:dyDescent="0.25">
      <c r="A1" t="s">
        <v>29</v>
      </c>
      <c r="B1" t="s">
        <v>76</v>
      </c>
      <c r="C1" t="s">
        <v>92</v>
      </c>
      <c r="D1" t="s">
        <v>93</v>
      </c>
      <c r="E1" s="39">
        <v>4</v>
      </c>
      <c r="H1">
        <v>1</v>
      </c>
      <c r="I1">
        <v>30</v>
      </c>
      <c r="K1" s="148">
        <f>DATE(2016,9,1)</f>
        <v>42614</v>
      </c>
    </row>
    <row r="2" spans="1:11" x14ac:dyDescent="0.25">
      <c r="A2" t="s">
        <v>29</v>
      </c>
      <c r="B2" t="s">
        <v>76</v>
      </c>
      <c r="C2" t="s">
        <v>92</v>
      </c>
      <c r="D2" t="s">
        <v>93</v>
      </c>
      <c r="E2" s="39">
        <v>3</v>
      </c>
      <c r="H2">
        <v>1</v>
      </c>
      <c r="I2">
        <v>30</v>
      </c>
    </row>
    <row r="3" spans="1:11" x14ac:dyDescent="0.25">
      <c r="A3" t="s">
        <v>29</v>
      </c>
      <c r="B3" t="s">
        <v>76</v>
      </c>
      <c r="C3" t="s">
        <v>92</v>
      </c>
      <c r="D3" t="s">
        <v>93</v>
      </c>
      <c r="E3" s="39">
        <v>2</v>
      </c>
      <c r="H3">
        <v>1</v>
      </c>
      <c r="I3">
        <v>25</v>
      </c>
    </row>
    <row r="4" spans="1:11" x14ac:dyDescent="0.25">
      <c r="A4" t="s">
        <v>29</v>
      </c>
      <c r="B4" t="s">
        <v>76</v>
      </c>
      <c r="C4" t="s">
        <v>92</v>
      </c>
      <c r="D4" t="s">
        <v>93</v>
      </c>
      <c r="E4" s="39">
        <v>1</v>
      </c>
      <c r="H4">
        <v>1</v>
      </c>
      <c r="I4">
        <v>25</v>
      </c>
    </row>
    <row r="5" spans="1:11" x14ac:dyDescent="0.25">
      <c r="A5" t="s">
        <v>32</v>
      </c>
      <c r="B5" t="s">
        <v>77</v>
      </c>
      <c r="C5" t="s">
        <v>92</v>
      </c>
      <c r="D5" t="s">
        <v>93</v>
      </c>
      <c r="E5" s="39">
        <v>4</v>
      </c>
      <c r="H5">
        <v>0</v>
      </c>
      <c r="I5">
        <v>30</v>
      </c>
    </row>
    <row r="6" spans="1:11" x14ac:dyDescent="0.25">
      <c r="A6" t="s">
        <v>32</v>
      </c>
      <c r="B6" t="s">
        <v>77</v>
      </c>
      <c r="C6" t="s">
        <v>92</v>
      </c>
      <c r="D6" t="s">
        <v>93</v>
      </c>
      <c r="E6" s="39">
        <v>3</v>
      </c>
      <c r="H6">
        <v>1</v>
      </c>
      <c r="I6">
        <v>30</v>
      </c>
    </row>
    <row r="7" spans="1:11" x14ac:dyDescent="0.25">
      <c r="A7" t="s">
        <v>33</v>
      </c>
      <c r="B7" t="s">
        <v>77</v>
      </c>
      <c r="C7" t="s">
        <v>92</v>
      </c>
      <c r="D7" t="s">
        <v>93</v>
      </c>
      <c r="E7" s="39">
        <v>2</v>
      </c>
      <c r="H7">
        <v>1</v>
      </c>
      <c r="I7">
        <v>25</v>
      </c>
    </row>
    <row r="8" spans="1:11" x14ac:dyDescent="0.25">
      <c r="A8" t="s">
        <v>34</v>
      </c>
      <c r="B8" t="s">
        <v>77</v>
      </c>
      <c r="C8" t="s">
        <v>92</v>
      </c>
      <c r="D8" t="s">
        <v>93</v>
      </c>
      <c r="E8" s="39">
        <v>1</v>
      </c>
      <c r="H8">
        <v>1</v>
      </c>
      <c r="I8">
        <v>25</v>
      </c>
    </row>
    <row r="9" spans="1:11" x14ac:dyDescent="0.25">
      <c r="A9" t="s">
        <v>38</v>
      </c>
      <c r="B9" t="s">
        <v>78</v>
      </c>
      <c r="C9" t="s">
        <v>92</v>
      </c>
      <c r="D9" t="s">
        <v>93</v>
      </c>
      <c r="E9" s="39">
        <v>5</v>
      </c>
      <c r="H9">
        <v>1</v>
      </c>
      <c r="I9">
        <v>30</v>
      </c>
    </row>
    <row r="10" spans="1:11" x14ac:dyDescent="0.25">
      <c r="A10" t="s">
        <v>38</v>
      </c>
      <c r="B10" t="s">
        <v>78</v>
      </c>
      <c r="C10" t="s">
        <v>92</v>
      </c>
      <c r="D10" t="s">
        <v>93</v>
      </c>
      <c r="E10" s="39">
        <v>4</v>
      </c>
      <c r="H10">
        <v>1</v>
      </c>
      <c r="I10">
        <v>30</v>
      </c>
    </row>
    <row r="11" spans="1:11" x14ac:dyDescent="0.25">
      <c r="A11" t="s">
        <v>38</v>
      </c>
      <c r="B11" t="s">
        <v>78</v>
      </c>
      <c r="C11" t="s">
        <v>92</v>
      </c>
      <c r="D11" t="s">
        <v>93</v>
      </c>
      <c r="E11" s="39">
        <v>3</v>
      </c>
      <c r="H11">
        <v>1</v>
      </c>
      <c r="I11">
        <v>30</v>
      </c>
    </row>
    <row r="12" spans="1:11" x14ac:dyDescent="0.25">
      <c r="A12" t="s">
        <v>38</v>
      </c>
      <c r="B12" t="s">
        <v>78</v>
      </c>
      <c r="C12" t="s">
        <v>92</v>
      </c>
      <c r="D12" t="s">
        <v>93</v>
      </c>
      <c r="E12" s="39">
        <v>2</v>
      </c>
      <c r="H12">
        <v>1</v>
      </c>
      <c r="I12">
        <v>25</v>
      </c>
    </row>
    <row r="13" spans="1:11" x14ac:dyDescent="0.25">
      <c r="A13" t="s">
        <v>38</v>
      </c>
      <c r="B13" t="s">
        <v>78</v>
      </c>
      <c r="C13" t="s">
        <v>92</v>
      </c>
      <c r="D13" t="s">
        <v>93</v>
      </c>
      <c r="E13" s="39">
        <v>1</v>
      </c>
      <c r="H13">
        <v>1</v>
      </c>
      <c r="I13">
        <v>25</v>
      </c>
    </row>
    <row r="14" spans="1:11" x14ac:dyDescent="0.25">
      <c r="A14" t="s">
        <v>37</v>
      </c>
      <c r="B14" t="s">
        <v>79</v>
      </c>
      <c r="C14" t="s">
        <v>92</v>
      </c>
      <c r="D14" t="s">
        <v>93</v>
      </c>
      <c r="E14" s="39">
        <v>5</v>
      </c>
      <c r="H14">
        <v>2</v>
      </c>
      <c r="I14">
        <v>30</v>
      </c>
    </row>
    <row r="15" spans="1:11" x14ac:dyDescent="0.25">
      <c r="A15" t="s">
        <v>37</v>
      </c>
      <c r="B15" t="s">
        <v>79</v>
      </c>
      <c r="C15" t="s">
        <v>92</v>
      </c>
      <c r="D15" t="s">
        <v>93</v>
      </c>
      <c r="E15" s="39">
        <v>4</v>
      </c>
      <c r="H15">
        <v>2</v>
      </c>
      <c r="I15">
        <v>30</v>
      </c>
    </row>
    <row r="16" spans="1:11" x14ac:dyDescent="0.25">
      <c r="A16" t="s">
        <v>37</v>
      </c>
      <c r="B16" t="s">
        <v>79</v>
      </c>
      <c r="C16" t="s">
        <v>92</v>
      </c>
      <c r="D16" t="s">
        <v>93</v>
      </c>
      <c r="E16" s="39">
        <v>3</v>
      </c>
      <c r="H16">
        <v>2</v>
      </c>
      <c r="I16">
        <v>30</v>
      </c>
    </row>
    <row r="17" spans="1:9" x14ac:dyDescent="0.25">
      <c r="A17" t="s">
        <v>37</v>
      </c>
      <c r="B17" t="s">
        <v>79</v>
      </c>
      <c r="C17" t="s">
        <v>92</v>
      </c>
      <c r="D17" t="s">
        <v>93</v>
      </c>
      <c r="E17" s="39">
        <v>2</v>
      </c>
      <c r="H17">
        <v>2</v>
      </c>
      <c r="I17">
        <v>25</v>
      </c>
    </row>
    <row r="18" spans="1:9" x14ac:dyDescent="0.25">
      <c r="A18" t="s">
        <v>37</v>
      </c>
      <c r="B18" t="s">
        <v>79</v>
      </c>
      <c r="C18" t="s">
        <v>92</v>
      </c>
      <c r="D18" t="s">
        <v>93</v>
      </c>
      <c r="E18" s="39">
        <v>1</v>
      </c>
      <c r="H18">
        <v>2</v>
      </c>
      <c r="I18">
        <v>25</v>
      </c>
    </row>
    <row r="19" spans="1:9" x14ac:dyDescent="0.25">
      <c r="A19" t="s">
        <v>36</v>
      </c>
      <c r="B19" t="s">
        <v>80</v>
      </c>
      <c r="C19" t="s">
        <v>92</v>
      </c>
      <c r="D19" t="s">
        <v>93</v>
      </c>
      <c r="E19" s="39">
        <v>4</v>
      </c>
      <c r="H19">
        <v>2</v>
      </c>
      <c r="I19">
        <v>30</v>
      </c>
    </row>
    <row r="20" spans="1:9" x14ac:dyDescent="0.25">
      <c r="A20" t="s">
        <v>36</v>
      </c>
      <c r="B20" t="s">
        <v>80</v>
      </c>
      <c r="C20" t="s">
        <v>92</v>
      </c>
      <c r="D20" t="s">
        <v>93</v>
      </c>
      <c r="E20" s="39">
        <v>3</v>
      </c>
      <c r="H20">
        <v>1</v>
      </c>
      <c r="I20">
        <v>30</v>
      </c>
    </row>
    <row r="21" spans="1:9" x14ac:dyDescent="0.25">
      <c r="A21" t="s">
        <v>36</v>
      </c>
      <c r="B21" t="s">
        <v>80</v>
      </c>
      <c r="C21" t="s">
        <v>92</v>
      </c>
      <c r="D21" t="s">
        <v>93</v>
      </c>
      <c r="E21" s="39">
        <v>2</v>
      </c>
      <c r="H21">
        <v>1</v>
      </c>
      <c r="I21">
        <v>25</v>
      </c>
    </row>
    <row r="22" spans="1:9" x14ac:dyDescent="0.25">
      <c r="A22" t="s">
        <v>36</v>
      </c>
      <c r="B22" t="s">
        <v>80</v>
      </c>
      <c r="C22" t="s">
        <v>92</v>
      </c>
      <c r="D22" t="s">
        <v>93</v>
      </c>
      <c r="E22" s="39">
        <v>1</v>
      </c>
      <c r="H22">
        <v>1</v>
      </c>
      <c r="I22">
        <v>25</v>
      </c>
    </row>
    <row r="23" spans="1:9" x14ac:dyDescent="0.25">
      <c r="A23" t="s">
        <v>39</v>
      </c>
      <c r="B23" t="s">
        <v>81</v>
      </c>
      <c r="C23" t="s">
        <v>92</v>
      </c>
      <c r="D23" t="s">
        <v>93</v>
      </c>
      <c r="E23" s="39">
        <v>4</v>
      </c>
      <c r="H23">
        <v>2</v>
      </c>
      <c r="I23">
        <v>30</v>
      </c>
    </row>
    <row r="24" spans="1:9" x14ac:dyDescent="0.25">
      <c r="A24" t="s">
        <v>39</v>
      </c>
      <c r="B24" t="s">
        <v>81</v>
      </c>
      <c r="C24" t="s">
        <v>92</v>
      </c>
      <c r="D24" t="s">
        <v>93</v>
      </c>
      <c r="E24" s="39">
        <v>3</v>
      </c>
      <c r="H24">
        <v>2</v>
      </c>
      <c r="I24">
        <v>30</v>
      </c>
    </row>
    <row r="25" spans="1:9" x14ac:dyDescent="0.25">
      <c r="A25" t="s">
        <v>39</v>
      </c>
      <c r="B25" t="s">
        <v>81</v>
      </c>
      <c r="C25" t="s">
        <v>92</v>
      </c>
      <c r="D25" t="s">
        <v>93</v>
      </c>
      <c r="E25" s="39">
        <v>2</v>
      </c>
      <c r="H25">
        <v>2</v>
      </c>
      <c r="I25">
        <v>25</v>
      </c>
    </row>
    <row r="26" spans="1:9" x14ac:dyDescent="0.25">
      <c r="A26" t="s">
        <v>39</v>
      </c>
      <c r="B26" t="s">
        <v>81</v>
      </c>
      <c r="C26" t="s">
        <v>92</v>
      </c>
      <c r="D26" t="s">
        <v>93</v>
      </c>
      <c r="E26" s="39">
        <v>1</v>
      </c>
      <c r="H26">
        <v>2</v>
      </c>
      <c r="I26">
        <v>25</v>
      </c>
    </row>
    <row r="27" spans="1:9" x14ac:dyDescent="0.25">
      <c r="A27" t="s">
        <v>46</v>
      </c>
      <c r="B27" t="s">
        <v>82</v>
      </c>
      <c r="C27" t="s">
        <v>92</v>
      </c>
      <c r="D27" t="s">
        <v>93</v>
      </c>
      <c r="E27" s="39">
        <v>4</v>
      </c>
      <c r="H27">
        <v>1</v>
      </c>
      <c r="I27">
        <v>30</v>
      </c>
    </row>
    <row r="28" spans="1:9" x14ac:dyDescent="0.25">
      <c r="A28" t="s">
        <v>46</v>
      </c>
      <c r="B28" t="s">
        <v>82</v>
      </c>
      <c r="C28" t="s">
        <v>92</v>
      </c>
      <c r="D28" t="s">
        <v>93</v>
      </c>
      <c r="E28" s="39">
        <v>3</v>
      </c>
      <c r="H28">
        <v>1</v>
      </c>
      <c r="I28">
        <v>30</v>
      </c>
    </row>
    <row r="29" spans="1:9" x14ac:dyDescent="0.25">
      <c r="A29" t="s">
        <v>46</v>
      </c>
      <c r="B29" t="s">
        <v>82</v>
      </c>
      <c r="C29" t="s">
        <v>92</v>
      </c>
      <c r="D29" t="s">
        <v>93</v>
      </c>
      <c r="E29" s="39">
        <v>2</v>
      </c>
      <c r="H29">
        <v>1</v>
      </c>
      <c r="I29">
        <v>25</v>
      </c>
    </row>
    <row r="30" spans="1:9" x14ac:dyDescent="0.25">
      <c r="A30" t="s">
        <v>46</v>
      </c>
      <c r="B30" t="s">
        <v>82</v>
      </c>
      <c r="C30" t="s">
        <v>92</v>
      </c>
      <c r="D30" t="s">
        <v>93</v>
      </c>
      <c r="E30" s="39">
        <v>1</v>
      </c>
      <c r="H30">
        <v>1</v>
      </c>
      <c r="I30">
        <v>25</v>
      </c>
    </row>
    <row r="31" spans="1:9" x14ac:dyDescent="0.25">
      <c r="A31" t="s">
        <v>48</v>
      </c>
      <c r="B31" t="s">
        <v>83</v>
      </c>
      <c r="C31" t="s">
        <v>92</v>
      </c>
      <c r="D31" t="s">
        <v>93</v>
      </c>
      <c r="E31" s="39">
        <v>4</v>
      </c>
      <c r="H31">
        <v>2</v>
      </c>
      <c r="I31">
        <v>30</v>
      </c>
    </row>
    <row r="32" spans="1:9" x14ac:dyDescent="0.25">
      <c r="A32" t="s">
        <v>48</v>
      </c>
      <c r="B32" t="s">
        <v>83</v>
      </c>
      <c r="C32" t="s">
        <v>92</v>
      </c>
      <c r="D32" t="s">
        <v>93</v>
      </c>
      <c r="E32" s="39">
        <v>3</v>
      </c>
      <c r="H32">
        <v>2</v>
      </c>
      <c r="I32">
        <v>30</v>
      </c>
    </row>
    <row r="33" spans="1:9" x14ac:dyDescent="0.25">
      <c r="A33" t="s">
        <v>48</v>
      </c>
      <c r="B33" t="s">
        <v>83</v>
      </c>
      <c r="C33" t="s">
        <v>92</v>
      </c>
      <c r="D33" t="s">
        <v>93</v>
      </c>
      <c r="E33" s="39">
        <v>2</v>
      </c>
      <c r="H33">
        <v>2</v>
      </c>
      <c r="I33">
        <v>25</v>
      </c>
    </row>
    <row r="34" spans="1:9" x14ac:dyDescent="0.25">
      <c r="A34" t="s">
        <v>48</v>
      </c>
      <c r="B34" t="s">
        <v>83</v>
      </c>
      <c r="C34" t="s">
        <v>92</v>
      </c>
      <c r="D34" t="s">
        <v>93</v>
      </c>
      <c r="E34" s="39">
        <v>1</v>
      </c>
      <c r="H34">
        <v>2</v>
      </c>
      <c r="I34">
        <v>25</v>
      </c>
    </row>
    <row r="35" spans="1:9" x14ac:dyDescent="0.25">
      <c r="A35" t="s">
        <v>50</v>
      </c>
      <c r="B35" t="s">
        <v>84</v>
      </c>
      <c r="C35" t="s">
        <v>92</v>
      </c>
      <c r="D35" t="s">
        <v>93</v>
      </c>
      <c r="E35" s="39">
        <v>4</v>
      </c>
      <c r="H35">
        <v>1</v>
      </c>
      <c r="I35">
        <v>30</v>
      </c>
    </row>
    <row r="36" spans="1:9" x14ac:dyDescent="0.25">
      <c r="A36" t="s">
        <v>50</v>
      </c>
      <c r="B36" t="s">
        <v>84</v>
      </c>
      <c r="C36" t="s">
        <v>92</v>
      </c>
      <c r="D36" t="s">
        <v>93</v>
      </c>
      <c r="E36" s="39">
        <v>3</v>
      </c>
      <c r="H36">
        <v>1</v>
      </c>
      <c r="I36">
        <v>30</v>
      </c>
    </row>
    <row r="37" spans="1:9" x14ac:dyDescent="0.25">
      <c r="A37" t="s">
        <v>50</v>
      </c>
      <c r="B37" t="s">
        <v>84</v>
      </c>
      <c r="C37" t="s">
        <v>92</v>
      </c>
      <c r="D37" t="s">
        <v>93</v>
      </c>
      <c r="E37" s="39">
        <v>2</v>
      </c>
      <c r="H37">
        <v>1</v>
      </c>
      <c r="I37">
        <v>25</v>
      </c>
    </row>
    <row r="38" spans="1:9" x14ac:dyDescent="0.25">
      <c r="A38" t="s">
        <v>50</v>
      </c>
      <c r="B38" t="s">
        <v>84</v>
      </c>
      <c r="C38" t="s">
        <v>92</v>
      </c>
      <c r="D38" t="s">
        <v>93</v>
      </c>
      <c r="E38" s="39">
        <v>1</v>
      </c>
      <c r="H38">
        <v>1</v>
      </c>
      <c r="I38">
        <v>25</v>
      </c>
    </row>
    <row r="39" spans="1:9" x14ac:dyDescent="0.25">
      <c r="A39" t="s">
        <v>52</v>
      </c>
      <c r="B39" t="s">
        <v>85</v>
      </c>
      <c r="C39" t="s">
        <v>92</v>
      </c>
      <c r="D39" t="s">
        <v>93</v>
      </c>
      <c r="E39" s="39">
        <v>4</v>
      </c>
      <c r="H39">
        <v>1</v>
      </c>
      <c r="I39">
        <v>30</v>
      </c>
    </row>
    <row r="40" spans="1:9" x14ac:dyDescent="0.25">
      <c r="A40" t="s">
        <v>52</v>
      </c>
      <c r="B40" t="s">
        <v>85</v>
      </c>
      <c r="C40" t="s">
        <v>92</v>
      </c>
      <c r="D40" t="s">
        <v>93</v>
      </c>
      <c r="E40" s="39">
        <v>3</v>
      </c>
      <c r="H40">
        <v>1</v>
      </c>
      <c r="I40">
        <v>30</v>
      </c>
    </row>
    <row r="41" spans="1:9" x14ac:dyDescent="0.25">
      <c r="A41" t="s">
        <v>52</v>
      </c>
      <c r="B41" t="s">
        <v>85</v>
      </c>
      <c r="C41" t="s">
        <v>92</v>
      </c>
      <c r="D41" t="s">
        <v>93</v>
      </c>
      <c r="E41" s="39">
        <v>2</v>
      </c>
      <c r="H41">
        <v>1</v>
      </c>
      <c r="I41">
        <v>25</v>
      </c>
    </row>
    <row r="42" spans="1:9" x14ac:dyDescent="0.25">
      <c r="A42" t="s">
        <v>52</v>
      </c>
      <c r="B42" t="s">
        <v>85</v>
      </c>
      <c r="C42" t="s">
        <v>92</v>
      </c>
      <c r="D42" t="s">
        <v>93</v>
      </c>
      <c r="E42" s="39">
        <v>1</v>
      </c>
      <c r="H42">
        <v>1</v>
      </c>
      <c r="I42">
        <v>25</v>
      </c>
    </row>
    <row r="43" spans="1:9" x14ac:dyDescent="0.25">
      <c r="A43" t="s">
        <v>63</v>
      </c>
      <c r="B43" t="s">
        <v>86</v>
      </c>
      <c r="C43" t="s">
        <v>92</v>
      </c>
      <c r="D43" t="s">
        <v>93</v>
      </c>
      <c r="E43" s="39">
        <v>3</v>
      </c>
      <c r="H43">
        <v>1</v>
      </c>
      <c r="I43">
        <v>30</v>
      </c>
    </row>
    <row r="44" spans="1:9" x14ac:dyDescent="0.25">
      <c r="A44" t="s">
        <v>63</v>
      </c>
      <c r="B44" t="s">
        <v>86</v>
      </c>
      <c r="C44" t="s">
        <v>92</v>
      </c>
      <c r="D44" t="s">
        <v>93</v>
      </c>
      <c r="E44" s="39">
        <v>2</v>
      </c>
      <c r="H44">
        <v>1</v>
      </c>
      <c r="I44">
        <v>25</v>
      </c>
    </row>
    <row r="45" spans="1:9" x14ac:dyDescent="0.25">
      <c r="A45" t="s">
        <v>63</v>
      </c>
      <c r="B45" t="s">
        <v>86</v>
      </c>
      <c r="C45" t="s">
        <v>92</v>
      </c>
      <c r="D45" t="s">
        <v>93</v>
      </c>
      <c r="E45" s="39">
        <v>1</v>
      </c>
      <c r="H45">
        <v>2</v>
      </c>
      <c r="I45">
        <v>25</v>
      </c>
    </row>
    <row r="46" spans="1:9" x14ac:dyDescent="0.25">
      <c r="A46" t="s">
        <v>65</v>
      </c>
      <c r="B46" t="s">
        <v>87</v>
      </c>
      <c r="C46" t="s">
        <v>92</v>
      </c>
      <c r="D46" t="s">
        <v>93</v>
      </c>
      <c r="E46" s="39">
        <v>3</v>
      </c>
      <c r="H46">
        <v>2</v>
      </c>
      <c r="I46">
        <v>30</v>
      </c>
    </row>
    <row r="47" spans="1:9" x14ac:dyDescent="0.25">
      <c r="A47" t="s">
        <v>65</v>
      </c>
      <c r="B47" t="s">
        <v>87</v>
      </c>
      <c r="C47" t="s">
        <v>92</v>
      </c>
      <c r="D47" t="s">
        <v>93</v>
      </c>
      <c r="E47" s="39">
        <v>2</v>
      </c>
      <c r="H47">
        <v>2</v>
      </c>
      <c r="I47">
        <v>25</v>
      </c>
    </row>
    <row r="48" spans="1:9" x14ac:dyDescent="0.25">
      <c r="A48" t="s">
        <v>65</v>
      </c>
      <c r="B48" t="s">
        <v>87</v>
      </c>
      <c r="C48" t="s">
        <v>92</v>
      </c>
      <c r="D48" t="s">
        <v>93</v>
      </c>
      <c r="E48" s="39">
        <v>1</v>
      </c>
      <c r="H48">
        <v>2</v>
      </c>
      <c r="I48">
        <v>25</v>
      </c>
    </row>
    <row r="49" spans="1:9" x14ac:dyDescent="0.25">
      <c r="A49" t="s">
        <v>67</v>
      </c>
      <c r="B49" t="s">
        <v>88</v>
      </c>
      <c r="C49" t="s">
        <v>92</v>
      </c>
      <c r="D49" t="s">
        <v>93</v>
      </c>
      <c r="E49" s="39">
        <v>3</v>
      </c>
      <c r="H49">
        <v>1</v>
      </c>
      <c r="I49">
        <v>30</v>
      </c>
    </row>
    <row r="50" spans="1:9" x14ac:dyDescent="0.25">
      <c r="A50" t="s">
        <v>67</v>
      </c>
      <c r="B50" t="s">
        <v>88</v>
      </c>
      <c r="C50" t="s">
        <v>92</v>
      </c>
      <c r="D50" t="s">
        <v>93</v>
      </c>
      <c r="E50" s="39">
        <v>2</v>
      </c>
      <c r="H50">
        <v>1</v>
      </c>
      <c r="I50">
        <v>25</v>
      </c>
    </row>
    <row r="51" spans="1:9" x14ac:dyDescent="0.25">
      <c r="A51" t="s">
        <v>67</v>
      </c>
      <c r="B51" t="s">
        <v>88</v>
      </c>
      <c r="C51" t="s">
        <v>92</v>
      </c>
      <c r="D51" t="s">
        <v>93</v>
      </c>
      <c r="E51" s="39">
        <v>1</v>
      </c>
      <c r="H51">
        <v>1</v>
      </c>
      <c r="I51">
        <v>25</v>
      </c>
    </row>
    <row r="52" spans="1:9" x14ac:dyDescent="0.25">
      <c r="A52" t="s">
        <v>69</v>
      </c>
      <c r="B52" t="s">
        <v>89</v>
      </c>
      <c r="C52" t="s">
        <v>92</v>
      </c>
      <c r="D52" t="s">
        <v>93</v>
      </c>
      <c r="E52" s="39">
        <v>3</v>
      </c>
      <c r="H52">
        <v>0</v>
      </c>
      <c r="I52">
        <v>30</v>
      </c>
    </row>
    <row r="53" spans="1:9" x14ac:dyDescent="0.25">
      <c r="A53" t="s">
        <v>69</v>
      </c>
      <c r="B53" t="s">
        <v>89</v>
      </c>
      <c r="C53" t="s">
        <v>92</v>
      </c>
      <c r="D53" t="s">
        <v>93</v>
      </c>
      <c r="E53" s="39">
        <v>2</v>
      </c>
      <c r="H53">
        <v>1</v>
      </c>
      <c r="I53">
        <v>25</v>
      </c>
    </row>
    <row r="54" spans="1:9" x14ac:dyDescent="0.25">
      <c r="A54" t="s">
        <v>69</v>
      </c>
      <c r="B54" t="s">
        <v>89</v>
      </c>
      <c r="C54" t="s">
        <v>92</v>
      </c>
      <c r="D54" t="s">
        <v>93</v>
      </c>
      <c r="E54" s="39">
        <v>1</v>
      </c>
      <c r="H54">
        <v>1</v>
      </c>
      <c r="I54">
        <v>25</v>
      </c>
    </row>
    <row r="55" spans="1:9" x14ac:dyDescent="0.25">
      <c r="A55" t="s">
        <v>71</v>
      </c>
      <c r="B55" t="s">
        <v>90</v>
      </c>
      <c r="C55" t="s">
        <v>92</v>
      </c>
      <c r="D55" t="s">
        <v>93</v>
      </c>
      <c r="E55" s="39">
        <v>3</v>
      </c>
      <c r="H55">
        <v>3</v>
      </c>
      <c r="I55">
        <v>30</v>
      </c>
    </row>
    <row r="56" spans="1:9" x14ac:dyDescent="0.25">
      <c r="A56" t="s">
        <v>71</v>
      </c>
      <c r="B56" t="s">
        <v>90</v>
      </c>
      <c r="C56" t="s">
        <v>92</v>
      </c>
      <c r="D56" t="s">
        <v>93</v>
      </c>
      <c r="E56" s="39">
        <v>2</v>
      </c>
      <c r="H56">
        <v>1</v>
      </c>
      <c r="I56">
        <v>25</v>
      </c>
    </row>
    <row r="57" spans="1:9" x14ac:dyDescent="0.25">
      <c r="A57" t="s">
        <v>71</v>
      </c>
      <c r="B57" t="s">
        <v>90</v>
      </c>
      <c r="C57" t="s">
        <v>92</v>
      </c>
      <c r="D57" t="s">
        <v>93</v>
      </c>
      <c r="E57" s="39">
        <v>1</v>
      </c>
      <c r="H57">
        <v>1</v>
      </c>
      <c r="I57">
        <v>25</v>
      </c>
    </row>
    <row r="58" spans="1:9" x14ac:dyDescent="0.25">
      <c r="A58" t="s">
        <v>73</v>
      </c>
      <c r="B58" t="s">
        <v>91</v>
      </c>
      <c r="C58" t="s">
        <v>92</v>
      </c>
      <c r="D58" t="s">
        <v>93</v>
      </c>
      <c r="E58" s="39">
        <v>3</v>
      </c>
      <c r="H58">
        <v>2</v>
      </c>
      <c r="I58">
        <v>30</v>
      </c>
    </row>
    <row r="59" spans="1:9" x14ac:dyDescent="0.25">
      <c r="A59" t="s">
        <v>73</v>
      </c>
      <c r="B59" t="s">
        <v>91</v>
      </c>
      <c r="C59" t="s">
        <v>92</v>
      </c>
      <c r="D59" t="s">
        <v>93</v>
      </c>
      <c r="E59" s="39">
        <v>2</v>
      </c>
      <c r="H59">
        <v>2</v>
      </c>
      <c r="I59">
        <v>25</v>
      </c>
    </row>
    <row r="60" spans="1:9" x14ac:dyDescent="0.25">
      <c r="A60" t="s">
        <v>73</v>
      </c>
      <c r="B60" t="s">
        <v>91</v>
      </c>
      <c r="C60" t="s">
        <v>92</v>
      </c>
      <c r="D60" t="s">
        <v>93</v>
      </c>
      <c r="E60" s="39">
        <v>1</v>
      </c>
      <c r="H60">
        <v>1</v>
      </c>
      <c r="I60">
        <v>25</v>
      </c>
    </row>
    <row r="61" spans="1:9" x14ac:dyDescent="0.25">
      <c r="A61" t="s">
        <v>29</v>
      </c>
      <c r="B61" t="s">
        <v>76</v>
      </c>
      <c r="C61" t="s">
        <v>94</v>
      </c>
      <c r="D61" t="s">
        <v>95</v>
      </c>
      <c r="E61" s="39">
        <v>4</v>
      </c>
      <c r="H61">
        <v>1</v>
      </c>
      <c r="I61">
        <v>30</v>
      </c>
    </row>
    <row r="62" spans="1:9" x14ac:dyDescent="0.25">
      <c r="A62" t="s">
        <v>54</v>
      </c>
      <c r="B62" t="s">
        <v>76</v>
      </c>
      <c r="C62" t="s">
        <v>94</v>
      </c>
      <c r="D62" t="s">
        <v>95</v>
      </c>
      <c r="E62" s="39">
        <v>3</v>
      </c>
      <c r="H62">
        <v>1</v>
      </c>
      <c r="I62">
        <v>30</v>
      </c>
    </row>
    <row r="63" spans="1:9" x14ac:dyDescent="0.25">
      <c r="A63" t="s">
        <v>55</v>
      </c>
      <c r="B63" t="s">
        <v>76</v>
      </c>
      <c r="C63" t="s">
        <v>94</v>
      </c>
      <c r="D63" t="s">
        <v>95</v>
      </c>
      <c r="E63" s="39">
        <v>2</v>
      </c>
      <c r="H63">
        <v>1</v>
      </c>
      <c r="I63">
        <v>25</v>
      </c>
    </row>
    <row r="64" spans="1:9" x14ac:dyDescent="0.25">
      <c r="A64" t="s">
        <v>48</v>
      </c>
      <c r="B64" t="s">
        <v>83</v>
      </c>
      <c r="C64" t="s">
        <v>94</v>
      </c>
      <c r="D64" t="s">
        <v>95</v>
      </c>
      <c r="E64" s="39">
        <v>4</v>
      </c>
      <c r="H64">
        <v>0</v>
      </c>
      <c r="I64">
        <v>30</v>
      </c>
    </row>
    <row r="65" spans="1:9" x14ac:dyDescent="0.25">
      <c r="A65" t="s">
        <v>48</v>
      </c>
      <c r="B65" t="s">
        <v>83</v>
      </c>
      <c r="C65" t="s">
        <v>94</v>
      </c>
      <c r="D65" t="s">
        <v>95</v>
      </c>
      <c r="E65" s="39">
        <v>3</v>
      </c>
      <c r="H65">
        <v>1</v>
      </c>
      <c r="I65">
        <v>30</v>
      </c>
    </row>
    <row r="66" spans="1:9" x14ac:dyDescent="0.25">
      <c r="A66" t="s">
        <v>48</v>
      </c>
      <c r="B66" t="s">
        <v>83</v>
      </c>
      <c r="C66" t="s">
        <v>94</v>
      </c>
      <c r="D66" t="s">
        <v>95</v>
      </c>
      <c r="E66" s="39">
        <v>2</v>
      </c>
      <c r="H66">
        <v>1</v>
      </c>
      <c r="I66">
        <v>25</v>
      </c>
    </row>
    <row r="67" spans="1:9" x14ac:dyDescent="0.25">
      <c r="A67" t="s">
        <v>48</v>
      </c>
      <c r="B67" t="s">
        <v>83</v>
      </c>
      <c r="C67" t="s">
        <v>94</v>
      </c>
      <c r="D67" t="s">
        <v>95</v>
      </c>
      <c r="E67" s="39">
        <v>1</v>
      </c>
      <c r="H67">
        <v>2</v>
      </c>
      <c r="I67">
        <v>25</v>
      </c>
    </row>
    <row r="68" spans="1:9" x14ac:dyDescent="0.25">
      <c r="A68" t="s">
        <v>36</v>
      </c>
      <c r="B68" t="s">
        <v>80</v>
      </c>
      <c r="C68" t="s">
        <v>94</v>
      </c>
      <c r="D68" t="s">
        <v>95</v>
      </c>
      <c r="E68" s="39">
        <v>4</v>
      </c>
      <c r="H68">
        <v>3</v>
      </c>
      <c r="I68">
        <v>30</v>
      </c>
    </row>
    <row r="69" spans="1:9" x14ac:dyDescent="0.25">
      <c r="A69" t="s">
        <v>36</v>
      </c>
      <c r="B69" t="s">
        <v>80</v>
      </c>
      <c r="C69" t="s">
        <v>94</v>
      </c>
      <c r="D69" t="s">
        <v>95</v>
      </c>
      <c r="E69" s="39">
        <v>3</v>
      </c>
      <c r="H69">
        <v>1</v>
      </c>
      <c r="I69">
        <v>30</v>
      </c>
    </row>
    <row r="70" spans="1:9" x14ac:dyDescent="0.25">
      <c r="A70" t="s">
        <v>36</v>
      </c>
      <c r="B70" t="s">
        <v>80</v>
      </c>
      <c r="C70" t="s">
        <v>94</v>
      </c>
      <c r="D70" t="s">
        <v>95</v>
      </c>
      <c r="E70" s="39">
        <v>2</v>
      </c>
      <c r="H70">
        <v>1</v>
      </c>
      <c r="I70">
        <v>25</v>
      </c>
    </row>
    <row r="71" spans="1:9" x14ac:dyDescent="0.25">
      <c r="A71" t="s">
        <v>36</v>
      </c>
      <c r="B71" t="s">
        <v>80</v>
      </c>
      <c r="C71" t="s">
        <v>94</v>
      </c>
      <c r="D71" t="s">
        <v>95</v>
      </c>
      <c r="E71" s="39">
        <v>1</v>
      </c>
      <c r="H71">
        <v>1</v>
      </c>
      <c r="I71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zoomScale="85" zoomScaleNormal="85" workbookViewId="0">
      <selection activeCell="C3" sqref="C3"/>
    </sheetView>
  </sheetViews>
  <sheetFormatPr defaultRowHeight="15" x14ac:dyDescent="0.25"/>
  <cols>
    <col min="1" max="1" width="44.28515625" style="51" customWidth="1"/>
    <col min="2" max="2" width="43.42578125" style="179" customWidth="1"/>
    <col min="3" max="4" width="7.140625" style="179" customWidth="1"/>
    <col min="5" max="5" width="10.42578125" style="189" bestFit="1" customWidth="1"/>
    <col min="6" max="6" width="10.85546875" style="189" bestFit="1" customWidth="1"/>
    <col min="7" max="7" width="7.7109375" style="180" bestFit="1" customWidth="1"/>
    <col min="8" max="8" width="7.140625" style="179" customWidth="1"/>
    <col min="9" max="9" width="7.140625" style="184" customWidth="1"/>
    <col min="10" max="10" width="7.140625" style="197" customWidth="1"/>
    <col min="11" max="11" width="7.140625" style="180" customWidth="1"/>
    <col min="12" max="14" width="7.140625" style="179" customWidth="1"/>
    <col min="15" max="15" width="7.140625" style="182" customWidth="1"/>
    <col min="16" max="16" width="7.140625" style="179" customWidth="1"/>
    <col min="17" max="17" width="7.140625" style="183" customWidth="1"/>
    <col min="18" max="19" width="7.140625" style="184" customWidth="1"/>
    <col min="20" max="21" width="7.140625" style="192" customWidth="1"/>
    <col min="22" max="16384" width="9.140625" style="45"/>
  </cols>
  <sheetData>
    <row r="1" spans="1:21" ht="45.75" thickBot="1" x14ac:dyDescent="0.3">
      <c r="A1" s="50" t="s">
        <v>208</v>
      </c>
      <c r="B1" s="198" t="s">
        <v>620</v>
      </c>
      <c r="C1" s="199" t="s">
        <v>621</v>
      </c>
      <c r="D1" s="199" t="s">
        <v>643</v>
      </c>
      <c r="E1" s="200" t="s">
        <v>628</v>
      </c>
      <c r="F1" s="200" t="s">
        <v>629</v>
      </c>
      <c r="G1" s="200" t="s">
        <v>637</v>
      </c>
      <c r="H1" s="200" t="s">
        <v>638</v>
      </c>
      <c r="I1" s="200" t="s">
        <v>639</v>
      </c>
      <c r="J1" s="196" t="s">
        <v>641</v>
      </c>
      <c r="K1" s="200" t="s">
        <v>351</v>
      </c>
      <c r="L1" s="200" t="s">
        <v>633</v>
      </c>
      <c r="M1" s="200" t="s">
        <v>352</v>
      </c>
      <c r="N1" s="200" t="s">
        <v>335</v>
      </c>
      <c r="O1" s="200" t="s">
        <v>347</v>
      </c>
      <c r="P1" s="200" t="s">
        <v>353</v>
      </c>
      <c r="Q1" s="200" t="s">
        <v>640</v>
      </c>
      <c r="R1" s="200" t="s">
        <v>336</v>
      </c>
      <c r="S1" s="200" t="s">
        <v>328</v>
      </c>
      <c r="T1" s="193" t="s">
        <v>642</v>
      </c>
      <c r="U1" s="193" t="s">
        <v>679</v>
      </c>
    </row>
    <row r="2" spans="1:21" ht="15.75" thickBot="1" x14ac:dyDescent="0.3">
      <c r="A2" s="188"/>
      <c r="B2" s="201"/>
      <c r="C2" s="127"/>
      <c r="D2" s="127"/>
      <c r="E2" s="202"/>
      <c r="F2" s="202"/>
      <c r="G2" s="203"/>
      <c r="H2" s="127"/>
      <c r="I2" s="127"/>
      <c r="J2" s="194"/>
      <c r="K2" s="203"/>
      <c r="L2" s="127"/>
      <c r="M2" s="127"/>
      <c r="N2" s="127"/>
      <c r="O2" s="207"/>
      <c r="P2" s="127"/>
      <c r="Q2" s="127"/>
      <c r="R2" s="127"/>
      <c r="S2" s="127"/>
      <c r="T2" s="194"/>
      <c r="U2" s="194"/>
    </row>
    <row r="3" spans="1:21" x14ac:dyDescent="0.25">
      <c r="A3" s="208" t="str">
        <f>CONCATENATE(B3,"(",C3,")",D3)</f>
        <v>У09.02.03 Прогр-е в КС(2014)9 кл.</v>
      </c>
      <c r="B3" s="204" t="s">
        <v>461</v>
      </c>
      <c r="C3" s="205">
        <v>2014</v>
      </c>
      <c r="D3" s="205" t="s">
        <v>350</v>
      </c>
      <c r="E3" s="206">
        <v>4</v>
      </c>
      <c r="F3" s="206">
        <v>10</v>
      </c>
      <c r="G3" s="206">
        <v>39</v>
      </c>
      <c r="H3" s="206">
        <v>2</v>
      </c>
      <c r="I3" s="206">
        <v>11</v>
      </c>
      <c r="J3" s="195">
        <f>SUM(G3:I3)</f>
        <v>52</v>
      </c>
      <c r="K3" s="206">
        <v>119</v>
      </c>
      <c r="L3" s="206">
        <v>29</v>
      </c>
      <c r="M3" s="206"/>
      <c r="N3" s="206"/>
      <c r="O3" s="206">
        <v>4</v>
      </c>
      <c r="P3" s="206">
        <v>7</v>
      </c>
      <c r="Q3" s="206">
        <v>6</v>
      </c>
      <c r="R3" s="206"/>
      <c r="S3" s="206">
        <v>34</v>
      </c>
      <c r="T3" s="195">
        <f>SUBTOTAL(9,K3:S3)</f>
        <v>199</v>
      </c>
      <c r="U3" s="195">
        <f>J3+T3</f>
        <v>251</v>
      </c>
    </row>
    <row r="4" spans="1:21" x14ac:dyDescent="0.25">
      <c r="A4" s="208" t="str">
        <f t="shared" ref="A4:A34" si="0">CONCATENATE(B4,"(",C4,")",D4)</f>
        <v>У15.02.08 ТехМаш(2014)9 кл.</v>
      </c>
      <c r="B4" s="204" t="s">
        <v>464</v>
      </c>
      <c r="C4" s="205">
        <v>2014</v>
      </c>
      <c r="D4" s="205" t="s">
        <v>350</v>
      </c>
      <c r="E4" s="206">
        <v>4</v>
      </c>
      <c r="F4" s="206">
        <v>10</v>
      </c>
      <c r="G4" s="206">
        <v>39</v>
      </c>
      <c r="H4" s="206">
        <v>2</v>
      </c>
      <c r="I4" s="206">
        <v>11</v>
      </c>
      <c r="J4" s="195">
        <f t="shared" ref="J4:J34" si="1">SUM(G4:I4)</f>
        <v>52</v>
      </c>
      <c r="K4" s="206">
        <v>117</v>
      </c>
      <c r="L4" s="206">
        <v>29</v>
      </c>
      <c r="M4" s="206"/>
      <c r="N4" s="206"/>
      <c r="O4" s="206">
        <v>5</v>
      </c>
      <c r="P4" s="206">
        <v>8</v>
      </c>
      <c r="Q4" s="206">
        <v>6</v>
      </c>
      <c r="R4" s="206"/>
      <c r="S4" s="206">
        <v>34</v>
      </c>
      <c r="T4" s="195">
        <f t="shared" ref="T4:T20" si="2">SUBTOTAL(9,K4:S4)</f>
        <v>199</v>
      </c>
      <c r="U4" s="195">
        <f t="shared" ref="U4:U34" si="3">J4+T4</f>
        <v>251</v>
      </c>
    </row>
    <row r="5" spans="1:21" x14ac:dyDescent="0.25">
      <c r="A5" s="208" t="str">
        <f t="shared" si="0"/>
        <v>У38.02.01 Экономика и бухучет(2014)9 кл.</v>
      </c>
      <c r="B5" s="204" t="s">
        <v>465</v>
      </c>
      <c r="C5" s="205">
        <v>2014</v>
      </c>
      <c r="D5" s="205" t="s">
        <v>350</v>
      </c>
      <c r="E5" s="206">
        <v>3</v>
      </c>
      <c r="F5" s="206">
        <v>10</v>
      </c>
      <c r="G5" s="206">
        <v>39</v>
      </c>
      <c r="H5" s="206">
        <v>2</v>
      </c>
      <c r="I5" s="206">
        <v>11</v>
      </c>
      <c r="J5" s="195">
        <f t="shared" si="1"/>
        <v>52</v>
      </c>
      <c r="K5" s="206">
        <v>95</v>
      </c>
      <c r="L5" s="206">
        <v>14</v>
      </c>
      <c r="M5" s="206"/>
      <c r="N5" s="206"/>
      <c r="O5" s="206">
        <v>4</v>
      </c>
      <c r="P5" s="206">
        <v>5</v>
      </c>
      <c r="Q5" s="206">
        <v>6</v>
      </c>
      <c r="R5" s="206"/>
      <c r="S5" s="206">
        <v>23</v>
      </c>
      <c r="T5" s="195">
        <f t="shared" si="2"/>
        <v>147</v>
      </c>
      <c r="U5" s="195">
        <f t="shared" si="3"/>
        <v>199</v>
      </c>
    </row>
    <row r="6" spans="1:21" x14ac:dyDescent="0.25">
      <c r="A6" s="208" t="str">
        <f t="shared" si="0"/>
        <v>Б09.02.02 Комп.сети(2014)9 кл.</v>
      </c>
      <c r="B6" s="204" t="s">
        <v>445</v>
      </c>
      <c r="C6" s="205">
        <v>2014</v>
      </c>
      <c r="D6" s="205" t="s">
        <v>350</v>
      </c>
      <c r="E6" s="206">
        <v>3</v>
      </c>
      <c r="F6" s="206">
        <v>10</v>
      </c>
      <c r="G6" s="206">
        <v>39</v>
      </c>
      <c r="H6" s="206">
        <v>2</v>
      </c>
      <c r="I6" s="206">
        <v>11</v>
      </c>
      <c r="J6" s="195">
        <f t="shared" si="1"/>
        <v>52</v>
      </c>
      <c r="K6" s="206">
        <v>84</v>
      </c>
      <c r="L6" s="206">
        <v>25</v>
      </c>
      <c r="M6" s="206"/>
      <c r="N6" s="206"/>
      <c r="O6" s="206">
        <v>4</v>
      </c>
      <c r="P6" s="206">
        <v>5</v>
      </c>
      <c r="Q6" s="206">
        <v>6</v>
      </c>
      <c r="R6" s="206"/>
      <c r="S6" s="206">
        <v>23</v>
      </c>
      <c r="T6" s="195">
        <f t="shared" si="2"/>
        <v>147</v>
      </c>
      <c r="U6" s="195">
        <f t="shared" si="3"/>
        <v>199</v>
      </c>
    </row>
    <row r="7" spans="1:21" x14ac:dyDescent="0.25">
      <c r="A7" s="208" t="str">
        <f t="shared" si="0"/>
        <v>Б09.02.03 Прогр-е в КС(2014)9 кл.</v>
      </c>
      <c r="B7" s="204" t="s">
        <v>446</v>
      </c>
      <c r="C7" s="205">
        <v>2014</v>
      </c>
      <c r="D7" s="205" t="s">
        <v>350</v>
      </c>
      <c r="E7" s="206">
        <v>3</v>
      </c>
      <c r="F7" s="206">
        <v>10</v>
      </c>
      <c r="G7" s="206">
        <v>39</v>
      </c>
      <c r="H7" s="206">
        <v>2</v>
      </c>
      <c r="I7" s="206">
        <v>11</v>
      </c>
      <c r="J7" s="195">
        <f t="shared" si="1"/>
        <v>52</v>
      </c>
      <c r="K7" s="206">
        <v>84</v>
      </c>
      <c r="L7" s="206"/>
      <c r="M7" s="206">
        <v>11</v>
      </c>
      <c r="N7" s="206">
        <v>14</v>
      </c>
      <c r="O7" s="206">
        <v>4</v>
      </c>
      <c r="P7" s="206">
        <v>5</v>
      </c>
      <c r="Q7" s="206">
        <v>6</v>
      </c>
      <c r="R7" s="206"/>
      <c r="S7" s="206">
        <v>23</v>
      </c>
      <c r="T7" s="195">
        <f t="shared" si="2"/>
        <v>147</v>
      </c>
      <c r="U7" s="195">
        <f t="shared" si="3"/>
        <v>199</v>
      </c>
    </row>
    <row r="8" spans="1:21" x14ac:dyDescent="0.25">
      <c r="A8" s="208" t="str">
        <f t="shared" si="0"/>
        <v>Б10.02.03 Инф.безопасность АС(2014)9 кл.</v>
      </c>
      <c r="B8" s="204" t="s">
        <v>448</v>
      </c>
      <c r="C8" s="205">
        <v>2014</v>
      </c>
      <c r="D8" s="205" t="s">
        <v>350</v>
      </c>
      <c r="E8" s="206">
        <v>3</v>
      </c>
      <c r="F8" s="206">
        <v>10</v>
      </c>
      <c r="G8" s="206">
        <v>39</v>
      </c>
      <c r="H8" s="206">
        <v>2</v>
      </c>
      <c r="I8" s="206">
        <v>11</v>
      </c>
      <c r="J8" s="195">
        <f t="shared" si="1"/>
        <v>52</v>
      </c>
      <c r="K8" s="206">
        <v>84</v>
      </c>
      <c r="L8" s="206"/>
      <c r="M8" s="206">
        <v>14</v>
      </c>
      <c r="N8" s="206">
        <v>11</v>
      </c>
      <c r="O8" s="206">
        <v>4</v>
      </c>
      <c r="P8" s="206">
        <v>5</v>
      </c>
      <c r="Q8" s="206">
        <v>6</v>
      </c>
      <c r="R8" s="206"/>
      <c r="S8" s="206">
        <v>23</v>
      </c>
      <c r="T8" s="195">
        <f t="shared" si="2"/>
        <v>147</v>
      </c>
      <c r="U8" s="195">
        <f t="shared" si="3"/>
        <v>199</v>
      </c>
    </row>
    <row r="9" spans="1:21" x14ac:dyDescent="0.25">
      <c r="A9" s="208" t="str">
        <f t="shared" si="0"/>
        <v>Б12.02.03 Радиоэлектр.ПУ(2014)9 кл.</v>
      </c>
      <c r="B9" s="204" t="s">
        <v>450</v>
      </c>
      <c r="C9" s="205">
        <v>2014</v>
      </c>
      <c r="D9" s="205" t="s">
        <v>350</v>
      </c>
      <c r="E9" s="206">
        <v>3</v>
      </c>
      <c r="F9" s="206">
        <v>10</v>
      </c>
      <c r="G9" s="206">
        <v>39</v>
      </c>
      <c r="H9" s="206">
        <v>2</v>
      </c>
      <c r="I9" s="206">
        <v>11</v>
      </c>
      <c r="J9" s="195">
        <f t="shared" si="1"/>
        <v>52</v>
      </c>
      <c r="K9" s="206">
        <v>86</v>
      </c>
      <c r="L9" s="206">
        <v>23</v>
      </c>
      <c r="M9" s="206"/>
      <c r="N9" s="206"/>
      <c r="O9" s="206">
        <v>4</v>
      </c>
      <c r="P9" s="206">
        <v>5</v>
      </c>
      <c r="Q9" s="206">
        <v>6</v>
      </c>
      <c r="R9" s="206"/>
      <c r="S9" s="206">
        <v>23</v>
      </c>
      <c r="T9" s="195">
        <f t="shared" si="2"/>
        <v>147</v>
      </c>
      <c r="U9" s="195">
        <f t="shared" si="3"/>
        <v>199</v>
      </c>
    </row>
    <row r="10" spans="1:21" x14ac:dyDescent="0.25">
      <c r="A10" s="208" t="str">
        <f t="shared" si="0"/>
        <v>Б12.02.03 Радиоэлектр.ПУ(2014)11 кл.</v>
      </c>
      <c r="B10" s="204" t="s">
        <v>450</v>
      </c>
      <c r="C10" s="205">
        <v>2014</v>
      </c>
      <c r="D10" s="205" t="s">
        <v>644</v>
      </c>
      <c r="E10" s="206">
        <v>2</v>
      </c>
      <c r="F10" s="206">
        <v>10</v>
      </c>
      <c r="G10" s="206"/>
      <c r="H10" s="206"/>
      <c r="I10" s="206"/>
      <c r="J10" s="195">
        <f>SUM(G10:I10)</f>
        <v>0</v>
      </c>
      <c r="K10" s="206">
        <v>86</v>
      </c>
      <c r="L10" s="206">
        <v>23</v>
      </c>
      <c r="M10" s="206"/>
      <c r="N10" s="206"/>
      <c r="O10" s="206">
        <v>4</v>
      </c>
      <c r="P10" s="206">
        <v>5</v>
      </c>
      <c r="Q10" s="206">
        <v>6</v>
      </c>
      <c r="R10" s="206"/>
      <c r="S10" s="206">
        <v>23</v>
      </c>
      <c r="T10" s="195">
        <f>SUBTOTAL(9,K10:S10)</f>
        <v>147</v>
      </c>
      <c r="U10" s="195">
        <f t="shared" si="3"/>
        <v>147</v>
      </c>
    </row>
    <row r="11" spans="1:21" x14ac:dyDescent="0.25">
      <c r="A11" s="208" t="str">
        <f t="shared" si="0"/>
        <v>Б13.02.11 Тех.эксплуатация ЭиЭМО(2014)9 кл.</v>
      </c>
      <c r="B11" s="204" t="s">
        <v>452</v>
      </c>
      <c r="C11" s="205">
        <v>2014</v>
      </c>
      <c r="D11" s="205" t="s">
        <v>350</v>
      </c>
      <c r="E11" s="206">
        <v>3</v>
      </c>
      <c r="F11" s="206">
        <v>10</v>
      </c>
      <c r="G11" s="206">
        <v>39</v>
      </c>
      <c r="H11" s="206">
        <v>2</v>
      </c>
      <c r="I11" s="206">
        <v>11</v>
      </c>
      <c r="J11" s="195">
        <f t="shared" si="1"/>
        <v>52</v>
      </c>
      <c r="K11" s="206">
        <v>86</v>
      </c>
      <c r="L11" s="206">
        <v>23</v>
      </c>
      <c r="M11" s="206"/>
      <c r="N11" s="206"/>
      <c r="O11" s="206">
        <v>4</v>
      </c>
      <c r="P11" s="206">
        <v>5</v>
      </c>
      <c r="Q11" s="206">
        <v>6</v>
      </c>
      <c r="R11" s="206"/>
      <c r="S11" s="206">
        <v>23</v>
      </c>
      <c r="T11" s="195">
        <f t="shared" si="2"/>
        <v>147</v>
      </c>
      <c r="U11" s="195">
        <f t="shared" si="3"/>
        <v>199</v>
      </c>
    </row>
    <row r="12" spans="1:21" x14ac:dyDescent="0.25">
      <c r="A12" s="208" t="str">
        <f t="shared" si="0"/>
        <v>Б15.02.08 ТехМаш(2014)9 кл.</v>
      </c>
      <c r="B12" s="204" t="s">
        <v>455</v>
      </c>
      <c r="C12" s="205">
        <v>2014</v>
      </c>
      <c r="D12" s="205" t="s">
        <v>350</v>
      </c>
      <c r="E12" s="206">
        <v>3</v>
      </c>
      <c r="F12" s="206">
        <v>10</v>
      </c>
      <c r="G12" s="206">
        <v>39</v>
      </c>
      <c r="H12" s="206">
        <v>2</v>
      </c>
      <c r="I12" s="206">
        <v>11</v>
      </c>
      <c r="J12" s="195">
        <f t="shared" si="1"/>
        <v>52</v>
      </c>
      <c r="K12" s="206">
        <v>83</v>
      </c>
      <c r="L12" s="206">
        <v>25</v>
      </c>
      <c r="M12" s="206"/>
      <c r="N12" s="206"/>
      <c r="O12" s="206">
        <v>4</v>
      </c>
      <c r="P12" s="206">
        <v>6</v>
      </c>
      <c r="Q12" s="206">
        <v>6</v>
      </c>
      <c r="R12" s="206"/>
      <c r="S12" s="206">
        <v>23</v>
      </c>
      <c r="T12" s="195">
        <f t="shared" si="2"/>
        <v>147</v>
      </c>
      <c r="U12" s="195">
        <f t="shared" si="3"/>
        <v>199</v>
      </c>
    </row>
    <row r="13" spans="1:21" x14ac:dyDescent="0.25">
      <c r="A13" s="208" t="str">
        <f t="shared" si="0"/>
        <v>Б15.02.08 ТехМаш(2014)11 кл.</v>
      </c>
      <c r="B13" s="204" t="s">
        <v>455</v>
      </c>
      <c r="C13" s="205">
        <v>2014</v>
      </c>
      <c r="D13" s="205" t="s">
        <v>644</v>
      </c>
      <c r="E13" s="206">
        <v>2</v>
      </c>
      <c r="F13" s="206">
        <v>10</v>
      </c>
      <c r="G13" s="206"/>
      <c r="H13" s="206"/>
      <c r="I13" s="206"/>
      <c r="J13" s="195">
        <f>SUM(G13:I13)</f>
        <v>0</v>
      </c>
      <c r="K13" s="206">
        <v>83</v>
      </c>
      <c r="L13" s="206">
        <v>25</v>
      </c>
      <c r="M13" s="206"/>
      <c r="N13" s="206"/>
      <c r="O13" s="206">
        <v>4</v>
      </c>
      <c r="P13" s="206">
        <v>6</v>
      </c>
      <c r="Q13" s="206">
        <v>6</v>
      </c>
      <c r="R13" s="206"/>
      <c r="S13" s="206">
        <v>23</v>
      </c>
      <c r="T13" s="195">
        <f>SUBTOTAL(9,K13:S13)</f>
        <v>147</v>
      </c>
      <c r="U13" s="195">
        <f t="shared" si="3"/>
        <v>147</v>
      </c>
    </row>
    <row r="14" spans="1:21" x14ac:dyDescent="0.25">
      <c r="A14" s="208" t="str">
        <f t="shared" si="0"/>
        <v>Б22.02.06 Сварочное пр-во(2014)9 кл.</v>
      </c>
      <c r="B14" s="204" t="s">
        <v>456</v>
      </c>
      <c r="C14" s="205">
        <v>2014</v>
      </c>
      <c r="D14" s="205" t="s">
        <v>350</v>
      </c>
      <c r="E14" s="206">
        <v>3</v>
      </c>
      <c r="F14" s="206">
        <v>10</v>
      </c>
      <c r="G14" s="206">
        <v>39</v>
      </c>
      <c r="H14" s="206">
        <v>2</v>
      </c>
      <c r="I14" s="206">
        <v>11</v>
      </c>
      <c r="J14" s="195">
        <f t="shared" si="1"/>
        <v>52</v>
      </c>
      <c r="K14" s="206">
        <v>84</v>
      </c>
      <c r="L14" s="206">
        <v>25</v>
      </c>
      <c r="M14" s="206"/>
      <c r="N14" s="206"/>
      <c r="O14" s="206">
        <v>4</v>
      </c>
      <c r="P14" s="206">
        <v>5</v>
      </c>
      <c r="Q14" s="206">
        <v>6</v>
      </c>
      <c r="R14" s="206"/>
      <c r="S14" s="206">
        <v>23</v>
      </c>
      <c r="T14" s="195">
        <f t="shared" si="2"/>
        <v>147</v>
      </c>
      <c r="U14" s="195">
        <f t="shared" si="3"/>
        <v>199</v>
      </c>
    </row>
    <row r="15" spans="1:21" x14ac:dyDescent="0.25">
      <c r="A15" s="208" t="str">
        <f t="shared" si="0"/>
        <v>Б22.02.06 Сварочное пр-во(2014)11 кл.</v>
      </c>
      <c r="B15" s="204" t="s">
        <v>456</v>
      </c>
      <c r="C15" s="205">
        <v>2014</v>
      </c>
      <c r="D15" s="205" t="s">
        <v>644</v>
      </c>
      <c r="E15" s="206">
        <v>2</v>
      </c>
      <c r="F15" s="206">
        <v>10</v>
      </c>
      <c r="G15" s="206"/>
      <c r="H15" s="206"/>
      <c r="I15" s="206"/>
      <c r="J15" s="195">
        <f>SUM(G15:I15)</f>
        <v>0</v>
      </c>
      <c r="K15" s="206">
        <v>84</v>
      </c>
      <c r="L15" s="206">
        <v>25</v>
      </c>
      <c r="M15" s="206"/>
      <c r="N15" s="206"/>
      <c r="O15" s="206">
        <v>4</v>
      </c>
      <c r="P15" s="206">
        <v>5</v>
      </c>
      <c r="Q15" s="206">
        <v>6</v>
      </c>
      <c r="R15" s="206"/>
      <c r="S15" s="206">
        <v>23</v>
      </c>
      <c r="T15" s="195">
        <f>SUBTOTAL(9,K15:S15)</f>
        <v>147</v>
      </c>
      <c r="U15" s="195">
        <f t="shared" si="3"/>
        <v>147</v>
      </c>
    </row>
    <row r="16" spans="1:21" x14ac:dyDescent="0.25">
      <c r="A16" s="208" t="str">
        <f t="shared" si="0"/>
        <v>Б24.02.01 Пр-во ЛА(2014)9 кл.</v>
      </c>
      <c r="B16" s="204" t="s">
        <v>457</v>
      </c>
      <c r="C16" s="205">
        <v>2014</v>
      </c>
      <c r="D16" s="205" t="s">
        <v>350</v>
      </c>
      <c r="E16" s="206">
        <v>3</v>
      </c>
      <c r="F16" s="206">
        <v>10</v>
      </c>
      <c r="G16" s="206">
        <v>39</v>
      </c>
      <c r="H16" s="206">
        <v>2</v>
      </c>
      <c r="I16" s="206">
        <v>11</v>
      </c>
      <c r="J16" s="195">
        <f t="shared" si="1"/>
        <v>52</v>
      </c>
      <c r="K16" s="206">
        <v>85</v>
      </c>
      <c r="L16" s="206">
        <v>24</v>
      </c>
      <c r="M16" s="206"/>
      <c r="N16" s="206"/>
      <c r="O16" s="206">
        <v>4</v>
      </c>
      <c r="P16" s="206">
        <v>5</v>
      </c>
      <c r="Q16" s="206">
        <v>6</v>
      </c>
      <c r="R16" s="206"/>
      <c r="S16" s="206">
        <v>23</v>
      </c>
      <c r="T16" s="195">
        <f t="shared" si="2"/>
        <v>147</v>
      </c>
      <c r="U16" s="195">
        <f t="shared" si="3"/>
        <v>199</v>
      </c>
    </row>
    <row r="17" spans="1:21" x14ac:dyDescent="0.25">
      <c r="A17" s="208" t="str">
        <f t="shared" si="0"/>
        <v>Б24.02.02 Пр-во АД(2014)9 кл.</v>
      </c>
      <c r="B17" s="204" t="s">
        <v>458</v>
      </c>
      <c r="C17" s="205">
        <v>2014</v>
      </c>
      <c r="D17" s="205" t="s">
        <v>350</v>
      </c>
      <c r="E17" s="206">
        <v>3</v>
      </c>
      <c r="F17" s="206">
        <v>10</v>
      </c>
      <c r="G17" s="206">
        <v>39</v>
      </c>
      <c r="H17" s="206">
        <v>2</v>
      </c>
      <c r="I17" s="206">
        <v>11</v>
      </c>
      <c r="J17" s="195">
        <f t="shared" si="1"/>
        <v>52</v>
      </c>
      <c r="K17" s="206">
        <v>86</v>
      </c>
      <c r="L17" s="206">
        <v>23</v>
      </c>
      <c r="M17" s="206"/>
      <c r="N17" s="206"/>
      <c r="O17" s="206">
        <v>4</v>
      </c>
      <c r="P17" s="206">
        <v>5</v>
      </c>
      <c r="Q17" s="206">
        <v>6</v>
      </c>
      <c r="R17" s="206"/>
      <c r="S17" s="206">
        <v>23</v>
      </c>
      <c r="T17" s="195">
        <f t="shared" si="2"/>
        <v>147</v>
      </c>
      <c r="U17" s="195">
        <f t="shared" si="3"/>
        <v>199</v>
      </c>
    </row>
    <row r="18" spans="1:21" x14ac:dyDescent="0.25">
      <c r="A18" s="208" t="str">
        <f t="shared" si="0"/>
        <v>Б24.02.02 Пр-во АД(2014)11 кл.</v>
      </c>
      <c r="B18" s="204" t="s">
        <v>458</v>
      </c>
      <c r="C18" s="205">
        <v>2014</v>
      </c>
      <c r="D18" s="205" t="s">
        <v>644</v>
      </c>
      <c r="E18" s="206">
        <v>2</v>
      </c>
      <c r="F18" s="206">
        <v>10</v>
      </c>
      <c r="G18" s="206"/>
      <c r="H18" s="206"/>
      <c r="I18" s="206"/>
      <c r="J18" s="195">
        <f>SUM(G18:I18)</f>
        <v>0</v>
      </c>
      <c r="K18" s="206">
        <v>86</v>
      </c>
      <c r="L18" s="206">
        <v>23</v>
      </c>
      <c r="M18" s="206"/>
      <c r="N18" s="206"/>
      <c r="O18" s="206">
        <v>4</v>
      </c>
      <c r="P18" s="206">
        <v>5</v>
      </c>
      <c r="Q18" s="206">
        <v>6</v>
      </c>
      <c r="R18" s="206"/>
      <c r="S18" s="206">
        <v>23</v>
      </c>
      <c r="T18" s="195">
        <f>SUBTOTAL(9,K18:S18)</f>
        <v>147</v>
      </c>
      <c r="U18" s="195">
        <f t="shared" si="3"/>
        <v>147</v>
      </c>
    </row>
    <row r="19" spans="1:21" x14ac:dyDescent="0.25">
      <c r="A19" s="208" t="str">
        <f>CONCATENATE(B19,"(",C19,")",D19)</f>
        <v>Б38.02.01 Экономика и бухучет(2014)9 кл.</v>
      </c>
      <c r="B19" s="204" t="s">
        <v>459</v>
      </c>
      <c r="C19" s="205">
        <v>2014</v>
      </c>
      <c r="D19" s="205" t="s">
        <v>350</v>
      </c>
      <c r="E19" s="206">
        <v>2</v>
      </c>
      <c r="F19" s="206">
        <v>10</v>
      </c>
      <c r="G19" s="206">
        <v>39</v>
      </c>
      <c r="H19" s="206">
        <v>2</v>
      </c>
      <c r="I19" s="206">
        <v>11</v>
      </c>
      <c r="J19" s="195">
        <f>SUM(G19:I19)</f>
        <v>52</v>
      </c>
      <c r="K19" s="206">
        <v>59</v>
      </c>
      <c r="L19" s="206">
        <v>10</v>
      </c>
      <c r="M19" s="206"/>
      <c r="N19" s="206"/>
      <c r="O19" s="206">
        <v>4</v>
      </c>
      <c r="P19" s="206">
        <v>3</v>
      </c>
      <c r="Q19" s="206">
        <v>6</v>
      </c>
      <c r="R19" s="206"/>
      <c r="S19" s="206">
        <v>13</v>
      </c>
      <c r="T19" s="195">
        <f>SUBTOTAL(9,K19:S19)</f>
        <v>95</v>
      </c>
      <c r="U19" s="195">
        <f t="shared" si="3"/>
        <v>147</v>
      </c>
    </row>
    <row r="20" spans="1:21" x14ac:dyDescent="0.25">
      <c r="A20" s="208" t="str">
        <f t="shared" si="0"/>
        <v>Б38.02.03 Логистика(2014)9 кл.</v>
      </c>
      <c r="B20" s="204" t="s">
        <v>460</v>
      </c>
      <c r="C20" s="205">
        <v>2014</v>
      </c>
      <c r="D20" s="205" t="s">
        <v>350</v>
      </c>
      <c r="E20" s="206">
        <v>2</v>
      </c>
      <c r="F20" s="206">
        <v>10</v>
      </c>
      <c r="G20" s="206">
        <v>39</v>
      </c>
      <c r="H20" s="206">
        <v>2</v>
      </c>
      <c r="I20" s="206">
        <v>11</v>
      </c>
      <c r="J20" s="195">
        <f t="shared" si="1"/>
        <v>52</v>
      </c>
      <c r="K20" s="206">
        <v>59</v>
      </c>
      <c r="L20" s="206">
        <v>10</v>
      </c>
      <c r="M20" s="206"/>
      <c r="N20" s="206"/>
      <c r="O20" s="206">
        <v>4</v>
      </c>
      <c r="P20" s="206">
        <v>3</v>
      </c>
      <c r="Q20" s="206">
        <v>6</v>
      </c>
      <c r="R20" s="206"/>
      <c r="S20" s="206">
        <v>13</v>
      </c>
      <c r="T20" s="195">
        <f t="shared" si="2"/>
        <v>95</v>
      </c>
      <c r="U20" s="195">
        <f t="shared" si="3"/>
        <v>147</v>
      </c>
    </row>
    <row r="21" spans="1:21" x14ac:dyDescent="0.25">
      <c r="A21" s="208" t="str">
        <f t="shared" si="0"/>
        <v>П11.01.01 Монтажник РЭАиП(2013)9 кл.</v>
      </c>
      <c r="B21" s="204" t="s">
        <v>436</v>
      </c>
      <c r="C21" s="205">
        <v>2013</v>
      </c>
      <c r="D21" s="205" t="s">
        <v>350</v>
      </c>
      <c r="E21" s="206">
        <v>2</v>
      </c>
      <c r="F21" s="206">
        <v>5</v>
      </c>
      <c r="G21" s="206">
        <v>57</v>
      </c>
      <c r="H21" s="206">
        <v>3</v>
      </c>
      <c r="I21" s="206">
        <v>22</v>
      </c>
      <c r="J21" s="195">
        <f t="shared" si="1"/>
        <v>82</v>
      </c>
      <c r="K21" s="206">
        <v>20</v>
      </c>
      <c r="L21" s="206">
        <v>19</v>
      </c>
      <c r="M21" s="206"/>
      <c r="N21" s="206"/>
      <c r="O21" s="206"/>
      <c r="P21" s="206">
        <v>1</v>
      </c>
      <c r="Q21" s="206"/>
      <c r="R21" s="206">
        <v>1</v>
      </c>
      <c r="S21" s="206">
        <v>2</v>
      </c>
      <c r="T21" s="195">
        <f>SUBTOTAL(9,K21:S21)</f>
        <v>43</v>
      </c>
      <c r="U21" s="195">
        <f t="shared" si="3"/>
        <v>125</v>
      </c>
    </row>
    <row r="22" spans="1:21" x14ac:dyDescent="0.25">
      <c r="A22" s="208" t="str">
        <f t="shared" si="0"/>
        <v>П11.01.01 Монтажник РЭАиП(2015)9 кл.</v>
      </c>
      <c r="B22" s="204" t="s">
        <v>436</v>
      </c>
      <c r="C22" s="205">
        <v>2015</v>
      </c>
      <c r="D22" s="205" t="s">
        <v>350</v>
      </c>
      <c r="E22" s="206">
        <v>2</v>
      </c>
      <c r="F22" s="206">
        <v>10</v>
      </c>
      <c r="G22" s="206">
        <v>57</v>
      </c>
      <c r="H22" s="206">
        <v>3</v>
      </c>
      <c r="I22" s="206">
        <v>22</v>
      </c>
      <c r="J22" s="195">
        <f t="shared" si="1"/>
        <v>82</v>
      </c>
      <c r="K22" s="206">
        <v>20</v>
      </c>
      <c r="L22" s="206">
        <v>39</v>
      </c>
      <c r="M22" s="206"/>
      <c r="N22" s="206"/>
      <c r="O22" s="206"/>
      <c r="P22" s="206">
        <v>2</v>
      </c>
      <c r="Q22" s="206"/>
      <c r="R22" s="206">
        <v>2</v>
      </c>
      <c r="S22" s="206">
        <v>2</v>
      </c>
      <c r="T22" s="195">
        <f t="shared" ref="T22:T34" si="4">SUBTOTAL(9,K22:S22)</f>
        <v>65</v>
      </c>
      <c r="U22" s="195">
        <f t="shared" si="3"/>
        <v>147</v>
      </c>
    </row>
    <row r="23" spans="1:21" x14ac:dyDescent="0.25">
      <c r="A23" s="208" t="str">
        <f t="shared" si="0"/>
        <v>П13.01.10 Элекртомонтер ЭО(2013)9 кл.</v>
      </c>
      <c r="B23" s="204" t="s">
        <v>437</v>
      </c>
      <c r="C23" s="205">
        <v>2013</v>
      </c>
      <c r="D23" s="205" t="s">
        <v>350</v>
      </c>
      <c r="E23" s="206">
        <v>2</v>
      </c>
      <c r="F23" s="206">
        <v>5</v>
      </c>
      <c r="G23" s="206">
        <v>57</v>
      </c>
      <c r="H23" s="206">
        <v>3</v>
      </c>
      <c r="I23" s="206">
        <v>22</v>
      </c>
      <c r="J23" s="195">
        <f t="shared" si="1"/>
        <v>82</v>
      </c>
      <c r="K23" s="206">
        <v>20</v>
      </c>
      <c r="L23" s="206">
        <v>19</v>
      </c>
      <c r="M23" s="206"/>
      <c r="N23" s="206"/>
      <c r="O23" s="206"/>
      <c r="P23" s="206">
        <v>1</v>
      </c>
      <c r="Q23" s="206"/>
      <c r="R23" s="206">
        <v>1</v>
      </c>
      <c r="S23" s="206">
        <v>2</v>
      </c>
      <c r="T23" s="195">
        <f t="shared" si="4"/>
        <v>43</v>
      </c>
      <c r="U23" s="195">
        <f t="shared" si="3"/>
        <v>125</v>
      </c>
    </row>
    <row r="24" spans="1:21" x14ac:dyDescent="0.25">
      <c r="A24" s="208" t="str">
        <f t="shared" si="0"/>
        <v>П13.01.10 Элекртомонтер ЭО(2015)9 кл.</v>
      </c>
      <c r="B24" s="204" t="s">
        <v>437</v>
      </c>
      <c r="C24" s="205">
        <v>2015</v>
      </c>
      <c r="D24" s="205" t="s">
        <v>350</v>
      </c>
      <c r="E24" s="206">
        <v>2</v>
      </c>
      <c r="F24" s="206">
        <v>10</v>
      </c>
      <c r="G24" s="206">
        <v>57</v>
      </c>
      <c r="H24" s="206">
        <v>3</v>
      </c>
      <c r="I24" s="206">
        <v>22</v>
      </c>
      <c r="J24" s="195">
        <f t="shared" si="1"/>
        <v>82</v>
      </c>
      <c r="K24" s="206">
        <v>20</v>
      </c>
      <c r="L24" s="206">
        <v>39</v>
      </c>
      <c r="M24" s="206"/>
      <c r="N24" s="206"/>
      <c r="O24" s="206"/>
      <c r="P24" s="206">
        <v>2</v>
      </c>
      <c r="Q24" s="206"/>
      <c r="R24" s="206">
        <v>2</v>
      </c>
      <c r="S24" s="206">
        <v>2</v>
      </c>
      <c r="T24" s="195">
        <f t="shared" si="4"/>
        <v>65</v>
      </c>
      <c r="U24" s="195">
        <f t="shared" si="3"/>
        <v>147</v>
      </c>
    </row>
    <row r="25" spans="1:21" x14ac:dyDescent="0.25">
      <c r="A25" s="208" t="str">
        <f t="shared" si="0"/>
        <v>П15.01.05 Сварщик (ЭГСР)(2013)9 кл.</v>
      </c>
      <c r="B25" s="204" t="s">
        <v>622</v>
      </c>
      <c r="C25" s="205">
        <v>2013</v>
      </c>
      <c r="D25" s="205" t="s">
        <v>350</v>
      </c>
      <c r="E25" s="206">
        <v>2</v>
      </c>
      <c r="F25" s="206">
        <v>5</v>
      </c>
      <c r="G25" s="206">
        <v>57</v>
      </c>
      <c r="H25" s="206">
        <v>3</v>
      </c>
      <c r="I25" s="206">
        <v>22</v>
      </c>
      <c r="J25" s="195">
        <f t="shared" si="1"/>
        <v>82</v>
      </c>
      <c r="K25" s="206">
        <v>16</v>
      </c>
      <c r="L25" s="206">
        <v>22</v>
      </c>
      <c r="M25" s="206"/>
      <c r="N25" s="206"/>
      <c r="O25" s="206"/>
      <c r="P25" s="206">
        <v>1</v>
      </c>
      <c r="Q25" s="206"/>
      <c r="R25" s="206">
        <v>2</v>
      </c>
      <c r="S25" s="206">
        <v>2</v>
      </c>
      <c r="T25" s="195">
        <f t="shared" si="4"/>
        <v>43</v>
      </c>
      <c r="U25" s="195">
        <f t="shared" si="3"/>
        <v>125</v>
      </c>
    </row>
    <row r="26" spans="1:21" x14ac:dyDescent="0.25">
      <c r="A26" s="208" t="str">
        <f t="shared" si="0"/>
        <v>П15.01.05 Сварщик (ЭГСР)(2015)9 кл.</v>
      </c>
      <c r="B26" s="204" t="s">
        <v>622</v>
      </c>
      <c r="C26" s="205">
        <v>2015</v>
      </c>
      <c r="D26" s="205" t="s">
        <v>350</v>
      </c>
      <c r="E26" s="206">
        <v>2</v>
      </c>
      <c r="F26" s="206">
        <v>10</v>
      </c>
      <c r="G26" s="206">
        <v>57</v>
      </c>
      <c r="H26" s="206">
        <v>3</v>
      </c>
      <c r="I26" s="206">
        <v>22</v>
      </c>
      <c r="J26" s="195">
        <f t="shared" si="1"/>
        <v>82</v>
      </c>
      <c r="K26" s="206">
        <v>16</v>
      </c>
      <c r="L26" s="206">
        <v>42</v>
      </c>
      <c r="M26" s="206"/>
      <c r="N26" s="206"/>
      <c r="O26" s="206"/>
      <c r="P26" s="206">
        <v>2</v>
      </c>
      <c r="Q26" s="206"/>
      <c r="R26" s="206">
        <v>3</v>
      </c>
      <c r="S26" s="206">
        <v>2</v>
      </c>
      <c r="T26" s="195">
        <f t="shared" si="4"/>
        <v>65</v>
      </c>
      <c r="U26" s="195">
        <f t="shared" si="3"/>
        <v>147</v>
      </c>
    </row>
    <row r="27" spans="1:21" x14ac:dyDescent="0.25">
      <c r="A27" s="208" t="str">
        <f t="shared" si="0"/>
        <v>П15.01.05 Сварщик (РМСН)(2016)9 кл.</v>
      </c>
      <c r="B27" s="204" t="s">
        <v>624</v>
      </c>
      <c r="C27" s="205">
        <v>2016</v>
      </c>
      <c r="D27" s="205" t="s">
        <v>350</v>
      </c>
      <c r="E27" s="206">
        <v>2</v>
      </c>
      <c r="F27" s="206">
        <v>10</v>
      </c>
      <c r="G27" s="206">
        <v>57</v>
      </c>
      <c r="H27" s="206">
        <v>3</v>
      </c>
      <c r="I27" s="206">
        <v>22</v>
      </c>
      <c r="J27" s="195">
        <f t="shared" si="1"/>
        <v>82</v>
      </c>
      <c r="K27" s="206">
        <v>20</v>
      </c>
      <c r="L27" s="206">
        <v>39</v>
      </c>
      <c r="M27" s="206"/>
      <c r="N27" s="206"/>
      <c r="O27" s="206"/>
      <c r="P27" s="206">
        <v>1</v>
      </c>
      <c r="Q27" s="206"/>
      <c r="R27" s="206">
        <v>3</v>
      </c>
      <c r="S27" s="206">
        <v>2</v>
      </c>
      <c r="T27" s="195">
        <f t="shared" si="4"/>
        <v>65</v>
      </c>
      <c r="U27" s="195">
        <f t="shared" si="3"/>
        <v>147</v>
      </c>
    </row>
    <row r="28" spans="1:21" x14ac:dyDescent="0.25">
      <c r="A28" s="208" t="str">
        <f t="shared" si="0"/>
        <v>П15.01.25 Станочник (МО)(2013)9 кл.</v>
      </c>
      <c r="B28" s="204" t="s">
        <v>627</v>
      </c>
      <c r="C28" s="205">
        <v>2013</v>
      </c>
      <c r="D28" s="205" t="s">
        <v>350</v>
      </c>
      <c r="E28" s="206">
        <v>2</v>
      </c>
      <c r="F28" s="206">
        <v>5</v>
      </c>
      <c r="G28" s="206">
        <v>57</v>
      </c>
      <c r="H28" s="206">
        <v>3</v>
      </c>
      <c r="I28" s="206">
        <v>22</v>
      </c>
      <c r="J28" s="195">
        <f t="shared" si="1"/>
        <v>82</v>
      </c>
      <c r="K28" s="206">
        <v>17</v>
      </c>
      <c r="L28" s="206">
        <v>21</v>
      </c>
      <c r="M28" s="206"/>
      <c r="N28" s="206"/>
      <c r="O28" s="206"/>
      <c r="P28" s="206">
        <v>1</v>
      </c>
      <c r="Q28" s="206"/>
      <c r="R28" s="206">
        <v>2</v>
      </c>
      <c r="S28" s="206">
        <v>2</v>
      </c>
      <c r="T28" s="195">
        <f t="shared" si="4"/>
        <v>43</v>
      </c>
      <c r="U28" s="195">
        <f t="shared" si="3"/>
        <v>125</v>
      </c>
    </row>
    <row r="29" spans="1:21" x14ac:dyDescent="0.25">
      <c r="A29" s="208" t="str">
        <f t="shared" si="0"/>
        <v>П15.01.25 Станочник (МО)(2015)9 кл.</v>
      </c>
      <c r="B29" s="204" t="s">
        <v>627</v>
      </c>
      <c r="C29" s="205">
        <v>2015</v>
      </c>
      <c r="D29" s="205" t="s">
        <v>350</v>
      </c>
      <c r="E29" s="206">
        <v>2</v>
      </c>
      <c r="F29" s="206">
        <v>10</v>
      </c>
      <c r="G29" s="206">
        <v>57</v>
      </c>
      <c r="H29" s="206">
        <v>3</v>
      </c>
      <c r="I29" s="206">
        <v>22</v>
      </c>
      <c r="J29" s="195">
        <f t="shared" si="1"/>
        <v>82</v>
      </c>
      <c r="K29" s="206">
        <v>17</v>
      </c>
      <c r="L29" s="206">
        <v>41</v>
      </c>
      <c r="M29" s="206"/>
      <c r="N29" s="206"/>
      <c r="O29" s="206"/>
      <c r="P29" s="206">
        <v>2</v>
      </c>
      <c r="Q29" s="206"/>
      <c r="R29" s="206">
        <v>3</v>
      </c>
      <c r="S29" s="206">
        <v>2</v>
      </c>
      <c r="T29" s="195">
        <f t="shared" si="4"/>
        <v>65</v>
      </c>
      <c r="U29" s="195">
        <f t="shared" si="3"/>
        <v>147</v>
      </c>
    </row>
    <row r="30" spans="1:21" x14ac:dyDescent="0.25">
      <c r="A30" s="208" t="str">
        <f t="shared" si="0"/>
        <v>П19.01.17 Повар, кондитер(2013)9 кл.</v>
      </c>
      <c r="B30" s="204" t="s">
        <v>441</v>
      </c>
      <c r="C30" s="205">
        <v>2013</v>
      </c>
      <c r="D30" s="205" t="s">
        <v>350</v>
      </c>
      <c r="E30" s="206">
        <v>2</v>
      </c>
      <c r="F30" s="206">
        <v>5</v>
      </c>
      <c r="G30" s="206">
        <v>57</v>
      </c>
      <c r="H30" s="206">
        <v>3</v>
      </c>
      <c r="I30" s="206">
        <v>22</v>
      </c>
      <c r="J30" s="195">
        <f t="shared" si="1"/>
        <v>82</v>
      </c>
      <c r="K30" s="206">
        <v>18</v>
      </c>
      <c r="L30" s="206">
        <v>21</v>
      </c>
      <c r="M30" s="206"/>
      <c r="N30" s="206"/>
      <c r="O30" s="206"/>
      <c r="P30" s="206">
        <v>1</v>
      </c>
      <c r="Q30" s="206"/>
      <c r="R30" s="206">
        <v>1</v>
      </c>
      <c r="S30" s="206">
        <v>2</v>
      </c>
      <c r="T30" s="195">
        <f t="shared" si="4"/>
        <v>43</v>
      </c>
      <c r="U30" s="195">
        <f t="shared" si="3"/>
        <v>125</v>
      </c>
    </row>
    <row r="31" spans="1:21" x14ac:dyDescent="0.25">
      <c r="A31" s="208" t="str">
        <f t="shared" si="0"/>
        <v>П19.01.17 Повар, кондитер(2015)9 кл.</v>
      </c>
      <c r="B31" s="204" t="s">
        <v>441</v>
      </c>
      <c r="C31" s="205">
        <v>2015</v>
      </c>
      <c r="D31" s="205" t="s">
        <v>350</v>
      </c>
      <c r="E31" s="206">
        <v>2</v>
      </c>
      <c r="F31" s="206">
        <v>10</v>
      </c>
      <c r="G31" s="206">
        <v>57</v>
      </c>
      <c r="H31" s="206">
        <v>3</v>
      </c>
      <c r="I31" s="206">
        <v>22</v>
      </c>
      <c r="J31" s="195">
        <f t="shared" si="1"/>
        <v>82</v>
      </c>
      <c r="K31" s="206">
        <v>18</v>
      </c>
      <c r="L31" s="206">
        <v>41</v>
      </c>
      <c r="M31" s="206"/>
      <c r="N31" s="206"/>
      <c r="O31" s="206"/>
      <c r="P31" s="206">
        <v>2</v>
      </c>
      <c r="Q31" s="206"/>
      <c r="R31" s="206">
        <v>2</v>
      </c>
      <c r="S31" s="206">
        <v>2</v>
      </c>
      <c r="T31" s="195">
        <f t="shared" si="4"/>
        <v>65</v>
      </c>
      <c r="U31" s="195">
        <f t="shared" si="3"/>
        <v>147</v>
      </c>
    </row>
    <row r="32" spans="1:21" x14ac:dyDescent="0.25">
      <c r="A32" s="208" t="str">
        <f t="shared" si="0"/>
        <v>П19.01.17 Повар, кондитер(2015)11 кл.</v>
      </c>
      <c r="B32" s="204" t="s">
        <v>441</v>
      </c>
      <c r="C32" s="205">
        <v>2015</v>
      </c>
      <c r="D32" s="205" t="s">
        <v>644</v>
      </c>
      <c r="E32" s="206">
        <v>0</v>
      </c>
      <c r="F32" s="206">
        <v>10</v>
      </c>
      <c r="G32" s="206"/>
      <c r="H32" s="206"/>
      <c r="I32" s="206"/>
      <c r="J32" s="195">
        <f t="shared" si="1"/>
        <v>0</v>
      </c>
      <c r="K32" s="206">
        <v>18</v>
      </c>
      <c r="L32" s="206">
        <v>21</v>
      </c>
      <c r="M32" s="206"/>
      <c r="N32" s="206"/>
      <c r="O32" s="206"/>
      <c r="P32" s="206">
        <v>1</v>
      </c>
      <c r="Q32" s="206"/>
      <c r="R32" s="206">
        <v>1</v>
      </c>
      <c r="S32" s="206">
        <v>2</v>
      </c>
      <c r="T32" s="195">
        <f t="shared" si="4"/>
        <v>43</v>
      </c>
      <c r="U32" s="195">
        <f t="shared" si="3"/>
        <v>43</v>
      </c>
    </row>
    <row r="33" spans="1:21" x14ac:dyDescent="0.25">
      <c r="A33" s="208" t="str">
        <f t="shared" si="0"/>
        <v>П23.01.08 Слесарь по ремонту СМ(2013)9 кл.</v>
      </c>
      <c r="B33" s="204" t="s">
        <v>443</v>
      </c>
      <c r="C33" s="205">
        <v>2013</v>
      </c>
      <c r="D33" s="205" t="s">
        <v>350</v>
      </c>
      <c r="E33" s="206">
        <v>2</v>
      </c>
      <c r="F33" s="206">
        <v>5</v>
      </c>
      <c r="G33" s="206">
        <v>57</v>
      </c>
      <c r="H33" s="206">
        <v>3</v>
      </c>
      <c r="I33" s="206">
        <v>22</v>
      </c>
      <c r="J33" s="195">
        <f t="shared" si="1"/>
        <v>82</v>
      </c>
      <c r="K33" s="206">
        <v>22</v>
      </c>
      <c r="L33" s="206">
        <v>17</v>
      </c>
      <c r="M33" s="206"/>
      <c r="N33" s="206"/>
      <c r="O33" s="206"/>
      <c r="P33" s="206">
        <v>1</v>
      </c>
      <c r="Q33" s="206"/>
      <c r="R33" s="206">
        <v>1</v>
      </c>
      <c r="S33" s="206">
        <v>2</v>
      </c>
      <c r="T33" s="195">
        <f t="shared" si="4"/>
        <v>43</v>
      </c>
      <c r="U33" s="195">
        <f t="shared" si="3"/>
        <v>125</v>
      </c>
    </row>
    <row r="34" spans="1:21" x14ac:dyDescent="0.25">
      <c r="A34" s="208" t="str">
        <f t="shared" si="0"/>
        <v>П23.01.08 Слесарь по ремонту СМ(2015)9 кл.</v>
      </c>
      <c r="B34" s="204" t="s">
        <v>443</v>
      </c>
      <c r="C34" s="205">
        <v>2015</v>
      </c>
      <c r="D34" s="205" t="s">
        <v>350</v>
      </c>
      <c r="E34" s="206">
        <v>2</v>
      </c>
      <c r="F34" s="206">
        <v>10</v>
      </c>
      <c r="G34" s="206">
        <v>57</v>
      </c>
      <c r="H34" s="206">
        <v>3</v>
      </c>
      <c r="I34" s="206">
        <v>22</v>
      </c>
      <c r="J34" s="195">
        <f t="shared" si="1"/>
        <v>82</v>
      </c>
      <c r="K34" s="206">
        <v>22</v>
      </c>
      <c r="L34" s="206">
        <v>37</v>
      </c>
      <c r="M34" s="206"/>
      <c r="N34" s="206"/>
      <c r="O34" s="206"/>
      <c r="P34" s="206">
        <v>2</v>
      </c>
      <c r="Q34" s="206"/>
      <c r="R34" s="206">
        <v>2</v>
      </c>
      <c r="S34" s="206">
        <v>2</v>
      </c>
      <c r="T34" s="195">
        <f t="shared" si="4"/>
        <v>65</v>
      </c>
      <c r="U34" s="195">
        <f t="shared" si="3"/>
        <v>147</v>
      </c>
    </row>
  </sheetData>
  <autoFilter ref="A2:T33" xr:uid="{00000000-0009-0000-0000-000001000000}"/>
  <sortState ref="A3:P28">
    <sortCondition ref="A3:A28"/>
  </sortState>
  <dataValidations disablePrompts="1" count="2">
    <dataValidation type="list" allowBlank="1" showInputMessage="1" showErrorMessage="1" sqref="B3:B34" xr:uid="{00000000-0002-0000-0100-000000000000}">
      <formula1>КОД_ОПОП</formula1>
    </dataValidation>
    <dataValidation type="list" allowBlank="1" showInputMessage="1" showErrorMessage="1" sqref="D3:D34" xr:uid="{00000000-0002-0000-0100-000001000000}">
      <formula1>"9 кл.,11 кл."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P110"/>
  <sheetViews>
    <sheetView zoomScale="70" zoomScaleNormal="70" workbookViewId="0">
      <pane xSplit="6" topLeftCell="S1" activePane="topRight" state="frozen"/>
      <selection activeCell="C3" sqref="C3"/>
      <selection pane="topRight" activeCell="C3" sqref="C3"/>
    </sheetView>
  </sheetViews>
  <sheetFormatPr defaultRowHeight="15" outlineLevelCol="1" x14ac:dyDescent="0.25"/>
  <cols>
    <col min="1" max="1" width="50.5703125" style="71" bestFit="1" customWidth="1"/>
    <col min="2" max="2" width="10" style="179" customWidth="1"/>
    <col min="3" max="3" width="9" style="179" customWidth="1"/>
    <col min="4" max="4" width="5.85546875" style="179" customWidth="1"/>
    <col min="5" max="5" width="3.140625" style="179" bestFit="1" customWidth="1"/>
    <col min="6" max="6" width="7.28515625" style="179" customWidth="1"/>
    <col min="7" max="9" width="6.7109375" style="192" hidden="1" customWidth="1" outlineLevel="1"/>
    <col min="10" max="10" width="7.7109375" style="192" hidden="1" customWidth="1" outlineLevel="1"/>
    <col min="11" max="18" width="6.7109375" style="192" hidden="1" customWidth="1" outlineLevel="1"/>
    <col min="19" max="19" width="4.140625" style="192" bestFit="1" customWidth="1" collapsed="1"/>
    <col min="20" max="20" width="3.140625" customWidth="1"/>
    <col min="21" max="81" width="3.140625" hidden="1" customWidth="1" outlineLevel="1"/>
    <col min="82" max="82" width="3.140625" customWidth="1" collapsed="1"/>
    <col min="83" max="143" width="3.140625" hidden="1" customWidth="1" outlineLevel="1"/>
    <col min="144" max="144" width="3.140625" customWidth="1" collapsed="1"/>
    <col min="145" max="205" width="3.140625" hidden="1" customWidth="1" outlineLevel="1"/>
    <col min="206" max="206" width="3.140625" customWidth="1" collapsed="1"/>
    <col min="207" max="267" width="3.140625" hidden="1" customWidth="1" outlineLevel="1"/>
    <col min="268" max="268" width="3.140625" customWidth="1" collapsed="1"/>
    <col min="269" max="329" width="3.140625" hidden="1" customWidth="1" outlineLevel="1"/>
    <col min="330" max="330" width="3.140625" customWidth="1" collapsed="1"/>
    <col min="331" max="391" width="3.140625" customWidth="1" outlineLevel="1"/>
    <col min="392" max="392" width="3.140625" customWidth="1"/>
    <col min="393" max="453" width="3.140625" hidden="1" customWidth="1" outlineLevel="1"/>
    <col min="454" max="454" width="3.140625" customWidth="1" collapsed="1"/>
    <col min="455" max="515" width="3.140625" hidden="1" customWidth="1" outlineLevel="1"/>
    <col min="516" max="516" width="3.140625" customWidth="1" collapsed="1"/>
    <col min="517" max="577" width="3.140625" hidden="1" customWidth="1" outlineLevel="1"/>
    <col min="578" max="578" width="3.140625" customWidth="1" collapsed="1"/>
    <col min="579" max="639" width="3.140625" hidden="1" customWidth="1" outlineLevel="1"/>
    <col min="640" max="640" width="3.140625" customWidth="1" collapsed="1"/>
  </cols>
  <sheetData>
    <row r="1" spans="1:639" s="258" customFormat="1" ht="45.75" customHeight="1" thickBot="1" x14ac:dyDescent="0.3">
      <c r="A1" s="251" t="s">
        <v>466</v>
      </c>
      <c r="B1" s="252" t="s">
        <v>348</v>
      </c>
      <c r="C1" s="252" t="s">
        <v>209</v>
      </c>
      <c r="D1" s="252" t="s">
        <v>349</v>
      </c>
      <c r="E1" s="252" t="s">
        <v>704</v>
      </c>
      <c r="F1" s="252" t="s">
        <v>703</v>
      </c>
      <c r="G1" s="253" t="s">
        <v>630</v>
      </c>
      <c r="H1" s="253" t="s">
        <v>354</v>
      </c>
      <c r="I1" s="253" t="s">
        <v>631</v>
      </c>
      <c r="J1" s="253" t="s">
        <v>632</v>
      </c>
      <c r="K1" s="253" t="s">
        <v>351</v>
      </c>
      <c r="L1" s="253" t="s">
        <v>352</v>
      </c>
      <c r="M1" s="253" t="s">
        <v>335</v>
      </c>
      <c r="N1" s="253" t="s">
        <v>347</v>
      </c>
      <c r="O1" s="253" t="s">
        <v>353</v>
      </c>
      <c r="P1" s="253" t="s">
        <v>31</v>
      </c>
      <c r="Q1" s="253" t="s">
        <v>336</v>
      </c>
      <c r="R1" s="253" t="s">
        <v>328</v>
      </c>
      <c r="S1" s="254" t="s">
        <v>343</v>
      </c>
      <c r="T1" s="255" t="s">
        <v>327</v>
      </c>
      <c r="U1" s="249">
        <v>1</v>
      </c>
      <c r="V1" s="249">
        <v>2</v>
      </c>
      <c r="W1" s="249">
        <v>3</v>
      </c>
      <c r="X1" s="249">
        <v>4</v>
      </c>
      <c r="Y1" s="249">
        <v>5</v>
      </c>
      <c r="Z1" s="249">
        <v>6</v>
      </c>
      <c r="AA1" s="249">
        <v>7</v>
      </c>
      <c r="AB1" s="249">
        <v>8</v>
      </c>
      <c r="AC1" s="249">
        <v>9</v>
      </c>
      <c r="AD1" s="249">
        <v>10</v>
      </c>
      <c r="AE1" s="249">
        <v>11</v>
      </c>
      <c r="AF1" s="249">
        <v>12</v>
      </c>
      <c r="AG1" s="249">
        <v>13</v>
      </c>
      <c r="AH1" s="249">
        <v>14</v>
      </c>
      <c r="AI1" s="249">
        <v>15</v>
      </c>
      <c r="AJ1" s="249">
        <v>16</v>
      </c>
      <c r="AK1" s="249">
        <v>17</v>
      </c>
      <c r="AL1" s="249">
        <v>18</v>
      </c>
      <c r="AM1" s="249">
        <v>19</v>
      </c>
      <c r="AN1" s="249">
        <v>20</v>
      </c>
      <c r="AO1" s="249">
        <v>21</v>
      </c>
      <c r="AP1" s="249">
        <v>22</v>
      </c>
      <c r="AQ1" s="249">
        <v>23</v>
      </c>
      <c r="AR1" s="249">
        <v>24</v>
      </c>
      <c r="AS1" s="249">
        <v>25</v>
      </c>
      <c r="AT1" s="249">
        <v>26</v>
      </c>
      <c r="AU1" s="249">
        <v>27</v>
      </c>
      <c r="AV1" s="249">
        <v>28</v>
      </c>
      <c r="AW1" s="249">
        <v>29</v>
      </c>
      <c r="AX1" s="249">
        <v>30</v>
      </c>
      <c r="AY1" s="249">
        <v>31</v>
      </c>
      <c r="AZ1" s="249">
        <v>32</v>
      </c>
      <c r="BA1" s="249">
        <v>33</v>
      </c>
      <c r="BB1" s="249">
        <v>34</v>
      </c>
      <c r="BC1" s="249">
        <v>35</v>
      </c>
      <c r="BD1" s="249">
        <v>36</v>
      </c>
      <c r="BE1" s="249">
        <v>37</v>
      </c>
      <c r="BF1" s="249">
        <v>38</v>
      </c>
      <c r="BG1" s="249">
        <v>39</v>
      </c>
      <c r="BH1" s="249">
        <v>40</v>
      </c>
      <c r="BI1" s="249">
        <v>41</v>
      </c>
      <c r="BJ1" s="249">
        <v>42</v>
      </c>
      <c r="BK1" s="249">
        <v>43</v>
      </c>
      <c r="BL1" s="250">
        <v>44</v>
      </c>
      <c r="BM1" s="249">
        <v>45</v>
      </c>
      <c r="BN1" s="250">
        <v>46</v>
      </c>
      <c r="BO1" s="249">
        <v>47</v>
      </c>
      <c r="BP1" s="250">
        <v>48</v>
      </c>
      <c r="BQ1" s="249">
        <v>49</v>
      </c>
      <c r="BR1" s="250">
        <v>50</v>
      </c>
      <c r="BS1" s="249">
        <v>51</v>
      </c>
      <c r="BT1" s="250">
        <v>52</v>
      </c>
      <c r="BU1" s="256" t="s">
        <v>351</v>
      </c>
      <c r="BV1" s="256" t="s">
        <v>352</v>
      </c>
      <c r="BW1" s="256" t="s">
        <v>347</v>
      </c>
      <c r="BX1" s="256" t="s">
        <v>335</v>
      </c>
      <c r="BY1" s="256" t="s">
        <v>353</v>
      </c>
      <c r="BZ1" s="256" t="s">
        <v>31</v>
      </c>
      <c r="CA1" s="256" t="s">
        <v>336</v>
      </c>
      <c r="CB1" s="256" t="s">
        <v>328</v>
      </c>
      <c r="CC1" s="257" t="s">
        <v>343</v>
      </c>
      <c r="CD1" s="255" t="s">
        <v>327</v>
      </c>
      <c r="CE1" s="249">
        <v>1</v>
      </c>
      <c r="CF1" s="249">
        <v>2</v>
      </c>
      <c r="CG1" s="249">
        <v>3</v>
      </c>
      <c r="CH1" s="249">
        <v>4</v>
      </c>
      <c r="CI1" s="249">
        <v>5</v>
      </c>
      <c r="CJ1" s="249">
        <v>6</v>
      </c>
      <c r="CK1" s="249">
        <v>7</v>
      </c>
      <c r="CL1" s="249">
        <v>8</v>
      </c>
      <c r="CM1" s="249">
        <v>9</v>
      </c>
      <c r="CN1" s="249">
        <v>10</v>
      </c>
      <c r="CO1" s="249">
        <v>11</v>
      </c>
      <c r="CP1" s="249">
        <v>12</v>
      </c>
      <c r="CQ1" s="249">
        <v>13</v>
      </c>
      <c r="CR1" s="249">
        <v>14</v>
      </c>
      <c r="CS1" s="249">
        <v>15</v>
      </c>
      <c r="CT1" s="249">
        <v>16</v>
      </c>
      <c r="CU1" s="249">
        <v>17</v>
      </c>
      <c r="CV1" s="249">
        <v>18</v>
      </c>
      <c r="CW1" s="249">
        <v>19</v>
      </c>
      <c r="CX1" s="249">
        <v>20</v>
      </c>
      <c r="CY1" s="249">
        <v>21</v>
      </c>
      <c r="CZ1" s="249">
        <v>22</v>
      </c>
      <c r="DA1" s="249">
        <v>23</v>
      </c>
      <c r="DB1" s="249">
        <v>24</v>
      </c>
      <c r="DC1" s="249">
        <v>25</v>
      </c>
      <c r="DD1" s="249">
        <v>26</v>
      </c>
      <c r="DE1" s="249">
        <v>27</v>
      </c>
      <c r="DF1" s="249">
        <v>28</v>
      </c>
      <c r="DG1" s="249">
        <v>29</v>
      </c>
      <c r="DH1" s="249">
        <v>30</v>
      </c>
      <c r="DI1" s="249">
        <v>31</v>
      </c>
      <c r="DJ1" s="249">
        <v>32</v>
      </c>
      <c r="DK1" s="249">
        <v>33</v>
      </c>
      <c r="DL1" s="249">
        <v>34</v>
      </c>
      <c r="DM1" s="249">
        <v>35</v>
      </c>
      <c r="DN1" s="249">
        <v>36</v>
      </c>
      <c r="DO1" s="249">
        <v>37</v>
      </c>
      <c r="DP1" s="249">
        <v>38</v>
      </c>
      <c r="DQ1" s="249">
        <v>39</v>
      </c>
      <c r="DR1" s="249">
        <v>40</v>
      </c>
      <c r="DS1" s="249">
        <v>41</v>
      </c>
      <c r="DT1" s="249">
        <v>42</v>
      </c>
      <c r="DU1" s="249">
        <v>43</v>
      </c>
      <c r="DV1" s="250">
        <v>44</v>
      </c>
      <c r="DW1" s="249">
        <v>45</v>
      </c>
      <c r="DX1" s="250">
        <v>46</v>
      </c>
      <c r="DY1" s="249">
        <v>47</v>
      </c>
      <c r="DZ1" s="250">
        <v>48</v>
      </c>
      <c r="EA1" s="249">
        <v>49</v>
      </c>
      <c r="EB1" s="250">
        <v>50</v>
      </c>
      <c r="EC1" s="249">
        <v>51</v>
      </c>
      <c r="ED1" s="250">
        <v>52</v>
      </c>
      <c r="EE1" s="256" t="s">
        <v>351</v>
      </c>
      <c r="EF1" s="256" t="s">
        <v>352</v>
      </c>
      <c r="EG1" s="256" t="s">
        <v>347</v>
      </c>
      <c r="EH1" s="256" t="s">
        <v>335</v>
      </c>
      <c r="EI1" s="256" t="s">
        <v>353</v>
      </c>
      <c r="EJ1" s="256" t="s">
        <v>31</v>
      </c>
      <c r="EK1" s="256" t="s">
        <v>336</v>
      </c>
      <c r="EL1" s="256" t="s">
        <v>328</v>
      </c>
      <c r="EM1" s="257" t="s">
        <v>343</v>
      </c>
      <c r="EN1" s="255" t="s">
        <v>327</v>
      </c>
      <c r="EO1" s="249">
        <v>1</v>
      </c>
      <c r="EP1" s="249">
        <v>2</v>
      </c>
      <c r="EQ1" s="249">
        <v>3</v>
      </c>
      <c r="ER1" s="249">
        <v>4</v>
      </c>
      <c r="ES1" s="249">
        <v>5</v>
      </c>
      <c r="ET1" s="249">
        <v>6</v>
      </c>
      <c r="EU1" s="249">
        <v>7</v>
      </c>
      <c r="EV1" s="249">
        <v>8</v>
      </c>
      <c r="EW1" s="249">
        <v>9</v>
      </c>
      <c r="EX1" s="249">
        <v>10</v>
      </c>
      <c r="EY1" s="249">
        <v>11</v>
      </c>
      <c r="EZ1" s="249">
        <v>12</v>
      </c>
      <c r="FA1" s="249">
        <v>13</v>
      </c>
      <c r="FB1" s="249">
        <v>14</v>
      </c>
      <c r="FC1" s="249">
        <v>15</v>
      </c>
      <c r="FD1" s="249">
        <v>16</v>
      </c>
      <c r="FE1" s="249">
        <v>17</v>
      </c>
      <c r="FF1" s="249">
        <v>18</v>
      </c>
      <c r="FG1" s="249">
        <v>19</v>
      </c>
      <c r="FH1" s="249">
        <v>20</v>
      </c>
      <c r="FI1" s="249">
        <v>21</v>
      </c>
      <c r="FJ1" s="249">
        <v>22</v>
      </c>
      <c r="FK1" s="249">
        <v>23</v>
      </c>
      <c r="FL1" s="249">
        <v>24</v>
      </c>
      <c r="FM1" s="249">
        <v>25</v>
      </c>
      <c r="FN1" s="249">
        <v>26</v>
      </c>
      <c r="FO1" s="249">
        <v>27</v>
      </c>
      <c r="FP1" s="249">
        <v>28</v>
      </c>
      <c r="FQ1" s="249">
        <v>29</v>
      </c>
      <c r="FR1" s="249">
        <v>30</v>
      </c>
      <c r="FS1" s="249">
        <v>31</v>
      </c>
      <c r="FT1" s="249">
        <v>32</v>
      </c>
      <c r="FU1" s="249">
        <v>33</v>
      </c>
      <c r="FV1" s="249">
        <v>34</v>
      </c>
      <c r="FW1" s="249">
        <v>35</v>
      </c>
      <c r="FX1" s="249">
        <v>36</v>
      </c>
      <c r="FY1" s="249">
        <v>37</v>
      </c>
      <c r="FZ1" s="249">
        <v>38</v>
      </c>
      <c r="GA1" s="249">
        <v>39</v>
      </c>
      <c r="GB1" s="249">
        <v>40</v>
      </c>
      <c r="GC1" s="249">
        <v>41</v>
      </c>
      <c r="GD1" s="249">
        <v>42</v>
      </c>
      <c r="GE1" s="249">
        <v>43</v>
      </c>
      <c r="GF1" s="250">
        <v>44</v>
      </c>
      <c r="GG1" s="249">
        <v>45</v>
      </c>
      <c r="GH1" s="250">
        <v>46</v>
      </c>
      <c r="GI1" s="249">
        <v>47</v>
      </c>
      <c r="GJ1" s="250">
        <v>48</v>
      </c>
      <c r="GK1" s="249">
        <v>49</v>
      </c>
      <c r="GL1" s="250">
        <v>50</v>
      </c>
      <c r="GM1" s="249">
        <v>51</v>
      </c>
      <c r="GN1" s="250">
        <v>52</v>
      </c>
      <c r="GO1" s="256" t="s">
        <v>351</v>
      </c>
      <c r="GP1" s="256" t="s">
        <v>352</v>
      </c>
      <c r="GQ1" s="256" t="s">
        <v>347</v>
      </c>
      <c r="GR1" s="256" t="s">
        <v>335</v>
      </c>
      <c r="GS1" s="256" t="s">
        <v>353</v>
      </c>
      <c r="GT1" s="256" t="s">
        <v>31</v>
      </c>
      <c r="GU1" s="256" t="s">
        <v>336</v>
      </c>
      <c r="GV1" s="256" t="s">
        <v>328</v>
      </c>
      <c r="GW1" s="257" t="s">
        <v>343</v>
      </c>
      <c r="GX1" s="255" t="s">
        <v>327</v>
      </c>
      <c r="GY1" s="249">
        <v>1</v>
      </c>
      <c r="GZ1" s="249">
        <v>2</v>
      </c>
      <c r="HA1" s="249">
        <v>3</v>
      </c>
      <c r="HB1" s="249">
        <v>4</v>
      </c>
      <c r="HC1" s="249">
        <v>5</v>
      </c>
      <c r="HD1" s="249">
        <v>6</v>
      </c>
      <c r="HE1" s="249">
        <v>7</v>
      </c>
      <c r="HF1" s="249">
        <v>8</v>
      </c>
      <c r="HG1" s="249">
        <v>9</v>
      </c>
      <c r="HH1" s="249">
        <v>10</v>
      </c>
      <c r="HI1" s="249">
        <v>11</v>
      </c>
      <c r="HJ1" s="249">
        <v>12</v>
      </c>
      <c r="HK1" s="249">
        <v>13</v>
      </c>
      <c r="HL1" s="249">
        <v>14</v>
      </c>
      <c r="HM1" s="249">
        <v>15</v>
      </c>
      <c r="HN1" s="249">
        <v>16</v>
      </c>
      <c r="HO1" s="249">
        <v>17</v>
      </c>
      <c r="HP1" s="249">
        <v>18</v>
      </c>
      <c r="HQ1" s="249">
        <v>19</v>
      </c>
      <c r="HR1" s="249">
        <v>20</v>
      </c>
      <c r="HS1" s="249">
        <v>21</v>
      </c>
      <c r="HT1" s="249">
        <v>22</v>
      </c>
      <c r="HU1" s="249">
        <v>23</v>
      </c>
      <c r="HV1" s="249">
        <v>24</v>
      </c>
      <c r="HW1" s="249">
        <v>25</v>
      </c>
      <c r="HX1" s="249">
        <v>26</v>
      </c>
      <c r="HY1" s="249">
        <v>27</v>
      </c>
      <c r="HZ1" s="249">
        <v>28</v>
      </c>
      <c r="IA1" s="249">
        <v>29</v>
      </c>
      <c r="IB1" s="249">
        <v>30</v>
      </c>
      <c r="IC1" s="249">
        <v>31</v>
      </c>
      <c r="ID1" s="249">
        <v>32</v>
      </c>
      <c r="IE1" s="249">
        <v>33</v>
      </c>
      <c r="IF1" s="249">
        <v>34</v>
      </c>
      <c r="IG1" s="249">
        <v>35</v>
      </c>
      <c r="IH1" s="249">
        <v>36</v>
      </c>
      <c r="II1" s="249">
        <v>37</v>
      </c>
      <c r="IJ1" s="249">
        <v>38</v>
      </c>
      <c r="IK1" s="249">
        <v>39</v>
      </c>
      <c r="IL1" s="249">
        <v>40</v>
      </c>
      <c r="IM1" s="249">
        <v>41</v>
      </c>
      <c r="IN1" s="249">
        <v>42</v>
      </c>
      <c r="IO1" s="249">
        <v>43</v>
      </c>
      <c r="IP1" s="250">
        <v>44</v>
      </c>
      <c r="IQ1" s="249">
        <v>45</v>
      </c>
      <c r="IR1" s="250">
        <v>46</v>
      </c>
      <c r="IS1" s="249">
        <v>47</v>
      </c>
      <c r="IT1" s="250">
        <v>48</v>
      </c>
      <c r="IU1" s="249">
        <v>49</v>
      </c>
      <c r="IV1" s="250">
        <v>50</v>
      </c>
      <c r="IW1" s="249">
        <v>51</v>
      </c>
      <c r="IX1" s="250">
        <v>52</v>
      </c>
      <c r="IY1" s="256" t="s">
        <v>351</v>
      </c>
      <c r="IZ1" s="256" t="s">
        <v>352</v>
      </c>
      <c r="JA1" s="256" t="s">
        <v>347</v>
      </c>
      <c r="JB1" s="256" t="s">
        <v>335</v>
      </c>
      <c r="JC1" s="256" t="s">
        <v>353</v>
      </c>
      <c r="JD1" s="256" t="s">
        <v>31</v>
      </c>
      <c r="JE1" s="256" t="s">
        <v>336</v>
      </c>
      <c r="JF1" s="256" t="s">
        <v>328</v>
      </c>
      <c r="JG1" s="257" t="s">
        <v>343</v>
      </c>
      <c r="JH1" s="255" t="s">
        <v>327</v>
      </c>
      <c r="JI1" s="249">
        <v>1</v>
      </c>
      <c r="JJ1" s="249">
        <v>2</v>
      </c>
      <c r="JK1" s="249">
        <v>3</v>
      </c>
      <c r="JL1" s="249">
        <v>4</v>
      </c>
      <c r="JM1" s="249">
        <v>5</v>
      </c>
      <c r="JN1" s="249">
        <v>6</v>
      </c>
      <c r="JO1" s="249">
        <v>7</v>
      </c>
      <c r="JP1" s="249">
        <v>8</v>
      </c>
      <c r="JQ1" s="249">
        <v>9</v>
      </c>
      <c r="JR1" s="249">
        <v>10</v>
      </c>
      <c r="JS1" s="249">
        <v>11</v>
      </c>
      <c r="JT1" s="249">
        <v>12</v>
      </c>
      <c r="JU1" s="249">
        <v>13</v>
      </c>
      <c r="JV1" s="249">
        <v>14</v>
      </c>
      <c r="JW1" s="249">
        <v>15</v>
      </c>
      <c r="JX1" s="249">
        <v>16</v>
      </c>
      <c r="JY1" s="249">
        <v>17</v>
      </c>
      <c r="JZ1" s="249">
        <v>18</v>
      </c>
      <c r="KA1" s="249">
        <v>19</v>
      </c>
      <c r="KB1" s="249">
        <v>20</v>
      </c>
      <c r="KC1" s="249">
        <v>21</v>
      </c>
      <c r="KD1" s="249">
        <v>22</v>
      </c>
      <c r="KE1" s="249">
        <v>23</v>
      </c>
      <c r="KF1" s="249">
        <v>24</v>
      </c>
      <c r="KG1" s="249">
        <v>25</v>
      </c>
      <c r="KH1" s="249">
        <v>26</v>
      </c>
      <c r="KI1" s="249">
        <v>27</v>
      </c>
      <c r="KJ1" s="249">
        <v>28</v>
      </c>
      <c r="KK1" s="249">
        <v>29</v>
      </c>
      <c r="KL1" s="249">
        <v>30</v>
      </c>
      <c r="KM1" s="249">
        <v>31</v>
      </c>
      <c r="KN1" s="249">
        <v>32</v>
      </c>
      <c r="KO1" s="249">
        <v>33</v>
      </c>
      <c r="KP1" s="249">
        <v>34</v>
      </c>
      <c r="KQ1" s="249">
        <v>35</v>
      </c>
      <c r="KR1" s="249">
        <v>36</v>
      </c>
      <c r="KS1" s="249">
        <v>37</v>
      </c>
      <c r="KT1" s="249">
        <v>38</v>
      </c>
      <c r="KU1" s="249">
        <v>39</v>
      </c>
      <c r="KV1" s="249">
        <v>40</v>
      </c>
      <c r="KW1" s="249">
        <v>41</v>
      </c>
      <c r="KX1" s="249">
        <v>42</v>
      </c>
      <c r="KY1" s="249">
        <v>43</v>
      </c>
      <c r="KZ1" s="249">
        <v>44</v>
      </c>
      <c r="LA1" s="249">
        <v>45</v>
      </c>
      <c r="LB1" s="249">
        <v>46</v>
      </c>
      <c r="LC1" s="249">
        <v>47</v>
      </c>
      <c r="LD1" s="249">
        <v>48</v>
      </c>
      <c r="LE1" s="249">
        <v>49</v>
      </c>
      <c r="LF1" s="249">
        <v>50</v>
      </c>
      <c r="LG1" s="249">
        <v>51</v>
      </c>
      <c r="LH1" s="249">
        <v>52</v>
      </c>
      <c r="LI1" s="256" t="s">
        <v>351</v>
      </c>
      <c r="LJ1" s="256" t="s">
        <v>352</v>
      </c>
      <c r="LK1" s="256" t="s">
        <v>347</v>
      </c>
      <c r="LL1" s="256" t="s">
        <v>335</v>
      </c>
      <c r="LM1" s="256" t="s">
        <v>353</v>
      </c>
      <c r="LN1" s="256" t="s">
        <v>31</v>
      </c>
      <c r="LO1" s="256" t="s">
        <v>336</v>
      </c>
      <c r="LP1" s="256" t="s">
        <v>328</v>
      </c>
      <c r="LQ1" s="257" t="s">
        <v>343</v>
      </c>
      <c r="LR1" s="255" t="s">
        <v>327</v>
      </c>
      <c r="LS1" s="249">
        <v>1</v>
      </c>
      <c r="LT1" s="249">
        <v>2</v>
      </c>
      <c r="LU1" s="249">
        <v>3</v>
      </c>
      <c r="LV1" s="249">
        <v>4</v>
      </c>
      <c r="LW1" s="249">
        <v>5</v>
      </c>
      <c r="LX1" s="249">
        <v>6</v>
      </c>
      <c r="LY1" s="249">
        <v>7</v>
      </c>
      <c r="LZ1" s="249">
        <v>8</v>
      </c>
      <c r="MA1" s="249">
        <v>9</v>
      </c>
      <c r="MB1" s="249">
        <v>10</v>
      </c>
      <c r="MC1" s="249">
        <v>11</v>
      </c>
      <c r="MD1" s="249">
        <v>12</v>
      </c>
      <c r="ME1" s="249">
        <v>13</v>
      </c>
      <c r="MF1" s="249">
        <v>14</v>
      </c>
      <c r="MG1" s="249">
        <v>15</v>
      </c>
      <c r="MH1" s="249">
        <v>16</v>
      </c>
      <c r="MI1" s="249">
        <v>17</v>
      </c>
      <c r="MJ1" s="249">
        <v>18</v>
      </c>
      <c r="MK1" s="249">
        <v>19</v>
      </c>
      <c r="ML1" s="249">
        <v>20</v>
      </c>
      <c r="MM1" s="249">
        <v>21</v>
      </c>
      <c r="MN1" s="249">
        <v>22</v>
      </c>
      <c r="MO1" s="249">
        <v>23</v>
      </c>
      <c r="MP1" s="249">
        <v>24</v>
      </c>
      <c r="MQ1" s="249">
        <v>25</v>
      </c>
      <c r="MR1" s="249">
        <v>26</v>
      </c>
      <c r="MS1" s="249">
        <v>27</v>
      </c>
      <c r="MT1" s="249">
        <v>28</v>
      </c>
      <c r="MU1" s="249">
        <v>29</v>
      </c>
      <c r="MV1" s="249">
        <v>30</v>
      </c>
      <c r="MW1" s="249">
        <v>31</v>
      </c>
      <c r="MX1" s="249">
        <v>32</v>
      </c>
      <c r="MY1" s="249">
        <v>33</v>
      </c>
      <c r="MZ1" s="249">
        <v>34</v>
      </c>
      <c r="NA1" s="249">
        <v>35</v>
      </c>
      <c r="NB1" s="249">
        <v>36</v>
      </c>
      <c r="NC1" s="249">
        <v>37</v>
      </c>
      <c r="ND1" s="249">
        <v>38</v>
      </c>
      <c r="NE1" s="249">
        <v>39</v>
      </c>
      <c r="NF1" s="249">
        <v>40</v>
      </c>
      <c r="NG1" s="249">
        <v>41</v>
      </c>
      <c r="NH1" s="249">
        <v>42</v>
      </c>
      <c r="NI1" s="249">
        <v>43</v>
      </c>
      <c r="NJ1" s="249">
        <v>44</v>
      </c>
      <c r="NK1" s="249">
        <v>45</v>
      </c>
      <c r="NL1" s="249">
        <v>46</v>
      </c>
      <c r="NM1" s="249">
        <v>47</v>
      </c>
      <c r="NN1" s="249">
        <v>48</v>
      </c>
      <c r="NO1" s="249">
        <v>49</v>
      </c>
      <c r="NP1" s="249">
        <v>50</v>
      </c>
      <c r="NQ1" s="249">
        <v>51</v>
      </c>
      <c r="NR1" s="249">
        <v>52</v>
      </c>
      <c r="NS1" s="256" t="s">
        <v>351</v>
      </c>
      <c r="NT1" s="256" t="s">
        <v>352</v>
      </c>
      <c r="NU1" s="256" t="s">
        <v>347</v>
      </c>
      <c r="NV1" s="256" t="s">
        <v>335</v>
      </c>
      <c r="NW1" s="256" t="s">
        <v>353</v>
      </c>
      <c r="NX1" s="256" t="s">
        <v>31</v>
      </c>
      <c r="NY1" s="256" t="s">
        <v>336</v>
      </c>
      <c r="NZ1" s="256" t="s">
        <v>328</v>
      </c>
      <c r="OA1" s="257" t="s">
        <v>343</v>
      </c>
      <c r="OB1" s="255" t="s">
        <v>327</v>
      </c>
      <c r="OC1" s="249">
        <v>1</v>
      </c>
      <c r="OD1" s="249">
        <v>2</v>
      </c>
      <c r="OE1" s="249">
        <v>3</v>
      </c>
      <c r="OF1" s="249">
        <v>4</v>
      </c>
      <c r="OG1" s="249">
        <v>5</v>
      </c>
      <c r="OH1" s="249">
        <v>6</v>
      </c>
      <c r="OI1" s="249">
        <v>7</v>
      </c>
      <c r="OJ1" s="249">
        <v>8</v>
      </c>
      <c r="OK1" s="249">
        <v>9</v>
      </c>
      <c r="OL1" s="249">
        <v>10</v>
      </c>
      <c r="OM1" s="249">
        <v>11</v>
      </c>
      <c r="ON1" s="249">
        <v>12</v>
      </c>
      <c r="OO1" s="249">
        <v>13</v>
      </c>
      <c r="OP1" s="249">
        <v>14</v>
      </c>
      <c r="OQ1" s="249">
        <v>15</v>
      </c>
      <c r="OR1" s="249">
        <v>16</v>
      </c>
      <c r="OS1" s="249">
        <v>17</v>
      </c>
      <c r="OT1" s="249">
        <v>18</v>
      </c>
      <c r="OU1" s="249">
        <v>19</v>
      </c>
      <c r="OV1" s="249">
        <v>20</v>
      </c>
      <c r="OW1" s="249">
        <v>21</v>
      </c>
      <c r="OX1" s="249">
        <v>22</v>
      </c>
      <c r="OY1" s="249">
        <v>23</v>
      </c>
      <c r="OZ1" s="249">
        <v>24</v>
      </c>
      <c r="PA1" s="249">
        <v>25</v>
      </c>
      <c r="PB1" s="249">
        <v>26</v>
      </c>
      <c r="PC1" s="249">
        <v>27</v>
      </c>
      <c r="PD1" s="249">
        <v>28</v>
      </c>
      <c r="PE1" s="249">
        <v>29</v>
      </c>
      <c r="PF1" s="249">
        <v>30</v>
      </c>
      <c r="PG1" s="249">
        <v>31</v>
      </c>
      <c r="PH1" s="249">
        <v>32</v>
      </c>
      <c r="PI1" s="249">
        <v>33</v>
      </c>
      <c r="PJ1" s="249">
        <v>34</v>
      </c>
      <c r="PK1" s="249">
        <v>35</v>
      </c>
      <c r="PL1" s="249">
        <v>36</v>
      </c>
      <c r="PM1" s="249">
        <v>37</v>
      </c>
      <c r="PN1" s="249">
        <v>38</v>
      </c>
      <c r="PO1" s="249">
        <v>39</v>
      </c>
      <c r="PP1" s="249">
        <v>40</v>
      </c>
      <c r="PQ1" s="249">
        <v>41</v>
      </c>
      <c r="PR1" s="249">
        <v>42</v>
      </c>
      <c r="PS1" s="249">
        <v>43</v>
      </c>
      <c r="PT1" s="249">
        <v>44</v>
      </c>
      <c r="PU1" s="249">
        <v>45</v>
      </c>
      <c r="PV1" s="249">
        <v>46</v>
      </c>
      <c r="PW1" s="249">
        <v>47</v>
      </c>
      <c r="PX1" s="249">
        <v>48</v>
      </c>
      <c r="PY1" s="249">
        <v>49</v>
      </c>
      <c r="PZ1" s="249">
        <v>50</v>
      </c>
      <c r="QA1" s="249">
        <v>51</v>
      </c>
      <c r="QB1" s="249">
        <v>52</v>
      </c>
      <c r="QC1" s="256" t="s">
        <v>351</v>
      </c>
      <c r="QD1" s="256" t="s">
        <v>352</v>
      </c>
      <c r="QE1" s="256" t="s">
        <v>347</v>
      </c>
      <c r="QF1" s="256" t="s">
        <v>335</v>
      </c>
      <c r="QG1" s="256" t="s">
        <v>353</v>
      </c>
      <c r="QH1" s="256" t="s">
        <v>31</v>
      </c>
      <c r="QI1" s="256" t="s">
        <v>336</v>
      </c>
      <c r="QJ1" s="256" t="s">
        <v>328</v>
      </c>
      <c r="QK1" s="257" t="s">
        <v>343</v>
      </c>
      <c r="QL1" s="255" t="s">
        <v>327</v>
      </c>
      <c r="QM1" s="249">
        <v>1</v>
      </c>
      <c r="QN1" s="249">
        <v>2</v>
      </c>
      <c r="QO1" s="249">
        <v>3</v>
      </c>
      <c r="QP1" s="249">
        <v>4</v>
      </c>
      <c r="QQ1" s="249">
        <v>5</v>
      </c>
      <c r="QR1" s="249">
        <v>6</v>
      </c>
      <c r="QS1" s="249">
        <v>7</v>
      </c>
      <c r="QT1" s="249">
        <v>8</v>
      </c>
      <c r="QU1" s="249">
        <v>9</v>
      </c>
      <c r="QV1" s="249">
        <v>10</v>
      </c>
      <c r="QW1" s="249">
        <v>11</v>
      </c>
      <c r="QX1" s="249">
        <v>12</v>
      </c>
      <c r="QY1" s="249">
        <v>13</v>
      </c>
      <c r="QZ1" s="249">
        <v>14</v>
      </c>
      <c r="RA1" s="249">
        <v>15</v>
      </c>
      <c r="RB1" s="249">
        <v>16</v>
      </c>
      <c r="RC1" s="249">
        <v>17</v>
      </c>
      <c r="RD1" s="249">
        <v>18</v>
      </c>
      <c r="RE1" s="249">
        <v>19</v>
      </c>
      <c r="RF1" s="249">
        <v>20</v>
      </c>
      <c r="RG1" s="249">
        <v>21</v>
      </c>
      <c r="RH1" s="249">
        <v>22</v>
      </c>
      <c r="RI1" s="249">
        <v>23</v>
      </c>
      <c r="RJ1" s="249">
        <v>24</v>
      </c>
      <c r="RK1" s="249">
        <v>25</v>
      </c>
      <c r="RL1" s="249">
        <v>26</v>
      </c>
      <c r="RM1" s="249">
        <v>27</v>
      </c>
      <c r="RN1" s="249">
        <v>28</v>
      </c>
      <c r="RO1" s="249">
        <v>29</v>
      </c>
      <c r="RP1" s="249">
        <v>30</v>
      </c>
      <c r="RQ1" s="249">
        <v>31</v>
      </c>
      <c r="RR1" s="249">
        <v>32</v>
      </c>
      <c r="RS1" s="249">
        <v>33</v>
      </c>
      <c r="RT1" s="249">
        <v>34</v>
      </c>
      <c r="RU1" s="249">
        <v>35</v>
      </c>
      <c r="RV1" s="249">
        <v>36</v>
      </c>
      <c r="RW1" s="249">
        <v>37</v>
      </c>
      <c r="RX1" s="249">
        <v>38</v>
      </c>
      <c r="RY1" s="249">
        <v>39</v>
      </c>
      <c r="RZ1" s="249">
        <v>40</v>
      </c>
      <c r="SA1" s="249">
        <v>41</v>
      </c>
      <c r="SB1" s="249">
        <v>42</v>
      </c>
      <c r="SC1" s="249">
        <v>43</v>
      </c>
      <c r="SD1" s="249">
        <v>44</v>
      </c>
      <c r="SE1" s="249">
        <v>45</v>
      </c>
      <c r="SF1" s="249">
        <v>46</v>
      </c>
      <c r="SG1" s="249">
        <v>47</v>
      </c>
      <c r="SH1" s="249">
        <v>48</v>
      </c>
      <c r="SI1" s="249">
        <v>49</v>
      </c>
      <c r="SJ1" s="249">
        <v>50</v>
      </c>
      <c r="SK1" s="249">
        <v>51</v>
      </c>
      <c r="SL1" s="249">
        <v>52</v>
      </c>
      <c r="SM1" s="256" t="s">
        <v>351</v>
      </c>
      <c r="SN1" s="256" t="s">
        <v>352</v>
      </c>
      <c r="SO1" s="256" t="s">
        <v>347</v>
      </c>
      <c r="SP1" s="256" t="s">
        <v>335</v>
      </c>
      <c r="SQ1" s="256" t="s">
        <v>353</v>
      </c>
      <c r="SR1" s="256" t="s">
        <v>31</v>
      </c>
      <c r="SS1" s="256" t="s">
        <v>336</v>
      </c>
      <c r="ST1" s="256" t="s">
        <v>328</v>
      </c>
      <c r="SU1" s="257" t="s">
        <v>343</v>
      </c>
      <c r="SV1" s="255" t="s">
        <v>327</v>
      </c>
      <c r="SW1" s="249">
        <v>1</v>
      </c>
      <c r="SX1" s="249">
        <v>2</v>
      </c>
      <c r="SY1" s="249">
        <v>3</v>
      </c>
      <c r="SZ1" s="249">
        <v>4</v>
      </c>
      <c r="TA1" s="249">
        <v>5</v>
      </c>
      <c r="TB1" s="249">
        <v>6</v>
      </c>
      <c r="TC1" s="249">
        <v>7</v>
      </c>
      <c r="TD1" s="249">
        <v>8</v>
      </c>
      <c r="TE1" s="249">
        <v>9</v>
      </c>
      <c r="TF1" s="249">
        <v>10</v>
      </c>
      <c r="TG1" s="249">
        <v>11</v>
      </c>
      <c r="TH1" s="249">
        <v>12</v>
      </c>
      <c r="TI1" s="249">
        <v>13</v>
      </c>
      <c r="TJ1" s="249">
        <v>14</v>
      </c>
      <c r="TK1" s="249">
        <v>15</v>
      </c>
      <c r="TL1" s="249">
        <v>16</v>
      </c>
      <c r="TM1" s="249">
        <v>17</v>
      </c>
      <c r="TN1" s="249">
        <v>18</v>
      </c>
      <c r="TO1" s="249">
        <v>19</v>
      </c>
      <c r="TP1" s="249">
        <v>20</v>
      </c>
      <c r="TQ1" s="249">
        <v>21</v>
      </c>
      <c r="TR1" s="249">
        <v>22</v>
      </c>
      <c r="TS1" s="249">
        <v>23</v>
      </c>
      <c r="TT1" s="249">
        <v>24</v>
      </c>
      <c r="TU1" s="249">
        <v>25</v>
      </c>
      <c r="TV1" s="249">
        <v>26</v>
      </c>
      <c r="TW1" s="249">
        <v>27</v>
      </c>
      <c r="TX1" s="249">
        <v>28</v>
      </c>
      <c r="TY1" s="249">
        <v>29</v>
      </c>
      <c r="TZ1" s="249">
        <v>30</v>
      </c>
      <c r="UA1" s="249">
        <v>31</v>
      </c>
      <c r="UB1" s="249">
        <v>32</v>
      </c>
      <c r="UC1" s="249">
        <v>33</v>
      </c>
      <c r="UD1" s="249">
        <v>34</v>
      </c>
      <c r="UE1" s="249">
        <v>35</v>
      </c>
      <c r="UF1" s="249">
        <v>36</v>
      </c>
      <c r="UG1" s="249">
        <v>37</v>
      </c>
      <c r="UH1" s="249">
        <v>38</v>
      </c>
      <c r="UI1" s="249">
        <v>39</v>
      </c>
      <c r="UJ1" s="249">
        <v>40</v>
      </c>
      <c r="UK1" s="249">
        <v>41</v>
      </c>
      <c r="UL1" s="249">
        <v>42</v>
      </c>
      <c r="UM1" s="249">
        <v>43</v>
      </c>
      <c r="UN1" s="249">
        <v>44</v>
      </c>
      <c r="UO1" s="249">
        <v>45</v>
      </c>
      <c r="UP1" s="249">
        <v>46</v>
      </c>
      <c r="UQ1" s="249">
        <v>47</v>
      </c>
      <c r="UR1" s="249">
        <v>48</v>
      </c>
      <c r="US1" s="249">
        <v>49</v>
      </c>
      <c r="UT1" s="249">
        <v>50</v>
      </c>
      <c r="UU1" s="249">
        <v>51</v>
      </c>
      <c r="UV1" s="249">
        <v>52</v>
      </c>
      <c r="UW1" s="256" t="s">
        <v>351</v>
      </c>
      <c r="UX1" s="256" t="s">
        <v>352</v>
      </c>
      <c r="UY1" s="256" t="s">
        <v>347</v>
      </c>
      <c r="UZ1" s="256" t="s">
        <v>335</v>
      </c>
      <c r="VA1" s="256" t="s">
        <v>353</v>
      </c>
      <c r="VB1" s="256" t="s">
        <v>31</v>
      </c>
      <c r="VC1" s="256" t="s">
        <v>336</v>
      </c>
      <c r="VD1" s="256" t="s">
        <v>328</v>
      </c>
      <c r="VE1" s="257" t="s">
        <v>343</v>
      </c>
      <c r="VF1" s="255" t="s">
        <v>327</v>
      </c>
      <c r="VG1" s="249">
        <v>1</v>
      </c>
      <c r="VH1" s="249">
        <v>2</v>
      </c>
      <c r="VI1" s="249">
        <v>3</v>
      </c>
      <c r="VJ1" s="249">
        <v>4</v>
      </c>
      <c r="VK1" s="249">
        <v>5</v>
      </c>
      <c r="VL1" s="249">
        <v>6</v>
      </c>
      <c r="VM1" s="249">
        <v>7</v>
      </c>
      <c r="VN1" s="249">
        <v>8</v>
      </c>
      <c r="VO1" s="249">
        <v>9</v>
      </c>
      <c r="VP1" s="249">
        <v>10</v>
      </c>
      <c r="VQ1" s="249">
        <v>11</v>
      </c>
      <c r="VR1" s="249">
        <v>12</v>
      </c>
      <c r="VS1" s="249">
        <v>13</v>
      </c>
      <c r="VT1" s="249">
        <v>14</v>
      </c>
      <c r="VU1" s="249">
        <v>15</v>
      </c>
      <c r="VV1" s="249">
        <v>16</v>
      </c>
      <c r="VW1" s="249">
        <v>17</v>
      </c>
      <c r="VX1" s="249">
        <v>18</v>
      </c>
      <c r="VY1" s="249">
        <v>19</v>
      </c>
      <c r="VZ1" s="249">
        <v>20</v>
      </c>
      <c r="WA1" s="249">
        <v>21</v>
      </c>
      <c r="WB1" s="249">
        <v>22</v>
      </c>
      <c r="WC1" s="249">
        <v>23</v>
      </c>
      <c r="WD1" s="249">
        <v>24</v>
      </c>
      <c r="WE1" s="249">
        <v>25</v>
      </c>
      <c r="WF1" s="249">
        <v>26</v>
      </c>
      <c r="WG1" s="249">
        <v>27</v>
      </c>
      <c r="WH1" s="249">
        <v>28</v>
      </c>
      <c r="WI1" s="249">
        <v>29</v>
      </c>
      <c r="WJ1" s="249">
        <v>30</v>
      </c>
      <c r="WK1" s="249">
        <v>31</v>
      </c>
      <c r="WL1" s="249">
        <v>32</v>
      </c>
      <c r="WM1" s="249">
        <v>33</v>
      </c>
      <c r="WN1" s="249">
        <v>34</v>
      </c>
      <c r="WO1" s="249">
        <v>35</v>
      </c>
      <c r="WP1" s="249">
        <v>36</v>
      </c>
      <c r="WQ1" s="249">
        <v>37</v>
      </c>
      <c r="WR1" s="249">
        <v>38</v>
      </c>
      <c r="WS1" s="249">
        <v>39</v>
      </c>
      <c r="WT1" s="249">
        <v>40</v>
      </c>
      <c r="WU1" s="249">
        <v>41</v>
      </c>
      <c r="WV1" s="249">
        <v>42</v>
      </c>
      <c r="WW1" s="249">
        <v>43</v>
      </c>
      <c r="WX1" s="249">
        <v>44</v>
      </c>
      <c r="WY1" s="249">
        <v>45</v>
      </c>
      <c r="WZ1" s="249">
        <v>46</v>
      </c>
      <c r="XA1" s="249">
        <v>47</v>
      </c>
      <c r="XB1" s="249">
        <v>48</v>
      </c>
      <c r="XC1" s="249">
        <v>49</v>
      </c>
      <c r="XD1" s="249">
        <v>50</v>
      </c>
      <c r="XE1" s="249">
        <v>51</v>
      </c>
      <c r="XF1" s="249">
        <v>52</v>
      </c>
      <c r="XG1" s="256" t="s">
        <v>351</v>
      </c>
      <c r="XH1" s="256" t="s">
        <v>352</v>
      </c>
      <c r="XI1" s="256" t="s">
        <v>347</v>
      </c>
      <c r="XJ1" s="256" t="s">
        <v>335</v>
      </c>
      <c r="XK1" s="256" t="s">
        <v>353</v>
      </c>
      <c r="XL1" s="256" t="s">
        <v>31</v>
      </c>
      <c r="XM1" s="256" t="s">
        <v>336</v>
      </c>
      <c r="XN1" s="256" t="s">
        <v>328</v>
      </c>
      <c r="XO1" s="257" t="s">
        <v>343</v>
      </c>
    </row>
    <row r="2" spans="1:639" ht="15.75" thickBot="1" x14ac:dyDescent="0.3">
      <c r="A2" s="69"/>
      <c r="B2" s="113"/>
      <c r="C2" s="113"/>
      <c r="D2" s="113"/>
      <c r="E2" s="113"/>
      <c r="F2" s="113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66"/>
      <c r="U2" s="56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8"/>
      <c r="AL2" s="57"/>
      <c r="AM2" s="58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77"/>
      <c r="BU2" s="57"/>
      <c r="BV2" s="57"/>
      <c r="BW2" s="57"/>
      <c r="BX2" s="57"/>
      <c r="BY2" s="57"/>
      <c r="BZ2" s="57"/>
      <c r="CA2" s="57"/>
      <c r="CB2" s="57"/>
      <c r="CC2" s="55"/>
      <c r="CD2" s="79"/>
      <c r="CE2" s="56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82"/>
      <c r="CV2" s="57"/>
      <c r="CW2" s="58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77"/>
      <c r="EE2" s="57"/>
      <c r="EF2" s="57"/>
      <c r="EG2" s="57"/>
      <c r="EH2" s="57"/>
      <c r="EI2" s="57"/>
      <c r="EJ2" s="57"/>
      <c r="EK2" s="57"/>
      <c r="EL2" s="57"/>
      <c r="EM2" s="55"/>
      <c r="EN2" s="79"/>
      <c r="EO2" s="56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82"/>
      <c r="FF2" s="57"/>
      <c r="FG2" s="58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77"/>
      <c r="GO2" s="57"/>
      <c r="GP2" s="57"/>
      <c r="GQ2" s="57"/>
      <c r="GR2" s="57"/>
      <c r="GS2" s="57"/>
      <c r="GT2" s="57"/>
      <c r="GU2" s="57"/>
      <c r="GV2" s="57"/>
      <c r="GW2" s="55"/>
      <c r="GX2" s="79"/>
      <c r="GY2" s="56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82"/>
      <c r="HP2" s="57"/>
      <c r="HQ2" s="7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  <c r="IT2" s="57"/>
      <c r="IU2" s="57"/>
      <c r="IV2" s="57"/>
      <c r="IW2" s="57"/>
      <c r="IX2" s="58"/>
      <c r="IY2" s="57"/>
      <c r="IZ2" s="57"/>
      <c r="JA2" s="57"/>
      <c r="JB2" s="57"/>
      <c r="JC2" s="57"/>
      <c r="JD2" s="57"/>
      <c r="JE2" s="57"/>
      <c r="JF2" s="57"/>
      <c r="JG2" s="55"/>
      <c r="JH2" s="79"/>
      <c r="JI2" s="56"/>
      <c r="JJ2" s="57"/>
      <c r="JK2" s="57"/>
      <c r="JL2" s="57"/>
      <c r="JM2" s="57"/>
      <c r="JN2" s="57"/>
      <c r="JO2" s="57"/>
      <c r="JP2" s="57"/>
      <c r="JQ2" s="57"/>
      <c r="JR2" s="57"/>
      <c r="JS2" s="57"/>
      <c r="JT2" s="57"/>
      <c r="JU2" s="57"/>
      <c r="JV2" s="57"/>
      <c r="JW2" s="57"/>
      <c r="JX2" s="57"/>
      <c r="JY2" s="82"/>
      <c r="JZ2" s="57"/>
      <c r="KA2" s="58"/>
      <c r="KB2" s="57"/>
      <c r="KC2" s="57"/>
      <c r="KD2" s="57"/>
      <c r="KE2" s="57"/>
      <c r="KF2" s="57"/>
      <c r="KG2" s="57"/>
      <c r="KH2" s="57"/>
      <c r="KI2" s="57"/>
      <c r="KJ2" s="57"/>
      <c r="KK2" s="57"/>
      <c r="KL2" s="57"/>
      <c r="KM2" s="57"/>
      <c r="KN2" s="57"/>
      <c r="KO2" s="57"/>
      <c r="KP2" s="57"/>
      <c r="KQ2" s="57"/>
      <c r="KR2" s="57"/>
      <c r="KS2" s="57"/>
      <c r="KT2" s="57"/>
      <c r="KU2" s="57"/>
      <c r="KV2" s="57"/>
      <c r="KW2" s="57"/>
      <c r="KX2" s="57"/>
      <c r="KY2" s="57"/>
      <c r="KZ2" s="57"/>
      <c r="LA2" s="57"/>
      <c r="LB2" s="57"/>
      <c r="LC2" s="57"/>
      <c r="LD2" s="57"/>
      <c r="LE2" s="57"/>
      <c r="LF2" s="57"/>
      <c r="LG2" s="57"/>
      <c r="LH2" s="77"/>
      <c r="LI2" s="57"/>
      <c r="LJ2" s="57"/>
      <c r="LK2" s="57"/>
      <c r="LL2" s="57"/>
      <c r="LM2" s="57"/>
      <c r="LN2" s="57"/>
      <c r="LO2" s="57"/>
      <c r="LP2" s="57"/>
      <c r="LQ2" s="55"/>
      <c r="LR2" s="79"/>
      <c r="LS2" s="56"/>
      <c r="LT2" s="57"/>
      <c r="LU2" s="57"/>
      <c r="LV2" s="57"/>
      <c r="LW2" s="57"/>
      <c r="LX2" s="57"/>
      <c r="LY2" s="57"/>
      <c r="LZ2" s="57"/>
      <c r="MA2" s="57"/>
      <c r="MB2" s="57"/>
      <c r="MC2" s="57"/>
      <c r="MD2" s="57"/>
      <c r="ME2" s="57"/>
      <c r="MF2" s="57"/>
      <c r="MG2" s="57"/>
      <c r="MH2" s="57"/>
      <c r="MI2" s="82"/>
      <c r="MJ2" s="57"/>
      <c r="MK2" s="58"/>
      <c r="ML2" s="57"/>
      <c r="MM2" s="57"/>
      <c r="MN2" s="57"/>
      <c r="MO2" s="57"/>
      <c r="MP2" s="57"/>
      <c r="MQ2" s="57"/>
      <c r="MR2" s="57"/>
      <c r="MS2" s="57"/>
      <c r="MT2" s="57"/>
      <c r="MU2" s="57"/>
      <c r="MV2" s="57"/>
      <c r="MW2" s="57"/>
      <c r="MX2" s="57"/>
      <c r="MY2" s="57"/>
      <c r="MZ2" s="57"/>
      <c r="NA2" s="57"/>
      <c r="NB2" s="57"/>
      <c r="NC2" s="57"/>
      <c r="ND2" s="57"/>
      <c r="NE2" s="57"/>
      <c r="NF2" s="57"/>
      <c r="NG2" s="57"/>
      <c r="NH2" s="57"/>
      <c r="NI2" s="57"/>
      <c r="NJ2" s="57"/>
      <c r="NK2" s="57"/>
      <c r="NL2" s="57"/>
      <c r="NM2" s="57"/>
      <c r="NN2" s="57"/>
      <c r="NO2" s="57"/>
      <c r="NP2" s="57"/>
      <c r="NQ2" s="57"/>
      <c r="NR2" s="77"/>
      <c r="NS2" s="57"/>
      <c r="NT2" s="57"/>
      <c r="NU2" s="57"/>
      <c r="NV2" s="57"/>
      <c r="NW2" s="57"/>
      <c r="NX2" s="57"/>
      <c r="NY2" s="57"/>
      <c r="NZ2" s="57"/>
      <c r="OA2" s="55"/>
      <c r="OS2" s="84"/>
      <c r="OU2" s="85"/>
      <c r="QB2" s="86"/>
      <c r="QK2" s="87"/>
      <c r="RC2" s="84"/>
      <c r="RE2" s="85"/>
      <c r="SL2" s="86"/>
      <c r="SU2" s="87"/>
      <c r="VW2" s="84"/>
      <c r="VY2" s="85"/>
      <c r="XF2" s="86"/>
      <c r="XO2" s="87"/>
    </row>
    <row r="3" spans="1:639" hidden="1" x14ac:dyDescent="0.25">
      <c r="A3" s="70" t="str">
        <f>CONCATENATE(B3,", ",C3,IF(E3="",,CONCATENATE("-",E3)))</f>
        <v>У09.02.03 Прогр-е в КС(2014)9 кл., очная</v>
      </c>
      <c r="B3" s="177" t="s">
        <v>646</v>
      </c>
      <c r="C3" s="178" t="s">
        <v>92</v>
      </c>
      <c r="D3" s="178" t="s">
        <v>350</v>
      </c>
      <c r="E3" s="178"/>
      <c r="F3" s="177">
        <v>2011</v>
      </c>
      <c r="G3" s="191">
        <f t="shared" ref="G3:G34" si="0">MATCH(1,$T3:$XFD3,0)</f>
        <v>1</v>
      </c>
      <c r="H3" s="191">
        <f t="shared" ref="H3:H34" si="1">MATCH("~*",$T3:$XFD3,0)-MATCH(1,$T3:$XFD3,0)</f>
        <v>292</v>
      </c>
      <c r="I3" s="191">
        <f>IF(VLOOKUP(B3,ФГОС!A$3:U$34,5,FALSE)=INT(H3/62),INT(H3/62),"ОШ!")</f>
        <v>4</v>
      </c>
      <c r="J3" s="191">
        <f>IF(VLOOKUP(B3,ФГОС!A$3:U$34,6,FALSE)=INT(MOD(H3,62)/4.332),INT(MOD(H3,62)/4.332),"ОШ!")</f>
        <v>10</v>
      </c>
      <c r="K3" s="191">
        <f t="shared" ref="K3:K34" si="2">SUMIF($T$1:$XFD$1,$K$1,$T3:$XFD3)</f>
        <v>158</v>
      </c>
      <c r="L3" s="191">
        <f t="shared" ref="L3:L34" si="3">SUMIF($T$1:$XFD$1,$L$1,$T3:$XFD3)</f>
        <v>11</v>
      </c>
      <c r="M3" s="191">
        <f t="shared" ref="M3:M34" si="4">SUMIF($T$1:$XFD$1,$M$1,$T3:$XFD3)</f>
        <v>18</v>
      </c>
      <c r="N3" s="191">
        <f t="shared" ref="N3:N34" si="5">SUMIF($T$1:$XFD$1,$N$1,$T3:$XFD3)</f>
        <v>4</v>
      </c>
      <c r="O3" s="191">
        <f t="shared" ref="O3:O34" si="6">SUMIF($T$1:$XFD$1,$O$1,$T3:$XFD3)</f>
        <v>9</v>
      </c>
      <c r="P3" s="191">
        <f t="shared" ref="P3:P34" si="7">SUMIF($T$1:$XFD$1,$P$1,$T3:$XFD3)</f>
        <v>4</v>
      </c>
      <c r="Q3" s="191">
        <f t="shared" ref="Q3:Q34" si="8">SUMIF($T$1:$XFD$1,$Q$1,$T3:$XFD3)</f>
        <v>2</v>
      </c>
      <c r="R3" s="191">
        <f t="shared" ref="R3:R34" si="9">SUMIF($T$1:$XFD$1,$R$1,$T3:$XFD3)</f>
        <v>45</v>
      </c>
      <c r="S3" s="237" t="str">
        <f>IF(VLOOKUP(B3,ФГОС!A$3:U$34,21,FALSE)=SUM(K3:R3),"ок!","ОШ!")</f>
        <v>ок!</v>
      </c>
      <c r="T3" s="67">
        <v>1</v>
      </c>
      <c r="U3" s="61"/>
      <c r="V3" s="60"/>
      <c r="W3" s="61"/>
      <c r="X3" s="60"/>
      <c r="Y3" s="61"/>
      <c r="Z3" s="60"/>
      <c r="AA3" s="61"/>
      <c r="AB3" s="60"/>
      <c r="AC3" s="61"/>
      <c r="AD3" s="60"/>
      <c r="AE3" s="61"/>
      <c r="AF3" s="60"/>
      <c r="AG3" s="61"/>
      <c r="AH3" s="60"/>
      <c r="AI3" s="61"/>
      <c r="AJ3" s="60"/>
      <c r="AK3" s="59"/>
      <c r="AL3" s="61" t="s">
        <v>328</v>
      </c>
      <c r="AM3" s="62" t="s">
        <v>328</v>
      </c>
      <c r="AN3" s="61"/>
      <c r="AO3" s="60"/>
      <c r="AP3" s="60"/>
      <c r="AQ3" s="60"/>
      <c r="AR3" s="60"/>
      <c r="AS3" s="60"/>
      <c r="AT3" s="60"/>
      <c r="AU3" s="60"/>
      <c r="AV3" s="60"/>
      <c r="AW3" s="60"/>
      <c r="AX3" s="60" t="s">
        <v>328</v>
      </c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 t="s">
        <v>47</v>
      </c>
      <c r="BL3" s="60" t="s">
        <v>47</v>
      </c>
      <c r="BM3" s="60" t="s">
        <v>328</v>
      </c>
      <c r="BN3" s="60" t="s">
        <v>328</v>
      </c>
      <c r="BO3" s="60" t="s">
        <v>328</v>
      </c>
      <c r="BP3" s="60" t="s">
        <v>328</v>
      </c>
      <c r="BQ3" s="60" t="s">
        <v>328</v>
      </c>
      <c r="BR3" s="60" t="s">
        <v>328</v>
      </c>
      <c r="BS3" s="60" t="s">
        <v>328</v>
      </c>
      <c r="BT3" s="78" t="s">
        <v>328</v>
      </c>
      <c r="BU3" s="61">
        <f>IF(BT3="",0,COUNTIF(U3:BT3,"")+COUNTIF(U3:BT3,"|*")/2+COUNTIF(U3:BT3,"*|")/2+COUNTIF(U3:BT3,"у")+COUNTIF(U3:BT3,"п"))</f>
        <v>39</v>
      </c>
      <c r="BV3" s="60">
        <f>COUNTIF(U3:BT3,"УП*")+COUNTIF(U3:BT3,"*|УП*")/2-COUNTIF(U3:BT3,"УП*|*")/2</f>
        <v>0</v>
      </c>
      <c r="BW3" s="60">
        <f>COUNTIF(U3:BT3,"ПП.Д")</f>
        <v>0</v>
      </c>
      <c r="BX3" s="60">
        <f>COUNTIF(U3:BT3,"ПП*")+COUNTIF(U3:BT3,"*|ПП*")/2-COUNTIF(U3:BT3,"ПП*|*")/2-BW3</f>
        <v>0</v>
      </c>
      <c r="BY3" s="60">
        <f>COUNTIF(U3:BT3,"С*")+COUNTIF(U3:BT3,"*|С*")/2-COUNTIF(U3:BT3,"С*|*")/2</f>
        <v>2</v>
      </c>
      <c r="BZ3" s="60">
        <f>COUNTIF(U3:BT3,"Д")</f>
        <v>0</v>
      </c>
      <c r="CA3" s="60">
        <f>COUNTIF(U3:BT3,"ГИА")</f>
        <v>0</v>
      </c>
      <c r="CB3" s="60">
        <f>COUNTIF(U3:BT3,"К")+COUNTIF(U3:BT3,"*|К")/2+COUNTIF(U3:BT3,"К|*")/2</f>
        <v>11</v>
      </c>
      <c r="CC3" s="81" t="str">
        <f>IF(SUM(BU3:CB3)+COUNTIF(U3:BT3,"=~*")=52,"ок!","ОШ!")</f>
        <v>ок!</v>
      </c>
      <c r="CD3" s="80">
        <v>2</v>
      </c>
      <c r="CE3" s="61"/>
      <c r="CF3" s="60"/>
      <c r="CG3" s="61"/>
      <c r="CH3" s="60"/>
      <c r="CI3" s="61"/>
      <c r="CJ3" s="60"/>
      <c r="CK3" s="61"/>
      <c r="CL3" s="60"/>
      <c r="CM3" s="61"/>
      <c r="CN3" s="60"/>
      <c r="CO3" s="61"/>
      <c r="CP3" s="60"/>
      <c r="CQ3" s="60"/>
      <c r="CR3" s="60" t="s">
        <v>570</v>
      </c>
      <c r="CS3" s="60" t="s">
        <v>570</v>
      </c>
      <c r="CT3" s="60" t="s">
        <v>570</v>
      </c>
      <c r="CU3" s="60" t="s">
        <v>47</v>
      </c>
      <c r="CV3" s="61" t="s">
        <v>328</v>
      </c>
      <c r="CW3" s="63" t="s">
        <v>328</v>
      </c>
      <c r="CX3" s="61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 t="s">
        <v>571</v>
      </c>
      <c r="DO3" s="60" t="s">
        <v>571</v>
      </c>
      <c r="DP3" s="60" t="s">
        <v>571</v>
      </c>
      <c r="DQ3" s="60" t="s">
        <v>572</v>
      </c>
      <c r="DR3" s="60" t="s">
        <v>572</v>
      </c>
      <c r="DS3" s="60" t="s">
        <v>572</v>
      </c>
      <c r="DT3" s="60" t="s">
        <v>572</v>
      </c>
      <c r="DU3" s="60" t="s">
        <v>572</v>
      </c>
      <c r="DV3" s="60" t="s">
        <v>359</v>
      </c>
      <c r="DW3" s="60" t="s">
        <v>328</v>
      </c>
      <c r="DX3" s="60" t="s">
        <v>328</v>
      </c>
      <c r="DY3" s="60" t="s">
        <v>328</v>
      </c>
      <c r="DZ3" s="60" t="s">
        <v>328</v>
      </c>
      <c r="EA3" s="60" t="s">
        <v>328</v>
      </c>
      <c r="EB3" s="60" t="s">
        <v>328</v>
      </c>
      <c r="EC3" s="60" t="s">
        <v>328</v>
      </c>
      <c r="ED3" s="78" t="s">
        <v>328</v>
      </c>
      <c r="EE3" s="61">
        <f>COUNTIF(CE3:ED3,"")+COUNTIF(CE3:ED3,"|*")/2+COUNTIF(CE3:ED3,"*|")/2+COUNTIF(CE3:ED3,"у")+COUNTIF(CE3:ED3,"п")</f>
        <v>29</v>
      </c>
      <c r="EF3" s="60">
        <f>COUNTIF(CE3:ED3,"УП*")+COUNTIF(CE3:ED3,"*|УП*")/2-COUNTIF(CE3:ED3,"УП*|*")/2</f>
        <v>11</v>
      </c>
      <c r="EG3" s="60">
        <f t="shared" ref="EG3:EG17" si="10">COUNTIF(CE3:ED3,"ПП.Д")</f>
        <v>0</v>
      </c>
      <c r="EH3" s="60">
        <f>COUNTIF(CE3:ED3,"ПП*")+COUNTIF(CE3:ED3,"*|ПП*")/2-COUNTIF(CE3:ED3,"ПП*|*")/2-EG3</f>
        <v>0</v>
      </c>
      <c r="EI3" s="60">
        <f t="shared" ref="EI3:EI17" si="11">COUNTIF(CE3:ED3,"С*")+COUNTIF(CE3:ED3,"*|С*")/2-COUNTIF(CE3:ED3,"С*|*")/2</f>
        <v>2</v>
      </c>
      <c r="EJ3" s="60">
        <f t="shared" ref="EJ3:EJ17" si="12">COUNTIF(CE3:ED3,"Д")</f>
        <v>0</v>
      </c>
      <c r="EK3" s="60">
        <f t="shared" ref="EK3:EK17" si="13">COUNTIF(CE3:ED3,"ГИА")</f>
        <v>0</v>
      </c>
      <c r="EL3" s="60">
        <f t="shared" ref="EL3:EL17" si="14">COUNTIF(CE3:ED3,"К")+COUNTIF(CE3:ED3,"*|К")/2+COUNTIF(CE3:ED3,"К|*")/2</f>
        <v>10</v>
      </c>
      <c r="EM3" s="81" t="str">
        <f t="shared" ref="EM3:EM17" si="15">IF(SUM(EE3:EL3)+COUNTIF(CE3:ED3,"=~*")=52,"ок!","ОШ!")</f>
        <v>ок!</v>
      </c>
      <c r="EN3" s="80">
        <v>3</v>
      </c>
      <c r="EO3" s="61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1" t="s">
        <v>328</v>
      </c>
      <c r="FG3" s="63" t="s">
        <v>328</v>
      </c>
      <c r="FH3" s="61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 t="s">
        <v>582</v>
      </c>
      <c r="FZ3" s="60" t="s">
        <v>582</v>
      </c>
      <c r="GA3" s="60" t="s">
        <v>582</v>
      </c>
      <c r="GB3" s="60" t="s">
        <v>582</v>
      </c>
      <c r="GC3" s="60" t="s">
        <v>373</v>
      </c>
      <c r="GD3" s="60" t="s">
        <v>373</v>
      </c>
      <c r="GE3" s="60" t="s">
        <v>369</v>
      </c>
      <c r="GF3" s="60" t="s">
        <v>328</v>
      </c>
      <c r="GG3" s="60" t="s">
        <v>328</v>
      </c>
      <c r="GH3" s="60" t="s">
        <v>328</v>
      </c>
      <c r="GI3" s="60" t="s">
        <v>328</v>
      </c>
      <c r="GJ3" s="60" t="s">
        <v>328</v>
      </c>
      <c r="GK3" s="60" t="s">
        <v>328</v>
      </c>
      <c r="GL3" s="60" t="s">
        <v>328</v>
      </c>
      <c r="GM3" s="60" t="s">
        <v>328</v>
      </c>
      <c r="GN3" s="83" t="s">
        <v>328</v>
      </c>
      <c r="GO3" s="61">
        <f>COUNTIF(EO3:GN3,"")+COUNTIF(EO3:GN3,"|*")/2+COUNTIF(EO3:GN3,"*|")/2+COUNTIF(EO3:GN3,"у")+COUNTIF(EO3:GN3,"п")</f>
        <v>34</v>
      </c>
      <c r="GP3" s="60">
        <f>COUNTIF(EO3:GN3,"УП*")+COUNTIF(EO3:GN3,"*|УП*")/2-COUNTIF(EO3:GN3,"УП*|*")/2</f>
        <v>0</v>
      </c>
      <c r="GQ3" s="60">
        <f t="shared" ref="GQ3:GQ42" si="16">COUNTIF(EO3:GN3,"ПП.Д")</f>
        <v>0</v>
      </c>
      <c r="GR3" s="60">
        <f>COUNTIF(EO3:GN3,"ПП*")+COUNTIF(EO3:GN3,"*|ПП*")/2-COUNTIF(EO3:GN3,"ПП*|*")/2-GQ3</f>
        <v>6</v>
      </c>
      <c r="GS3" s="60">
        <f t="shared" ref="GS3:GS42" si="17">COUNTIF(EO3:GN3,"С*")+COUNTIF(EO3:GN3,"*|С*")/2-COUNTIF(EO3:GN3,"С*|*")/2</f>
        <v>1</v>
      </c>
      <c r="GT3" s="60">
        <f t="shared" ref="GT3:GT42" si="18">COUNTIF(EO3:GN3,"Д")</f>
        <v>0</v>
      </c>
      <c r="GU3" s="60">
        <f t="shared" ref="GU3:GU42" si="19">COUNTIF(EO3:GN3,"ГИА")</f>
        <v>0</v>
      </c>
      <c r="GV3" s="60">
        <f t="shared" ref="GV3:GV42" si="20">COUNTIF(EO3:GN3,"К")+COUNTIF(EO3:GN3,"*|К")/2+COUNTIF(EO3:GN3,"К|*")/2</f>
        <v>11</v>
      </c>
      <c r="GW3" s="81" t="str">
        <f t="shared" ref="GW3:GW42" si="21">IF(SUM(GO3:GV3)+COUNTIF(EO3:GN3,"=~*")=52,"ок!","ОШ!")</f>
        <v>ок!</v>
      </c>
      <c r="GX3" s="80">
        <v>4</v>
      </c>
      <c r="GY3" s="61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 t="s">
        <v>576</v>
      </c>
      <c r="HM3" s="60" t="s">
        <v>577</v>
      </c>
      <c r="HN3" s="60" t="s">
        <v>577</v>
      </c>
      <c r="HO3" s="60" t="s">
        <v>370</v>
      </c>
      <c r="HP3" s="61" t="s">
        <v>328</v>
      </c>
      <c r="HQ3" s="78" t="s">
        <v>328</v>
      </c>
      <c r="HR3" s="61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 t="s">
        <v>581</v>
      </c>
      <c r="IK3" s="60" t="s">
        <v>580</v>
      </c>
      <c r="IL3" s="60" t="s">
        <v>580</v>
      </c>
      <c r="IM3" s="60" t="s">
        <v>365</v>
      </c>
      <c r="IN3" s="60" t="s">
        <v>365</v>
      </c>
      <c r="IO3" s="60" t="s">
        <v>366</v>
      </c>
      <c r="IP3" s="60" t="s">
        <v>328</v>
      </c>
      <c r="IQ3" s="60" t="s">
        <v>328</v>
      </c>
      <c r="IR3" s="60" t="s">
        <v>328</v>
      </c>
      <c r="IS3" s="60" t="s">
        <v>328</v>
      </c>
      <c r="IT3" s="60" t="s">
        <v>328</v>
      </c>
      <c r="IU3" s="60" t="s">
        <v>328</v>
      </c>
      <c r="IV3" s="60" t="s">
        <v>328</v>
      </c>
      <c r="IW3" s="60" t="s">
        <v>328</v>
      </c>
      <c r="IX3" s="62" t="s">
        <v>328</v>
      </c>
      <c r="IY3" s="61">
        <f>COUNTIF(GY3:IX3,"")+COUNTIF(GY3:IX3,"|*")/2+COUNTIF(GY3:IX3,"*|")/2+COUNTIF(GY3:IX3,"у")+COUNTIF(GY3:IX3,"п")</f>
        <v>31</v>
      </c>
      <c r="IZ3" s="60">
        <f>COUNTIF(GY3:IX3,"УП*")+COUNTIF(GY3:IX3,"*|УП*")/2-COUNTIF(GY3:IX3,"УП*|*")/2</f>
        <v>0</v>
      </c>
      <c r="JA3" s="60">
        <f t="shared" ref="JA3:JA34" si="22">COUNTIF(EO3:GN3,"ПП.Д")</f>
        <v>0</v>
      </c>
      <c r="JB3" s="60">
        <f>COUNTIF(GY3:IX3,"ПП*")+COUNTIF(GY3:IX3,"*|ПП*")/2-COUNTIF(GY3:IX3,"ПП*|*")/2-JA3</f>
        <v>8</v>
      </c>
      <c r="JC3" s="60">
        <f t="shared" ref="JC3:JC34" si="23">COUNTIF(GY3:IX3,"С*")+COUNTIF(GY3:IX3,"*|С*")/2-COUNTIF(GY3:IX3,"С*|*")/2</f>
        <v>2</v>
      </c>
      <c r="JD3" s="60">
        <f t="shared" ref="JD3:JD34" si="24">COUNTIF(GY3:IX3,"Д")</f>
        <v>0</v>
      </c>
      <c r="JE3" s="60">
        <f>COUNTIF(EO3:GN3,"ГИА")</f>
        <v>0</v>
      </c>
      <c r="JF3" s="60">
        <f t="shared" ref="JF3:JF34" si="25">COUNTIF(GY3:IX3,"К")+COUNTIF(GY3:IX3,"*|К")/2+COUNTIF(GY3:IX3,"К|*")/2</f>
        <v>11</v>
      </c>
      <c r="JG3" s="81" t="str">
        <f t="shared" ref="JG3:JG34" si="26">IF(SUM(IY3:JF3)+COUNTIF(GY3:IX3,"=~*")=52,"ок!","ОШ!")</f>
        <v>ок!</v>
      </c>
      <c r="JH3" s="80">
        <v>5</v>
      </c>
      <c r="JI3" s="61"/>
      <c r="JJ3" s="60"/>
      <c r="JK3" s="60"/>
      <c r="JL3" s="60"/>
      <c r="JM3" s="60"/>
      <c r="JN3" s="60"/>
      <c r="JO3" s="60"/>
      <c r="JP3" s="60"/>
      <c r="JQ3" s="60"/>
      <c r="JR3" s="60"/>
      <c r="JS3" s="60"/>
      <c r="JT3" s="60"/>
      <c r="JU3" s="60"/>
      <c r="JV3" s="60"/>
      <c r="JW3" s="60"/>
      <c r="JX3" s="60" t="s">
        <v>590</v>
      </c>
      <c r="JY3" s="60" t="s">
        <v>591</v>
      </c>
      <c r="JZ3" s="61" t="s">
        <v>328</v>
      </c>
      <c r="KA3" s="63" t="s">
        <v>328</v>
      </c>
      <c r="KB3" s="61"/>
      <c r="KC3" s="60"/>
      <c r="KD3" s="60"/>
      <c r="KE3" s="60"/>
      <c r="KF3" s="60"/>
      <c r="KG3" s="60"/>
      <c r="KH3" s="60"/>
      <c r="KI3" s="60"/>
      <c r="KJ3" s="60"/>
      <c r="KK3" s="60"/>
      <c r="KL3" s="60" t="s">
        <v>595</v>
      </c>
      <c r="KM3" s="60" t="s">
        <v>595</v>
      </c>
      <c r="KN3" s="60" t="s">
        <v>374</v>
      </c>
      <c r="KO3" s="60" t="s">
        <v>47</v>
      </c>
      <c r="KP3" s="60" t="s">
        <v>347</v>
      </c>
      <c r="KQ3" s="60" t="s">
        <v>347</v>
      </c>
      <c r="KR3" s="60" t="s">
        <v>347</v>
      </c>
      <c r="KS3" s="60" t="s">
        <v>347</v>
      </c>
      <c r="KT3" s="60" t="s">
        <v>31</v>
      </c>
      <c r="KU3" s="60" t="s">
        <v>31</v>
      </c>
      <c r="KV3" s="60" t="s">
        <v>31</v>
      </c>
      <c r="KW3" s="60" t="s">
        <v>31</v>
      </c>
      <c r="KX3" s="60" t="s">
        <v>336</v>
      </c>
      <c r="KY3" s="60" t="s">
        <v>336</v>
      </c>
      <c r="KZ3" s="60" t="s">
        <v>354</v>
      </c>
      <c r="LA3" s="60" t="s">
        <v>354</v>
      </c>
      <c r="LB3" s="60" t="s">
        <v>354</v>
      </c>
      <c r="LC3" s="60" t="s">
        <v>354</v>
      </c>
      <c r="LD3" s="60" t="s">
        <v>354</v>
      </c>
      <c r="LE3" s="60" t="s">
        <v>354</v>
      </c>
      <c r="LF3" s="60" t="s">
        <v>354</v>
      </c>
      <c r="LG3" s="60" t="s">
        <v>354</v>
      </c>
      <c r="LH3" s="78" t="s">
        <v>354</v>
      </c>
      <c r="LI3" s="61">
        <f>COUNTIF(JI3:LH3,"")+COUNTIF(JI3:LH3,"|*")/2+COUNTIF(JI3:LH3,"*|")/2+COUNTIF(JI3:LH3,"у")+COUNTIF(JI3:LH3,"п")</f>
        <v>25</v>
      </c>
      <c r="LJ3" s="60">
        <f>COUNTIF(JI3:LH3,"УП*")+COUNTIF(JI3:LH3,"*|УП*")/2-COUNTIF(JI3:LH3,"УП*|*")/2</f>
        <v>0</v>
      </c>
      <c r="LK3" s="60">
        <f t="shared" ref="LK3:LK34" si="27">COUNTIF(JI3:LH3,"ПП.Д")</f>
        <v>4</v>
      </c>
      <c r="LL3" s="60">
        <f>COUNTIF(JI3:LH3,"ПП*")+COUNTIF(JI3:LH3,"*|ПП*")/2-COUNTIF(JI3:LH3,"ПП*|*")/2-LK3</f>
        <v>4</v>
      </c>
      <c r="LM3" s="60">
        <f t="shared" ref="LM3:LM34" si="28">COUNTIF(JI3:LH3,"С*")+COUNTIF(JI3:LH3,"*|С*")/2-COUNTIF(JI3:LH3,"С*|*")/2</f>
        <v>2</v>
      </c>
      <c r="LN3" s="60">
        <f t="shared" ref="LN3:LN34" si="29">COUNTIF(JI3:LH3,"Д")</f>
        <v>4</v>
      </c>
      <c r="LO3" s="60">
        <f t="shared" ref="LO3:LO34" si="30">COUNTIF(JI3:LH3,"ГИА")</f>
        <v>2</v>
      </c>
      <c r="LP3" s="60">
        <f t="shared" ref="LP3:LP34" si="31">COUNTIF(JI3:LH3,"К")+COUNTIF(JI3:LH3,"*|К")/2+COUNTIF(JI3:LH3,"К|*")/2</f>
        <v>2</v>
      </c>
      <c r="LQ3" s="81" t="str">
        <f t="shared" ref="LQ3:LQ34" si="32">IF(SUM(LI3:LP3)+COUNTIF(JI3:LH3,"=~*")=52,"ок!","ОШ!")</f>
        <v>ок!</v>
      </c>
      <c r="NS3" s="61"/>
      <c r="NT3" s="60"/>
      <c r="NU3" s="60"/>
      <c r="NV3" s="60"/>
      <c r="NW3" s="60"/>
      <c r="NX3" s="60"/>
      <c r="NY3" s="60"/>
      <c r="NZ3" s="60"/>
      <c r="OA3" s="81"/>
      <c r="QC3" s="61"/>
      <c r="QD3" s="60"/>
      <c r="QE3" s="60"/>
      <c r="QF3" s="60"/>
      <c r="QG3" s="60"/>
      <c r="QH3" s="60"/>
      <c r="QI3" s="60"/>
      <c r="QJ3" s="60"/>
      <c r="QK3" s="81"/>
      <c r="SM3" s="61"/>
      <c r="SN3" s="60"/>
      <c r="SO3" s="60"/>
      <c r="SP3" s="60"/>
      <c r="SQ3" s="60"/>
      <c r="SR3" s="60"/>
      <c r="SS3" s="60"/>
      <c r="ST3" s="60"/>
      <c r="SU3" s="81"/>
      <c r="UW3" s="61"/>
      <c r="UX3" s="60"/>
      <c r="UY3" s="60"/>
      <c r="UZ3" s="60"/>
      <c r="VA3" s="60"/>
      <c r="VB3" s="60"/>
      <c r="VC3" s="60"/>
      <c r="VD3" s="60"/>
      <c r="VE3" s="81"/>
      <c r="XG3" s="61"/>
      <c r="XH3" s="60"/>
      <c r="XI3" s="60"/>
      <c r="XJ3" s="60"/>
      <c r="XK3" s="60"/>
      <c r="XL3" s="60"/>
      <c r="XM3" s="60"/>
      <c r="XN3" s="60"/>
      <c r="XO3" s="81"/>
    </row>
    <row r="4" spans="1:639" hidden="1" x14ac:dyDescent="0.25">
      <c r="A4" s="70" t="str">
        <f t="shared" ref="A4:A67" si="33">CONCATENATE(B4,", ",C4,IF(E4="",,CONCATENATE("-",E4)))</f>
        <v>У15.02.08 ТехМаш(2014)9 кл., очная</v>
      </c>
      <c r="B4" s="177" t="s">
        <v>647</v>
      </c>
      <c r="C4" s="178" t="s">
        <v>92</v>
      </c>
      <c r="D4" s="178" t="s">
        <v>350</v>
      </c>
      <c r="E4" s="178"/>
      <c r="F4" s="177">
        <v>2011</v>
      </c>
      <c r="G4" s="191">
        <f t="shared" si="0"/>
        <v>1</v>
      </c>
      <c r="H4" s="191">
        <f t="shared" si="1"/>
        <v>292</v>
      </c>
      <c r="I4" s="191">
        <f>IF(VLOOKUP(B4,ФГОС!A$3:U$34,5,FALSE)=INT(H4/62),INT(H4/62),"ОШ!")</f>
        <v>4</v>
      </c>
      <c r="J4" s="191">
        <f>IF(VLOOKUP(B4,ФГОС!A$3:U$34,6,FALSE)=INT(MOD(H4,62)/4.332),INT(MOD(H4,62)/4.332),"ОШ!")</f>
        <v>10</v>
      </c>
      <c r="K4" s="191">
        <f t="shared" si="2"/>
        <v>156</v>
      </c>
      <c r="L4" s="191">
        <f t="shared" si="3"/>
        <v>13</v>
      </c>
      <c r="M4" s="191">
        <f t="shared" si="4"/>
        <v>16</v>
      </c>
      <c r="N4" s="191">
        <f t="shared" si="5"/>
        <v>5</v>
      </c>
      <c r="O4" s="191">
        <f t="shared" si="6"/>
        <v>10</v>
      </c>
      <c r="P4" s="191">
        <f t="shared" si="7"/>
        <v>4</v>
      </c>
      <c r="Q4" s="191">
        <f t="shared" si="8"/>
        <v>2</v>
      </c>
      <c r="R4" s="191">
        <f t="shared" si="9"/>
        <v>45</v>
      </c>
      <c r="S4" s="237" t="str">
        <f>IF(VLOOKUP(B4,ФГОС!A$3:U$34,21,FALSE)=SUM(K4:R4),"ок!","ОШ!")</f>
        <v>ок!</v>
      </c>
      <c r="T4" s="67">
        <v>1</v>
      </c>
      <c r="U4" s="61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1" t="s">
        <v>328</v>
      </c>
      <c r="AM4" s="63" t="s">
        <v>328</v>
      </c>
      <c r="AN4" s="61"/>
      <c r="AO4" s="60"/>
      <c r="AP4" s="60"/>
      <c r="AQ4" s="60"/>
      <c r="AR4" s="60"/>
      <c r="AS4" s="60"/>
      <c r="AT4" s="60"/>
      <c r="AU4" s="60"/>
      <c r="AV4" s="60"/>
      <c r="AW4" s="60"/>
      <c r="AX4" s="60" t="s">
        <v>328</v>
      </c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 t="s">
        <v>47</v>
      </c>
      <c r="BL4" s="60" t="s">
        <v>47</v>
      </c>
      <c r="BM4" s="60" t="s">
        <v>328</v>
      </c>
      <c r="BN4" s="60" t="s">
        <v>328</v>
      </c>
      <c r="BO4" s="60" t="s">
        <v>328</v>
      </c>
      <c r="BP4" s="60" t="s">
        <v>328</v>
      </c>
      <c r="BQ4" s="60" t="s">
        <v>328</v>
      </c>
      <c r="BR4" s="60" t="s">
        <v>328</v>
      </c>
      <c r="BS4" s="60" t="s">
        <v>328</v>
      </c>
      <c r="BT4" s="78" t="s">
        <v>328</v>
      </c>
      <c r="BU4" s="61">
        <f>IF(BT4="",0,COUNTIF(U4:BT4,"")+COUNTIF(U4:BT4,"|*")/2+COUNTIF(U4:BT4,"*|")/2+COUNTIF(U4:BT4,"у")+COUNTIF(U4:BT4,"п"))</f>
        <v>39</v>
      </c>
      <c r="BV4" s="60">
        <f>COUNTIF(U4:BT4,"УП*")+COUNTIF(U4:BT4,"*|УП*")/2-COUNTIF(U4:BT4,"УП*|*")/2</f>
        <v>0</v>
      </c>
      <c r="BW4" s="60">
        <f>COUNTIF(U4:BT4,"ПП.Д")</f>
        <v>0</v>
      </c>
      <c r="BX4" s="60">
        <f>COUNTIF(U4:BT4,"ПП*")+COUNTIF(U4:BT4,"*|ПП*")/2-COUNTIF(U4:BT4,"ПП*|*")/2-BW4</f>
        <v>0</v>
      </c>
      <c r="BY4" s="60">
        <f>COUNTIF(U4:BT4,"С*")+COUNTIF(U4:BT4,"*|С*")/2-COUNTIF(U4:BT4,"С*|*")/2</f>
        <v>2</v>
      </c>
      <c r="BZ4" s="60">
        <f>COUNTIF(U4:BT4,"Д")</f>
        <v>0</v>
      </c>
      <c r="CA4" s="60">
        <f>COUNTIF(U4:BT4,"ГИА")</f>
        <v>0</v>
      </c>
      <c r="CB4" s="60">
        <f>COUNTIF(U4:BT4,"К")+COUNTIF(U4:BT4,"*|К")/2+COUNTIF(U4:BT4,"К|*")/2</f>
        <v>11</v>
      </c>
      <c r="CC4" s="81" t="str">
        <f>IF(SUM(BU4:CB4)+COUNTIF(U4:BT4,"=~*")=52,"ок!","ОШ!")</f>
        <v>ок!</v>
      </c>
      <c r="CD4" s="80">
        <v>2</v>
      </c>
      <c r="CE4" s="61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 t="s">
        <v>47</v>
      </c>
      <c r="CV4" s="61" t="s">
        <v>328</v>
      </c>
      <c r="CW4" s="63" t="s">
        <v>328</v>
      </c>
      <c r="CX4" s="61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 t="s">
        <v>47</v>
      </c>
      <c r="DV4" s="60" t="s">
        <v>328</v>
      </c>
      <c r="DW4" s="60" t="s">
        <v>328</v>
      </c>
      <c r="DX4" s="60" t="s">
        <v>328</v>
      </c>
      <c r="DY4" s="60" t="s">
        <v>328</v>
      </c>
      <c r="DZ4" s="60" t="s">
        <v>328</v>
      </c>
      <c r="EA4" s="60" t="s">
        <v>328</v>
      </c>
      <c r="EB4" s="60" t="s">
        <v>328</v>
      </c>
      <c r="EC4" s="60" t="s">
        <v>328</v>
      </c>
      <c r="ED4" s="78" t="s">
        <v>328</v>
      </c>
      <c r="EE4" s="61">
        <f t="shared" ref="EE4:EE17" si="34">COUNTIF(CE4:ED4,"")+COUNTIF(CE4:ED4,"|*")/2+COUNTIF(CE4:ED4,"*|")/2+COUNTIF(CE4:ED4,"у")+COUNTIF(CE4:ED4,"п")</f>
        <v>39</v>
      </c>
      <c r="EF4" s="60">
        <f t="shared" ref="EF4:EF17" si="35">COUNTIF(CE4:ED4,"УП*")+COUNTIF(CE4:ED4,"*|УП*")/2-COUNTIF(CE4:ED4,"УП*|*")/2</f>
        <v>0</v>
      </c>
      <c r="EG4" s="60">
        <f t="shared" si="10"/>
        <v>0</v>
      </c>
      <c r="EH4" s="60">
        <f t="shared" ref="EH4:EH17" si="36">COUNTIF(CE4:ED4,"ПП*")+COUNTIF(CE4:ED4,"*|ПП*")/2-COUNTIF(CE4:ED4,"ПП*|*")/2-EG4</f>
        <v>0</v>
      </c>
      <c r="EI4" s="60">
        <f t="shared" si="11"/>
        <v>2</v>
      </c>
      <c r="EJ4" s="60">
        <f t="shared" si="12"/>
        <v>0</v>
      </c>
      <c r="EK4" s="60">
        <f t="shared" si="13"/>
        <v>0</v>
      </c>
      <c r="EL4" s="60">
        <f t="shared" si="14"/>
        <v>11</v>
      </c>
      <c r="EM4" s="81" t="str">
        <f t="shared" si="15"/>
        <v>ок!</v>
      </c>
      <c r="EN4" s="80">
        <v>3</v>
      </c>
      <c r="EO4" s="61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 t="s">
        <v>47</v>
      </c>
      <c r="FF4" s="61" t="s">
        <v>328</v>
      </c>
      <c r="FG4" s="63" t="s">
        <v>328</v>
      </c>
      <c r="FH4" s="61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 t="s">
        <v>358</v>
      </c>
      <c r="FX4" s="60" t="s">
        <v>358</v>
      </c>
      <c r="FY4" s="60" t="s">
        <v>358</v>
      </c>
      <c r="FZ4" s="60" t="s">
        <v>358</v>
      </c>
      <c r="GA4" s="60" t="s">
        <v>358</v>
      </c>
      <c r="GB4" s="60" t="s">
        <v>358</v>
      </c>
      <c r="GC4" s="60" t="s">
        <v>358</v>
      </c>
      <c r="GD4" s="60" t="s">
        <v>358</v>
      </c>
      <c r="GE4" s="60" t="s">
        <v>358</v>
      </c>
      <c r="GF4" s="60" t="s">
        <v>360</v>
      </c>
      <c r="GG4" s="60" t="s">
        <v>328</v>
      </c>
      <c r="GH4" s="60" t="s">
        <v>328</v>
      </c>
      <c r="GI4" s="60" t="s">
        <v>328</v>
      </c>
      <c r="GJ4" s="60" t="s">
        <v>328</v>
      </c>
      <c r="GK4" s="60" t="s">
        <v>328</v>
      </c>
      <c r="GL4" s="60" t="s">
        <v>328</v>
      </c>
      <c r="GM4" s="60" t="s">
        <v>328</v>
      </c>
      <c r="GN4" s="78" t="s">
        <v>328</v>
      </c>
      <c r="GO4" s="61">
        <f t="shared" ref="GO4:GO42" si="37">COUNTIF(EO4:GN4,"")+COUNTIF(EO4:GN4,"|*")/2+COUNTIF(EO4:GN4,"*|")/2+COUNTIF(EO4:GN4,"у")+COUNTIF(EO4:GN4,"п")</f>
        <v>31</v>
      </c>
      <c r="GP4" s="60">
        <f t="shared" ref="GP4:GP42" si="38">COUNTIF(EO4:GN4,"УП*")+COUNTIF(EO4:GN4,"*|УП*")/2-COUNTIF(EO4:GN4,"УП*|*")/2</f>
        <v>9</v>
      </c>
      <c r="GQ4" s="60">
        <f t="shared" si="16"/>
        <v>0</v>
      </c>
      <c r="GR4" s="60">
        <f t="shared" ref="GR4:GR42" si="39">COUNTIF(EO4:GN4,"ПП*")+COUNTIF(EO4:GN4,"*|ПП*")/2-COUNTIF(EO4:GN4,"ПП*|*")/2-GQ4</f>
        <v>0</v>
      </c>
      <c r="GS4" s="60">
        <f t="shared" si="17"/>
        <v>2</v>
      </c>
      <c r="GT4" s="60">
        <f t="shared" si="18"/>
        <v>0</v>
      </c>
      <c r="GU4" s="60">
        <f t="shared" si="19"/>
        <v>0</v>
      </c>
      <c r="GV4" s="60">
        <f t="shared" si="20"/>
        <v>10</v>
      </c>
      <c r="GW4" s="81" t="str">
        <f t="shared" si="21"/>
        <v>ок!</v>
      </c>
      <c r="GX4" s="80">
        <v>4</v>
      </c>
      <c r="GY4" s="61" t="s">
        <v>361</v>
      </c>
      <c r="GZ4" s="61" t="s">
        <v>361</v>
      </c>
      <c r="HA4" s="61" t="s">
        <v>361</v>
      </c>
      <c r="HB4" s="61" t="s">
        <v>361</v>
      </c>
      <c r="HC4" s="60"/>
      <c r="HD4" s="60"/>
      <c r="HE4" s="60"/>
      <c r="HF4" s="60"/>
      <c r="HG4" s="60"/>
      <c r="HH4" s="60"/>
      <c r="HI4" s="60"/>
      <c r="HJ4" s="60"/>
      <c r="HK4" s="60"/>
      <c r="HL4" s="60"/>
      <c r="HM4" s="60"/>
      <c r="HN4" s="60"/>
      <c r="HO4" s="60" t="s">
        <v>47</v>
      </c>
      <c r="HP4" s="61" t="s">
        <v>328</v>
      </c>
      <c r="HQ4" s="78" t="s">
        <v>328</v>
      </c>
      <c r="HR4" s="61"/>
      <c r="HS4" s="60"/>
      <c r="HT4" s="60"/>
      <c r="HU4" s="60"/>
      <c r="HV4" s="60"/>
      <c r="HW4" s="60"/>
      <c r="HX4" s="60"/>
      <c r="HY4" s="60"/>
      <c r="HZ4" s="60"/>
      <c r="IA4" s="60"/>
      <c r="IB4" s="60"/>
      <c r="IC4" s="60"/>
      <c r="ID4" s="60"/>
      <c r="IE4" s="60"/>
      <c r="IF4" s="60"/>
      <c r="IG4" s="60"/>
      <c r="IH4" s="60" t="s">
        <v>365</v>
      </c>
      <c r="II4" s="60" t="s">
        <v>365</v>
      </c>
      <c r="IJ4" s="60" t="s">
        <v>365</v>
      </c>
      <c r="IK4" s="60" t="s">
        <v>365</v>
      </c>
      <c r="IL4" s="60" t="s">
        <v>365</v>
      </c>
      <c r="IM4" s="60" t="s">
        <v>365</v>
      </c>
      <c r="IN4" s="60" t="s">
        <v>365</v>
      </c>
      <c r="IO4" s="60" t="s">
        <v>366</v>
      </c>
      <c r="IP4" s="60" t="s">
        <v>328</v>
      </c>
      <c r="IQ4" s="60" t="s">
        <v>328</v>
      </c>
      <c r="IR4" s="60" t="s">
        <v>328</v>
      </c>
      <c r="IS4" s="60" t="s">
        <v>328</v>
      </c>
      <c r="IT4" s="60" t="s">
        <v>328</v>
      </c>
      <c r="IU4" s="60" t="s">
        <v>328</v>
      </c>
      <c r="IV4" s="60" t="s">
        <v>328</v>
      </c>
      <c r="IW4" s="60" t="s">
        <v>328</v>
      </c>
      <c r="IX4" s="63" t="s">
        <v>328</v>
      </c>
      <c r="IY4" s="61">
        <f t="shared" ref="IY4:IY65" si="40">COUNTIF(GY4:IX4,"")+COUNTIF(GY4:IX4,"|*")/2+COUNTIF(GY4:IX4,"*|")/2+COUNTIF(GY4:IX4,"у")+COUNTIF(GY4:IX4,"п")</f>
        <v>28</v>
      </c>
      <c r="IZ4" s="60">
        <f t="shared" ref="IZ4:IZ65" si="41">COUNTIF(GY4:IX4,"УП*")+COUNTIF(GY4:IX4,"*|УП*")/2-COUNTIF(GY4:IX4,"УП*|*")/2</f>
        <v>4</v>
      </c>
      <c r="JA4" s="60">
        <f t="shared" si="22"/>
        <v>0</v>
      </c>
      <c r="JB4" s="60">
        <f t="shared" ref="JB4:JB65" si="42">COUNTIF(GY4:IX4,"ПП*")+COUNTIF(GY4:IX4,"*|ПП*")/2-COUNTIF(GY4:IX4,"ПП*|*")/2-JA4</f>
        <v>7</v>
      </c>
      <c r="JC4" s="60">
        <f t="shared" si="23"/>
        <v>2</v>
      </c>
      <c r="JD4" s="60">
        <f t="shared" si="24"/>
        <v>0</v>
      </c>
      <c r="JE4" s="60">
        <f t="shared" ref="JE4:JE35" si="43">COUNTIF(GY4:IX4,"ГИА")</f>
        <v>0</v>
      </c>
      <c r="JF4" s="60">
        <f t="shared" si="25"/>
        <v>11</v>
      </c>
      <c r="JG4" s="81" t="str">
        <f t="shared" si="26"/>
        <v>ок!</v>
      </c>
      <c r="JH4" s="80">
        <v>5</v>
      </c>
      <c r="JI4" s="61"/>
      <c r="JJ4" s="60"/>
      <c r="JK4" s="60"/>
      <c r="JL4" s="60"/>
      <c r="JM4" s="60"/>
      <c r="JN4" s="60"/>
      <c r="JO4" s="60"/>
      <c r="JP4" s="60"/>
      <c r="JQ4" s="60"/>
      <c r="JR4" s="60"/>
      <c r="JS4" s="60"/>
      <c r="JT4" s="60"/>
      <c r="JU4" s="60" t="s">
        <v>367</v>
      </c>
      <c r="JV4" s="60" t="s">
        <v>367</v>
      </c>
      <c r="JW4" s="60" t="s">
        <v>367</v>
      </c>
      <c r="JX4" s="60" t="s">
        <v>367</v>
      </c>
      <c r="JY4" s="60" t="s">
        <v>367</v>
      </c>
      <c r="JZ4" s="61" t="s">
        <v>328</v>
      </c>
      <c r="KA4" s="63" t="s">
        <v>328</v>
      </c>
      <c r="KB4" s="61"/>
      <c r="KC4" s="60"/>
      <c r="KD4" s="60"/>
      <c r="KE4" s="60"/>
      <c r="KF4" s="60"/>
      <c r="KG4" s="60"/>
      <c r="KH4" s="60"/>
      <c r="KI4" s="60" t="s">
        <v>364</v>
      </c>
      <c r="KJ4" s="60" t="s">
        <v>364</v>
      </c>
      <c r="KK4" s="60" t="s">
        <v>364</v>
      </c>
      <c r="KL4" s="60" t="s">
        <v>368</v>
      </c>
      <c r="KM4" s="60" t="s">
        <v>371</v>
      </c>
      <c r="KN4" s="60" t="s">
        <v>47</v>
      </c>
      <c r="KO4" s="60" t="s">
        <v>347</v>
      </c>
      <c r="KP4" s="60" t="s">
        <v>347</v>
      </c>
      <c r="KQ4" s="60" t="s">
        <v>347</v>
      </c>
      <c r="KR4" s="60" t="s">
        <v>347</v>
      </c>
      <c r="KS4" s="60" t="s">
        <v>347</v>
      </c>
      <c r="KT4" s="60" t="s">
        <v>31</v>
      </c>
      <c r="KU4" s="60" t="s">
        <v>31</v>
      </c>
      <c r="KV4" s="60" t="s">
        <v>31</v>
      </c>
      <c r="KW4" s="60" t="s">
        <v>31</v>
      </c>
      <c r="KX4" s="60" t="s">
        <v>336</v>
      </c>
      <c r="KY4" s="60" t="s">
        <v>336</v>
      </c>
      <c r="KZ4" s="60" t="s">
        <v>354</v>
      </c>
      <c r="LA4" s="60" t="s">
        <v>354</v>
      </c>
      <c r="LB4" s="60" t="s">
        <v>354</v>
      </c>
      <c r="LC4" s="60" t="s">
        <v>354</v>
      </c>
      <c r="LD4" s="60" t="s">
        <v>354</v>
      </c>
      <c r="LE4" s="60" t="s">
        <v>354</v>
      </c>
      <c r="LF4" s="60" t="s">
        <v>354</v>
      </c>
      <c r="LG4" s="60" t="s">
        <v>354</v>
      </c>
      <c r="LH4" s="78" t="s">
        <v>354</v>
      </c>
      <c r="LI4" s="61">
        <f t="shared" ref="LI4:LI67" si="44">COUNTIF(JI4:LH4,"")+COUNTIF(JI4:LH4,"|*")/2+COUNTIF(JI4:LH4,"*|")/2+COUNTIF(JI4:LH4,"у")+COUNTIF(JI4:LH4,"п")</f>
        <v>19</v>
      </c>
      <c r="LJ4" s="60">
        <f t="shared" ref="LJ4:LJ67" si="45">COUNTIF(JI4:LH4,"УП*")+COUNTIF(JI4:LH4,"*|УП*")/2-COUNTIF(JI4:LH4,"УП*|*")/2</f>
        <v>0</v>
      </c>
      <c r="LK4" s="60">
        <f t="shared" si="27"/>
        <v>5</v>
      </c>
      <c r="LL4" s="60">
        <f t="shared" ref="LL4:LL67" si="46">COUNTIF(JI4:LH4,"ПП*")+COUNTIF(JI4:LH4,"*|ПП*")/2-COUNTIF(JI4:LH4,"ПП*|*")/2-LK4</f>
        <v>9</v>
      </c>
      <c r="LM4" s="60">
        <f t="shared" si="28"/>
        <v>2</v>
      </c>
      <c r="LN4" s="60">
        <f t="shared" si="29"/>
        <v>4</v>
      </c>
      <c r="LO4" s="60">
        <f t="shared" si="30"/>
        <v>2</v>
      </c>
      <c r="LP4" s="60">
        <f t="shared" si="31"/>
        <v>2</v>
      </c>
      <c r="LQ4" s="81" t="str">
        <f t="shared" si="32"/>
        <v>ок!</v>
      </c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  <c r="NC4" s="68"/>
      <c r="ND4" s="68"/>
      <c r="NE4" s="68"/>
      <c r="NF4" s="68"/>
      <c r="NG4" s="68"/>
      <c r="NH4" s="68"/>
      <c r="NI4" s="68"/>
      <c r="NJ4" s="68"/>
      <c r="NK4" s="68"/>
      <c r="NL4" s="68"/>
      <c r="NM4" s="68"/>
      <c r="NN4" s="68"/>
      <c r="NO4" s="68"/>
      <c r="NP4" s="68"/>
      <c r="NQ4" s="68"/>
      <c r="NR4" s="68"/>
      <c r="NS4" s="61"/>
      <c r="NT4" s="60"/>
      <c r="NU4" s="60"/>
      <c r="NV4" s="60"/>
      <c r="NW4" s="60"/>
      <c r="NX4" s="60"/>
      <c r="NY4" s="60"/>
      <c r="NZ4" s="60"/>
      <c r="OA4" s="81"/>
      <c r="QC4" s="61"/>
      <c r="QD4" s="60"/>
      <c r="QE4" s="60"/>
      <c r="QF4" s="60"/>
      <c r="QG4" s="60"/>
      <c r="QH4" s="60"/>
      <c r="QI4" s="60"/>
      <c r="QJ4" s="60"/>
      <c r="QK4" s="81"/>
      <c r="SM4" s="61"/>
      <c r="SN4" s="60"/>
      <c r="SO4" s="60"/>
      <c r="SP4" s="60"/>
      <c r="SQ4" s="60"/>
      <c r="SR4" s="60"/>
      <c r="SS4" s="60"/>
      <c r="ST4" s="60"/>
      <c r="SU4" s="81"/>
      <c r="UW4" s="61"/>
      <c r="UX4" s="60"/>
      <c r="UY4" s="60"/>
      <c r="UZ4" s="60"/>
      <c r="VA4" s="60"/>
      <c r="VB4" s="60"/>
      <c r="VC4" s="60"/>
      <c r="VD4" s="60"/>
      <c r="VE4" s="81"/>
      <c r="XG4" s="61"/>
      <c r="XH4" s="60"/>
      <c r="XI4" s="60"/>
      <c r="XJ4" s="60"/>
      <c r="XK4" s="60"/>
      <c r="XL4" s="60"/>
      <c r="XM4" s="60"/>
      <c r="XN4" s="60"/>
      <c r="XO4" s="81"/>
    </row>
    <row r="5" spans="1:639" hidden="1" x14ac:dyDescent="0.25">
      <c r="A5" s="70" t="str">
        <f t="shared" si="33"/>
        <v>У09.02.03 Прогр-е в КС(2014)9 кл., очная</v>
      </c>
      <c r="B5" s="177" t="s">
        <v>646</v>
      </c>
      <c r="C5" s="178" t="s">
        <v>92</v>
      </c>
      <c r="D5" s="178" t="s">
        <v>350</v>
      </c>
      <c r="E5" s="178"/>
      <c r="F5" s="177">
        <v>2012</v>
      </c>
      <c r="G5" s="191">
        <f t="shared" si="0"/>
        <v>63</v>
      </c>
      <c r="H5" s="191">
        <f t="shared" si="1"/>
        <v>292</v>
      </c>
      <c r="I5" s="191">
        <f>IF(VLOOKUP(B5,ФГОС!A$3:U$34,5,FALSE)=INT(H5/62),INT(H5/62),"ОШ!")</f>
        <v>4</v>
      </c>
      <c r="J5" s="191">
        <f>IF(VLOOKUP(B5,ФГОС!A$3:U$34,6,FALSE)=INT(MOD(H5,62)/4.332),INT(MOD(H5,62)/4.332),"ОШ!")</f>
        <v>10</v>
      </c>
      <c r="K5" s="191">
        <f t="shared" si="2"/>
        <v>158</v>
      </c>
      <c r="L5" s="191">
        <f t="shared" si="3"/>
        <v>11</v>
      </c>
      <c r="M5" s="191">
        <f t="shared" si="4"/>
        <v>18</v>
      </c>
      <c r="N5" s="191">
        <f t="shared" si="5"/>
        <v>4</v>
      </c>
      <c r="O5" s="191">
        <f t="shared" si="6"/>
        <v>9</v>
      </c>
      <c r="P5" s="191">
        <f t="shared" si="7"/>
        <v>4</v>
      </c>
      <c r="Q5" s="191">
        <f t="shared" si="8"/>
        <v>2</v>
      </c>
      <c r="R5" s="191">
        <f t="shared" si="9"/>
        <v>45</v>
      </c>
      <c r="S5" s="237" t="str">
        <f>IF(VLOOKUP(B5,ФГОС!A$3:U$34,21,FALSE)=SUM(K5:R5),"ок!","ОШ!")</f>
        <v>ок!</v>
      </c>
      <c r="CD5" s="67">
        <v>1</v>
      </c>
      <c r="CE5" s="61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1" t="s">
        <v>328</v>
      </c>
      <c r="CW5" s="63" t="s">
        <v>328</v>
      </c>
      <c r="CX5" s="61"/>
      <c r="CY5" s="60"/>
      <c r="CZ5" s="60"/>
      <c r="DA5" s="60"/>
      <c r="DB5" s="60"/>
      <c r="DC5" s="60"/>
      <c r="DD5" s="60"/>
      <c r="DE5" s="60"/>
      <c r="DF5" s="60"/>
      <c r="DG5" s="60"/>
      <c r="DH5" s="60" t="s">
        <v>328</v>
      </c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 t="s">
        <v>47</v>
      </c>
      <c r="DV5" s="60" t="s">
        <v>47</v>
      </c>
      <c r="DW5" s="60" t="s">
        <v>328</v>
      </c>
      <c r="DX5" s="60" t="s">
        <v>328</v>
      </c>
      <c r="DY5" s="60" t="s">
        <v>328</v>
      </c>
      <c r="DZ5" s="60" t="s">
        <v>328</v>
      </c>
      <c r="EA5" s="60" t="s">
        <v>328</v>
      </c>
      <c r="EB5" s="60" t="s">
        <v>328</v>
      </c>
      <c r="EC5" s="60" t="s">
        <v>328</v>
      </c>
      <c r="ED5" s="78" t="s">
        <v>328</v>
      </c>
      <c r="EE5" s="61">
        <f t="shared" si="34"/>
        <v>39</v>
      </c>
      <c r="EF5" s="60">
        <f t="shared" si="35"/>
        <v>0</v>
      </c>
      <c r="EG5" s="60">
        <f t="shared" si="10"/>
        <v>0</v>
      </c>
      <c r="EH5" s="60">
        <f t="shared" si="36"/>
        <v>0</v>
      </c>
      <c r="EI5" s="60">
        <f t="shared" si="11"/>
        <v>2</v>
      </c>
      <c r="EJ5" s="60">
        <f t="shared" si="12"/>
        <v>0</v>
      </c>
      <c r="EK5" s="60">
        <f t="shared" si="13"/>
        <v>0</v>
      </c>
      <c r="EL5" s="60">
        <f t="shared" si="14"/>
        <v>11</v>
      </c>
      <c r="EM5" s="81" t="str">
        <f t="shared" si="15"/>
        <v>ок!</v>
      </c>
      <c r="EN5" s="80">
        <v>2</v>
      </c>
      <c r="EO5" s="61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 t="s">
        <v>570</v>
      </c>
      <c r="FC5" s="60" t="s">
        <v>570</v>
      </c>
      <c r="FD5" s="60" t="s">
        <v>570</v>
      </c>
      <c r="FE5" s="60" t="s">
        <v>47</v>
      </c>
      <c r="FF5" s="61" t="s">
        <v>328</v>
      </c>
      <c r="FG5" s="63" t="s">
        <v>328</v>
      </c>
      <c r="FH5" s="61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 t="s">
        <v>571</v>
      </c>
      <c r="FY5" s="60" t="s">
        <v>571</v>
      </c>
      <c r="FZ5" s="60" t="s">
        <v>571</v>
      </c>
      <c r="GA5" s="60" t="s">
        <v>572</v>
      </c>
      <c r="GB5" s="60" t="s">
        <v>572</v>
      </c>
      <c r="GC5" s="60" t="s">
        <v>572</v>
      </c>
      <c r="GD5" s="60" t="s">
        <v>572</v>
      </c>
      <c r="GE5" s="60" t="s">
        <v>572</v>
      </c>
      <c r="GF5" s="60" t="s">
        <v>359</v>
      </c>
      <c r="GG5" s="60" t="s">
        <v>328</v>
      </c>
      <c r="GH5" s="60" t="s">
        <v>328</v>
      </c>
      <c r="GI5" s="60" t="s">
        <v>328</v>
      </c>
      <c r="GJ5" s="60" t="s">
        <v>328</v>
      </c>
      <c r="GK5" s="60" t="s">
        <v>328</v>
      </c>
      <c r="GL5" s="60" t="s">
        <v>328</v>
      </c>
      <c r="GM5" s="60" t="s">
        <v>328</v>
      </c>
      <c r="GN5" s="78" t="s">
        <v>328</v>
      </c>
      <c r="GO5" s="61">
        <f t="shared" si="37"/>
        <v>29</v>
      </c>
      <c r="GP5" s="60">
        <f t="shared" si="38"/>
        <v>11</v>
      </c>
      <c r="GQ5" s="60">
        <f t="shared" si="16"/>
        <v>0</v>
      </c>
      <c r="GR5" s="60">
        <f t="shared" si="39"/>
        <v>0</v>
      </c>
      <c r="GS5" s="60">
        <f t="shared" si="17"/>
        <v>2</v>
      </c>
      <c r="GT5" s="60">
        <f t="shared" si="18"/>
        <v>0</v>
      </c>
      <c r="GU5" s="60">
        <f t="shared" si="19"/>
        <v>0</v>
      </c>
      <c r="GV5" s="60">
        <f t="shared" si="20"/>
        <v>10</v>
      </c>
      <c r="GW5" s="81" t="str">
        <f t="shared" si="21"/>
        <v>ок!</v>
      </c>
      <c r="GX5" s="80">
        <v>3</v>
      </c>
      <c r="GY5" s="61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1" t="s">
        <v>328</v>
      </c>
      <c r="HQ5" s="78" t="s">
        <v>328</v>
      </c>
      <c r="HR5" s="61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 t="s">
        <v>582</v>
      </c>
      <c r="IJ5" s="60" t="s">
        <v>582</v>
      </c>
      <c r="IK5" s="60" t="s">
        <v>582</v>
      </c>
      <c r="IL5" s="60" t="s">
        <v>582</v>
      </c>
      <c r="IM5" s="60" t="s">
        <v>373</v>
      </c>
      <c r="IN5" s="60" t="s">
        <v>373</v>
      </c>
      <c r="IO5" s="60" t="s">
        <v>369</v>
      </c>
      <c r="IP5" s="60" t="s">
        <v>328</v>
      </c>
      <c r="IQ5" s="60" t="s">
        <v>328</v>
      </c>
      <c r="IR5" s="60" t="s">
        <v>328</v>
      </c>
      <c r="IS5" s="60" t="s">
        <v>328</v>
      </c>
      <c r="IT5" s="60" t="s">
        <v>328</v>
      </c>
      <c r="IU5" s="60" t="s">
        <v>328</v>
      </c>
      <c r="IV5" s="60" t="s">
        <v>328</v>
      </c>
      <c r="IW5" s="60" t="s">
        <v>328</v>
      </c>
      <c r="IX5" s="62" t="s">
        <v>328</v>
      </c>
      <c r="IY5" s="61">
        <f t="shared" si="40"/>
        <v>34</v>
      </c>
      <c r="IZ5" s="60">
        <f t="shared" si="41"/>
        <v>0</v>
      </c>
      <c r="JA5" s="60">
        <f t="shared" si="22"/>
        <v>0</v>
      </c>
      <c r="JB5" s="60">
        <f t="shared" si="42"/>
        <v>6</v>
      </c>
      <c r="JC5" s="60">
        <f t="shared" si="23"/>
        <v>1</v>
      </c>
      <c r="JD5" s="60">
        <f t="shared" si="24"/>
        <v>0</v>
      </c>
      <c r="JE5" s="60">
        <f t="shared" si="43"/>
        <v>0</v>
      </c>
      <c r="JF5" s="60">
        <f t="shared" si="25"/>
        <v>11</v>
      </c>
      <c r="JG5" s="81" t="str">
        <f t="shared" si="26"/>
        <v>ок!</v>
      </c>
      <c r="JH5" s="80">
        <v>4</v>
      </c>
      <c r="JI5" s="61"/>
      <c r="JJ5" s="60"/>
      <c r="JK5" s="60"/>
      <c r="JL5" s="60"/>
      <c r="JM5" s="60"/>
      <c r="JN5" s="60"/>
      <c r="JO5" s="60"/>
      <c r="JP5" s="60"/>
      <c r="JQ5" s="60"/>
      <c r="JR5" s="60"/>
      <c r="JS5" s="60"/>
      <c r="JT5" s="60"/>
      <c r="JU5" s="60"/>
      <c r="JV5" s="60" t="s">
        <v>576</v>
      </c>
      <c r="JW5" s="60" t="s">
        <v>577</v>
      </c>
      <c r="JX5" s="60" t="s">
        <v>577</v>
      </c>
      <c r="JY5" s="60" t="s">
        <v>370</v>
      </c>
      <c r="JZ5" s="61" t="s">
        <v>328</v>
      </c>
      <c r="KA5" s="63" t="s">
        <v>328</v>
      </c>
      <c r="KB5" s="61"/>
      <c r="KC5" s="60"/>
      <c r="KD5" s="60"/>
      <c r="KE5" s="60"/>
      <c r="KF5" s="60"/>
      <c r="KG5" s="60"/>
      <c r="KH5" s="60"/>
      <c r="KI5" s="60"/>
      <c r="KJ5" s="60"/>
      <c r="KK5" s="60"/>
      <c r="KL5" s="60"/>
      <c r="KM5" s="60"/>
      <c r="KN5" s="60"/>
      <c r="KO5" s="60"/>
      <c r="KP5" s="60"/>
      <c r="KQ5" s="60"/>
      <c r="KR5" s="60"/>
      <c r="KS5" s="60"/>
      <c r="KT5" s="60" t="s">
        <v>581</v>
      </c>
      <c r="KU5" s="60" t="s">
        <v>580</v>
      </c>
      <c r="KV5" s="60" t="s">
        <v>580</v>
      </c>
      <c r="KW5" s="60" t="s">
        <v>365</v>
      </c>
      <c r="KX5" s="60" t="s">
        <v>365</v>
      </c>
      <c r="KY5" s="60" t="s">
        <v>366</v>
      </c>
      <c r="KZ5" s="60" t="s">
        <v>328</v>
      </c>
      <c r="LA5" s="60" t="s">
        <v>328</v>
      </c>
      <c r="LB5" s="60" t="s">
        <v>328</v>
      </c>
      <c r="LC5" s="60" t="s">
        <v>328</v>
      </c>
      <c r="LD5" s="60" t="s">
        <v>328</v>
      </c>
      <c r="LE5" s="60" t="s">
        <v>328</v>
      </c>
      <c r="LF5" s="60" t="s">
        <v>328</v>
      </c>
      <c r="LG5" s="60" t="s">
        <v>328</v>
      </c>
      <c r="LH5" s="83" t="s">
        <v>328</v>
      </c>
      <c r="LI5" s="61">
        <f t="shared" si="44"/>
        <v>31</v>
      </c>
      <c r="LJ5" s="60">
        <f t="shared" si="45"/>
        <v>0</v>
      </c>
      <c r="LK5" s="60">
        <f t="shared" si="27"/>
        <v>0</v>
      </c>
      <c r="LL5" s="60">
        <f t="shared" si="46"/>
        <v>8</v>
      </c>
      <c r="LM5" s="60">
        <f t="shared" si="28"/>
        <v>2</v>
      </c>
      <c r="LN5" s="60">
        <f t="shared" si="29"/>
        <v>0</v>
      </c>
      <c r="LO5" s="60">
        <f t="shared" si="30"/>
        <v>0</v>
      </c>
      <c r="LP5" s="60">
        <f t="shared" si="31"/>
        <v>11</v>
      </c>
      <c r="LQ5" s="81" t="str">
        <f t="shared" si="32"/>
        <v>ок!</v>
      </c>
      <c r="LR5" s="80">
        <v>5</v>
      </c>
      <c r="LS5" s="61"/>
      <c r="LT5" s="60"/>
      <c r="LU5" s="60"/>
      <c r="LV5" s="60"/>
      <c r="LW5" s="60"/>
      <c r="LX5" s="60"/>
      <c r="LY5" s="60"/>
      <c r="LZ5" s="60"/>
      <c r="MA5" s="60"/>
      <c r="MB5" s="60"/>
      <c r="MC5" s="60"/>
      <c r="MD5" s="60"/>
      <c r="ME5" s="60"/>
      <c r="MF5" s="60"/>
      <c r="MG5" s="60"/>
      <c r="MH5" s="60"/>
      <c r="MI5" s="60" t="s">
        <v>590</v>
      </c>
      <c r="MJ5" s="61" t="s">
        <v>328</v>
      </c>
      <c r="MK5" s="63" t="s">
        <v>328</v>
      </c>
      <c r="ML5" s="61"/>
      <c r="MM5" s="60"/>
      <c r="MN5" s="60"/>
      <c r="MO5" s="60"/>
      <c r="MP5" s="60"/>
      <c r="MQ5" s="60"/>
      <c r="MR5" s="60"/>
      <c r="MS5" s="60"/>
      <c r="MT5" s="60"/>
      <c r="MU5" s="60" t="s">
        <v>591</v>
      </c>
      <c r="MV5" s="60" t="s">
        <v>595</v>
      </c>
      <c r="MW5" s="60" t="s">
        <v>595</v>
      </c>
      <c r="MX5" s="60" t="s">
        <v>374</v>
      </c>
      <c r="MY5" s="60" t="s">
        <v>47</v>
      </c>
      <c r="MZ5" s="60" t="s">
        <v>347</v>
      </c>
      <c r="NA5" s="60" t="s">
        <v>347</v>
      </c>
      <c r="NB5" s="60" t="s">
        <v>347</v>
      </c>
      <c r="NC5" s="60" t="s">
        <v>347</v>
      </c>
      <c r="ND5" s="60" t="s">
        <v>31</v>
      </c>
      <c r="NE5" s="60" t="s">
        <v>31</v>
      </c>
      <c r="NF5" s="60" t="s">
        <v>31</v>
      </c>
      <c r="NG5" s="60" t="s">
        <v>31</v>
      </c>
      <c r="NH5" s="60" t="s">
        <v>336</v>
      </c>
      <c r="NI5" s="60" t="s">
        <v>336</v>
      </c>
      <c r="NJ5" s="60" t="s">
        <v>354</v>
      </c>
      <c r="NK5" s="60" t="s">
        <v>354</v>
      </c>
      <c r="NL5" s="60" t="s">
        <v>354</v>
      </c>
      <c r="NM5" s="60" t="s">
        <v>354</v>
      </c>
      <c r="NN5" s="60" t="s">
        <v>354</v>
      </c>
      <c r="NO5" s="60" t="s">
        <v>354</v>
      </c>
      <c r="NP5" s="60" t="s">
        <v>354</v>
      </c>
      <c r="NQ5" s="60" t="s">
        <v>354</v>
      </c>
      <c r="NR5" s="78" t="s">
        <v>354</v>
      </c>
      <c r="NS5" s="61">
        <f t="shared" ref="NS5:NS67" si="47">COUNTIF(LS5:NR5,"")+COUNTIF(LS5:NR5,"|*")/2+COUNTIF(LS5:NR5,"*|")/2+COUNTIF(LS5:NR5,"у")+COUNTIF(LS5:NR5,"п")</f>
        <v>25</v>
      </c>
      <c r="NT5" s="60">
        <f t="shared" ref="NT5:NT67" si="48">COUNTIF(LS5:NR5,"УП*")+COUNTIF(LS5:NR5,"*|УП*")/2-COUNTIF(LS5:NR5,"УП*|*")/2</f>
        <v>0</v>
      </c>
      <c r="NU5" s="60">
        <f>COUNTIF(LS5:NR5,"ПП.Д")</f>
        <v>4</v>
      </c>
      <c r="NV5" s="60">
        <f>COUNTIF(LS5:NR5,"ПП*")+COUNTIF(LS5:NR5,"*|ПП*")/2-COUNTIF(LS5:NR5,"ПП*|*")/2-NU5</f>
        <v>4</v>
      </c>
      <c r="NW5" s="60">
        <f>COUNTIF(LS5:NR5,"С*")+COUNTIF(LS5:NR5,"*|С*")/2-COUNTIF(LS5:NR5,"С*|*")/2</f>
        <v>2</v>
      </c>
      <c r="NX5" s="60">
        <f>COUNTIF(LS5:NR5,"Д")</f>
        <v>4</v>
      </c>
      <c r="NY5" s="60">
        <f>COUNTIF(LS5:NR5,"ГИА")</f>
        <v>2</v>
      </c>
      <c r="NZ5" s="60">
        <f>COUNTIF(LS5:NR5,"К")+COUNTIF(LS5:NR5,"*|К")/2+COUNTIF(LS5:NR5,"К|*")/2</f>
        <v>2</v>
      </c>
      <c r="OA5" s="81" t="str">
        <f>IF(SUM(NS5:NZ5)+COUNTIF(LS5:NR5,"=~*")=52,"ок!","ОШ!")</f>
        <v>ок!</v>
      </c>
      <c r="QC5" s="61"/>
      <c r="QD5" s="60"/>
      <c r="QE5" s="60"/>
      <c r="QF5" s="60"/>
      <c r="QG5" s="60"/>
      <c r="QH5" s="60"/>
      <c r="QI5" s="60"/>
      <c r="QJ5" s="60"/>
      <c r="QK5" s="81"/>
      <c r="SM5" s="61"/>
      <c r="SN5" s="60"/>
      <c r="SO5" s="60"/>
      <c r="SP5" s="60"/>
      <c r="SQ5" s="60"/>
      <c r="SR5" s="60"/>
      <c r="SS5" s="60"/>
      <c r="ST5" s="60"/>
      <c r="SU5" s="81"/>
      <c r="UW5" s="61"/>
      <c r="UX5" s="60"/>
      <c r="UY5" s="60"/>
      <c r="UZ5" s="60"/>
      <c r="VA5" s="60"/>
      <c r="VB5" s="60"/>
      <c r="VC5" s="60"/>
      <c r="VD5" s="60"/>
      <c r="VE5" s="81"/>
      <c r="XG5" s="61"/>
      <c r="XH5" s="60"/>
      <c r="XI5" s="60"/>
      <c r="XJ5" s="60"/>
      <c r="XK5" s="60"/>
      <c r="XL5" s="60"/>
      <c r="XM5" s="60"/>
      <c r="XN5" s="60"/>
      <c r="XO5" s="81"/>
    </row>
    <row r="6" spans="1:639" hidden="1" x14ac:dyDescent="0.25">
      <c r="A6" s="70" t="str">
        <f t="shared" si="33"/>
        <v>У15.02.08 ТехМаш(2014)9 кл., очная</v>
      </c>
      <c r="B6" s="177" t="s">
        <v>647</v>
      </c>
      <c r="C6" s="178" t="s">
        <v>92</v>
      </c>
      <c r="D6" s="178" t="s">
        <v>350</v>
      </c>
      <c r="E6" s="178"/>
      <c r="F6" s="177">
        <v>2012</v>
      </c>
      <c r="G6" s="191">
        <f t="shared" si="0"/>
        <v>63</v>
      </c>
      <c r="H6" s="191">
        <f t="shared" si="1"/>
        <v>292</v>
      </c>
      <c r="I6" s="191">
        <f>IF(VLOOKUP(B6,ФГОС!A$3:U$34,5,FALSE)=INT(H6/62),INT(H6/62),"ОШ!")</f>
        <v>4</v>
      </c>
      <c r="J6" s="191">
        <f>IF(VLOOKUP(B6,ФГОС!A$3:U$34,6,FALSE)=INT(MOD(H6,62)/4.332),INT(MOD(H6,62)/4.332),"ОШ!")</f>
        <v>10</v>
      </c>
      <c r="K6" s="191">
        <f t="shared" si="2"/>
        <v>156</v>
      </c>
      <c r="L6" s="191">
        <f t="shared" si="3"/>
        <v>13</v>
      </c>
      <c r="M6" s="191">
        <f t="shared" si="4"/>
        <v>16</v>
      </c>
      <c r="N6" s="191">
        <f t="shared" si="5"/>
        <v>5</v>
      </c>
      <c r="O6" s="191">
        <f t="shared" si="6"/>
        <v>10</v>
      </c>
      <c r="P6" s="191">
        <f t="shared" si="7"/>
        <v>4</v>
      </c>
      <c r="Q6" s="191">
        <f t="shared" si="8"/>
        <v>2</v>
      </c>
      <c r="R6" s="191">
        <f t="shared" si="9"/>
        <v>45</v>
      </c>
      <c r="S6" s="237" t="str">
        <f>IF(VLOOKUP(B6,ФГОС!A$3:U$34,21,FALSE)=SUM(K6:R6),"ок!","ОШ!")</f>
        <v>ок!</v>
      </c>
      <c r="CD6" s="67">
        <v>1</v>
      </c>
      <c r="CE6" s="61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1" t="s">
        <v>328</v>
      </c>
      <c r="CW6" s="63" t="s">
        <v>328</v>
      </c>
      <c r="CX6" s="61"/>
      <c r="CY6" s="60"/>
      <c r="CZ6" s="60"/>
      <c r="DA6" s="60"/>
      <c r="DB6" s="60"/>
      <c r="DC6" s="60"/>
      <c r="DD6" s="60"/>
      <c r="DE6" s="60"/>
      <c r="DF6" s="60"/>
      <c r="DG6" s="60"/>
      <c r="DH6" s="60" t="s">
        <v>328</v>
      </c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 t="s">
        <v>47</v>
      </c>
      <c r="DV6" s="60" t="s">
        <v>47</v>
      </c>
      <c r="DW6" s="60" t="s">
        <v>328</v>
      </c>
      <c r="DX6" s="60" t="s">
        <v>328</v>
      </c>
      <c r="DY6" s="60" t="s">
        <v>328</v>
      </c>
      <c r="DZ6" s="60" t="s">
        <v>328</v>
      </c>
      <c r="EA6" s="60" t="s">
        <v>328</v>
      </c>
      <c r="EB6" s="60" t="s">
        <v>328</v>
      </c>
      <c r="EC6" s="60" t="s">
        <v>328</v>
      </c>
      <c r="ED6" s="78" t="s">
        <v>328</v>
      </c>
      <c r="EE6" s="61">
        <f t="shared" si="34"/>
        <v>39</v>
      </c>
      <c r="EF6" s="60">
        <f t="shared" si="35"/>
        <v>0</v>
      </c>
      <c r="EG6" s="60">
        <f t="shared" si="10"/>
        <v>0</v>
      </c>
      <c r="EH6" s="60">
        <f t="shared" si="36"/>
        <v>0</v>
      </c>
      <c r="EI6" s="60">
        <f t="shared" si="11"/>
        <v>2</v>
      </c>
      <c r="EJ6" s="60">
        <f t="shared" si="12"/>
        <v>0</v>
      </c>
      <c r="EK6" s="60">
        <f t="shared" si="13"/>
        <v>0</v>
      </c>
      <c r="EL6" s="60">
        <f t="shared" si="14"/>
        <v>11</v>
      </c>
      <c r="EM6" s="81" t="str">
        <f t="shared" si="15"/>
        <v>ок!</v>
      </c>
      <c r="EN6" s="80">
        <v>2</v>
      </c>
      <c r="EO6" s="61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 t="s">
        <v>47</v>
      </c>
      <c r="FF6" s="61" t="s">
        <v>328</v>
      </c>
      <c r="FG6" s="63" t="s">
        <v>328</v>
      </c>
      <c r="FH6" s="61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 t="s">
        <v>47</v>
      </c>
      <c r="GF6" s="60" t="s">
        <v>328</v>
      </c>
      <c r="GG6" s="60" t="s">
        <v>328</v>
      </c>
      <c r="GH6" s="60" t="s">
        <v>328</v>
      </c>
      <c r="GI6" s="60" t="s">
        <v>328</v>
      </c>
      <c r="GJ6" s="60" t="s">
        <v>328</v>
      </c>
      <c r="GK6" s="60" t="s">
        <v>328</v>
      </c>
      <c r="GL6" s="60" t="s">
        <v>328</v>
      </c>
      <c r="GM6" s="60" t="s">
        <v>328</v>
      </c>
      <c r="GN6" s="78" t="s">
        <v>328</v>
      </c>
      <c r="GO6" s="61">
        <f t="shared" si="37"/>
        <v>39</v>
      </c>
      <c r="GP6" s="60">
        <f t="shared" si="38"/>
        <v>0</v>
      </c>
      <c r="GQ6" s="60">
        <f t="shared" si="16"/>
        <v>0</v>
      </c>
      <c r="GR6" s="60">
        <f t="shared" si="39"/>
        <v>0</v>
      </c>
      <c r="GS6" s="60">
        <f t="shared" si="17"/>
        <v>2</v>
      </c>
      <c r="GT6" s="60">
        <f t="shared" si="18"/>
        <v>0</v>
      </c>
      <c r="GU6" s="60">
        <f t="shared" si="19"/>
        <v>0</v>
      </c>
      <c r="GV6" s="60">
        <f t="shared" si="20"/>
        <v>11</v>
      </c>
      <c r="GW6" s="81" t="str">
        <f t="shared" si="21"/>
        <v>ок!</v>
      </c>
      <c r="GX6" s="80">
        <v>3</v>
      </c>
      <c r="GY6" s="61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 t="s">
        <v>47</v>
      </c>
      <c r="HP6" s="61" t="s">
        <v>328</v>
      </c>
      <c r="HQ6" s="78" t="s">
        <v>328</v>
      </c>
      <c r="HR6" s="61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 t="s">
        <v>358</v>
      </c>
      <c r="IH6" s="60" t="s">
        <v>358</v>
      </c>
      <c r="II6" s="60" t="s">
        <v>358</v>
      </c>
      <c r="IJ6" s="60" t="s">
        <v>358</v>
      </c>
      <c r="IK6" s="60" t="s">
        <v>358</v>
      </c>
      <c r="IL6" s="60" t="s">
        <v>358</v>
      </c>
      <c r="IM6" s="60" t="s">
        <v>358</v>
      </c>
      <c r="IN6" s="60" t="s">
        <v>358</v>
      </c>
      <c r="IO6" s="60" t="s">
        <v>358</v>
      </c>
      <c r="IP6" s="60" t="s">
        <v>360</v>
      </c>
      <c r="IQ6" s="60" t="s">
        <v>328</v>
      </c>
      <c r="IR6" s="60" t="s">
        <v>328</v>
      </c>
      <c r="IS6" s="60" t="s">
        <v>328</v>
      </c>
      <c r="IT6" s="60" t="s">
        <v>328</v>
      </c>
      <c r="IU6" s="60" t="s">
        <v>328</v>
      </c>
      <c r="IV6" s="60" t="s">
        <v>328</v>
      </c>
      <c r="IW6" s="60" t="s">
        <v>328</v>
      </c>
      <c r="IX6" s="63" t="s">
        <v>328</v>
      </c>
      <c r="IY6" s="61">
        <f t="shared" si="40"/>
        <v>31</v>
      </c>
      <c r="IZ6" s="60">
        <f t="shared" si="41"/>
        <v>9</v>
      </c>
      <c r="JA6" s="60">
        <f t="shared" si="22"/>
        <v>0</v>
      </c>
      <c r="JB6" s="60">
        <f t="shared" si="42"/>
        <v>0</v>
      </c>
      <c r="JC6" s="60">
        <f t="shared" si="23"/>
        <v>2</v>
      </c>
      <c r="JD6" s="60">
        <f t="shared" si="24"/>
        <v>0</v>
      </c>
      <c r="JE6" s="60">
        <f t="shared" si="43"/>
        <v>0</v>
      </c>
      <c r="JF6" s="60">
        <f t="shared" si="25"/>
        <v>10</v>
      </c>
      <c r="JG6" s="81" t="str">
        <f t="shared" si="26"/>
        <v>ок!</v>
      </c>
      <c r="JH6" s="80">
        <v>4</v>
      </c>
      <c r="JI6" s="61" t="s">
        <v>361</v>
      </c>
      <c r="JJ6" s="61" t="s">
        <v>361</v>
      </c>
      <c r="JK6" s="61" t="s">
        <v>361</v>
      </c>
      <c r="JL6" s="61" t="s">
        <v>361</v>
      </c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0"/>
      <c r="JX6" s="60"/>
      <c r="JY6" s="60" t="s">
        <v>47</v>
      </c>
      <c r="JZ6" s="61" t="s">
        <v>328</v>
      </c>
      <c r="KA6" s="63" t="s">
        <v>328</v>
      </c>
      <c r="KB6" s="61"/>
      <c r="KC6" s="60"/>
      <c r="KD6" s="60"/>
      <c r="KE6" s="60"/>
      <c r="KF6" s="60"/>
      <c r="KG6" s="60"/>
      <c r="KH6" s="60"/>
      <c r="KI6" s="60"/>
      <c r="KJ6" s="60"/>
      <c r="KK6" s="60"/>
      <c r="KL6" s="60"/>
      <c r="KM6" s="60"/>
      <c r="KN6" s="60"/>
      <c r="KO6" s="60"/>
      <c r="KP6" s="60"/>
      <c r="KQ6" s="60"/>
      <c r="KR6" s="60" t="s">
        <v>365</v>
      </c>
      <c r="KS6" s="60" t="s">
        <v>365</v>
      </c>
      <c r="KT6" s="60" t="s">
        <v>365</v>
      </c>
      <c r="KU6" s="60" t="s">
        <v>365</v>
      </c>
      <c r="KV6" s="60" t="s">
        <v>365</v>
      </c>
      <c r="KW6" s="60" t="s">
        <v>365</v>
      </c>
      <c r="KX6" s="60" t="s">
        <v>365</v>
      </c>
      <c r="KY6" s="60" t="s">
        <v>366</v>
      </c>
      <c r="KZ6" s="60" t="s">
        <v>328</v>
      </c>
      <c r="LA6" s="60" t="s">
        <v>328</v>
      </c>
      <c r="LB6" s="60" t="s">
        <v>328</v>
      </c>
      <c r="LC6" s="60" t="s">
        <v>328</v>
      </c>
      <c r="LD6" s="60" t="s">
        <v>328</v>
      </c>
      <c r="LE6" s="60" t="s">
        <v>328</v>
      </c>
      <c r="LF6" s="60" t="s">
        <v>328</v>
      </c>
      <c r="LG6" s="60" t="s">
        <v>328</v>
      </c>
      <c r="LH6" s="78" t="s">
        <v>328</v>
      </c>
      <c r="LI6" s="61">
        <f t="shared" si="44"/>
        <v>28</v>
      </c>
      <c r="LJ6" s="60">
        <f t="shared" si="45"/>
        <v>4</v>
      </c>
      <c r="LK6" s="60">
        <f t="shared" si="27"/>
        <v>0</v>
      </c>
      <c r="LL6" s="60">
        <f t="shared" si="46"/>
        <v>7</v>
      </c>
      <c r="LM6" s="60">
        <f t="shared" si="28"/>
        <v>2</v>
      </c>
      <c r="LN6" s="60">
        <f t="shared" si="29"/>
        <v>0</v>
      </c>
      <c r="LO6" s="60">
        <f t="shared" si="30"/>
        <v>0</v>
      </c>
      <c r="LP6" s="60">
        <f t="shared" si="31"/>
        <v>11</v>
      </c>
      <c r="LQ6" s="81" t="str">
        <f t="shared" si="32"/>
        <v>ок!</v>
      </c>
      <c r="LR6" s="80">
        <v>5</v>
      </c>
      <c r="LS6" s="61"/>
      <c r="LT6" s="60"/>
      <c r="LU6" s="60"/>
      <c r="LV6" s="60"/>
      <c r="LW6" s="60"/>
      <c r="LX6" s="60"/>
      <c r="LY6" s="60"/>
      <c r="LZ6" s="60"/>
      <c r="MA6" s="60"/>
      <c r="MB6" s="60"/>
      <c r="MC6" s="60"/>
      <c r="MD6" s="60"/>
      <c r="ME6" s="60" t="s">
        <v>367</v>
      </c>
      <c r="MF6" s="60" t="s">
        <v>367</v>
      </c>
      <c r="MG6" s="60" t="s">
        <v>367</v>
      </c>
      <c r="MH6" s="60" t="s">
        <v>367</v>
      </c>
      <c r="MI6" s="60" t="s">
        <v>367</v>
      </c>
      <c r="MJ6" s="61" t="s">
        <v>328</v>
      </c>
      <c r="MK6" s="63" t="s">
        <v>328</v>
      </c>
      <c r="ML6" s="61"/>
      <c r="MM6" s="60"/>
      <c r="MN6" s="60"/>
      <c r="MO6" s="60"/>
      <c r="MP6" s="60"/>
      <c r="MQ6" s="60"/>
      <c r="MR6" s="60"/>
      <c r="MS6" s="60" t="s">
        <v>364</v>
      </c>
      <c r="MT6" s="60" t="s">
        <v>364</v>
      </c>
      <c r="MU6" s="60" t="s">
        <v>364</v>
      </c>
      <c r="MV6" s="60" t="s">
        <v>368</v>
      </c>
      <c r="MW6" s="60" t="s">
        <v>371</v>
      </c>
      <c r="MX6" s="60" t="s">
        <v>47</v>
      </c>
      <c r="MY6" s="60" t="s">
        <v>347</v>
      </c>
      <c r="MZ6" s="60" t="s">
        <v>347</v>
      </c>
      <c r="NA6" s="60" t="s">
        <v>347</v>
      </c>
      <c r="NB6" s="60" t="s">
        <v>347</v>
      </c>
      <c r="NC6" s="60" t="s">
        <v>347</v>
      </c>
      <c r="ND6" s="60" t="s">
        <v>31</v>
      </c>
      <c r="NE6" s="60" t="s">
        <v>31</v>
      </c>
      <c r="NF6" s="60" t="s">
        <v>31</v>
      </c>
      <c r="NG6" s="60" t="s">
        <v>31</v>
      </c>
      <c r="NH6" s="60" t="s">
        <v>336</v>
      </c>
      <c r="NI6" s="60" t="s">
        <v>336</v>
      </c>
      <c r="NJ6" s="60" t="s">
        <v>354</v>
      </c>
      <c r="NK6" s="60" t="s">
        <v>354</v>
      </c>
      <c r="NL6" s="60" t="s">
        <v>354</v>
      </c>
      <c r="NM6" s="60" t="s">
        <v>354</v>
      </c>
      <c r="NN6" s="60" t="s">
        <v>354</v>
      </c>
      <c r="NO6" s="60" t="s">
        <v>354</v>
      </c>
      <c r="NP6" s="60" t="s">
        <v>354</v>
      </c>
      <c r="NQ6" s="60" t="s">
        <v>354</v>
      </c>
      <c r="NR6" s="78" t="s">
        <v>354</v>
      </c>
      <c r="NS6" s="61">
        <f t="shared" si="47"/>
        <v>19</v>
      </c>
      <c r="NT6" s="60">
        <f t="shared" si="48"/>
        <v>0</v>
      </c>
      <c r="NU6" s="60">
        <f>COUNTIF(LS6:NR6,"ПП.Д")</f>
        <v>5</v>
      </c>
      <c r="NV6" s="60">
        <f>COUNTIF(LS6:NR6,"ПП*")+COUNTIF(LS6:NR6,"*|ПП*")/2-COUNTIF(LS6:NR6,"ПП*|*")/2-NU6</f>
        <v>9</v>
      </c>
      <c r="NW6" s="60">
        <f>COUNTIF(LS6:NR6,"С*")+COUNTIF(LS6:NR6,"*|С*")/2-COUNTIF(LS6:NR6,"С*|*")/2</f>
        <v>2</v>
      </c>
      <c r="NX6" s="60">
        <f>COUNTIF(LS6:NR6,"Д")</f>
        <v>4</v>
      </c>
      <c r="NY6" s="60">
        <f>COUNTIF(LS6:NR6,"ГИА")</f>
        <v>2</v>
      </c>
      <c r="NZ6" s="60">
        <f>COUNTIF(LS6:NR6,"К")+COUNTIF(LS6:NR6,"*|К")/2+COUNTIF(LS6:NR6,"К|*")/2</f>
        <v>2</v>
      </c>
      <c r="OA6" s="81" t="str">
        <f>IF(SUM(NS6:NZ6)+COUNTIF(LS6:NR6,"=~*")=52,"ок!","ОШ!")</f>
        <v>ок!</v>
      </c>
      <c r="QC6" s="61"/>
      <c r="QD6" s="60"/>
      <c r="QE6" s="60"/>
      <c r="QF6" s="60"/>
      <c r="QG6" s="60"/>
      <c r="QH6" s="60"/>
      <c r="QI6" s="60"/>
      <c r="QJ6" s="60"/>
      <c r="QK6" s="81"/>
      <c r="SM6" s="61"/>
      <c r="SN6" s="60"/>
      <c r="SO6" s="60"/>
      <c r="SP6" s="60"/>
      <c r="SQ6" s="60"/>
      <c r="SR6" s="60"/>
      <c r="SS6" s="60"/>
      <c r="ST6" s="60"/>
      <c r="SU6" s="81"/>
      <c r="UW6" s="61"/>
      <c r="UX6" s="60"/>
      <c r="UY6" s="60"/>
      <c r="UZ6" s="60"/>
      <c r="VA6" s="60"/>
      <c r="VB6" s="60"/>
      <c r="VC6" s="60"/>
      <c r="VD6" s="60"/>
      <c r="VE6" s="81"/>
      <c r="XG6" s="61"/>
      <c r="XH6" s="60"/>
      <c r="XI6" s="60"/>
      <c r="XJ6" s="60"/>
      <c r="XK6" s="60"/>
      <c r="XL6" s="60"/>
      <c r="XM6" s="60"/>
      <c r="XN6" s="60"/>
      <c r="XO6" s="81"/>
    </row>
    <row r="7" spans="1:639" hidden="1" x14ac:dyDescent="0.25">
      <c r="A7" s="70" t="str">
        <f t="shared" si="33"/>
        <v>Б09.02.03 Прогр-е в КС(2014)9 кл., очная</v>
      </c>
      <c r="B7" s="177" t="s">
        <v>648</v>
      </c>
      <c r="C7" s="178" t="s">
        <v>92</v>
      </c>
      <c r="D7" s="178" t="s">
        <v>350</v>
      </c>
      <c r="E7" s="178"/>
      <c r="F7" s="177">
        <v>2012</v>
      </c>
      <c r="G7" s="191">
        <f t="shared" si="0"/>
        <v>63</v>
      </c>
      <c r="H7" s="191">
        <f t="shared" si="1"/>
        <v>230</v>
      </c>
      <c r="I7" s="191">
        <f>IF(VLOOKUP(B7,ФГОС!A$3:U$34,5,FALSE)=INT(H7/62),INT(H7/62),"ОШ!")</f>
        <v>3</v>
      </c>
      <c r="J7" s="191">
        <f>IF(VLOOKUP(B7,ФГОС!A$3:U$34,6,FALSE)=INT(MOD(H7,62)/4.332),INT(MOD(H7,62)/4.332),"ОШ!")</f>
        <v>10</v>
      </c>
      <c r="K7" s="191">
        <f t="shared" si="2"/>
        <v>123</v>
      </c>
      <c r="L7" s="191">
        <f t="shared" si="3"/>
        <v>11</v>
      </c>
      <c r="M7" s="191">
        <f t="shared" si="4"/>
        <v>14</v>
      </c>
      <c r="N7" s="191">
        <f t="shared" si="5"/>
        <v>4</v>
      </c>
      <c r="O7" s="191">
        <f t="shared" si="6"/>
        <v>7</v>
      </c>
      <c r="P7" s="191">
        <f t="shared" si="7"/>
        <v>4</v>
      </c>
      <c r="Q7" s="191">
        <f t="shared" si="8"/>
        <v>2</v>
      </c>
      <c r="R7" s="191">
        <f t="shared" si="9"/>
        <v>34</v>
      </c>
      <c r="S7" s="237" t="str">
        <f>IF(VLOOKUP(B7,ФГОС!A$3:U$34,21,FALSE)=SUM(K7:R7),"ок!","ОШ!")</f>
        <v>ок!</v>
      </c>
      <c r="CD7" s="67">
        <v>1</v>
      </c>
      <c r="CE7" s="61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1" t="s">
        <v>328</v>
      </c>
      <c r="CW7" s="63" t="s">
        <v>328</v>
      </c>
      <c r="CX7" s="61"/>
      <c r="CY7" s="60"/>
      <c r="CZ7" s="60"/>
      <c r="DA7" s="60"/>
      <c r="DB7" s="60"/>
      <c r="DC7" s="60"/>
      <c r="DD7" s="60"/>
      <c r="DE7" s="60"/>
      <c r="DF7" s="60"/>
      <c r="DG7" s="60"/>
      <c r="DH7" s="60" t="s">
        <v>328</v>
      </c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 t="s">
        <v>47</v>
      </c>
      <c r="DV7" s="60" t="s">
        <v>47</v>
      </c>
      <c r="DW7" s="60" t="s">
        <v>328</v>
      </c>
      <c r="DX7" s="60" t="s">
        <v>328</v>
      </c>
      <c r="DY7" s="60" t="s">
        <v>328</v>
      </c>
      <c r="DZ7" s="60" t="s">
        <v>328</v>
      </c>
      <c r="EA7" s="60" t="s">
        <v>328</v>
      </c>
      <c r="EB7" s="60" t="s">
        <v>328</v>
      </c>
      <c r="EC7" s="60" t="s">
        <v>328</v>
      </c>
      <c r="ED7" s="78" t="s">
        <v>328</v>
      </c>
      <c r="EE7" s="61">
        <f t="shared" si="34"/>
        <v>39</v>
      </c>
      <c r="EF7" s="60">
        <f t="shared" si="35"/>
        <v>0</v>
      </c>
      <c r="EG7" s="60">
        <f t="shared" si="10"/>
        <v>0</v>
      </c>
      <c r="EH7" s="60">
        <f t="shared" si="36"/>
        <v>0</v>
      </c>
      <c r="EI7" s="60">
        <f t="shared" si="11"/>
        <v>2</v>
      </c>
      <c r="EJ7" s="60">
        <f t="shared" si="12"/>
        <v>0</v>
      </c>
      <c r="EK7" s="60">
        <f t="shared" si="13"/>
        <v>0</v>
      </c>
      <c r="EL7" s="60">
        <f t="shared" si="14"/>
        <v>11</v>
      </c>
      <c r="EM7" s="81" t="str">
        <f t="shared" si="15"/>
        <v>ок!</v>
      </c>
      <c r="EN7" s="80">
        <v>2</v>
      </c>
      <c r="EO7" s="61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 t="s">
        <v>573</v>
      </c>
      <c r="FC7" s="60" t="s">
        <v>573</v>
      </c>
      <c r="FD7" s="60" t="s">
        <v>573</v>
      </c>
      <c r="FE7" s="60" t="s">
        <v>47</v>
      </c>
      <c r="FF7" s="61" t="s">
        <v>328</v>
      </c>
      <c r="FG7" s="63" t="s">
        <v>328</v>
      </c>
      <c r="FH7" s="61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 t="s">
        <v>574</v>
      </c>
      <c r="FY7" s="60" t="s">
        <v>574</v>
      </c>
      <c r="FZ7" s="60" t="s">
        <v>574</v>
      </c>
      <c r="GA7" s="60" t="s">
        <v>575</v>
      </c>
      <c r="GB7" s="60" t="s">
        <v>575</v>
      </c>
      <c r="GC7" s="60" t="s">
        <v>575</v>
      </c>
      <c r="GD7" s="60" t="s">
        <v>575</v>
      </c>
      <c r="GE7" s="60" t="s">
        <v>575</v>
      </c>
      <c r="GF7" s="60" t="s">
        <v>360</v>
      </c>
      <c r="GG7" s="60" t="s">
        <v>328</v>
      </c>
      <c r="GH7" s="60" t="s">
        <v>328</v>
      </c>
      <c r="GI7" s="60" t="s">
        <v>328</v>
      </c>
      <c r="GJ7" s="60" t="s">
        <v>328</v>
      </c>
      <c r="GK7" s="60" t="s">
        <v>328</v>
      </c>
      <c r="GL7" s="60" t="s">
        <v>328</v>
      </c>
      <c r="GM7" s="60" t="s">
        <v>328</v>
      </c>
      <c r="GN7" s="78" t="s">
        <v>328</v>
      </c>
      <c r="GO7" s="61">
        <f t="shared" si="37"/>
        <v>29</v>
      </c>
      <c r="GP7" s="60">
        <f t="shared" si="38"/>
        <v>11</v>
      </c>
      <c r="GQ7" s="60">
        <f t="shared" si="16"/>
        <v>0</v>
      </c>
      <c r="GR7" s="60">
        <f t="shared" si="39"/>
        <v>0</v>
      </c>
      <c r="GS7" s="60">
        <f t="shared" si="17"/>
        <v>2</v>
      </c>
      <c r="GT7" s="60">
        <f t="shared" si="18"/>
        <v>0</v>
      </c>
      <c r="GU7" s="60">
        <f t="shared" si="19"/>
        <v>0</v>
      </c>
      <c r="GV7" s="60">
        <f t="shared" si="20"/>
        <v>10</v>
      </c>
      <c r="GW7" s="81" t="str">
        <f t="shared" si="21"/>
        <v>ок!</v>
      </c>
      <c r="GX7" s="80">
        <v>3</v>
      </c>
      <c r="GY7" s="61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 t="s">
        <v>578</v>
      </c>
      <c r="HO7" s="60" t="s">
        <v>578</v>
      </c>
      <c r="HP7" s="61" t="s">
        <v>328</v>
      </c>
      <c r="HQ7" s="78" t="s">
        <v>328</v>
      </c>
      <c r="HR7" s="61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 t="s">
        <v>576</v>
      </c>
      <c r="IJ7" s="60" t="s">
        <v>394</v>
      </c>
      <c r="IK7" s="60" t="s">
        <v>394</v>
      </c>
      <c r="IL7" s="60" t="s">
        <v>372</v>
      </c>
      <c r="IM7" s="60" t="s">
        <v>372</v>
      </c>
      <c r="IN7" s="60" t="s">
        <v>372</v>
      </c>
      <c r="IO7" s="60" t="s">
        <v>372</v>
      </c>
      <c r="IP7" s="60" t="s">
        <v>369</v>
      </c>
      <c r="IQ7" s="60" t="s">
        <v>328</v>
      </c>
      <c r="IR7" s="60" t="s">
        <v>328</v>
      </c>
      <c r="IS7" s="60" t="s">
        <v>328</v>
      </c>
      <c r="IT7" s="60" t="s">
        <v>328</v>
      </c>
      <c r="IU7" s="60" t="s">
        <v>328</v>
      </c>
      <c r="IV7" s="60" t="s">
        <v>328</v>
      </c>
      <c r="IW7" s="60" t="s">
        <v>328</v>
      </c>
      <c r="IX7" s="63" t="s">
        <v>328</v>
      </c>
      <c r="IY7" s="61">
        <f t="shared" si="40"/>
        <v>32</v>
      </c>
      <c r="IZ7" s="60">
        <f t="shared" si="41"/>
        <v>0</v>
      </c>
      <c r="JA7" s="60">
        <f t="shared" si="22"/>
        <v>0</v>
      </c>
      <c r="JB7" s="60">
        <f t="shared" si="42"/>
        <v>9</v>
      </c>
      <c r="JC7" s="60">
        <f t="shared" si="23"/>
        <v>1</v>
      </c>
      <c r="JD7" s="60">
        <f t="shared" si="24"/>
        <v>0</v>
      </c>
      <c r="JE7" s="60">
        <f t="shared" si="43"/>
        <v>0</v>
      </c>
      <c r="JF7" s="60">
        <f t="shared" si="25"/>
        <v>10</v>
      </c>
      <c r="JG7" s="81" t="str">
        <f t="shared" si="26"/>
        <v>ок!</v>
      </c>
      <c r="JH7" s="80">
        <v>4</v>
      </c>
      <c r="JI7" s="61"/>
      <c r="JJ7" s="61"/>
      <c r="JK7" s="61"/>
      <c r="JL7" s="61"/>
      <c r="JM7" s="60"/>
      <c r="JN7" s="60"/>
      <c r="JO7" s="60"/>
      <c r="JP7" s="60"/>
      <c r="JQ7" s="60"/>
      <c r="JR7" s="60"/>
      <c r="JS7" s="60"/>
      <c r="JT7" s="60"/>
      <c r="JU7" s="60"/>
      <c r="JV7" s="60" t="s">
        <v>577</v>
      </c>
      <c r="JW7" s="60" t="s">
        <v>577</v>
      </c>
      <c r="JX7" s="60" t="s">
        <v>592</v>
      </c>
      <c r="JY7" s="60" t="s">
        <v>370</v>
      </c>
      <c r="JZ7" s="61" t="s">
        <v>328</v>
      </c>
      <c r="KA7" s="63" t="s">
        <v>328</v>
      </c>
      <c r="KB7" s="61"/>
      <c r="KC7" s="60"/>
      <c r="KD7" s="60"/>
      <c r="KE7" s="60"/>
      <c r="KF7" s="60"/>
      <c r="KG7" s="60"/>
      <c r="KH7" s="60"/>
      <c r="KI7" s="60"/>
      <c r="KJ7" s="60"/>
      <c r="KK7" s="60"/>
      <c r="KL7" s="60" t="s">
        <v>580</v>
      </c>
      <c r="KM7" s="60" t="s">
        <v>580</v>
      </c>
      <c r="KN7" s="60" t="s">
        <v>366</v>
      </c>
      <c r="KO7" s="60" t="s">
        <v>328</v>
      </c>
      <c r="KP7" s="60" t="s">
        <v>347</v>
      </c>
      <c r="KQ7" s="60" t="s">
        <v>347</v>
      </c>
      <c r="KR7" s="60" t="s">
        <v>347</v>
      </c>
      <c r="KS7" s="60" t="s">
        <v>347</v>
      </c>
      <c r="KT7" s="60" t="s">
        <v>31</v>
      </c>
      <c r="KU7" s="60" t="s">
        <v>31</v>
      </c>
      <c r="KV7" s="60" t="s">
        <v>31</v>
      </c>
      <c r="KW7" s="60" t="s">
        <v>31</v>
      </c>
      <c r="KX7" s="60" t="s">
        <v>336</v>
      </c>
      <c r="KY7" s="60" t="s">
        <v>336</v>
      </c>
      <c r="KZ7" s="60" t="s">
        <v>354</v>
      </c>
      <c r="LA7" s="60" t="s">
        <v>354</v>
      </c>
      <c r="LB7" s="60" t="s">
        <v>354</v>
      </c>
      <c r="LC7" s="60" t="s">
        <v>354</v>
      </c>
      <c r="LD7" s="60" t="s">
        <v>354</v>
      </c>
      <c r="LE7" s="60" t="s">
        <v>354</v>
      </c>
      <c r="LF7" s="60" t="s">
        <v>354</v>
      </c>
      <c r="LG7" s="60" t="s">
        <v>354</v>
      </c>
      <c r="LH7" s="78" t="s">
        <v>354</v>
      </c>
      <c r="LI7" s="61">
        <f t="shared" si="44"/>
        <v>23</v>
      </c>
      <c r="LJ7" s="60">
        <f t="shared" si="45"/>
        <v>0</v>
      </c>
      <c r="LK7" s="60">
        <f t="shared" si="27"/>
        <v>4</v>
      </c>
      <c r="LL7" s="60">
        <f t="shared" si="46"/>
        <v>5</v>
      </c>
      <c r="LM7" s="60">
        <f t="shared" si="28"/>
        <v>2</v>
      </c>
      <c r="LN7" s="60">
        <f t="shared" si="29"/>
        <v>4</v>
      </c>
      <c r="LO7" s="60">
        <f t="shared" si="30"/>
        <v>2</v>
      </c>
      <c r="LP7" s="60">
        <f t="shared" si="31"/>
        <v>3</v>
      </c>
      <c r="LQ7" s="81" t="str">
        <f t="shared" si="32"/>
        <v>ок!</v>
      </c>
      <c r="LR7" s="68"/>
      <c r="LS7" s="68"/>
      <c r="LT7" s="68"/>
      <c r="LU7" s="68"/>
      <c r="LV7" s="68"/>
      <c r="LW7" s="68"/>
      <c r="LX7" s="68"/>
      <c r="LY7" s="68"/>
      <c r="LZ7" s="68"/>
      <c r="MA7" s="68"/>
      <c r="MB7" s="68"/>
      <c r="MC7" s="68"/>
      <c r="MD7" s="68"/>
      <c r="ME7" s="68"/>
      <c r="MF7" s="68"/>
      <c r="MG7" s="68"/>
      <c r="MH7" s="68"/>
      <c r="MI7" s="68"/>
      <c r="MJ7" s="68"/>
      <c r="MK7" s="68"/>
      <c r="ML7" s="68"/>
      <c r="MM7" s="68"/>
      <c r="MN7" s="68"/>
      <c r="MO7" s="68"/>
      <c r="MP7" s="68"/>
      <c r="MQ7" s="68"/>
      <c r="MR7" s="68"/>
      <c r="MS7" s="68"/>
      <c r="MT7" s="68"/>
      <c r="MU7" s="68"/>
      <c r="MV7" s="68"/>
      <c r="MW7" s="68"/>
      <c r="MX7" s="68"/>
      <c r="MY7" s="68"/>
      <c r="MZ7" s="68"/>
      <c r="NA7" s="68"/>
      <c r="NB7" s="68"/>
      <c r="NC7" s="68"/>
      <c r="ND7" s="68"/>
      <c r="NE7" s="68"/>
      <c r="NF7" s="68"/>
      <c r="NG7" s="68"/>
      <c r="NH7" s="68"/>
      <c r="NI7" s="68"/>
      <c r="NJ7" s="68"/>
      <c r="NK7" s="68"/>
      <c r="NL7" s="68"/>
      <c r="NM7" s="68"/>
      <c r="NN7" s="68"/>
      <c r="NO7" s="68"/>
      <c r="NP7" s="68"/>
      <c r="NQ7" s="68"/>
      <c r="NR7" s="68"/>
      <c r="NS7" s="61"/>
      <c r="NT7" s="60"/>
      <c r="NU7" s="60"/>
      <c r="NV7" s="60"/>
      <c r="NW7" s="60"/>
      <c r="NX7" s="60"/>
      <c r="NY7" s="60"/>
      <c r="NZ7" s="60"/>
      <c r="OA7" s="81"/>
      <c r="QC7" s="61"/>
      <c r="QD7" s="60"/>
      <c r="QE7" s="60"/>
      <c r="QF7" s="60"/>
      <c r="QG7" s="60"/>
      <c r="QH7" s="60"/>
      <c r="QI7" s="60"/>
      <c r="QJ7" s="60"/>
      <c r="QK7" s="81"/>
      <c r="SM7" s="61"/>
      <c r="SN7" s="60"/>
      <c r="SO7" s="60"/>
      <c r="SP7" s="60"/>
      <c r="SQ7" s="60"/>
      <c r="SR7" s="60"/>
      <c r="SS7" s="60"/>
      <c r="ST7" s="60"/>
      <c r="SU7" s="81"/>
      <c r="UW7" s="61"/>
      <c r="UX7" s="60"/>
      <c r="UY7" s="60"/>
      <c r="UZ7" s="60"/>
      <c r="VA7" s="60"/>
      <c r="VB7" s="60"/>
      <c r="VC7" s="60"/>
      <c r="VD7" s="60"/>
      <c r="VE7" s="81"/>
      <c r="XG7" s="61"/>
      <c r="XH7" s="60"/>
      <c r="XI7" s="60"/>
      <c r="XJ7" s="60"/>
      <c r="XK7" s="60"/>
      <c r="XL7" s="60"/>
      <c r="XM7" s="60"/>
      <c r="XN7" s="60"/>
      <c r="XO7" s="81"/>
    </row>
    <row r="8" spans="1:639" hidden="1" x14ac:dyDescent="0.25">
      <c r="A8" s="70" t="str">
        <f t="shared" si="33"/>
        <v>Б10.02.03 Инф.безопасность АС(2014)9 кл., очная</v>
      </c>
      <c r="B8" s="177" t="s">
        <v>649</v>
      </c>
      <c r="C8" s="178" t="s">
        <v>92</v>
      </c>
      <c r="D8" s="178" t="s">
        <v>350</v>
      </c>
      <c r="E8" s="178"/>
      <c r="F8" s="177">
        <v>2012</v>
      </c>
      <c r="G8" s="191">
        <f t="shared" si="0"/>
        <v>63</v>
      </c>
      <c r="H8" s="191">
        <f t="shared" si="1"/>
        <v>230</v>
      </c>
      <c r="I8" s="191">
        <f>IF(VLOOKUP(B8,ФГОС!A$3:U$34,5,FALSE)=INT(H8/62),INT(H8/62),"ОШ!")</f>
        <v>3</v>
      </c>
      <c r="J8" s="191">
        <f>IF(VLOOKUP(B8,ФГОС!A$3:U$34,6,FALSE)=INT(MOD(H8,62)/4.332),INT(MOD(H8,62)/4.332),"ОШ!")</f>
        <v>10</v>
      </c>
      <c r="K8" s="191">
        <f t="shared" si="2"/>
        <v>123</v>
      </c>
      <c r="L8" s="191">
        <f t="shared" si="3"/>
        <v>16</v>
      </c>
      <c r="M8" s="191">
        <f t="shared" si="4"/>
        <v>10</v>
      </c>
      <c r="N8" s="191">
        <f t="shared" si="5"/>
        <v>4</v>
      </c>
      <c r="O8" s="191">
        <f t="shared" si="6"/>
        <v>7</v>
      </c>
      <c r="P8" s="191">
        <f t="shared" si="7"/>
        <v>4</v>
      </c>
      <c r="Q8" s="191">
        <f t="shared" si="8"/>
        <v>2</v>
      </c>
      <c r="R8" s="191">
        <f t="shared" si="9"/>
        <v>33</v>
      </c>
      <c r="S8" s="237" t="str">
        <f>IF(VLOOKUP(B8,ФГОС!A$3:U$34,21,FALSE)=SUM(K8:R8),"ок!","ОШ!")</f>
        <v>ок!</v>
      </c>
      <c r="CD8" s="67">
        <v>1</v>
      </c>
      <c r="CE8" s="61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1" t="s">
        <v>328</v>
      </c>
      <c r="CW8" s="63" t="s">
        <v>328</v>
      </c>
      <c r="CX8" s="61"/>
      <c r="CY8" s="60"/>
      <c r="CZ8" s="60"/>
      <c r="DA8" s="60"/>
      <c r="DB8" s="60"/>
      <c r="DC8" s="60"/>
      <c r="DD8" s="60"/>
      <c r="DE8" s="60"/>
      <c r="DF8" s="60"/>
      <c r="DG8" s="60"/>
      <c r="DH8" s="60" t="s">
        <v>328</v>
      </c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 t="s">
        <v>47</v>
      </c>
      <c r="DV8" s="60" t="s">
        <v>47</v>
      </c>
      <c r="DW8" s="60" t="s">
        <v>328</v>
      </c>
      <c r="DX8" s="60" t="s">
        <v>328</v>
      </c>
      <c r="DY8" s="60" t="s">
        <v>328</v>
      </c>
      <c r="DZ8" s="60" t="s">
        <v>328</v>
      </c>
      <c r="EA8" s="60" t="s">
        <v>328</v>
      </c>
      <c r="EB8" s="60" t="s">
        <v>328</v>
      </c>
      <c r="EC8" s="60" t="s">
        <v>328</v>
      </c>
      <c r="ED8" s="78" t="s">
        <v>328</v>
      </c>
      <c r="EE8" s="61">
        <f t="shared" si="34"/>
        <v>39</v>
      </c>
      <c r="EF8" s="60">
        <f t="shared" si="35"/>
        <v>0</v>
      </c>
      <c r="EG8" s="60">
        <f t="shared" si="10"/>
        <v>0</v>
      </c>
      <c r="EH8" s="60">
        <f t="shared" si="36"/>
        <v>0</v>
      </c>
      <c r="EI8" s="60">
        <f t="shared" si="11"/>
        <v>2</v>
      </c>
      <c r="EJ8" s="60">
        <f t="shared" si="12"/>
        <v>0</v>
      </c>
      <c r="EK8" s="60">
        <f t="shared" si="13"/>
        <v>0</v>
      </c>
      <c r="EL8" s="60">
        <f t="shared" si="14"/>
        <v>11</v>
      </c>
      <c r="EM8" s="81" t="str">
        <f t="shared" si="15"/>
        <v>ок!</v>
      </c>
      <c r="EN8" s="80">
        <v>2</v>
      </c>
      <c r="EO8" s="61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 t="s">
        <v>573</v>
      </c>
      <c r="FC8" s="60" t="s">
        <v>573</v>
      </c>
      <c r="FD8" s="60" t="s">
        <v>573</v>
      </c>
      <c r="FE8" s="60" t="s">
        <v>47</v>
      </c>
      <c r="FF8" s="61" t="s">
        <v>328</v>
      </c>
      <c r="FG8" s="63" t="s">
        <v>328</v>
      </c>
      <c r="FH8" s="61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 t="s">
        <v>574</v>
      </c>
      <c r="FY8" s="60" t="s">
        <v>574</v>
      </c>
      <c r="FZ8" s="60" t="s">
        <v>574</v>
      </c>
      <c r="GA8" s="60" t="s">
        <v>575</v>
      </c>
      <c r="GB8" s="60" t="s">
        <v>575</v>
      </c>
      <c r="GC8" s="60" t="s">
        <v>575</v>
      </c>
      <c r="GD8" s="60" t="s">
        <v>575</v>
      </c>
      <c r="GE8" s="60" t="s">
        <v>575</v>
      </c>
      <c r="GF8" s="60" t="s">
        <v>360</v>
      </c>
      <c r="GG8" s="60" t="s">
        <v>328</v>
      </c>
      <c r="GH8" s="60" t="s">
        <v>328</v>
      </c>
      <c r="GI8" s="60" t="s">
        <v>328</v>
      </c>
      <c r="GJ8" s="60" t="s">
        <v>328</v>
      </c>
      <c r="GK8" s="60" t="s">
        <v>328</v>
      </c>
      <c r="GL8" s="60" t="s">
        <v>328</v>
      </c>
      <c r="GM8" s="60" t="s">
        <v>328</v>
      </c>
      <c r="GN8" s="78" t="s">
        <v>328</v>
      </c>
      <c r="GO8" s="61">
        <f t="shared" si="37"/>
        <v>29</v>
      </c>
      <c r="GP8" s="60">
        <f t="shared" si="38"/>
        <v>11</v>
      </c>
      <c r="GQ8" s="60">
        <f t="shared" si="16"/>
        <v>0</v>
      </c>
      <c r="GR8" s="60">
        <f t="shared" si="39"/>
        <v>0</v>
      </c>
      <c r="GS8" s="60">
        <f t="shared" si="17"/>
        <v>2</v>
      </c>
      <c r="GT8" s="60">
        <f t="shared" si="18"/>
        <v>0</v>
      </c>
      <c r="GU8" s="60">
        <f t="shared" si="19"/>
        <v>0</v>
      </c>
      <c r="GV8" s="60">
        <f t="shared" si="20"/>
        <v>10</v>
      </c>
      <c r="GW8" s="81" t="str">
        <f t="shared" si="21"/>
        <v>ок!</v>
      </c>
      <c r="GX8" s="80">
        <v>3</v>
      </c>
      <c r="GY8" s="61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 t="s">
        <v>579</v>
      </c>
      <c r="HO8" s="60" t="s">
        <v>579</v>
      </c>
      <c r="HP8" s="61" t="s">
        <v>328</v>
      </c>
      <c r="HQ8" s="78" t="s">
        <v>328</v>
      </c>
      <c r="HR8" s="61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 t="s">
        <v>584</v>
      </c>
      <c r="IJ8" s="60" t="s">
        <v>381</v>
      </c>
      <c r="IK8" s="60" t="s">
        <v>381</v>
      </c>
      <c r="IL8" s="60" t="s">
        <v>381</v>
      </c>
      <c r="IM8" s="60" t="s">
        <v>381</v>
      </c>
      <c r="IN8" s="60" t="s">
        <v>369</v>
      </c>
      <c r="IO8" s="60" t="s">
        <v>363</v>
      </c>
      <c r="IP8" s="60" t="s">
        <v>363</v>
      </c>
      <c r="IQ8" s="60" t="s">
        <v>328</v>
      </c>
      <c r="IR8" s="60" t="s">
        <v>328</v>
      </c>
      <c r="IS8" s="60" t="s">
        <v>328</v>
      </c>
      <c r="IT8" s="60" t="s">
        <v>328</v>
      </c>
      <c r="IU8" s="60" t="s">
        <v>328</v>
      </c>
      <c r="IV8" s="60" t="s">
        <v>328</v>
      </c>
      <c r="IW8" s="60" t="s">
        <v>328</v>
      </c>
      <c r="IX8" s="63" t="s">
        <v>328</v>
      </c>
      <c r="IY8" s="61">
        <f t="shared" si="40"/>
        <v>32</v>
      </c>
      <c r="IZ8" s="60">
        <f t="shared" si="41"/>
        <v>3</v>
      </c>
      <c r="JA8" s="60">
        <f t="shared" si="22"/>
        <v>0</v>
      </c>
      <c r="JB8" s="60">
        <f t="shared" si="42"/>
        <v>6</v>
      </c>
      <c r="JC8" s="60">
        <f t="shared" si="23"/>
        <v>1</v>
      </c>
      <c r="JD8" s="60">
        <f t="shared" si="24"/>
        <v>0</v>
      </c>
      <c r="JE8" s="60">
        <f t="shared" si="43"/>
        <v>0</v>
      </c>
      <c r="JF8" s="60">
        <f t="shared" si="25"/>
        <v>10</v>
      </c>
      <c r="JG8" s="81" t="str">
        <f t="shared" si="26"/>
        <v>ок!</v>
      </c>
      <c r="JH8" s="80">
        <v>4</v>
      </c>
      <c r="JI8" s="61"/>
      <c r="JJ8" s="61"/>
      <c r="JK8" s="61"/>
      <c r="JL8" s="61"/>
      <c r="JM8" s="60"/>
      <c r="JN8" s="60"/>
      <c r="JO8" s="60"/>
      <c r="JP8" s="60"/>
      <c r="JQ8" s="60"/>
      <c r="JR8" s="60"/>
      <c r="JS8" s="60"/>
      <c r="JT8" s="60"/>
      <c r="JU8" s="60"/>
      <c r="JV8" s="60" t="s">
        <v>593</v>
      </c>
      <c r="JW8" s="60" t="s">
        <v>593</v>
      </c>
      <c r="JX8" s="60" t="s">
        <v>601</v>
      </c>
      <c r="JY8" s="60" t="s">
        <v>370</v>
      </c>
      <c r="JZ8" s="61" t="s">
        <v>328</v>
      </c>
      <c r="KA8" s="63" t="s">
        <v>328</v>
      </c>
      <c r="KB8" s="61"/>
      <c r="KC8" s="60"/>
      <c r="KD8" s="60"/>
      <c r="KE8" s="60"/>
      <c r="KF8" s="60"/>
      <c r="KG8" s="60"/>
      <c r="KH8" s="60"/>
      <c r="KI8" s="60"/>
      <c r="KJ8" s="60"/>
      <c r="KK8" s="60"/>
      <c r="KL8" s="60" t="s">
        <v>601</v>
      </c>
      <c r="KM8" s="60" t="s">
        <v>383</v>
      </c>
      <c r="KN8" s="60" t="s">
        <v>383</v>
      </c>
      <c r="KO8" s="60" t="s">
        <v>366</v>
      </c>
      <c r="KP8" s="60" t="s">
        <v>347</v>
      </c>
      <c r="KQ8" s="60" t="s">
        <v>347</v>
      </c>
      <c r="KR8" s="60" t="s">
        <v>347</v>
      </c>
      <c r="KS8" s="60" t="s">
        <v>347</v>
      </c>
      <c r="KT8" s="60" t="s">
        <v>31</v>
      </c>
      <c r="KU8" s="60" t="s">
        <v>31</v>
      </c>
      <c r="KV8" s="60" t="s">
        <v>31</v>
      </c>
      <c r="KW8" s="60" t="s">
        <v>31</v>
      </c>
      <c r="KX8" s="60" t="s">
        <v>336</v>
      </c>
      <c r="KY8" s="60" t="s">
        <v>336</v>
      </c>
      <c r="KZ8" s="60" t="s">
        <v>354</v>
      </c>
      <c r="LA8" s="60" t="s">
        <v>354</v>
      </c>
      <c r="LB8" s="60" t="s">
        <v>354</v>
      </c>
      <c r="LC8" s="60" t="s">
        <v>354</v>
      </c>
      <c r="LD8" s="60" t="s">
        <v>354</v>
      </c>
      <c r="LE8" s="60" t="s">
        <v>354</v>
      </c>
      <c r="LF8" s="60" t="s">
        <v>354</v>
      </c>
      <c r="LG8" s="60" t="s">
        <v>354</v>
      </c>
      <c r="LH8" s="78" t="s">
        <v>354</v>
      </c>
      <c r="LI8" s="61">
        <f t="shared" si="44"/>
        <v>23</v>
      </c>
      <c r="LJ8" s="60">
        <f t="shared" si="45"/>
        <v>2</v>
      </c>
      <c r="LK8" s="60">
        <f t="shared" si="27"/>
        <v>4</v>
      </c>
      <c r="LL8" s="60">
        <f t="shared" si="46"/>
        <v>4</v>
      </c>
      <c r="LM8" s="60">
        <f t="shared" si="28"/>
        <v>2</v>
      </c>
      <c r="LN8" s="60">
        <f t="shared" si="29"/>
        <v>4</v>
      </c>
      <c r="LO8" s="60">
        <f t="shared" si="30"/>
        <v>2</v>
      </c>
      <c r="LP8" s="60">
        <f t="shared" si="31"/>
        <v>2</v>
      </c>
      <c r="LQ8" s="81" t="str">
        <f t="shared" si="32"/>
        <v>ок!</v>
      </c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  <c r="NC8" s="68"/>
      <c r="ND8" s="68"/>
      <c r="NE8" s="68"/>
      <c r="NF8" s="68"/>
      <c r="NG8" s="68"/>
      <c r="NH8" s="68"/>
      <c r="NI8" s="68"/>
      <c r="NJ8" s="68"/>
      <c r="NK8" s="68"/>
      <c r="NL8" s="68"/>
      <c r="NM8" s="68"/>
      <c r="NN8" s="68"/>
      <c r="NO8" s="68"/>
      <c r="NP8" s="68"/>
      <c r="NQ8" s="68"/>
      <c r="NR8" s="68"/>
      <c r="NS8" s="61"/>
      <c r="NT8" s="60"/>
      <c r="NU8" s="60"/>
      <c r="NV8" s="60"/>
      <c r="NW8" s="60"/>
      <c r="NX8" s="60"/>
      <c r="NY8" s="60"/>
      <c r="NZ8" s="60"/>
      <c r="OA8" s="81"/>
      <c r="OB8" s="68"/>
      <c r="OC8" s="68"/>
      <c r="OD8" s="68"/>
      <c r="OE8" s="68"/>
      <c r="OF8" s="68"/>
      <c r="OG8" s="68"/>
      <c r="OH8" s="68"/>
      <c r="OI8" s="68"/>
      <c r="OJ8" s="68"/>
      <c r="OK8" s="68"/>
      <c r="OL8" s="68"/>
      <c r="OM8" s="68"/>
      <c r="ON8" s="68"/>
      <c r="OO8" s="68"/>
      <c r="OP8" s="68"/>
      <c r="OQ8" s="68"/>
      <c r="OR8" s="68"/>
      <c r="OS8" s="68"/>
      <c r="OT8" s="68"/>
      <c r="OU8" s="68"/>
      <c r="OV8" s="68"/>
      <c r="OW8" s="68"/>
      <c r="OX8" s="68"/>
      <c r="OY8" s="68"/>
      <c r="OZ8" s="68"/>
      <c r="PA8" s="68"/>
      <c r="PB8" s="68"/>
      <c r="PC8" s="68"/>
      <c r="PD8" s="68"/>
      <c r="PE8" s="68"/>
      <c r="PF8" s="68"/>
      <c r="PG8" s="68"/>
      <c r="PH8" s="68"/>
      <c r="PI8" s="68"/>
      <c r="PJ8" s="68"/>
      <c r="PK8" s="68"/>
      <c r="PL8" s="68"/>
      <c r="PM8" s="68"/>
      <c r="PN8" s="68"/>
      <c r="PO8" s="68"/>
      <c r="PP8" s="68"/>
      <c r="PQ8" s="68"/>
      <c r="PR8" s="68"/>
      <c r="PS8" s="68"/>
      <c r="PT8" s="68"/>
      <c r="PU8" s="68"/>
      <c r="PV8" s="68"/>
      <c r="PW8" s="68"/>
      <c r="PX8" s="68"/>
      <c r="PY8" s="68"/>
      <c r="PZ8" s="68"/>
      <c r="QA8" s="68"/>
      <c r="QB8" s="68"/>
      <c r="QC8" s="61"/>
      <c r="QD8" s="60"/>
      <c r="QE8" s="60"/>
      <c r="QF8" s="60"/>
      <c r="QG8" s="60"/>
      <c r="QH8" s="60"/>
      <c r="QI8" s="60"/>
      <c r="QJ8" s="60"/>
      <c r="QK8" s="81"/>
      <c r="SM8" s="61"/>
      <c r="SN8" s="60"/>
      <c r="SO8" s="60"/>
      <c r="SP8" s="60"/>
      <c r="SQ8" s="60"/>
      <c r="SR8" s="60"/>
      <c r="SS8" s="60"/>
      <c r="ST8" s="60"/>
      <c r="SU8" s="81"/>
      <c r="UW8" s="61"/>
      <c r="UX8" s="60"/>
      <c r="UY8" s="60"/>
      <c r="UZ8" s="60"/>
      <c r="VA8" s="60"/>
      <c r="VB8" s="60"/>
      <c r="VC8" s="60"/>
      <c r="VD8" s="60"/>
      <c r="VE8" s="81"/>
      <c r="XG8" s="61"/>
      <c r="XH8" s="60"/>
      <c r="XI8" s="60"/>
      <c r="XJ8" s="60"/>
      <c r="XK8" s="60"/>
      <c r="XL8" s="60"/>
      <c r="XM8" s="60"/>
      <c r="XN8" s="60"/>
      <c r="XO8" s="81"/>
    </row>
    <row r="9" spans="1:639" hidden="1" x14ac:dyDescent="0.25">
      <c r="A9" s="70" t="str">
        <f t="shared" si="33"/>
        <v>Б12.02.03 Радиоэлектр.ПУ(2014)9 кл., очная</v>
      </c>
      <c r="B9" s="177" t="s">
        <v>650</v>
      </c>
      <c r="C9" s="178" t="s">
        <v>92</v>
      </c>
      <c r="D9" s="178" t="s">
        <v>350</v>
      </c>
      <c r="E9" s="178"/>
      <c r="F9" s="177">
        <v>2012</v>
      </c>
      <c r="G9" s="191">
        <f t="shared" si="0"/>
        <v>63</v>
      </c>
      <c r="H9" s="191">
        <f t="shared" si="1"/>
        <v>230</v>
      </c>
      <c r="I9" s="191">
        <f>IF(VLOOKUP(B9,ФГОС!A$3:U$34,5,FALSE)=INT(H9/62),INT(H9/62),"ОШ!")</f>
        <v>3</v>
      </c>
      <c r="J9" s="191">
        <f>IF(VLOOKUP(B9,ФГОС!A$3:U$34,6,FALSE)=INT(MOD(H9,62)/4.332),INT(MOD(H9,62)/4.332),"ОШ!")</f>
        <v>10</v>
      </c>
      <c r="K9" s="191">
        <f t="shared" si="2"/>
        <v>125</v>
      </c>
      <c r="L9" s="191">
        <f t="shared" si="3"/>
        <v>6</v>
      </c>
      <c r="M9" s="191">
        <f t="shared" si="4"/>
        <v>17</v>
      </c>
      <c r="N9" s="191">
        <f t="shared" si="5"/>
        <v>4</v>
      </c>
      <c r="O9" s="191">
        <f t="shared" si="6"/>
        <v>7</v>
      </c>
      <c r="P9" s="191">
        <f t="shared" si="7"/>
        <v>4</v>
      </c>
      <c r="Q9" s="191">
        <f t="shared" si="8"/>
        <v>2</v>
      </c>
      <c r="R9" s="191">
        <f t="shared" si="9"/>
        <v>34</v>
      </c>
      <c r="S9" s="237" t="str">
        <f>IF(VLOOKUP(B9,ФГОС!A$3:U$34,21,FALSE)=SUM(K9:R9),"ок!","ОШ!")</f>
        <v>ок!</v>
      </c>
      <c r="CD9" s="67">
        <v>1</v>
      </c>
      <c r="CE9" s="61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1" t="s">
        <v>328</v>
      </c>
      <c r="CW9" s="63" t="s">
        <v>328</v>
      </c>
      <c r="CX9" s="61"/>
      <c r="CY9" s="60"/>
      <c r="CZ9" s="60"/>
      <c r="DA9" s="60"/>
      <c r="DB9" s="60"/>
      <c r="DC9" s="60"/>
      <c r="DD9" s="60"/>
      <c r="DE9" s="60"/>
      <c r="DF9" s="60"/>
      <c r="DG9" s="60"/>
      <c r="DH9" s="60" t="s">
        <v>328</v>
      </c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 t="s">
        <v>47</v>
      </c>
      <c r="DV9" s="60" t="s">
        <v>47</v>
      </c>
      <c r="DW9" s="60" t="s">
        <v>328</v>
      </c>
      <c r="DX9" s="60" t="s">
        <v>328</v>
      </c>
      <c r="DY9" s="60" t="s">
        <v>328</v>
      </c>
      <c r="DZ9" s="60" t="s">
        <v>328</v>
      </c>
      <c r="EA9" s="60" t="s">
        <v>328</v>
      </c>
      <c r="EB9" s="60" t="s">
        <v>328</v>
      </c>
      <c r="EC9" s="60" t="s">
        <v>328</v>
      </c>
      <c r="ED9" s="78" t="s">
        <v>328</v>
      </c>
      <c r="EE9" s="61">
        <f t="shared" si="34"/>
        <v>39</v>
      </c>
      <c r="EF9" s="60">
        <f t="shared" si="35"/>
        <v>0</v>
      </c>
      <c r="EG9" s="60">
        <f t="shared" si="10"/>
        <v>0</v>
      </c>
      <c r="EH9" s="60">
        <f t="shared" si="36"/>
        <v>0</v>
      </c>
      <c r="EI9" s="60">
        <f t="shared" si="11"/>
        <v>2</v>
      </c>
      <c r="EJ9" s="60">
        <f t="shared" si="12"/>
        <v>0</v>
      </c>
      <c r="EK9" s="60">
        <f t="shared" si="13"/>
        <v>0</v>
      </c>
      <c r="EL9" s="60">
        <f t="shared" si="14"/>
        <v>11</v>
      </c>
      <c r="EM9" s="81" t="str">
        <f t="shared" si="15"/>
        <v>ок!</v>
      </c>
      <c r="EN9" s="80">
        <v>2</v>
      </c>
      <c r="EO9" s="61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 t="s">
        <v>47</v>
      </c>
      <c r="FF9" s="61" t="s">
        <v>328</v>
      </c>
      <c r="FG9" s="63" t="s">
        <v>328</v>
      </c>
      <c r="FH9" s="61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 t="s">
        <v>402</v>
      </c>
      <c r="GA9" s="60" t="s">
        <v>402</v>
      </c>
      <c r="GB9" s="60" t="s">
        <v>402</v>
      </c>
      <c r="GC9" s="60" t="s">
        <v>384</v>
      </c>
      <c r="GD9" s="60" t="s">
        <v>384</v>
      </c>
      <c r="GE9" s="60" t="s">
        <v>384</v>
      </c>
      <c r="GF9" s="60" t="s">
        <v>47</v>
      </c>
      <c r="GG9" s="60" t="s">
        <v>328</v>
      </c>
      <c r="GH9" s="60" t="s">
        <v>328</v>
      </c>
      <c r="GI9" s="60" t="s">
        <v>328</v>
      </c>
      <c r="GJ9" s="60" t="s">
        <v>328</v>
      </c>
      <c r="GK9" s="60" t="s">
        <v>328</v>
      </c>
      <c r="GL9" s="60" t="s">
        <v>328</v>
      </c>
      <c r="GM9" s="60" t="s">
        <v>328</v>
      </c>
      <c r="GN9" s="78" t="s">
        <v>328</v>
      </c>
      <c r="GO9" s="61">
        <f t="shared" si="37"/>
        <v>34</v>
      </c>
      <c r="GP9" s="60">
        <f t="shared" si="38"/>
        <v>6</v>
      </c>
      <c r="GQ9" s="60">
        <f t="shared" si="16"/>
        <v>0</v>
      </c>
      <c r="GR9" s="60">
        <f t="shared" si="39"/>
        <v>0</v>
      </c>
      <c r="GS9" s="60">
        <f t="shared" si="17"/>
        <v>2</v>
      </c>
      <c r="GT9" s="60">
        <f t="shared" si="18"/>
        <v>0</v>
      </c>
      <c r="GU9" s="60">
        <f t="shared" si="19"/>
        <v>0</v>
      </c>
      <c r="GV9" s="60">
        <f t="shared" si="20"/>
        <v>10</v>
      </c>
      <c r="GW9" s="81" t="str">
        <f t="shared" si="21"/>
        <v>ок!</v>
      </c>
      <c r="GX9" s="80">
        <v>3</v>
      </c>
      <c r="GY9" s="61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 t="s">
        <v>47</v>
      </c>
      <c r="HP9" s="61" t="s">
        <v>328</v>
      </c>
      <c r="HQ9" s="78" t="s">
        <v>328</v>
      </c>
      <c r="HR9" s="61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 t="s">
        <v>403</v>
      </c>
      <c r="IJ9" s="60" t="s">
        <v>403</v>
      </c>
      <c r="IK9" s="60" t="s">
        <v>403</v>
      </c>
      <c r="IL9" s="60" t="s">
        <v>403</v>
      </c>
      <c r="IM9" s="60" t="s">
        <v>403</v>
      </c>
      <c r="IN9" s="60" t="s">
        <v>403</v>
      </c>
      <c r="IO9" s="60" t="s">
        <v>404</v>
      </c>
      <c r="IP9" s="60" t="s">
        <v>328</v>
      </c>
      <c r="IQ9" s="60" t="s">
        <v>328</v>
      </c>
      <c r="IR9" s="60" t="s">
        <v>328</v>
      </c>
      <c r="IS9" s="60" t="s">
        <v>328</v>
      </c>
      <c r="IT9" s="60" t="s">
        <v>328</v>
      </c>
      <c r="IU9" s="60" t="s">
        <v>328</v>
      </c>
      <c r="IV9" s="60" t="s">
        <v>328</v>
      </c>
      <c r="IW9" s="60" t="s">
        <v>328</v>
      </c>
      <c r="IX9" s="63" t="s">
        <v>328</v>
      </c>
      <c r="IY9" s="61">
        <f t="shared" si="40"/>
        <v>33</v>
      </c>
      <c r="IZ9" s="60">
        <f t="shared" si="41"/>
        <v>0</v>
      </c>
      <c r="JA9" s="60">
        <f t="shared" si="22"/>
        <v>0</v>
      </c>
      <c r="JB9" s="60">
        <f t="shared" si="42"/>
        <v>6</v>
      </c>
      <c r="JC9" s="60">
        <f t="shared" si="23"/>
        <v>2</v>
      </c>
      <c r="JD9" s="60">
        <f t="shared" si="24"/>
        <v>0</v>
      </c>
      <c r="JE9" s="60">
        <f t="shared" si="43"/>
        <v>0</v>
      </c>
      <c r="JF9" s="60">
        <f t="shared" si="25"/>
        <v>11</v>
      </c>
      <c r="JG9" s="81" t="str">
        <f t="shared" si="26"/>
        <v>ок!</v>
      </c>
      <c r="JH9" s="80">
        <v>4</v>
      </c>
      <c r="JI9" s="61"/>
      <c r="JJ9" s="61"/>
      <c r="JK9" s="61"/>
      <c r="JL9" s="61"/>
      <c r="JM9" s="60"/>
      <c r="JN9" s="60"/>
      <c r="JO9" s="60"/>
      <c r="JP9" s="60"/>
      <c r="JQ9" s="60"/>
      <c r="JR9" s="60"/>
      <c r="JS9" s="60"/>
      <c r="JT9" s="60"/>
      <c r="JU9" s="60"/>
      <c r="JV9" s="60"/>
      <c r="JW9" s="60"/>
      <c r="JX9" s="60"/>
      <c r="JY9" s="60"/>
      <c r="JZ9" s="61" t="s">
        <v>328</v>
      </c>
      <c r="KA9" s="63" t="s">
        <v>328</v>
      </c>
      <c r="KB9" s="61"/>
      <c r="KC9" s="60"/>
      <c r="KD9" s="60" t="s">
        <v>363</v>
      </c>
      <c r="KE9" s="60" t="s">
        <v>363</v>
      </c>
      <c r="KF9" s="60" t="s">
        <v>363</v>
      </c>
      <c r="KG9" s="60" t="s">
        <v>363</v>
      </c>
      <c r="KH9" s="60" t="s">
        <v>363</v>
      </c>
      <c r="KI9" s="60" t="s">
        <v>363</v>
      </c>
      <c r="KJ9" s="60" t="s">
        <v>363</v>
      </c>
      <c r="KK9" s="60" t="s">
        <v>387</v>
      </c>
      <c r="KL9" s="60" t="s">
        <v>387</v>
      </c>
      <c r="KM9" s="60" t="s">
        <v>387</v>
      </c>
      <c r="KN9" s="60" t="s">
        <v>387</v>
      </c>
      <c r="KO9" s="60" t="s">
        <v>395</v>
      </c>
      <c r="KP9" s="60" t="s">
        <v>347</v>
      </c>
      <c r="KQ9" s="60" t="s">
        <v>347</v>
      </c>
      <c r="KR9" s="60" t="s">
        <v>347</v>
      </c>
      <c r="KS9" s="60" t="s">
        <v>347</v>
      </c>
      <c r="KT9" s="60" t="s">
        <v>31</v>
      </c>
      <c r="KU9" s="60" t="s">
        <v>31</v>
      </c>
      <c r="KV9" s="60" t="s">
        <v>31</v>
      </c>
      <c r="KW9" s="60" t="s">
        <v>31</v>
      </c>
      <c r="KX9" s="60" t="s">
        <v>336</v>
      </c>
      <c r="KY9" s="60" t="s">
        <v>336</v>
      </c>
      <c r="KZ9" s="60" t="s">
        <v>354</v>
      </c>
      <c r="LA9" s="60" t="s">
        <v>354</v>
      </c>
      <c r="LB9" s="60" t="s">
        <v>354</v>
      </c>
      <c r="LC9" s="60" t="s">
        <v>354</v>
      </c>
      <c r="LD9" s="60" t="s">
        <v>354</v>
      </c>
      <c r="LE9" s="60" t="s">
        <v>354</v>
      </c>
      <c r="LF9" s="60" t="s">
        <v>354</v>
      </c>
      <c r="LG9" s="60" t="s">
        <v>354</v>
      </c>
      <c r="LH9" s="78" t="s">
        <v>354</v>
      </c>
      <c r="LI9" s="61">
        <f t="shared" si="44"/>
        <v>19</v>
      </c>
      <c r="LJ9" s="60">
        <f t="shared" si="45"/>
        <v>0</v>
      </c>
      <c r="LK9" s="60">
        <f t="shared" si="27"/>
        <v>4</v>
      </c>
      <c r="LL9" s="60">
        <f t="shared" si="46"/>
        <v>11</v>
      </c>
      <c r="LM9" s="60">
        <f t="shared" si="28"/>
        <v>1</v>
      </c>
      <c r="LN9" s="60">
        <f t="shared" si="29"/>
        <v>4</v>
      </c>
      <c r="LO9" s="60">
        <f t="shared" si="30"/>
        <v>2</v>
      </c>
      <c r="LP9" s="60">
        <f t="shared" si="31"/>
        <v>2</v>
      </c>
      <c r="LQ9" s="81" t="str">
        <f t="shared" si="32"/>
        <v>ок!</v>
      </c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  <c r="NC9" s="68"/>
      <c r="ND9" s="68"/>
      <c r="NE9" s="68"/>
      <c r="NF9" s="68"/>
      <c r="NG9" s="68"/>
      <c r="NH9" s="68"/>
      <c r="NI9" s="68"/>
      <c r="NJ9" s="68"/>
      <c r="NK9" s="68"/>
      <c r="NL9" s="68"/>
      <c r="NM9" s="68"/>
      <c r="NN9" s="68"/>
      <c r="NO9" s="68"/>
      <c r="NP9" s="68"/>
      <c r="NQ9" s="68"/>
      <c r="NR9" s="68"/>
      <c r="NS9" s="61"/>
      <c r="NT9" s="60"/>
      <c r="NU9" s="60"/>
      <c r="NV9" s="60"/>
      <c r="NW9" s="60"/>
      <c r="NX9" s="60"/>
      <c r="NY9" s="60"/>
      <c r="NZ9" s="60"/>
      <c r="OA9" s="81"/>
      <c r="QC9" s="61"/>
      <c r="QD9" s="60"/>
      <c r="QE9" s="60"/>
      <c r="QF9" s="60"/>
      <c r="QG9" s="60"/>
      <c r="QH9" s="60"/>
      <c r="QI9" s="60"/>
      <c r="QJ9" s="60"/>
      <c r="QK9" s="81"/>
      <c r="SM9" s="61"/>
      <c r="SN9" s="60"/>
      <c r="SO9" s="60"/>
      <c r="SP9" s="60"/>
      <c r="SQ9" s="60"/>
      <c r="SR9" s="60"/>
      <c r="SS9" s="60"/>
      <c r="ST9" s="60"/>
      <c r="SU9" s="81"/>
      <c r="UW9" s="61"/>
      <c r="UX9" s="60"/>
      <c r="UY9" s="60"/>
      <c r="UZ9" s="60"/>
      <c r="VA9" s="60"/>
      <c r="VB9" s="60"/>
      <c r="VC9" s="60"/>
      <c r="VD9" s="60"/>
      <c r="VE9" s="81"/>
      <c r="XG9" s="61"/>
      <c r="XH9" s="60"/>
      <c r="XI9" s="60"/>
      <c r="XJ9" s="60"/>
      <c r="XK9" s="60"/>
      <c r="XL9" s="60"/>
      <c r="XM9" s="60"/>
      <c r="XN9" s="60"/>
      <c r="XO9" s="81"/>
    </row>
    <row r="10" spans="1:639" hidden="1" x14ac:dyDescent="0.25">
      <c r="A10" s="70" t="str">
        <f t="shared" si="33"/>
        <v>Б13.02.11 Тех.эксплуатация ЭиЭМО(2014)9 кл., очная</v>
      </c>
      <c r="B10" s="177" t="s">
        <v>652</v>
      </c>
      <c r="C10" s="178" t="s">
        <v>92</v>
      </c>
      <c r="D10" s="178" t="s">
        <v>350</v>
      </c>
      <c r="E10" s="178"/>
      <c r="F10" s="177">
        <v>2012</v>
      </c>
      <c r="G10" s="191">
        <f t="shared" si="0"/>
        <v>63</v>
      </c>
      <c r="H10" s="191">
        <f t="shared" si="1"/>
        <v>230</v>
      </c>
      <c r="I10" s="191">
        <f>IF(VLOOKUP(B10,ФГОС!A$3:U$34,5,FALSE)=INT(H10/62),INT(H10/62),"ОШ!")</f>
        <v>3</v>
      </c>
      <c r="J10" s="191">
        <f>IF(VLOOKUP(B10,ФГОС!A$3:U$34,6,FALSE)=INT(MOD(H10,62)/4.332),INT(MOD(H10,62)/4.332),"ОШ!")</f>
        <v>10</v>
      </c>
      <c r="K10" s="191">
        <f t="shared" si="2"/>
        <v>125</v>
      </c>
      <c r="L10" s="191">
        <f t="shared" si="3"/>
        <v>6</v>
      </c>
      <c r="M10" s="191">
        <f t="shared" si="4"/>
        <v>17</v>
      </c>
      <c r="N10" s="191">
        <f t="shared" si="5"/>
        <v>4</v>
      </c>
      <c r="O10" s="191">
        <f t="shared" si="6"/>
        <v>7</v>
      </c>
      <c r="P10" s="191">
        <f t="shared" si="7"/>
        <v>4</v>
      </c>
      <c r="Q10" s="191">
        <f t="shared" si="8"/>
        <v>2</v>
      </c>
      <c r="R10" s="191">
        <f t="shared" si="9"/>
        <v>34</v>
      </c>
      <c r="S10" s="237" t="str">
        <f>IF(VLOOKUP(B10,ФГОС!A$3:U$34,21,FALSE)=SUM(K10:R10),"ок!","ОШ!")</f>
        <v>ок!</v>
      </c>
      <c r="CD10" s="67">
        <v>1</v>
      </c>
      <c r="CE10" s="61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1" t="s">
        <v>328</v>
      </c>
      <c r="CW10" s="63" t="s">
        <v>328</v>
      </c>
      <c r="CX10" s="61"/>
      <c r="CY10" s="60"/>
      <c r="CZ10" s="60"/>
      <c r="DA10" s="60"/>
      <c r="DB10" s="60"/>
      <c r="DC10" s="60"/>
      <c r="DD10" s="60"/>
      <c r="DE10" s="60"/>
      <c r="DF10" s="60"/>
      <c r="DG10" s="60"/>
      <c r="DH10" s="60" t="s">
        <v>328</v>
      </c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 t="s">
        <v>47</v>
      </c>
      <c r="DV10" s="60" t="s">
        <v>47</v>
      </c>
      <c r="DW10" s="60" t="s">
        <v>328</v>
      </c>
      <c r="DX10" s="60" t="s">
        <v>328</v>
      </c>
      <c r="DY10" s="60" t="s">
        <v>328</v>
      </c>
      <c r="DZ10" s="60" t="s">
        <v>328</v>
      </c>
      <c r="EA10" s="60" t="s">
        <v>328</v>
      </c>
      <c r="EB10" s="60" t="s">
        <v>328</v>
      </c>
      <c r="EC10" s="60" t="s">
        <v>328</v>
      </c>
      <c r="ED10" s="78" t="s">
        <v>328</v>
      </c>
      <c r="EE10" s="61">
        <f t="shared" si="34"/>
        <v>39</v>
      </c>
      <c r="EF10" s="60">
        <f t="shared" si="35"/>
        <v>0</v>
      </c>
      <c r="EG10" s="60">
        <f t="shared" si="10"/>
        <v>0</v>
      </c>
      <c r="EH10" s="60">
        <f t="shared" si="36"/>
        <v>0</v>
      </c>
      <c r="EI10" s="60">
        <f t="shared" si="11"/>
        <v>2</v>
      </c>
      <c r="EJ10" s="60">
        <f t="shared" si="12"/>
        <v>0</v>
      </c>
      <c r="EK10" s="60">
        <f t="shared" si="13"/>
        <v>0</v>
      </c>
      <c r="EL10" s="60">
        <f t="shared" si="14"/>
        <v>11</v>
      </c>
      <c r="EM10" s="81" t="str">
        <f t="shared" si="15"/>
        <v>ок!</v>
      </c>
      <c r="EN10" s="80">
        <v>2</v>
      </c>
      <c r="EO10" s="61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 t="s">
        <v>47</v>
      </c>
      <c r="FF10" s="61" t="s">
        <v>328</v>
      </c>
      <c r="FG10" s="63" t="s">
        <v>328</v>
      </c>
      <c r="FH10" s="61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 t="s">
        <v>384</v>
      </c>
      <c r="GA10" s="60" t="s">
        <v>384</v>
      </c>
      <c r="GB10" s="60" t="s">
        <v>384</v>
      </c>
      <c r="GC10" s="60" t="s">
        <v>385</v>
      </c>
      <c r="GD10" s="60" t="s">
        <v>385</v>
      </c>
      <c r="GE10" s="60" t="s">
        <v>385</v>
      </c>
      <c r="GF10" s="60" t="s">
        <v>47</v>
      </c>
      <c r="GG10" s="60" t="s">
        <v>328</v>
      </c>
      <c r="GH10" s="60" t="s">
        <v>328</v>
      </c>
      <c r="GI10" s="60" t="s">
        <v>328</v>
      </c>
      <c r="GJ10" s="60" t="s">
        <v>328</v>
      </c>
      <c r="GK10" s="60" t="s">
        <v>328</v>
      </c>
      <c r="GL10" s="60" t="s">
        <v>328</v>
      </c>
      <c r="GM10" s="60" t="s">
        <v>328</v>
      </c>
      <c r="GN10" s="78" t="s">
        <v>328</v>
      </c>
      <c r="GO10" s="61">
        <f t="shared" si="37"/>
        <v>34</v>
      </c>
      <c r="GP10" s="60">
        <f t="shared" si="38"/>
        <v>6</v>
      </c>
      <c r="GQ10" s="60">
        <f t="shared" si="16"/>
        <v>0</v>
      </c>
      <c r="GR10" s="60">
        <f t="shared" si="39"/>
        <v>0</v>
      </c>
      <c r="GS10" s="60">
        <f t="shared" si="17"/>
        <v>2</v>
      </c>
      <c r="GT10" s="60">
        <f t="shared" si="18"/>
        <v>0</v>
      </c>
      <c r="GU10" s="60">
        <f t="shared" si="19"/>
        <v>0</v>
      </c>
      <c r="GV10" s="60">
        <f t="shared" si="20"/>
        <v>10</v>
      </c>
      <c r="GW10" s="81" t="str">
        <f t="shared" si="21"/>
        <v>ок!</v>
      </c>
      <c r="GX10" s="80">
        <v>3</v>
      </c>
      <c r="GY10" s="61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 t="s">
        <v>47</v>
      </c>
      <c r="HP10" s="61" t="s">
        <v>328</v>
      </c>
      <c r="HQ10" s="78" t="s">
        <v>328</v>
      </c>
      <c r="HR10" s="61"/>
      <c r="HS10" s="60"/>
      <c r="HT10" s="60"/>
      <c r="HU10" s="60"/>
      <c r="HV10" s="60"/>
      <c r="HW10" s="60"/>
      <c r="HX10" s="60"/>
      <c r="HY10" s="60"/>
      <c r="HZ10" s="60"/>
      <c r="IA10" s="60"/>
      <c r="IB10" s="60"/>
      <c r="IC10" s="60"/>
      <c r="ID10" s="60"/>
      <c r="IE10" s="60"/>
      <c r="IF10" s="60"/>
      <c r="IG10" s="60"/>
      <c r="IH10" s="60"/>
      <c r="II10" s="60" t="s">
        <v>386</v>
      </c>
      <c r="IJ10" s="60" t="s">
        <v>386</v>
      </c>
      <c r="IK10" s="60" t="s">
        <v>386</v>
      </c>
      <c r="IL10" s="60" t="s">
        <v>386</v>
      </c>
      <c r="IM10" s="60" t="s">
        <v>386</v>
      </c>
      <c r="IN10" s="60" t="s">
        <v>386</v>
      </c>
      <c r="IO10" s="60" t="s">
        <v>360</v>
      </c>
      <c r="IP10" s="60" t="s">
        <v>328</v>
      </c>
      <c r="IQ10" s="60" t="s">
        <v>328</v>
      </c>
      <c r="IR10" s="60" t="s">
        <v>328</v>
      </c>
      <c r="IS10" s="60" t="s">
        <v>328</v>
      </c>
      <c r="IT10" s="60" t="s">
        <v>328</v>
      </c>
      <c r="IU10" s="60" t="s">
        <v>328</v>
      </c>
      <c r="IV10" s="60" t="s">
        <v>328</v>
      </c>
      <c r="IW10" s="60" t="s">
        <v>328</v>
      </c>
      <c r="IX10" s="63" t="s">
        <v>328</v>
      </c>
      <c r="IY10" s="61">
        <f t="shared" si="40"/>
        <v>33</v>
      </c>
      <c r="IZ10" s="60">
        <f t="shared" si="41"/>
        <v>0</v>
      </c>
      <c r="JA10" s="60">
        <f t="shared" si="22"/>
        <v>0</v>
      </c>
      <c r="JB10" s="60">
        <f t="shared" si="42"/>
        <v>6</v>
      </c>
      <c r="JC10" s="60">
        <f t="shared" si="23"/>
        <v>2</v>
      </c>
      <c r="JD10" s="60">
        <f t="shared" si="24"/>
        <v>0</v>
      </c>
      <c r="JE10" s="60">
        <f t="shared" si="43"/>
        <v>0</v>
      </c>
      <c r="JF10" s="60">
        <f t="shared" si="25"/>
        <v>11</v>
      </c>
      <c r="JG10" s="81" t="str">
        <f t="shared" si="26"/>
        <v>ок!</v>
      </c>
      <c r="JH10" s="80">
        <v>4</v>
      </c>
      <c r="JI10" s="61"/>
      <c r="JJ10" s="61"/>
      <c r="JK10" s="61"/>
      <c r="JL10" s="61"/>
      <c r="JM10" s="60"/>
      <c r="JN10" s="60"/>
      <c r="JO10" s="60"/>
      <c r="JP10" s="60"/>
      <c r="JQ10" s="60"/>
      <c r="JR10" s="60"/>
      <c r="JS10" s="60"/>
      <c r="JT10" s="60"/>
      <c r="JU10" s="60"/>
      <c r="JV10" s="60"/>
      <c r="JW10" s="60"/>
      <c r="JX10" s="60"/>
      <c r="JY10" s="60"/>
      <c r="JZ10" s="61" t="s">
        <v>328</v>
      </c>
      <c r="KA10" s="63" t="s">
        <v>328</v>
      </c>
      <c r="KB10" s="61"/>
      <c r="KC10" s="60"/>
      <c r="KD10" s="60" t="s">
        <v>363</v>
      </c>
      <c r="KE10" s="60" t="s">
        <v>363</v>
      </c>
      <c r="KF10" s="60" t="s">
        <v>363</v>
      </c>
      <c r="KG10" s="60" t="s">
        <v>363</v>
      </c>
      <c r="KH10" s="60" t="s">
        <v>363</v>
      </c>
      <c r="KI10" s="60" t="s">
        <v>363</v>
      </c>
      <c r="KJ10" s="60" t="s">
        <v>363</v>
      </c>
      <c r="KK10" s="60" t="s">
        <v>363</v>
      </c>
      <c r="KL10" s="60" t="s">
        <v>363</v>
      </c>
      <c r="KM10" s="60" t="s">
        <v>363</v>
      </c>
      <c r="KN10" s="60" t="s">
        <v>387</v>
      </c>
      <c r="KO10" s="60" t="s">
        <v>388</v>
      </c>
      <c r="KP10" s="60" t="s">
        <v>347</v>
      </c>
      <c r="KQ10" s="60" t="s">
        <v>347</v>
      </c>
      <c r="KR10" s="60" t="s">
        <v>347</v>
      </c>
      <c r="KS10" s="60" t="s">
        <v>347</v>
      </c>
      <c r="KT10" s="60" t="s">
        <v>31</v>
      </c>
      <c r="KU10" s="60" t="s">
        <v>31</v>
      </c>
      <c r="KV10" s="60" t="s">
        <v>31</v>
      </c>
      <c r="KW10" s="60" t="s">
        <v>31</v>
      </c>
      <c r="KX10" s="60" t="s">
        <v>336</v>
      </c>
      <c r="KY10" s="60" t="s">
        <v>336</v>
      </c>
      <c r="KZ10" s="60" t="s">
        <v>354</v>
      </c>
      <c r="LA10" s="60" t="s">
        <v>354</v>
      </c>
      <c r="LB10" s="60" t="s">
        <v>354</v>
      </c>
      <c r="LC10" s="60" t="s">
        <v>354</v>
      </c>
      <c r="LD10" s="60" t="s">
        <v>354</v>
      </c>
      <c r="LE10" s="60" t="s">
        <v>354</v>
      </c>
      <c r="LF10" s="60" t="s">
        <v>354</v>
      </c>
      <c r="LG10" s="60" t="s">
        <v>354</v>
      </c>
      <c r="LH10" s="78" t="s">
        <v>354</v>
      </c>
      <c r="LI10" s="61">
        <f t="shared" si="44"/>
        <v>19</v>
      </c>
      <c r="LJ10" s="60">
        <f t="shared" si="45"/>
        <v>0</v>
      </c>
      <c r="LK10" s="60">
        <f t="shared" si="27"/>
        <v>4</v>
      </c>
      <c r="LL10" s="60">
        <f t="shared" si="46"/>
        <v>11</v>
      </c>
      <c r="LM10" s="60">
        <f t="shared" si="28"/>
        <v>1</v>
      </c>
      <c r="LN10" s="60">
        <f t="shared" si="29"/>
        <v>4</v>
      </c>
      <c r="LO10" s="60">
        <f t="shared" si="30"/>
        <v>2</v>
      </c>
      <c r="LP10" s="60">
        <f t="shared" si="31"/>
        <v>2</v>
      </c>
      <c r="LQ10" s="81" t="str">
        <f t="shared" si="32"/>
        <v>ок!</v>
      </c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  <c r="NC10" s="68"/>
      <c r="ND10" s="68"/>
      <c r="NE10" s="68"/>
      <c r="NF10" s="68"/>
      <c r="NG10" s="68"/>
      <c r="NH10" s="68"/>
      <c r="NI10" s="68"/>
      <c r="NJ10" s="68"/>
      <c r="NK10" s="68"/>
      <c r="NL10" s="68"/>
      <c r="NM10" s="68"/>
      <c r="NN10" s="68"/>
      <c r="NO10" s="68"/>
      <c r="NP10" s="68"/>
      <c r="NQ10" s="68"/>
      <c r="NR10" s="68"/>
      <c r="NS10" s="61"/>
      <c r="NT10" s="60"/>
      <c r="NU10" s="60"/>
      <c r="NV10" s="60"/>
      <c r="NW10" s="60"/>
      <c r="NX10" s="60"/>
      <c r="NY10" s="60"/>
      <c r="NZ10" s="60"/>
      <c r="OA10" s="81"/>
      <c r="QC10" s="61"/>
      <c r="QD10" s="60"/>
      <c r="QE10" s="60"/>
      <c r="QF10" s="60"/>
      <c r="QG10" s="60"/>
      <c r="QH10" s="60"/>
      <c r="QI10" s="60"/>
      <c r="QJ10" s="60"/>
      <c r="QK10" s="81"/>
      <c r="SM10" s="61"/>
      <c r="SN10" s="60"/>
      <c r="SO10" s="60"/>
      <c r="SP10" s="60"/>
      <c r="SQ10" s="60"/>
      <c r="SR10" s="60"/>
      <c r="SS10" s="60"/>
      <c r="ST10" s="60"/>
      <c r="SU10" s="81"/>
      <c r="UW10" s="61"/>
      <c r="UX10" s="60"/>
      <c r="UY10" s="60"/>
      <c r="UZ10" s="60"/>
      <c r="VA10" s="60"/>
      <c r="VB10" s="60"/>
      <c r="VC10" s="60"/>
      <c r="VD10" s="60"/>
      <c r="VE10" s="81"/>
      <c r="XG10" s="61"/>
      <c r="XH10" s="60"/>
      <c r="XI10" s="60"/>
      <c r="XJ10" s="60"/>
      <c r="XK10" s="60"/>
      <c r="XL10" s="60"/>
      <c r="XM10" s="60"/>
      <c r="XN10" s="60"/>
      <c r="XO10" s="81"/>
    </row>
    <row r="11" spans="1:639" hidden="1" x14ac:dyDescent="0.25">
      <c r="A11" s="70" t="str">
        <f t="shared" si="33"/>
        <v>Б15.02.08 ТехМаш(2014)9 кл., очная</v>
      </c>
      <c r="B11" s="177" t="s">
        <v>653</v>
      </c>
      <c r="C11" s="178" t="s">
        <v>92</v>
      </c>
      <c r="D11" s="178" t="s">
        <v>350</v>
      </c>
      <c r="E11" s="178"/>
      <c r="F11" s="177">
        <v>2012</v>
      </c>
      <c r="G11" s="191">
        <f t="shared" si="0"/>
        <v>63</v>
      </c>
      <c r="H11" s="191">
        <f t="shared" si="1"/>
        <v>230</v>
      </c>
      <c r="I11" s="191">
        <f>IF(VLOOKUP(B11,ФГОС!A$3:U$34,5,FALSE)=INT(H11/62),INT(H11/62),"ОШ!")</f>
        <v>3</v>
      </c>
      <c r="J11" s="191">
        <f>IF(VLOOKUP(B11,ФГОС!A$3:U$34,6,FALSE)=INT(MOD(H11,62)/4.332),INT(MOD(H11,62)/4.332),"ОШ!")</f>
        <v>10</v>
      </c>
      <c r="K11" s="191">
        <f t="shared" si="2"/>
        <v>122</v>
      </c>
      <c r="L11" s="191">
        <f t="shared" si="3"/>
        <v>10</v>
      </c>
      <c r="M11" s="191">
        <f t="shared" si="4"/>
        <v>15</v>
      </c>
      <c r="N11" s="191">
        <f t="shared" si="5"/>
        <v>4</v>
      </c>
      <c r="O11" s="191">
        <f t="shared" si="6"/>
        <v>8</v>
      </c>
      <c r="P11" s="191">
        <f t="shared" si="7"/>
        <v>4</v>
      </c>
      <c r="Q11" s="191">
        <f t="shared" si="8"/>
        <v>2</v>
      </c>
      <c r="R11" s="191">
        <f t="shared" si="9"/>
        <v>34</v>
      </c>
      <c r="S11" s="237" t="str">
        <f>IF(VLOOKUP(B11,ФГОС!A$3:U$34,21,FALSE)=SUM(K11:R11),"ок!","ОШ!")</f>
        <v>ок!</v>
      </c>
      <c r="CD11" s="67">
        <v>1</v>
      </c>
      <c r="CE11" s="61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1" t="s">
        <v>328</v>
      </c>
      <c r="CW11" s="63" t="s">
        <v>328</v>
      </c>
      <c r="CX11" s="61"/>
      <c r="CY11" s="60"/>
      <c r="CZ11" s="60"/>
      <c r="DA11" s="60"/>
      <c r="DB11" s="60"/>
      <c r="DC11" s="60"/>
      <c r="DD11" s="60"/>
      <c r="DE11" s="60"/>
      <c r="DF11" s="60"/>
      <c r="DG11" s="60"/>
      <c r="DH11" s="60" t="s">
        <v>328</v>
      </c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 t="s">
        <v>47</v>
      </c>
      <c r="DV11" s="60" t="s">
        <v>47</v>
      </c>
      <c r="DW11" s="60" t="s">
        <v>328</v>
      </c>
      <c r="DX11" s="60" t="s">
        <v>328</v>
      </c>
      <c r="DY11" s="60" t="s">
        <v>328</v>
      </c>
      <c r="DZ11" s="60" t="s">
        <v>328</v>
      </c>
      <c r="EA11" s="60" t="s">
        <v>328</v>
      </c>
      <c r="EB11" s="60" t="s">
        <v>328</v>
      </c>
      <c r="EC11" s="60" t="s">
        <v>328</v>
      </c>
      <c r="ED11" s="78" t="s">
        <v>328</v>
      </c>
      <c r="EE11" s="61">
        <f t="shared" si="34"/>
        <v>39</v>
      </c>
      <c r="EF11" s="60">
        <f t="shared" si="35"/>
        <v>0</v>
      </c>
      <c r="EG11" s="60">
        <f t="shared" si="10"/>
        <v>0</v>
      </c>
      <c r="EH11" s="60">
        <f t="shared" si="36"/>
        <v>0</v>
      </c>
      <c r="EI11" s="60">
        <f t="shared" si="11"/>
        <v>2</v>
      </c>
      <c r="EJ11" s="60">
        <f t="shared" si="12"/>
        <v>0</v>
      </c>
      <c r="EK11" s="60">
        <f t="shared" si="13"/>
        <v>0</v>
      </c>
      <c r="EL11" s="60">
        <f t="shared" si="14"/>
        <v>11</v>
      </c>
      <c r="EM11" s="81" t="str">
        <f t="shared" si="15"/>
        <v>ок!</v>
      </c>
      <c r="EN11" s="80">
        <v>2</v>
      </c>
      <c r="EO11" s="61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 t="s">
        <v>47</v>
      </c>
      <c r="FF11" s="61" t="s">
        <v>328</v>
      </c>
      <c r="FG11" s="63" t="s">
        <v>328</v>
      </c>
      <c r="FH11" s="61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 t="s">
        <v>47</v>
      </c>
      <c r="GF11" s="60" t="s">
        <v>328</v>
      </c>
      <c r="GG11" s="60" t="s">
        <v>328</v>
      </c>
      <c r="GH11" s="60" t="s">
        <v>328</v>
      </c>
      <c r="GI11" s="60" t="s">
        <v>328</v>
      </c>
      <c r="GJ11" s="60" t="s">
        <v>328</v>
      </c>
      <c r="GK11" s="60" t="s">
        <v>328</v>
      </c>
      <c r="GL11" s="60" t="s">
        <v>328</v>
      </c>
      <c r="GM11" s="60" t="s">
        <v>328</v>
      </c>
      <c r="GN11" s="78" t="s">
        <v>328</v>
      </c>
      <c r="GO11" s="61">
        <f t="shared" si="37"/>
        <v>39</v>
      </c>
      <c r="GP11" s="60">
        <f t="shared" si="38"/>
        <v>0</v>
      </c>
      <c r="GQ11" s="60">
        <f t="shared" si="16"/>
        <v>0</v>
      </c>
      <c r="GR11" s="60">
        <f t="shared" si="39"/>
        <v>0</v>
      </c>
      <c r="GS11" s="60">
        <f t="shared" si="17"/>
        <v>2</v>
      </c>
      <c r="GT11" s="60">
        <f t="shared" si="18"/>
        <v>0</v>
      </c>
      <c r="GU11" s="60">
        <f t="shared" si="19"/>
        <v>0</v>
      </c>
      <c r="GV11" s="60">
        <f t="shared" si="20"/>
        <v>11</v>
      </c>
      <c r="GW11" s="81" t="str">
        <f t="shared" si="21"/>
        <v>ок!</v>
      </c>
      <c r="GX11" s="80">
        <v>3</v>
      </c>
      <c r="GY11" s="61"/>
      <c r="GZ11" s="60"/>
      <c r="HA11" s="60"/>
      <c r="HB11" s="60"/>
      <c r="HC11" s="60"/>
      <c r="HD11" s="60"/>
      <c r="HE11" s="60"/>
      <c r="HF11" s="60"/>
      <c r="HG11" s="60"/>
      <c r="HH11" s="60"/>
      <c r="HI11" s="60" t="s">
        <v>358</v>
      </c>
      <c r="HJ11" s="60" t="s">
        <v>358</v>
      </c>
      <c r="HK11" s="60" t="s">
        <v>358</v>
      </c>
      <c r="HL11" s="60" t="s">
        <v>358</v>
      </c>
      <c r="HM11" s="60" t="s">
        <v>358</v>
      </c>
      <c r="HN11" s="60" t="s">
        <v>358</v>
      </c>
      <c r="HO11" s="60" t="s">
        <v>358</v>
      </c>
      <c r="HP11" s="61" t="s">
        <v>328</v>
      </c>
      <c r="HQ11" s="78" t="s">
        <v>328</v>
      </c>
      <c r="HR11" s="61" t="s">
        <v>358</v>
      </c>
      <c r="HS11" s="60" t="s">
        <v>358</v>
      </c>
      <c r="HT11" s="60" t="s">
        <v>358</v>
      </c>
      <c r="HU11" s="60" t="s">
        <v>360</v>
      </c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 t="s">
        <v>367</v>
      </c>
      <c r="IL11" s="60" t="s">
        <v>367</v>
      </c>
      <c r="IM11" s="60" t="s">
        <v>367</v>
      </c>
      <c r="IN11" s="60" t="s">
        <v>367</v>
      </c>
      <c r="IO11" s="60" t="s">
        <v>367</v>
      </c>
      <c r="IP11" s="60" t="s">
        <v>359</v>
      </c>
      <c r="IQ11" s="60" t="s">
        <v>328</v>
      </c>
      <c r="IR11" s="60" t="s">
        <v>328</v>
      </c>
      <c r="IS11" s="60" t="s">
        <v>328</v>
      </c>
      <c r="IT11" s="60" t="s">
        <v>328</v>
      </c>
      <c r="IU11" s="60" t="s">
        <v>328</v>
      </c>
      <c r="IV11" s="60" t="s">
        <v>328</v>
      </c>
      <c r="IW11" s="60" t="s">
        <v>328</v>
      </c>
      <c r="IX11" s="63" t="s">
        <v>328</v>
      </c>
      <c r="IY11" s="61">
        <f t="shared" si="40"/>
        <v>25</v>
      </c>
      <c r="IZ11" s="60">
        <f t="shared" si="41"/>
        <v>10</v>
      </c>
      <c r="JA11" s="60">
        <f t="shared" si="22"/>
        <v>0</v>
      </c>
      <c r="JB11" s="60">
        <f t="shared" si="42"/>
        <v>5</v>
      </c>
      <c r="JC11" s="60">
        <f t="shared" si="23"/>
        <v>2</v>
      </c>
      <c r="JD11" s="60">
        <f t="shared" si="24"/>
        <v>0</v>
      </c>
      <c r="JE11" s="60">
        <f t="shared" si="43"/>
        <v>0</v>
      </c>
      <c r="JF11" s="60">
        <f t="shared" si="25"/>
        <v>10</v>
      </c>
      <c r="JG11" s="81" t="str">
        <f t="shared" si="26"/>
        <v>ок!</v>
      </c>
      <c r="JH11" s="80">
        <v>4</v>
      </c>
      <c r="JI11" s="61"/>
      <c r="JJ11" s="61"/>
      <c r="JK11" s="61"/>
      <c r="JL11" s="61"/>
      <c r="JM11" s="60"/>
      <c r="JN11" s="60"/>
      <c r="JO11" s="60"/>
      <c r="JP11" s="60"/>
      <c r="JQ11" s="60"/>
      <c r="JR11" s="60"/>
      <c r="JS11" s="60"/>
      <c r="JT11" s="60"/>
      <c r="JU11" s="60"/>
      <c r="JV11" s="60" t="s">
        <v>365</v>
      </c>
      <c r="JW11" s="60" t="s">
        <v>365</v>
      </c>
      <c r="JX11" s="60" t="s">
        <v>365</v>
      </c>
      <c r="JY11" s="60" t="s">
        <v>365</v>
      </c>
      <c r="JZ11" s="61" t="s">
        <v>328</v>
      </c>
      <c r="KA11" s="63" t="s">
        <v>328</v>
      </c>
      <c r="KB11" s="61"/>
      <c r="KC11" s="60"/>
      <c r="KD11" s="60"/>
      <c r="KE11" s="60"/>
      <c r="KF11" s="60"/>
      <c r="KG11" s="60"/>
      <c r="KH11" s="60" t="s">
        <v>394</v>
      </c>
      <c r="KI11" s="60" t="s">
        <v>394</v>
      </c>
      <c r="KJ11" s="60" t="s">
        <v>394</v>
      </c>
      <c r="KK11" s="60" t="s">
        <v>394</v>
      </c>
      <c r="KL11" s="60" t="s">
        <v>394</v>
      </c>
      <c r="KM11" s="60" t="s">
        <v>368</v>
      </c>
      <c r="KN11" s="60" t="s">
        <v>395</v>
      </c>
      <c r="KO11" s="60" t="s">
        <v>47</v>
      </c>
      <c r="KP11" s="60" t="s">
        <v>347</v>
      </c>
      <c r="KQ11" s="60" t="s">
        <v>347</v>
      </c>
      <c r="KR11" s="60" t="s">
        <v>347</v>
      </c>
      <c r="KS11" s="60" t="s">
        <v>347</v>
      </c>
      <c r="KT11" s="60" t="s">
        <v>31</v>
      </c>
      <c r="KU11" s="60" t="s">
        <v>31</v>
      </c>
      <c r="KV11" s="60" t="s">
        <v>31</v>
      </c>
      <c r="KW11" s="60" t="s">
        <v>31</v>
      </c>
      <c r="KX11" s="60" t="s">
        <v>336</v>
      </c>
      <c r="KY11" s="60" t="s">
        <v>336</v>
      </c>
      <c r="KZ11" s="60" t="s">
        <v>354</v>
      </c>
      <c r="LA11" s="60" t="s">
        <v>354</v>
      </c>
      <c r="LB11" s="60" t="s">
        <v>354</v>
      </c>
      <c r="LC11" s="60" t="s">
        <v>354</v>
      </c>
      <c r="LD11" s="60" t="s">
        <v>354</v>
      </c>
      <c r="LE11" s="60" t="s">
        <v>354</v>
      </c>
      <c r="LF11" s="60" t="s">
        <v>354</v>
      </c>
      <c r="LG11" s="60" t="s">
        <v>354</v>
      </c>
      <c r="LH11" s="78" t="s">
        <v>354</v>
      </c>
      <c r="LI11" s="61">
        <f t="shared" si="44"/>
        <v>19</v>
      </c>
      <c r="LJ11" s="60">
        <f t="shared" si="45"/>
        <v>0</v>
      </c>
      <c r="LK11" s="60">
        <f t="shared" si="27"/>
        <v>4</v>
      </c>
      <c r="LL11" s="60">
        <f t="shared" si="46"/>
        <v>10</v>
      </c>
      <c r="LM11" s="60">
        <f t="shared" si="28"/>
        <v>2</v>
      </c>
      <c r="LN11" s="60">
        <f t="shared" si="29"/>
        <v>4</v>
      </c>
      <c r="LO11" s="60">
        <f t="shared" si="30"/>
        <v>2</v>
      </c>
      <c r="LP11" s="60">
        <f t="shared" si="31"/>
        <v>2</v>
      </c>
      <c r="LQ11" s="81" t="str">
        <f t="shared" si="32"/>
        <v>ок!</v>
      </c>
      <c r="LR11" s="68"/>
      <c r="LS11" s="68"/>
      <c r="LT11" s="68"/>
      <c r="LU11" s="68"/>
      <c r="LV11" s="68"/>
      <c r="LW11" s="68"/>
      <c r="LX11" s="68"/>
      <c r="LY11" s="68"/>
      <c r="LZ11" s="68"/>
      <c r="MA11" s="68"/>
      <c r="MB11" s="68"/>
      <c r="MC11" s="68"/>
      <c r="MD11" s="68"/>
      <c r="ME11" s="68"/>
      <c r="MF11" s="68"/>
      <c r="MG11" s="68"/>
      <c r="MH11" s="68"/>
      <c r="MI11" s="68"/>
      <c r="MJ11" s="68"/>
      <c r="MK11" s="68"/>
      <c r="ML11" s="68"/>
      <c r="MM11" s="68"/>
      <c r="MN11" s="68"/>
      <c r="MO11" s="68"/>
      <c r="MP11" s="68"/>
      <c r="MQ11" s="68"/>
      <c r="MR11" s="68"/>
      <c r="MS11" s="68"/>
      <c r="MT11" s="68"/>
      <c r="MU11" s="68"/>
      <c r="MV11" s="68"/>
      <c r="MW11" s="68"/>
      <c r="MX11" s="68"/>
      <c r="MY11" s="68"/>
      <c r="MZ11" s="68"/>
      <c r="NA11" s="68"/>
      <c r="NB11" s="68"/>
      <c r="NC11" s="68"/>
      <c r="ND11" s="68"/>
      <c r="NE11" s="68"/>
      <c r="NF11" s="68"/>
      <c r="NG11" s="68"/>
      <c r="NH11" s="68"/>
      <c r="NI11" s="68"/>
      <c r="NJ11" s="68"/>
      <c r="NK11" s="68"/>
      <c r="NL11" s="68"/>
      <c r="NM11" s="68"/>
      <c r="NN11" s="68"/>
      <c r="NO11" s="68"/>
      <c r="NP11" s="68"/>
      <c r="NQ11" s="68"/>
      <c r="NR11" s="68"/>
      <c r="NS11" s="61"/>
      <c r="NT11" s="60"/>
      <c r="NU11" s="60"/>
      <c r="NV11" s="60"/>
      <c r="NW11" s="60"/>
      <c r="NX11" s="60"/>
      <c r="NY11" s="60"/>
      <c r="NZ11" s="60"/>
      <c r="OA11" s="81"/>
      <c r="OB11" s="68"/>
      <c r="OC11" s="68"/>
      <c r="OD11" s="68"/>
      <c r="OE11" s="68"/>
      <c r="OF11" s="68"/>
      <c r="OG11" s="68"/>
      <c r="OH11" s="68"/>
      <c r="OI11" s="68"/>
      <c r="OJ11" s="68"/>
      <c r="OK11" s="68"/>
      <c r="OL11" s="68"/>
      <c r="OM11" s="68"/>
      <c r="ON11" s="68"/>
      <c r="OO11" s="68"/>
      <c r="OP11" s="68"/>
      <c r="OQ11" s="68"/>
      <c r="OR11" s="68"/>
      <c r="OS11" s="68"/>
      <c r="OT11" s="68"/>
      <c r="OU11" s="68"/>
      <c r="OV11" s="68"/>
      <c r="OW11" s="68"/>
      <c r="OX11" s="68"/>
      <c r="OY11" s="68"/>
      <c r="OZ11" s="68"/>
      <c r="PA11" s="68"/>
      <c r="PB11" s="68"/>
      <c r="PC11" s="68"/>
      <c r="PD11" s="68"/>
      <c r="PE11" s="68"/>
      <c r="PF11" s="68"/>
      <c r="PG11" s="68"/>
      <c r="PH11" s="68"/>
      <c r="PI11" s="68"/>
      <c r="PJ11" s="68"/>
      <c r="PK11" s="68"/>
      <c r="PL11" s="68"/>
      <c r="PM11" s="68"/>
      <c r="PN11" s="68"/>
      <c r="PO11" s="68"/>
      <c r="PP11" s="68"/>
      <c r="PQ11" s="68"/>
      <c r="PR11" s="68"/>
      <c r="PS11" s="68"/>
      <c r="PT11" s="68"/>
      <c r="PU11" s="68"/>
      <c r="PV11" s="68"/>
      <c r="PW11" s="68"/>
      <c r="PX11" s="68"/>
      <c r="PY11" s="68"/>
      <c r="PZ11" s="68"/>
      <c r="QA11" s="68"/>
      <c r="QB11" s="68"/>
      <c r="QC11" s="61"/>
      <c r="QD11" s="60"/>
      <c r="QE11" s="60"/>
      <c r="QF11" s="60"/>
      <c r="QG11" s="60"/>
      <c r="QH11" s="60"/>
      <c r="QI11" s="60"/>
      <c r="QJ11" s="60"/>
      <c r="QK11" s="81"/>
      <c r="SM11" s="61"/>
      <c r="SN11" s="60"/>
      <c r="SO11" s="60"/>
      <c r="SP11" s="60"/>
      <c r="SQ11" s="60"/>
      <c r="SR11" s="60"/>
      <c r="SS11" s="60"/>
      <c r="ST11" s="60"/>
      <c r="SU11" s="81"/>
      <c r="UW11" s="61"/>
      <c r="UX11" s="60"/>
      <c r="UY11" s="60"/>
      <c r="UZ11" s="60"/>
      <c r="VA11" s="60"/>
      <c r="VB11" s="60"/>
      <c r="VC11" s="60"/>
      <c r="VD11" s="60"/>
      <c r="VE11" s="81"/>
      <c r="XG11" s="61"/>
      <c r="XH11" s="60"/>
      <c r="XI11" s="60"/>
      <c r="XJ11" s="60"/>
      <c r="XK11" s="60"/>
      <c r="XL11" s="60"/>
      <c r="XM11" s="60"/>
      <c r="XN11" s="60"/>
      <c r="XO11" s="81"/>
    </row>
    <row r="12" spans="1:639" hidden="1" x14ac:dyDescent="0.25">
      <c r="A12" s="70" t="str">
        <f t="shared" si="33"/>
        <v>Б22.02.06 Сварочное пр-во(2014)9 кл., очная</v>
      </c>
      <c r="B12" s="177" t="s">
        <v>655</v>
      </c>
      <c r="C12" s="178" t="s">
        <v>92</v>
      </c>
      <c r="D12" s="178" t="s">
        <v>350</v>
      </c>
      <c r="E12" s="178"/>
      <c r="F12" s="177">
        <v>2012</v>
      </c>
      <c r="G12" s="191">
        <f t="shared" si="0"/>
        <v>63</v>
      </c>
      <c r="H12" s="191">
        <f t="shared" si="1"/>
        <v>230</v>
      </c>
      <c r="I12" s="191">
        <f>IF(VLOOKUP(B12,ФГОС!A$3:U$34,5,FALSE)=INT(H12/62),INT(H12/62),"ОШ!")</f>
        <v>3</v>
      </c>
      <c r="J12" s="191">
        <f>IF(VLOOKUP(B12,ФГОС!A$3:U$34,6,FALSE)=INT(MOD(H12,62)/4.332),INT(MOD(H12,62)/4.332),"ОШ!")</f>
        <v>10</v>
      </c>
      <c r="K12" s="191">
        <f t="shared" si="2"/>
        <v>123</v>
      </c>
      <c r="L12" s="191">
        <f t="shared" si="3"/>
        <v>6</v>
      </c>
      <c r="M12" s="191">
        <f t="shared" si="4"/>
        <v>19</v>
      </c>
      <c r="N12" s="191">
        <f t="shared" si="5"/>
        <v>4</v>
      </c>
      <c r="O12" s="191">
        <f t="shared" si="6"/>
        <v>7</v>
      </c>
      <c r="P12" s="191">
        <f t="shared" si="7"/>
        <v>4</v>
      </c>
      <c r="Q12" s="191">
        <f t="shared" si="8"/>
        <v>2</v>
      </c>
      <c r="R12" s="191">
        <f t="shared" si="9"/>
        <v>34</v>
      </c>
      <c r="S12" s="237" t="str">
        <f>IF(VLOOKUP(B12,ФГОС!A$3:U$34,21,FALSE)=SUM(K12:R12),"ок!","ОШ!")</f>
        <v>ок!</v>
      </c>
      <c r="CD12" s="67">
        <v>1</v>
      </c>
      <c r="CE12" s="61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1" t="s">
        <v>328</v>
      </c>
      <c r="CW12" s="63" t="s">
        <v>328</v>
      </c>
      <c r="CX12" s="61"/>
      <c r="CY12" s="60"/>
      <c r="CZ12" s="60"/>
      <c r="DA12" s="60"/>
      <c r="DB12" s="60"/>
      <c r="DC12" s="60"/>
      <c r="DD12" s="60"/>
      <c r="DE12" s="60"/>
      <c r="DF12" s="60"/>
      <c r="DG12" s="60"/>
      <c r="DH12" s="60" t="s">
        <v>328</v>
      </c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 t="s">
        <v>47</v>
      </c>
      <c r="DV12" s="60" t="s">
        <v>47</v>
      </c>
      <c r="DW12" s="60" t="s">
        <v>328</v>
      </c>
      <c r="DX12" s="60" t="s">
        <v>328</v>
      </c>
      <c r="DY12" s="60" t="s">
        <v>328</v>
      </c>
      <c r="DZ12" s="60" t="s">
        <v>328</v>
      </c>
      <c r="EA12" s="60" t="s">
        <v>328</v>
      </c>
      <c r="EB12" s="60" t="s">
        <v>328</v>
      </c>
      <c r="EC12" s="60" t="s">
        <v>328</v>
      </c>
      <c r="ED12" s="78" t="s">
        <v>328</v>
      </c>
      <c r="EE12" s="61">
        <f t="shared" si="34"/>
        <v>39</v>
      </c>
      <c r="EF12" s="60">
        <f t="shared" si="35"/>
        <v>0</v>
      </c>
      <c r="EG12" s="60">
        <f t="shared" si="10"/>
        <v>0</v>
      </c>
      <c r="EH12" s="60">
        <f t="shared" si="36"/>
        <v>0</v>
      </c>
      <c r="EI12" s="60">
        <f t="shared" si="11"/>
        <v>2</v>
      </c>
      <c r="EJ12" s="60">
        <f t="shared" si="12"/>
        <v>0</v>
      </c>
      <c r="EK12" s="60">
        <f t="shared" si="13"/>
        <v>0</v>
      </c>
      <c r="EL12" s="60">
        <f t="shared" si="14"/>
        <v>11</v>
      </c>
      <c r="EM12" s="81" t="str">
        <f t="shared" si="15"/>
        <v>ок!</v>
      </c>
      <c r="EN12" s="80">
        <v>2</v>
      </c>
      <c r="EO12" s="61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 t="s">
        <v>47</v>
      </c>
      <c r="FF12" s="61" t="s">
        <v>328</v>
      </c>
      <c r="FG12" s="63" t="s">
        <v>328</v>
      </c>
      <c r="FH12" s="61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 t="s">
        <v>384</v>
      </c>
      <c r="GA12" s="60" t="s">
        <v>384</v>
      </c>
      <c r="GB12" s="60" t="s">
        <v>384</v>
      </c>
      <c r="GC12" s="60" t="s">
        <v>389</v>
      </c>
      <c r="GD12" s="60" t="s">
        <v>389</v>
      </c>
      <c r="GE12" s="60" t="s">
        <v>389</v>
      </c>
      <c r="GF12" s="60" t="s">
        <v>47</v>
      </c>
      <c r="GG12" s="60" t="s">
        <v>328</v>
      </c>
      <c r="GH12" s="60" t="s">
        <v>328</v>
      </c>
      <c r="GI12" s="60" t="s">
        <v>328</v>
      </c>
      <c r="GJ12" s="60" t="s">
        <v>328</v>
      </c>
      <c r="GK12" s="60" t="s">
        <v>328</v>
      </c>
      <c r="GL12" s="60" t="s">
        <v>328</v>
      </c>
      <c r="GM12" s="60" t="s">
        <v>328</v>
      </c>
      <c r="GN12" s="78" t="s">
        <v>328</v>
      </c>
      <c r="GO12" s="61">
        <f t="shared" si="37"/>
        <v>34</v>
      </c>
      <c r="GP12" s="60">
        <f t="shared" si="38"/>
        <v>6</v>
      </c>
      <c r="GQ12" s="60">
        <f t="shared" si="16"/>
        <v>0</v>
      </c>
      <c r="GR12" s="60">
        <f t="shared" si="39"/>
        <v>0</v>
      </c>
      <c r="GS12" s="60">
        <f t="shared" si="17"/>
        <v>2</v>
      </c>
      <c r="GT12" s="60">
        <f t="shared" si="18"/>
        <v>0</v>
      </c>
      <c r="GU12" s="60">
        <f t="shared" si="19"/>
        <v>0</v>
      </c>
      <c r="GV12" s="60">
        <f t="shared" si="20"/>
        <v>10</v>
      </c>
      <c r="GW12" s="81" t="str">
        <f t="shared" si="21"/>
        <v>ок!</v>
      </c>
      <c r="GX12" s="80">
        <v>3</v>
      </c>
      <c r="GY12" s="61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 t="s">
        <v>47</v>
      </c>
      <c r="HP12" s="61" t="s">
        <v>328</v>
      </c>
      <c r="HQ12" s="78" t="s">
        <v>328</v>
      </c>
      <c r="HR12" s="61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 t="s">
        <v>390</v>
      </c>
      <c r="IF12" s="60" t="s">
        <v>390</v>
      </c>
      <c r="IG12" s="60" t="s">
        <v>390</v>
      </c>
      <c r="IH12" s="60" t="s">
        <v>390</v>
      </c>
      <c r="II12" s="60" t="s">
        <v>390</v>
      </c>
      <c r="IJ12" s="60" t="s">
        <v>390</v>
      </c>
      <c r="IK12" s="60" t="s">
        <v>390</v>
      </c>
      <c r="IL12" s="60" t="s">
        <v>390</v>
      </c>
      <c r="IM12" s="60" t="s">
        <v>390</v>
      </c>
      <c r="IN12" s="60" t="s">
        <v>390</v>
      </c>
      <c r="IO12" s="60" t="s">
        <v>379</v>
      </c>
      <c r="IP12" s="60" t="s">
        <v>328</v>
      </c>
      <c r="IQ12" s="60" t="s">
        <v>328</v>
      </c>
      <c r="IR12" s="60" t="s">
        <v>328</v>
      </c>
      <c r="IS12" s="60" t="s">
        <v>328</v>
      </c>
      <c r="IT12" s="60" t="s">
        <v>328</v>
      </c>
      <c r="IU12" s="60" t="s">
        <v>328</v>
      </c>
      <c r="IV12" s="60" t="s">
        <v>328</v>
      </c>
      <c r="IW12" s="60" t="s">
        <v>328</v>
      </c>
      <c r="IX12" s="63" t="s">
        <v>328</v>
      </c>
      <c r="IY12" s="61">
        <f t="shared" si="40"/>
        <v>29</v>
      </c>
      <c r="IZ12" s="60">
        <f t="shared" si="41"/>
        <v>0</v>
      </c>
      <c r="JA12" s="60">
        <f t="shared" si="22"/>
        <v>0</v>
      </c>
      <c r="JB12" s="60">
        <f t="shared" si="42"/>
        <v>10</v>
      </c>
      <c r="JC12" s="60">
        <f t="shared" si="23"/>
        <v>2</v>
      </c>
      <c r="JD12" s="60">
        <f t="shared" si="24"/>
        <v>0</v>
      </c>
      <c r="JE12" s="60">
        <f t="shared" si="43"/>
        <v>0</v>
      </c>
      <c r="JF12" s="60">
        <f t="shared" si="25"/>
        <v>11</v>
      </c>
      <c r="JG12" s="81" t="str">
        <f t="shared" si="26"/>
        <v>ок!</v>
      </c>
      <c r="JH12" s="80">
        <v>4</v>
      </c>
      <c r="JI12" s="61"/>
      <c r="JJ12" s="61"/>
      <c r="JK12" s="61"/>
      <c r="JL12" s="61"/>
      <c r="JM12" s="60"/>
      <c r="JN12" s="60"/>
      <c r="JO12" s="60"/>
      <c r="JP12" s="60"/>
      <c r="JQ12" s="60"/>
      <c r="JR12" s="60"/>
      <c r="JS12" s="60"/>
      <c r="JT12" s="60"/>
      <c r="JU12" s="60"/>
      <c r="JV12" s="60"/>
      <c r="JW12" s="60"/>
      <c r="JX12" s="60"/>
      <c r="JY12" s="60"/>
      <c r="JZ12" s="61" t="s">
        <v>328</v>
      </c>
      <c r="KA12" s="63" t="s">
        <v>328</v>
      </c>
      <c r="KB12" s="61"/>
      <c r="KC12" s="60"/>
      <c r="KD12" s="60"/>
      <c r="KE12" s="60"/>
      <c r="KF12" s="60" t="s">
        <v>363</v>
      </c>
      <c r="KG12" s="60" t="s">
        <v>363</v>
      </c>
      <c r="KH12" s="60" t="s">
        <v>363</v>
      </c>
      <c r="KI12" s="60" t="s">
        <v>365</v>
      </c>
      <c r="KJ12" s="60" t="s">
        <v>365</v>
      </c>
      <c r="KK12" s="60" t="s">
        <v>391</v>
      </c>
      <c r="KL12" s="60" t="s">
        <v>391</v>
      </c>
      <c r="KM12" s="60" t="s">
        <v>391</v>
      </c>
      <c r="KN12" s="60" t="s">
        <v>392</v>
      </c>
      <c r="KO12" s="60" t="s">
        <v>393</v>
      </c>
      <c r="KP12" s="60" t="s">
        <v>347</v>
      </c>
      <c r="KQ12" s="60" t="s">
        <v>347</v>
      </c>
      <c r="KR12" s="60" t="s">
        <v>347</v>
      </c>
      <c r="KS12" s="60" t="s">
        <v>347</v>
      </c>
      <c r="KT12" s="60" t="s">
        <v>31</v>
      </c>
      <c r="KU12" s="60" t="s">
        <v>31</v>
      </c>
      <c r="KV12" s="60" t="s">
        <v>31</v>
      </c>
      <c r="KW12" s="60" t="s">
        <v>31</v>
      </c>
      <c r="KX12" s="60" t="s">
        <v>336</v>
      </c>
      <c r="KY12" s="60" t="s">
        <v>336</v>
      </c>
      <c r="KZ12" s="60" t="s">
        <v>354</v>
      </c>
      <c r="LA12" s="60" t="s">
        <v>354</v>
      </c>
      <c r="LB12" s="60" t="s">
        <v>354</v>
      </c>
      <c r="LC12" s="60" t="s">
        <v>354</v>
      </c>
      <c r="LD12" s="60" t="s">
        <v>354</v>
      </c>
      <c r="LE12" s="60" t="s">
        <v>354</v>
      </c>
      <c r="LF12" s="60" t="s">
        <v>354</v>
      </c>
      <c r="LG12" s="60" t="s">
        <v>354</v>
      </c>
      <c r="LH12" s="78" t="s">
        <v>354</v>
      </c>
      <c r="LI12" s="61">
        <f t="shared" si="44"/>
        <v>21</v>
      </c>
      <c r="LJ12" s="60">
        <f t="shared" si="45"/>
        <v>0</v>
      </c>
      <c r="LK12" s="60">
        <f t="shared" si="27"/>
        <v>4</v>
      </c>
      <c r="LL12" s="60">
        <f t="shared" si="46"/>
        <v>9</v>
      </c>
      <c r="LM12" s="60">
        <f t="shared" si="28"/>
        <v>1</v>
      </c>
      <c r="LN12" s="60">
        <f t="shared" si="29"/>
        <v>4</v>
      </c>
      <c r="LO12" s="60">
        <f t="shared" si="30"/>
        <v>2</v>
      </c>
      <c r="LP12" s="60">
        <f t="shared" si="31"/>
        <v>2</v>
      </c>
      <c r="LQ12" s="81" t="str">
        <f t="shared" si="32"/>
        <v>ок!</v>
      </c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  <c r="NO12" s="68"/>
      <c r="NP12" s="68"/>
      <c r="NQ12" s="68"/>
      <c r="NR12" s="68"/>
      <c r="NS12" s="61"/>
      <c r="NT12" s="60"/>
      <c r="NU12" s="60"/>
      <c r="NV12" s="60"/>
      <c r="NW12" s="60"/>
      <c r="NX12" s="60"/>
      <c r="NY12" s="60"/>
      <c r="NZ12" s="60"/>
      <c r="OA12" s="81"/>
      <c r="OB12" s="68"/>
      <c r="OC12" s="68"/>
      <c r="OD12" s="68"/>
      <c r="OE12" s="68"/>
      <c r="OF12" s="68"/>
      <c r="OG12" s="68"/>
      <c r="OH12" s="68"/>
      <c r="OI12" s="68"/>
      <c r="OJ12" s="68"/>
      <c r="OK12" s="68"/>
      <c r="OL12" s="68"/>
      <c r="OM12" s="68"/>
      <c r="ON12" s="68"/>
      <c r="OO12" s="68"/>
      <c r="OP12" s="68"/>
      <c r="OQ12" s="68"/>
      <c r="OR12" s="68"/>
      <c r="OS12" s="68"/>
      <c r="OT12" s="68"/>
      <c r="OU12" s="68"/>
      <c r="OV12" s="68"/>
      <c r="OW12" s="68"/>
      <c r="OX12" s="68"/>
      <c r="OY12" s="68"/>
      <c r="OZ12" s="68"/>
      <c r="PA12" s="68"/>
      <c r="PB12" s="68"/>
      <c r="PC12" s="68"/>
      <c r="PD12" s="68"/>
      <c r="PE12" s="68"/>
      <c r="PF12" s="68"/>
      <c r="PG12" s="68"/>
      <c r="PH12" s="68"/>
      <c r="PI12" s="68"/>
      <c r="PJ12" s="68"/>
      <c r="PK12" s="68"/>
      <c r="PL12" s="68"/>
      <c r="PM12" s="68"/>
      <c r="PN12" s="68"/>
      <c r="PO12" s="68"/>
      <c r="PP12" s="68"/>
      <c r="PQ12" s="68"/>
      <c r="PR12" s="68"/>
      <c r="PS12" s="68"/>
      <c r="PT12" s="68"/>
      <c r="PU12" s="68"/>
      <c r="PV12" s="68"/>
      <c r="PW12" s="68"/>
      <c r="PX12" s="68"/>
      <c r="PY12" s="68"/>
      <c r="PZ12" s="68"/>
      <c r="QA12" s="68"/>
      <c r="QB12" s="68"/>
      <c r="QC12" s="61"/>
      <c r="QD12" s="60"/>
      <c r="QE12" s="60"/>
      <c r="QF12" s="60"/>
      <c r="QG12" s="60"/>
      <c r="QH12" s="60"/>
      <c r="QI12" s="60"/>
      <c r="QJ12" s="60"/>
      <c r="QK12" s="81"/>
      <c r="QL12" s="68"/>
      <c r="QM12" s="68"/>
      <c r="QN12" s="68"/>
      <c r="QO12" s="68"/>
      <c r="QP12" s="68"/>
      <c r="QQ12" s="68"/>
      <c r="QR12" s="68"/>
      <c r="QS12" s="68"/>
      <c r="QT12" s="68"/>
      <c r="QU12" s="68"/>
      <c r="QV12" s="68"/>
      <c r="QW12" s="68"/>
      <c r="QX12" s="68"/>
      <c r="QY12" s="68"/>
      <c r="QZ12" s="68"/>
      <c r="RA12" s="68"/>
      <c r="RB12" s="68"/>
      <c r="RC12" s="68"/>
      <c r="RD12" s="68"/>
      <c r="RE12" s="68"/>
      <c r="RF12" s="68"/>
      <c r="RG12" s="68"/>
      <c r="RH12" s="68"/>
      <c r="RI12" s="68"/>
      <c r="RJ12" s="68"/>
      <c r="RK12" s="68"/>
      <c r="RL12" s="68"/>
      <c r="RM12" s="68"/>
      <c r="RN12" s="68"/>
      <c r="RO12" s="68"/>
      <c r="RP12" s="68"/>
      <c r="RQ12" s="68"/>
      <c r="RR12" s="68"/>
      <c r="RS12" s="68"/>
      <c r="RT12" s="68"/>
      <c r="RU12" s="68"/>
      <c r="RV12" s="68"/>
      <c r="RW12" s="68"/>
      <c r="RX12" s="68"/>
      <c r="RY12" s="68"/>
      <c r="RZ12" s="68"/>
      <c r="SA12" s="68"/>
      <c r="SB12" s="68"/>
      <c r="SC12" s="68"/>
      <c r="SD12" s="68"/>
      <c r="SE12" s="68"/>
      <c r="SF12" s="68"/>
      <c r="SG12" s="68"/>
      <c r="SH12" s="68"/>
      <c r="SI12" s="68"/>
      <c r="SJ12" s="68"/>
      <c r="SK12" s="68"/>
      <c r="SL12" s="68"/>
      <c r="SM12" s="61"/>
      <c r="SN12" s="60"/>
      <c r="SO12" s="60"/>
      <c r="SP12" s="60"/>
      <c r="SQ12" s="60"/>
      <c r="SR12" s="60"/>
      <c r="SS12" s="60"/>
      <c r="ST12" s="60"/>
      <c r="SU12" s="81"/>
      <c r="UW12" s="61"/>
      <c r="UX12" s="60"/>
      <c r="UY12" s="60"/>
      <c r="UZ12" s="60"/>
      <c r="VA12" s="60"/>
      <c r="VB12" s="60"/>
      <c r="VC12" s="60"/>
      <c r="VD12" s="60"/>
      <c r="VE12" s="81"/>
      <c r="XG12" s="61"/>
      <c r="XH12" s="60"/>
      <c r="XI12" s="60"/>
      <c r="XJ12" s="60"/>
      <c r="XK12" s="60"/>
      <c r="XL12" s="60"/>
      <c r="XM12" s="60"/>
      <c r="XN12" s="60"/>
      <c r="XO12" s="81"/>
    </row>
    <row r="13" spans="1:639" hidden="1" x14ac:dyDescent="0.25">
      <c r="A13" s="70" t="str">
        <f t="shared" si="33"/>
        <v>Б24.02.01 Пр-во ЛА(2014)9 кл., очная</v>
      </c>
      <c r="B13" s="177" t="s">
        <v>658</v>
      </c>
      <c r="C13" s="178" t="s">
        <v>92</v>
      </c>
      <c r="D13" s="178" t="s">
        <v>350</v>
      </c>
      <c r="E13" s="178"/>
      <c r="F13" s="177">
        <v>2012</v>
      </c>
      <c r="G13" s="191">
        <f t="shared" si="0"/>
        <v>63</v>
      </c>
      <c r="H13" s="191">
        <f t="shared" si="1"/>
        <v>230</v>
      </c>
      <c r="I13" s="191">
        <f>IF(VLOOKUP(B13,ФГОС!A$3:U$34,5,FALSE)=INT(H13/62),INT(H13/62),"ОШ!")</f>
        <v>3</v>
      </c>
      <c r="J13" s="191">
        <f>IF(VLOOKUP(B13,ФГОС!A$3:U$34,6,FALSE)=INT(MOD(H13,62)/4.332),INT(MOD(H13,62)/4.332),"ОШ!")</f>
        <v>10</v>
      </c>
      <c r="K13" s="191">
        <f t="shared" si="2"/>
        <v>124</v>
      </c>
      <c r="L13" s="191">
        <f t="shared" si="3"/>
        <v>10</v>
      </c>
      <c r="M13" s="191">
        <f t="shared" si="4"/>
        <v>14</v>
      </c>
      <c r="N13" s="191">
        <f t="shared" si="5"/>
        <v>4</v>
      </c>
      <c r="O13" s="191">
        <f t="shared" si="6"/>
        <v>7</v>
      </c>
      <c r="P13" s="191">
        <f t="shared" si="7"/>
        <v>4</v>
      </c>
      <c r="Q13" s="191">
        <f t="shared" si="8"/>
        <v>2</v>
      </c>
      <c r="R13" s="191">
        <f t="shared" si="9"/>
        <v>34</v>
      </c>
      <c r="S13" s="237" t="str">
        <f>IF(VLOOKUP(B13,ФГОС!A$3:U$34,21,FALSE)=SUM(K13:R13),"ок!","ОШ!")</f>
        <v>ок!</v>
      </c>
      <c r="CD13" s="67">
        <v>1</v>
      </c>
      <c r="CE13" s="61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1" t="s">
        <v>328</v>
      </c>
      <c r="CW13" s="63" t="s">
        <v>328</v>
      </c>
      <c r="CX13" s="61"/>
      <c r="CY13" s="60"/>
      <c r="CZ13" s="60"/>
      <c r="DA13" s="60"/>
      <c r="DB13" s="60"/>
      <c r="DC13" s="60"/>
      <c r="DD13" s="60"/>
      <c r="DE13" s="60"/>
      <c r="DF13" s="60"/>
      <c r="DG13" s="60"/>
      <c r="DH13" s="60" t="s">
        <v>328</v>
      </c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 t="s">
        <v>47</v>
      </c>
      <c r="DV13" s="60" t="s">
        <v>47</v>
      </c>
      <c r="DW13" s="60" t="s">
        <v>328</v>
      </c>
      <c r="DX13" s="60" t="s">
        <v>328</v>
      </c>
      <c r="DY13" s="60" t="s">
        <v>328</v>
      </c>
      <c r="DZ13" s="60" t="s">
        <v>328</v>
      </c>
      <c r="EA13" s="60" t="s">
        <v>328</v>
      </c>
      <c r="EB13" s="60" t="s">
        <v>328</v>
      </c>
      <c r="EC13" s="60" t="s">
        <v>328</v>
      </c>
      <c r="ED13" s="78" t="s">
        <v>328</v>
      </c>
      <c r="EE13" s="61">
        <f t="shared" si="34"/>
        <v>39</v>
      </c>
      <c r="EF13" s="60">
        <f t="shared" si="35"/>
        <v>0</v>
      </c>
      <c r="EG13" s="60">
        <f t="shared" si="10"/>
        <v>0</v>
      </c>
      <c r="EH13" s="60">
        <f t="shared" si="36"/>
        <v>0</v>
      </c>
      <c r="EI13" s="60">
        <f t="shared" si="11"/>
        <v>2</v>
      </c>
      <c r="EJ13" s="60">
        <f t="shared" si="12"/>
        <v>0</v>
      </c>
      <c r="EK13" s="60">
        <f t="shared" si="13"/>
        <v>0</v>
      </c>
      <c r="EL13" s="60">
        <f t="shared" si="14"/>
        <v>11</v>
      </c>
      <c r="EM13" s="81" t="str">
        <f t="shared" si="15"/>
        <v>ок!</v>
      </c>
      <c r="EN13" s="80">
        <v>2</v>
      </c>
      <c r="EO13" s="61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 t="s">
        <v>47</v>
      </c>
      <c r="FF13" s="61" t="s">
        <v>328</v>
      </c>
      <c r="FG13" s="63" t="s">
        <v>328</v>
      </c>
      <c r="FH13" s="61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 t="s">
        <v>396</v>
      </c>
      <c r="GA13" s="60" t="s">
        <v>396</v>
      </c>
      <c r="GB13" s="60" t="s">
        <v>396</v>
      </c>
      <c r="GC13" s="60" t="s">
        <v>396</v>
      </c>
      <c r="GD13" s="60" t="s">
        <v>396</v>
      </c>
      <c r="GE13" s="60" t="s">
        <v>396</v>
      </c>
      <c r="GF13" s="60" t="s">
        <v>47</v>
      </c>
      <c r="GG13" s="60" t="s">
        <v>328</v>
      </c>
      <c r="GH13" s="60" t="s">
        <v>328</v>
      </c>
      <c r="GI13" s="60" t="s">
        <v>328</v>
      </c>
      <c r="GJ13" s="60" t="s">
        <v>328</v>
      </c>
      <c r="GK13" s="60" t="s">
        <v>328</v>
      </c>
      <c r="GL13" s="60" t="s">
        <v>328</v>
      </c>
      <c r="GM13" s="60" t="s">
        <v>328</v>
      </c>
      <c r="GN13" s="78" t="s">
        <v>328</v>
      </c>
      <c r="GO13" s="61">
        <f t="shared" si="37"/>
        <v>34</v>
      </c>
      <c r="GP13" s="60">
        <f t="shared" si="38"/>
        <v>6</v>
      </c>
      <c r="GQ13" s="60">
        <f t="shared" si="16"/>
        <v>0</v>
      </c>
      <c r="GR13" s="60">
        <f t="shared" si="39"/>
        <v>0</v>
      </c>
      <c r="GS13" s="60">
        <f t="shared" si="17"/>
        <v>2</v>
      </c>
      <c r="GT13" s="60">
        <f t="shared" si="18"/>
        <v>0</v>
      </c>
      <c r="GU13" s="60">
        <f t="shared" si="19"/>
        <v>0</v>
      </c>
      <c r="GV13" s="60">
        <f t="shared" si="20"/>
        <v>10</v>
      </c>
      <c r="GW13" s="81" t="str">
        <f t="shared" si="21"/>
        <v>ок!</v>
      </c>
      <c r="GX13" s="80">
        <v>3</v>
      </c>
      <c r="GY13" s="61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 t="s">
        <v>397</v>
      </c>
      <c r="HM13" s="60" t="s">
        <v>397</v>
      </c>
      <c r="HN13" s="60" t="s">
        <v>397</v>
      </c>
      <c r="HO13" s="60" t="s">
        <v>397</v>
      </c>
      <c r="HP13" s="61" t="s">
        <v>328</v>
      </c>
      <c r="HQ13" s="78" t="s">
        <v>328</v>
      </c>
      <c r="HR13" s="61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 t="s">
        <v>398</v>
      </c>
      <c r="IJ13" s="60" t="s">
        <v>335</v>
      </c>
      <c r="IK13" s="60" t="s">
        <v>335</v>
      </c>
      <c r="IL13" s="60" t="s">
        <v>335</v>
      </c>
      <c r="IM13" s="60" t="s">
        <v>335</v>
      </c>
      <c r="IN13" s="60" t="s">
        <v>335</v>
      </c>
      <c r="IO13" s="60" t="s">
        <v>399</v>
      </c>
      <c r="IP13" s="60" t="s">
        <v>328</v>
      </c>
      <c r="IQ13" s="60" t="s">
        <v>328</v>
      </c>
      <c r="IR13" s="60" t="s">
        <v>328</v>
      </c>
      <c r="IS13" s="60" t="s">
        <v>328</v>
      </c>
      <c r="IT13" s="60" t="s">
        <v>328</v>
      </c>
      <c r="IU13" s="60" t="s">
        <v>328</v>
      </c>
      <c r="IV13" s="60" t="s">
        <v>328</v>
      </c>
      <c r="IW13" s="60" t="s">
        <v>328</v>
      </c>
      <c r="IX13" s="63" t="s">
        <v>328</v>
      </c>
      <c r="IY13" s="61">
        <f t="shared" si="40"/>
        <v>30</v>
      </c>
      <c r="IZ13" s="60">
        <f t="shared" si="41"/>
        <v>4</v>
      </c>
      <c r="JA13" s="60">
        <f t="shared" si="22"/>
        <v>0</v>
      </c>
      <c r="JB13" s="60">
        <f t="shared" si="42"/>
        <v>6</v>
      </c>
      <c r="JC13" s="60">
        <f t="shared" si="23"/>
        <v>1</v>
      </c>
      <c r="JD13" s="60">
        <f t="shared" si="24"/>
        <v>0</v>
      </c>
      <c r="JE13" s="60">
        <f t="shared" si="43"/>
        <v>0</v>
      </c>
      <c r="JF13" s="60">
        <f t="shared" si="25"/>
        <v>11</v>
      </c>
      <c r="JG13" s="81" t="str">
        <f t="shared" si="26"/>
        <v>ок!</v>
      </c>
      <c r="JH13" s="80">
        <v>4</v>
      </c>
      <c r="JI13" s="61"/>
      <c r="JJ13" s="61"/>
      <c r="JK13" s="61"/>
      <c r="JL13" s="61"/>
      <c r="JM13" s="60"/>
      <c r="JN13" s="60"/>
      <c r="JO13" s="60"/>
      <c r="JP13" s="60"/>
      <c r="JQ13" s="60"/>
      <c r="JR13" s="60"/>
      <c r="JS13" s="60"/>
      <c r="JT13" s="60"/>
      <c r="JU13" s="60"/>
      <c r="JV13" s="60" t="s">
        <v>400</v>
      </c>
      <c r="JW13" s="60" t="s">
        <v>400</v>
      </c>
      <c r="JX13" s="60" t="s">
        <v>400</v>
      </c>
      <c r="JY13" s="60" t="s">
        <v>400</v>
      </c>
      <c r="JZ13" s="61" t="s">
        <v>328</v>
      </c>
      <c r="KA13" s="63" t="s">
        <v>328</v>
      </c>
      <c r="KB13" s="61"/>
      <c r="KC13" s="60"/>
      <c r="KD13" s="60"/>
      <c r="KE13" s="60"/>
      <c r="KF13" s="60"/>
      <c r="KG13" s="60"/>
      <c r="KH13" s="60"/>
      <c r="KI13" s="60"/>
      <c r="KJ13" s="60" t="s">
        <v>367</v>
      </c>
      <c r="KK13" s="60" t="s">
        <v>367</v>
      </c>
      <c r="KL13" s="60" t="s">
        <v>367</v>
      </c>
      <c r="KM13" s="60" t="s">
        <v>387</v>
      </c>
      <c r="KN13" s="60" t="s">
        <v>401</v>
      </c>
      <c r="KO13" s="60" t="s">
        <v>47</v>
      </c>
      <c r="KP13" s="60" t="s">
        <v>347</v>
      </c>
      <c r="KQ13" s="60" t="s">
        <v>347</v>
      </c>
      <c r="KR13" s="60" t="s">
        <v>347</v>
      </c>
      <c r="KS13" s="60" t="s">
        <v>347</v>
      </c>
      <c r="KT13" s="60" t="s">
        <v>31</v>
      </c>
      <c r="KU13" s="60" t="s">
        <v>31</v>
      </c>
      <c r="KV13" s="60" t="s">
        <v>31</v>
      </c>
      <c r="KW13" s="60" t="s">
        <v>31</v>
      </c>
      <c r="KX13" s="60" t="s">
        <v>336</v>
      </c>
      <c r="KY13" s="60" t="s">
        <v>336</v>
      </c>
      <c r="KZ13" s="60" t="s">
        <v>354</v>
      </c>
      <c r="LA13" s="60" t="s">
        <v>354</v>
      </c>
      <c r="LB13" s="60" t="s">
        <v>354</v>
      </c>
      <c r="LC13" s="60" t="s">
        <v>354</v>
      </c>
      <c r="LD13" s="60" t="s">
        <v>354</v>
      </c>
      <c r="LE13" s="60" t="s">
        <v>354</v>
      </c>
      <c r="LF13" s="60" t="s">
        <v>354</v>
      </c>
      <c r="LG13" s="60" t="s">
        <v>354</v>
      </c>
      <c r="LH13" s="78" t="s">
        <v>354</v>
      </c>
      <c r="LI13" s="61">
        <f t="shared" si="44"/>
        <v>21</v>
      </c>
      <c r="LJ13" s="60">
        <f t="shared" si="45"/>
        <v>0</v>
      </c>
      <c r="LK13" s="60">
        <f t="shared" si="27"/>
        <v>4</v>
      </c>
      <c r="LL13" s="60">
        <f t="shared" si="46"/>
        <v>8</v>
      </c>
      <c r="LM13" s="60">
        <f t="shared" si="28"/>
        <v>2</v>
      </c>
      <c r="LN13" s="60">
        <f t="shared" si="29"/>
        <v>4</v>
      </c>
      <c r="LO13" s="60">
        <f t="shared" si="30"/>
        <v>2</v>
      </c>
      <c r="LP13" s="60">
        <f t="shared" si="31"/>
        <v>2</v>
      </c>
      <c r="LQ13" s="81" t="str">
        <f t="shared" si="32"/>
        <v>ок!</v>
      </c>
      <c r="NS13" s="61"/>
      <c r="NT13" s="60"/>
      <c r="NU13" s="60"/>
      <c r="NV13" s="60"/>
      <c r="NW13" s="60"/>
      <c r="NX13" s="60"/>
      <c r="NY13" s="60"/>
      <c r="NZ13" s="60"/>
      <c r="OA13" s="81"/>
      <c r="QC13" s="61"/>
      <c r="QD13" s="60"/>
      <c r="QE13" s="60"/>
      <c r="QF13" s="60"/>
      <c r="QG13" s="60"/>
      <c r="QH13" s="60"/>
      <c r="QI13" s="60"/>
      <c r="QJ13" s="60"/>
      <c r="QK13" s="81"/>
      <c r="SM13" s="61"/>
      <c r="SN13" s="60"/>
      <c r="SO13" s="60"/>
      <c r="SP13" s="60"/>
      <c r="SQ13" s="60"/>
      <c r="SR13" s="60"/>
      <c r="SS13" s="60"/>
      <c r="ST13" s="60"/>
      <c r="SU13" s="81"/>
      <c r="UW13" s="61"/>
      <c r="UX13" s="60"/>
      <c r="UY13" s="60"/>
      <c r="UZ13" s="60"/>
      <c r="VA13" s="60"/>
      <c r="VB13" s="60"/>
      <c r="VC13" s="60"/>
      <c r="VD13" s="60"/>
      <c r="VE13" s="81"/>
      <c r="XG13" s="61"/>
      <c r="XH13" s="60"/>
      <c r="XI13" s="60"/>
      <c r="XJ13" s="60"/>
      <c r="XK13" s="60"/>
      <c r="XL13" s="60"/>
      <c r="XM13" s="60"/>
      <c r="XN13" s="60"/>
      <c r="XO13" s="81"/>
    </row>
    <row r="14" spans="1:639" hidden="1" x14ac:dyDescent="0.25">
      <c r="A14" s="70" t="str">
        <f t="shared" si="33"/>
        <v>Б24.02.02 Пр-во АД(2014)9 кл., очная</v>
      </c>
      <c r="B14" s="177" t="s">
        <v>657</v>
      </c>
      <c r="C14" s="178" t="s">
        <v>92</v>
      </c>
      <c r="D14" s="178" t="s">
        <v>350</v>
      </c>
      <c r="E14" s="178"/>
      <c r="F14" s="177">
        <v>2012</v>
      </c>
      <c r="G14" s="191">
        <f t="shared" si="0"/>
        <v>63</v>
      </c>
      <c r="H14" s="191">
        <f t="shared" si="1"/>
        <v>230</v>
      </c>
      <c r="I14" s="191">
        <f>IF(VLOOKUP(B14,ФГОС!A$3:U$34,5,FALSE)=INT(H14/62),INT(H14/62),"ОШ!")</f>
        <v>3</v>
      </c>
      <c r="J14" s="191">
        <f>IF(VLOOKUP(B14,ФГОС!A$3:U$34,6,FALSE)=INT(MOD(H14,62)/4.332),INT(MOD(H14,62)/4.332),"ОШ!")</f>
        <v>10</v>
      </c>
      <c r="K14" s="191">
        <f t="shared" si="2"/>
        <v>125</v>
      </c>
      <c r="L14" s="191">
        <f t="shared" si="3"/>
        <v>9</v>
      </c>
      <c r="M14" s="191">
        <f t="shared" si="4"/>
        <v>14</v>
      </c>
      <c r="N14" s="191">
        <f t="shared" si="5"/>
        <v>4</v>
      </c>
      <c r="O14" s="191">
        <f t="shared" si="6"/>
        <v>7</v>
      </c>
      <c r="P14" s="191">
        <f t="shared" si="7"/>
        <v>4</v>
      </c>
      <c r="Q14" s="191">
        <f t="shared" si="8"/>
        <v>2</v>
      </c>
      <c r="R14" s="191">
        <f t="shared" si="9"/>
        <v>34</v>
      </c>
      <c r="S14" s="237" t="str">
        <f>IF(VLOOKUP(B14,ФГОС!A$3:U$34,21,FALSE)=SUM(K14:R14),"ок!","ОШ!")</f>
        <v>ок!</v>
      </c>
      <c r="CD14" s="67">
        <v>1</v>
      </c>
      <c r="CE14" s="61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1" t="s">
        <v>328</v>
      </c>
      <c r="CW14" s="63" t="s">
        <v>328</v>
      </c>
      <c r="CX14" s="61"/>
      <c r="CY14" s="60"/>
      <c r="CZ14" s="60"/>
      <c r="DA14" s="60"/>
      <c r="DB14" s="60"/>
      <c r="DC14" s="60"/>
      <c r="DD14" s="60"/>
      <c r="DE14" s="60"/>
      <c r="DF14" s="60"/>
      <c r="DG14" s="60"/>
      <c r="DH14" s="60" t="s">
        <v>328</v>
      </c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 t="s">
        <v>47</v>
      </c>
      <c r="DV14" s="60" t="s">
        <v>47</v>
      </c>
      <c r="DW14" s="60" t="s">
        <v>328</v>
      </c>
      <c r="DX14" s="60" t="s">
        <v>328</v>
      </c>
      <c r="DY14" s="60" t="s">
        <v>328</v>
      </c>
      <c r="DZ14" s="60" t="s">
        <v>328</v>
      </c>
      <c r="EA14" s="60" t="s">
        <v>328</v>
      </c>
      <c r="EB14" s="60" t="s">
        <v>328</v>
      </c>
      <c r="EC14" s="60" t="s">
        <v>328</v>
      </c>
      <c r="ED14" s="78" t="s">
        <v>328</v>
      </c>
      <c r="EE14" s="61">
        <f t="shared" si="34"/>
        <v>39</v>
      </c>
      <c r="EF14" s="60">
        <f t="shared" si="35"/>
        <v>0</v>
      </c>
      <c r="EG14" s="60">
        <f t="shared" si="10"/>
        <v>0</v>
      </c>
      <c r="EH14" s="60">
        <f t="shared" si="36"/>
        <v>0</v>
      </c>
      <c r="EI14" s="60">
        <f t="shared" si="11"/>
        <v>2</v>
      </c>
      <c r="EJ14" s="60">
        <f t="shared" si="12"/>
        <v>0</v>
      </c>
      <c r="EK14" s="60">
        <f t="shared" si="13"/>
        <v>0</v>
      </c>
      <c r="EL14" s="60">
        <f t="shared" si="14"/>
        <v>11</v>
      </c>
      <c r="EM14" s="81" t="str">
        <f t="shared" si="15"/>
        <v>ок!</v>
      </c>
      <c r="EN14" s="80">
        <v>2</v>
      </c>
      <c r="EO14" s="61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 t="s">
        <v>47</v>
      </c>
      <c r="FF14" s="61" t="s">
        <v>328</v>
      </c>
      <c r="FG14" s="63" t="s">
        <v>328</v>
      </c>
      <c r="FH14" s="61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 t="s">
        <v>396</v>
      </c>
      <c r="GA14" s="60" t="s">
        <v>396</v>
      </c>
      <c r="GB14" s="60" t="s">
        <v>396</v>
      </c>
      <c r="GC14" s="60" t="s">
        <v>396</v>
      </c>
      <c r="GD14" s="60" t="s">
        <v>396</v>
      </c>
      <c r="GE14" s="60" t="s">
        <v>397</v>
      </c>
      <c r="GF14" s="60" t="s">
        <v>47</v>
      </c>
      <c r="GG14" s="60" t="s">
        <v>328</v>
      </c>
      <c r="GH14" s="60" t="s">
        <v>328</v>
      </c>
      <c r="GI14" s="60" t="s">
        <v>328</v>
      </c>
      <c r="GJ14" s="60" t="s">
        <v>328</v>
      </c>
      <c r="GK14" s="60" t="s">
        <v>328</v>
      </c>
      <c r="GL14" s="60" t="s">
        <v>328</v>
      </c>
      <c r="GM14" s="60" t="s">
        <v>328</v>
      </c>
      <c r="GN14" s="78" t="s">
        <v>328</v>
      </c>
      <c r="GO14" s="61">
        <f t="shared" si="37"/>
        <v>34</v>
      </c>
      <c r="GP14" s="60">
        <f t="shared" si="38"/>
        <v>6</v>
      </c>
      <c r="GQ14" s="60">
        <f t="shared" si="16"/>
        <v>0</v>
      </c>
      <c r="GR14" s="60">
        <f t="shared" si="39"/>
        <v>0</v>
      </c>
      <c r="GS14" s="60">
        <f t="shared" si="17"/>
        <v>2</v>
      </c>
      <c r="GT14" s="60">
        <f t="shared" si="18"/>
        <v>0</v>
      </c>
      <c r="GU14" s="60">
        <f t="shared" si="19"/>
        <v>0</v>
      </c>
      <c r="GV14" s="60">
        <f t="shared" si="20"/>
        <v>10</v>
      </c>
      <c r="GW14" s="81" t="str">
        <f t="shared" si="21"/>
        <v>ок!</v>
      </c>
      <c r="GX14" s="80">
        <v>3</v>
      </c>
      <c r="GY14" s="61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 t="s">
        <v>397</v>
      </c>
      <c r="HM14" s="60" t="s">
        <v>397</v>
      </c>
      <c r="HN14" s="60" t="s">
        <v>397</v>
      </c>
      <c r="HO14" s="60" t="s">
        <v>360</v>
      </c>
      <c r="HP14" s="61" t="s">
        <v>328</v>
      </c>
      <c r="HQ14" s="78" t="s">
        <v>328</v>
      </c>
      <c r="HR14" s="61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 t="s">
        <v>400</v>
      </c>
      <c r="IJ14" s="60" t="s">
        <v>400</v>
      </c>
      <c r="IK14" s="60" t="s">
        <v>400</v>
      </c>
      <c r="IL14" s="60" t="s">
        <v>400</v>
      </c>
      <c r="IM14" s="60" t="s">
        <v>400</v>
      </c>
      <c r="IN14" s="60" t="s">
        <v>400</v>
      </c>
      <c r="IO14" s="60" t="s">
        <v>369</v>
      </c>
      <c r="IP14" s="60" t="s">
        <v>328</v>
      </c>
      <c r="IQ14" s="60" t="s">
        <v>328</v>
      </c>
      <c r="IR14" s="60" t="s">
        <v>328</v>
      </c>
      <c r="IS14" s="60" t="s">
        <v>328</v>
      </c>
      <c r="IT14" s="60" t="s">
        <v>328</v>
      </c>
      <c r="IU14" s="60" t="s">
        <v>328</v>
      </c>
      <c r="IV14" s="60" t="s">
        <v>328</v>
      </c>
      <c r="IW14" s="60" t="s">
        <v>328</v>
      </c>
      <c r="IX14" s="63" t="s">
        <v>328</v>
      </c>
      <c r="IY14" s="61">
        <f t="shared" si="40"/>
        <v>30</v>
      </c>
      <c r="IZ14" s="60">
        <f t="shared" si="41"/>
        <v>3</v>
      </c>
      <c r="JA14" s="60">
        <f t="shared" si="22"/>
        <v>0</v>
      </c>
      <c r="JB14" s="60">
        <f t="shared" si="42"/>
        <v>6</v>
      </c>
      <c r="JC14" s="60">
        <f t="shared" si="23"/>
        <v>2</v>
      </c>
      <c r="JD14" s="60">
        <f t="shared" si="24"/>
        <v>0</v>
      </c>
      <c r="JE14" s="60">
        <f t="shared" si="43"/>
        <v>0</v>
      </c>
      <c r="JF14" s="60">
        <f t="shared" si="25"/>
        <v>11</v>
      </c>
      <c r="JG14" s="81" t="str">
        <f t="shared" si="26"/>
        <v>ок!</v>
      </c>
      <c r="JH14" s="80">
        <v>4</v>
      </c>
      <c r="JI14" s="61"/>
      <c r="JJ14" s="61"/>
      <c r="JK14" s="61"/>
      <c r="JL14" s="61"/>
      <c r="JM14" s="60"/>
      <c r="JN14" s="60"/>
      <c r="JO14" s="60"/>
      <c r="JP14" s="60"/>
      <c r="JQ14" s="60"/>
      <c r="JR14" s="60"/>
      <c r="JS14" s="60"/>
      <c r="JT14" s="60"/>
      <c r="JU14" s="60"/>
      <c r="JV14" s="60" t="s">
        <v>398</v>
      </c>
      <c r="JW14" s="60" t="s">
        <v>398</v>
      </c>
      <c r="JX14" s="60" t="s">
        <v>398</v>
      </c>
      <c r="JY14" s="60" t="s">
        <v>398</v>
      </c>
      <c r="JZ14" s="61" t="s">
        <v>328</v>
      </c>
      <c r="KA14" s="63" t="s">
        <v>328</v>
      </c>
      <c r="KB14" s="61"/>
      <c r="KC14" s="60"/>
      <c r="KD14" s="60"/>
      <c r="KE14" s="60"/>
      <c r="KF14" s="60"/>
      <c r="KG14" s="60"/>
      <c r="KH14" s="60"/>
      <c r="KI14" s="60"/>
      <c r="KJ14" s="60"/>
      <c r="KK14" s="60" t="s">
        <v>363</v>
      </c>
      <c r="KL14" s="60" t="s">
        <v>363</v>
      </c>
      <c r="KM14" s="60" t="s">
        <v>363</v>
      </c>
      <c r="KN14" s="60" t="s">
        <v>387</v>
      </c>
      <c r="KO14" s="60" t="s">
        <v>395</v>
      </c>
      <c r="KP14" s="60" t="s">
        <v>347</v>
      </c>
      <c r="KQ14" s="60" t="s">
        <v>347</v>
      </c>
      <c r="KR14" s="60" t="s">
        <v>347</v>
      </c>
      <c r="KS14" s="60" t="s">
        <v>347</v>
      </c>
      <c r="KT14" s="60" t="s">
        <v>31</v>
      </c>
      <c r="KU14" s="60" t="s">
        <v>31</v>
      </c>
      <c r="KV14" s="60" t="s">
        <v>31</v>
      </c>
      <c r="KW14" s="60" t="s">
        <v>31</v>
      </c>
      <c r="KX14" s="60" t="s">
        <v>336</v>
      </c>
      <c r="KY14" s="60" t="s">
        <v>336</v>
      </c>
      <c r="KZ14" s="60" t="s">
        <v>354</v>
      </c>
      <c r="LA14" s="60" t="s">
        <v>354</v>
      </c>
      <c r="LB14" s="60" t="s">
        <v>354</v>
      </c>
      <c r="LC14" s="60" t="s">
        <v>354</v>
      </c>
      <c r="LD14" s="60" t="s">
        <v>354</v>
      </c>
      <c r="LE14" s="60" t="s">
        <v>354</v>
      </c>
      <c r="LF14" s="60" t="s">
        <v>354</v>
      </c>
      <c r="LG14" s="60" t="s">
        <v>354</v>
      </c>
      <c r="LH14" s="78" t="s">
        <v>354</v>
      </c>
      <c r="LI14" s="61">
        <f t="shared" si="44"/>
        <v>22</v>
      </c>
      <c r="LJ14" s="60">
        <f t="shared" si="45"/>
        <v>0</v>
      </c>
      <c r="LK14" s="60">
        <f t="shared" si="27"/>
        <v>4</v>
      </c>
      <c r="LL14" s="60">
        <f t="shared" si="46"/>
        <v>8</v>
      </c>
      <c r="LM14" s="60">
        <f t="shared" si="28"/>
        <v>1</v>
      </c>
      <c r="LN14" s="60">
        <f t="shared" si="29"/>
        <v>4</v>
      </c>
      <c r="LO14" s="60">
        <f t="shared" si="30"/>
        <v>2</v>
      </c>
      <c r="LP14" s="60">
        <f t="shared" si="31"/>
        <v>2</v>
      </c>
      <c r="LQ14" s="81" t="str">
        <f t="shared" si="32"/>
        <v>ок!</v>
      </c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  <c r="NC14" s="68"/>
      <c r="ND14" s="68"/>
      <c r="NE14" s="68"/>
      <c r="NF14" s="68"/>
      <c r="NG14" s="68"/>
      <c r="NH14" s="68"/>
      <c r="NI14" s="68"/>
      <c r="NJ14" s="68"/>
      <c r="NK14" s="68"/>
      <c r="NL14" s="68"/>
      <c r="NM14" s="68"/>
      <c r="NN14" s="68"/>
      <c r="NO14" s="68"/>
      <c r="NP14" s="68"/>
      <c r="NQ14" s="68"/>
      <c r="NR14" s="68"/>
      <c r="NS14" s="61"/>
      <c r="NT14" s="60"/>
      <c r="NU14" s="60"/>
      <c r="NV14" s="60"/>
      <c r="NW14" s="60"/>
      <c r="NX14" s="60"/>
      <c r="NY14" s="60"/>
      <c r="NZ14" s="60"/>
      <c r="OA14" s="81"/>
      <c r="OB14" s="68"/>
      <c r="OC14" s="68"/>
      <c r="OD14" s="68"/>
      <c r="OE14" s="68"/>
      <c r="OF14" s="68"/>
      <c r="OG14" s="68"/>
      <c r="OH14" s="68"/>
      <c r="OI14" s="68"/>
      <c r="OJ14" s="68"/>
      <c r="OK14" s="68"/>
      <c r="OL14" s="68"/>
      <c r="OM14" s="68"/>
      <c r="ON14" s="68"/>
      <c r="OO14" s="68"/>
      <c r="OP14" s="68"/>
      <c r="OQ14" s="68"/>
      <c r="OR14" s="68"/>
      <c r="OS14" s="68"/>
      <c r="OT14" s="68"/>
      <c r="OU14" s="68"/>
      <c r="OV14" s="68"/>
      <c r="OW14" s="68"/>
      <c r="OX14" s="68"/>
      <c r="OY14" s="68"/>
      <c r="OZ14" s="68"/>
      <c r="PA14" s="68"/>
      <c r="PB14" s="68"/>
      <c r="PC14" s="68"/>
      <c r="PD14" s="68"/>
      <c r="PE14" s="68"/>
      <c r="PF14" s="68"/>
      <c r="PG14" s="68"/>
      <c r="PH14" s="68"/>
      <c r="PI14" s="68"/>
      <c r="PJ14" s="68"/>
      <c r="PK14" s="68"/>
      <c r="PL14" s="68"/>
      <c r="PM14" s="68"/>
      <c r="PN14" s="68"/>
      <c r="PO14" s="68"/>
      <c r="PP14" s="68"/>
      <c r="PQ14" s="68"/>
      <c r="PR14" s="68"/>
      <c r="PS14" s="68"/>
      <c r="PT14" s="68"/>
      <c r="PU14" s="68"/>
      <c r="PV14" s="68"/>
      <c r="PW14" s="68"/>
      <c r="PX14" s="68"/>
      <c r="PY14" s="68"/>
      <c r="PZ14" s="68"/>
      <c r="QA14" s="68"/>
      <c r="QB14" s="68"/>
      <c r="QC14" s="61"/>
      <c r="QD14" s="60"/>
      <c r="QE14" s="60"/>
      <c r="QF14" s="60"/>
      <c r="QG14" s="60"/>
      <c r="QH14" s="60"/>
      <c r="QI14" s="60"/>
      <c r="QJ14" s="60"/>
      <c r="QK14" s="81"/>
      <c r="QL14" s="68"/>
      <c r="QM14" s="68"/>
      <c r="QN14" s="68"/>
      <c r="QO14" s="68"/>
      <c r="QP14" s="68"/>
      <c r="QQ14" s="68"/>
      <c r="QR14" s="68"/>
      <c r="QS14" s="68"/>
      <c r="QT14" s="68"/>
      <c r="QU14" s="68"/>
      <c r="QV14" s="68"/>
      <c r="QW14" s="68"/>
      <c r="QX14" s="68"/>
      <c r="QY14" s="68"/>
      <c r="QZ14" s="68"/>
      <c r="RA14" s="68"/>
      <c r="RB14" s="68"/>
      <c r="RC14" s="68"/>
      <c r="RD14" s="68"/>
      <c r="RE14" s="68"/>
      <c r="RF14" s="68"/>
      <c r="RG14" s="68"/>
      <c r="RH14" s="68"/>
      <c r="RI14" s="68"/>
      <c r="RJ14" s="68"/>
      <c r="RK14" s="68"/>
      <c r="RL14" s="68"/>
      <c r="RM14" s="68"/>
      <c r="RN14" s="68"/>
      <c r="RO14" s="68"/>
      <c r="RP14" s="68"/>
      <c r="RQ14" s="68"/>
      <c r="RR14" s="68"/>
      <c r="RS14" s="68"/>
      <c r="RT14" s="68"/>
      <c r="RU14" s="68"/>
      <c r="RV14" s="68"/>
      <c r="RW14" s="68"/>
      <c r="RX14" s="68"/>
      <c r="RY14" s="68"/>
      <c r="RZ14" s="68"/>
      <c r="SA14" s="68"/>
      <c r="SB14" s="68"/>
      <c r="SC14" s="68"/>
      <c r="SD14" s="68"/>
      <c r="SE14" s="68"/>
      <c r="SF14" s="68"/>
      <c r="SG14" s="68"/>
      <c r="SH14" s="68"/>
      <c r="SI14" s="68"/>
      <c r="SJ14" s="68"/>
      <c r="SK14" s="68"/>
      <c r="SL14" s="68"/>
      <c r="SM14" s="61"/>
      <c r="SN14" s="60"/>
      <c r="SO14" s="60"/>
      <c r="SP14" s="60"/>
      <c r="SQ14" s="60"/>
      <c r="SR14" s="60"/>
      <c r="SS14" s="60"/>
      <c r="ST14" s="60"/>
      <c r="SU14" s="81"/>
      <c r="SV14" s="68"/>
      <c r="SW14" s="68"/>
      <c r="SX14" s="68"/>
      <c r="SY14" s="68"/>
      <c r="SZ14" s="68"/>
      <c r="TA14" s="68"/>
      <c r="TB14" s="68"/>
      <c r="TC14" s="68"/>
      <c r="TD14" s="68"/>
      <c r="TE14" s="68"/>
      <c r="TF14" s="68"/>
      <c r="TG14" s="68"/>
      <c r="TH14" s="68"/>
      <c r="TI14" s="68"/>
      <c r="TJ14" s="68"/>
      <c r="TK14" s="68"/>
      <c r="TL14" s="68"/>
      <c r="TM14" s="68"/>
      <c r="TN14" s="68"/>
      <c r="TO14" s="68"/>
      <c r="TP14" s="68"/>
      <c r="TQ14" s="68"/>
      <c r="TR14" s="68"/>
      <c r="TS14" s="68"/>
      <c r="TT14" s="68"/>
      <c r="TU14" s="68"/>
      <c r="TV14" s="68"/>
      <c r="TW14" s="68"/>
      <c r="TX14" s="68"/>
      <c r="TY14" s="68"/>
      <c r="TZ14" s="68"/>
      <c r="UA14" s="68"/>
      <c r="UB14" s="68"/>
      <c r="UC14" s="68"/>
      <c r="UD14" s="68"/>
      <c r="UE14" s="68"/>
      <c r="UF14" s="68"/>
      <c r="UG14" s="68"/>
      <c r="UH14" s="68"/>
      <c r="UI14" s="68"/>
      <c r="UJ14" s="68"/>
      <c r="UK14" s="68"/>
      <c r="UL14" s="68"/>
      <c r="UM14" s="68"/>
      <c r="UN14" s="68"/>
      <c r="UO14" s="68"/>
      <c r="UP14" s="68"/>
      <c r="UQ14" s="68"/>
      <c r="UR14" s="68"/>
      <c r="US14" s="68"/>
      <c r="UT14" s="68"/>
      <c r="UU14" s="68"/>
      <c r="UV14" s="68"/>
      <c r="UW14" s="61"/>
      <c r="UX14" s="60"/>
      <c r="UY14" s="60"/>
      <c r="UZ14" s="60"/>
      <c r="VA14" s="60"/>
      <c r="VB14" s="60"/>
      <c r="VC14" s="60"/>
      <c r="VD14" s="60"/>
      <c r="VE14" s="81"/>
      <c r="XG14" s="61"/>
      <c r="XH14" s="60"/>
      <c r="XI14" s="60"/>
      <c r="XJ14" s="60"/>
      <c r="XK14" s="60"/>
      <c r="XL14" s="60"/>
      <c r="XM14" s="60"/>
      <c r="XN14" s="60"/>
      <c r="XO14" s="81"/>
    </row>
    <row r="15" spans="1:639" hidden="1" x14ac:dyDescent="0.25">
      <c r="A15" s="70" t="str">
        <f t="shared" si="33"/>
        <v>У38.02.01 Экономика и бухучет(2014)9 кл., очная</v>
      </c>
      <c r="B15" s="177" t="s">
        <v>677</v>
      </c>
      <c r="C15" s="178" t="s">
        <v>92</v>
      </c>
      <c r="D15" s="178" t="s">
        <v>350</v>
      </c>
      <c r="E15" s="178"/>
      <c r="F15" s="177">
        <v>2012</v>
      </c>
      <c r="G15" s="191">
        <f t="shared" si="0"/>
        <v>63</v>
      </c>
      <c r="H15" s="191">
        <f t="shared" si="1"/>
        <v>230</v>
      </c>
      <c r="I15" s="191">
        <f>IF(VLOOKUP(B15,ФГОС!A$3:U$34,5,FALSE)=INT(H15/62),INT(H15/62),"ОШ!")</f>
        <v>3</v>
      </c>
      <c r="J15" s="191">
        <f>IF(VLOOKUP(B15,ФГОС!A$3:U$34,6,FALSE)=INT(MOD(H15,62)/4.332),INT(MOD(H15,62)/4.332),"ОШ!")</f>
        <v>10</v>
      </c>
      <c r="K15" s="191">
        <f t="shared" si="2"/>
        <v>134</v>
      </c>
      <c r="L15" s="191">
        <f t="shared" si="3"/>
        <v>6</v>
      </c>
      <c r="M15" s="191">
        <f t="shared" si="4"/>
        <v>8</v>
      </c>
      <c r="N15" s="191">
        <f t="shared" si="5"/>
        <v>4</v>
      </c>
      <c r="O15" s="191">
        <f t="shared" si="6"/>
        <v>7</v>
      </c>
      <c r="P15" s="191">
        <f t="shared" si="7"/>
        <v>4</v>
      </c>
      <c r="Q15" s="191">
        <f t="shared" si="8"/>
        <v>2</v>
      </c>
      <c r="R15" s="191">
        <f t="shared" si="9"/>
        <v>34</v>
      </c>
      <c r="S15" s="237" t="str">
        <f>IF(VLOOKUP(B15,ФГОС!A$3:U$34,21,FALSE)=SUM(K15:R15),"ок!","ОШ!")</f>
        <v>ок!</v>
      </c>
      <c r="CD15" s="67">
        <v>1</v>
      </c>
      <c r="CE15" s="61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1" t="s">
        <v>328</v>
      </c>
      <c r="CW15" s="63" t="s">
        <v>328</v>
      </c>
      <c r="CX15" s="61"/>
      <c r="CY15" s="60"/>
      <c r="CZ15" s="60"/>
      <c r="DA15" s="60"/>
      <c r="DB15" s="60"/>
      <c r="DC15" s="60"/>
      <c r="DD15" s="60"/>
      <c r="DE15" s="60"/>
      <c r="DF15" s="60"/>
      <c r="DG15" s="60"/>
      <c r="DH15" s="60" t="s">
        <v>328</v>
      </c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 t="s">
        <v>47</v>
      </c>
      <c r="DV15" s="60" t="s">
        <v>47</v>
      </c>
      <c r="DW15" s="60" t="s">
        <v>328</v>
      </c>
      <c r="DX15" s="60" t="s">
        <v>328</v>
      </c>
      <c r="DY15" s="60" t="s">
        <v>328</v>
      </c>
      <c r="DZ15" s="60" t="s">
        <v>328</v>
      </c>
      <c r="EA15" s="60" t="s">
        <v>328</v>
      </c>
      <c r="EB15" s="60" t="s">
        <v>328</v>
      </c>
      <c r="EC15" s="60" t="s">
        <v>328</v>
      </c>
      <c r="ED15" s="78" t="s">
        <v>328</v>
      </c>
      <c r="EE15" s="61">
        <f t="shared" si="34"/>
        <v>39</v>
      </c>
      <c r="EF15" s="60">
        <f t="shared" si="35"/>
        <v>0</v>
      </c>
      <c r="EG15" s="60">
        <f t="shared" si="10"/>
        <v>0</v>
      </c>
      <c r="EH15" s="60">
        <f t="shared" si="36"/>
        <v>0</v>
      </c>
      <c r="EI15" s="60">
        <f t="shared" si="11"/>
        <v>2</v>
      </c>
      <c r="EJ15" s="60">
        <f t="shared" si="12"/>
        <v>0</v>
      </c>
      <c r="EK15" s="60">
        <f t="shared" si="13"/>
        <v>0</v>
      </c>
      <c r="EL15" s="60">
        <f t="shared" si="14"/>
        <v>11</v>
      </c>
      <c r="EM15" s="81" t="str">
        <f t="shared" si="15"/>
        <v>ок!</v>
      </c>
      <c r="EN15" s="80">
        <v>2</v>
      </c>
      <c r="EO15" s="61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1" t="s">
        <v>328</v>
      </c>
      <c r="FG15" s="63" t="s">
        <v>328</v>
      </c>
      <c r="FH15" s="61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 t="s">
        <v>714</v>
      </c>
      <c r="GD15" s="60" t="s">
        <v>714</v>
      </c>
      <c r="GE15" s="60" t="s">
        <v>359</v>
      </c>
      <c r="GF15" s="60" t="s">
        <v>328</v>
      </c>
      <c r="GG15" s="60" t="s">
        <v>328</v>
      </c>
      <c r="GH15" s="60" t="s">
        <v>328</v>
      </c>
      <c r="GI15" s="60" t="s">
        <v>328</v>
      </c>
      <c r="GJ15" s="60" t="s">
        <v>328</v>
      </c>
      <c r="GK15" s="60" t="s">
        <v>328</v>
      </c>
      <c r="GL15" s="60" t="s">
        <v>328</v>
      </c>
      <c r="GM15" s="60" t="s">
        <v>328</v>
      </c>
      <c r="GN15" s="78" t="s">
        <v>328</v>
      </c>
      <c r="GO15" s="61">
        <f t="shared" si="37"/>
        <v>38</v>
      </c>
      <c r="GP15" s="60">
        <f t="shared" si="38"/>
        <v>2</v>
      </c>
      <c r="GQ15" s="60">
        <f t="shared" si="16"/>
        <v>0</v>
      </c>
      <c r="GR15" s="60">
        <f t="shared" si="39"/>
        <v>0</v>
      </c>
      <c r="GS15" s="60">
        <f t="shared" si="17"/>
        <v>1</v>
      </c>
      <c r="GT15" s="60">
        <f t="shared" si="18"/>
        <v>0</v>
      </c>
      <c r="GU15" s="60">
        <f t="shared" si="19"/>
        <v>0</v>
      </c>
      <c r="GV15" s="60">
        <f t="shared" si="20"/>
        <v>11</v>
      </c>
      <c r="GW15" s="81" t="str">
        <f t="shared" si="21"/>
        <v>ок!</v>
      </c>
      <c r="GX15" s="80">
        <v>3</v>
      </c>
      <c r="GY15" s="61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 t="s">
        <v>47</v>
      </c>
      <c r="HP15" s="61" t="s">
        <v>328</v>
      </c>
      <c r="HQ15" s="78" t="s">
        <v>328</v>
      </c>
      <c r="HR15" s="61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 t="s">
        <v>715</v>
      </c>
      <c r="IM15" s="60" t="s">
        <v>715</v>
      </c>
      <c r="IN15" s="60" t="s">
        <v>716</v>
      </c>
      <c r="IO15" s="60" t="s">
        <v>716</v>
      </c>
      <c r="IP15" s="60" t="s">
        <v>47</v>
      </c>
      <c r="IQ15" s="60" t="s">
        <v>328</v>
      </c>
      <c r="IR15" s="60" t="s">
        <v>328</v>
      </c>
      <c r="IS15" s="60" t="s">
        <v>328</v>
      </c>
      <c r="IT15" s="60" t="s">
        <v>328</v>
      </c>
      <c r="IU15" s="60" t="s">
        <v>328</v>
      </c>
      <c r="IV15" s="60" t="s">
        <v>328</v>
      </c>
      <c r="IW15" s="60" t="s">
        <v>328</v>
      </c>
      <c r="IX15" s="63" t="s">
        <v>328</v>
      </c>
      <c r="IY15" s="61">
        <f t="shared" si="40"/>
        <v>36</v>
      </c>
      <c r="IZ15" s="60">
        <f t="shared" si="41"/>
        <v>4</v>
      </c>
      <c r="JA15" s="60">
        <f t="shared" si="22"/>
        <v>0</v>
      </c>
      <c r="JB15" s="60">
        <f t="shared" si="42"/>
        <v>0</v>
      </c>
      <c r="JC15" s="60">
        <f t="shared" si="23"/>
        <v>2</v>
      </c>
      <c r="JD15" s="60">
        <f t="shared" si="24"/>
        <v>0</v>
      </c>
      <c r="JE15" s="60">
        <f t="shared" si="43"/>
        <v>0</v>
      </c>
      <c r="JF15" s="60">
        <f t="shared" si="25"/>
        <v>10</v>
      </c>
      <c r="JG15" s="81" t="str">
        <f t="shared" si="26"/>
        <v>ок!</v>
      </c>
      <c r="JH15" s="80">
        <v>4</v>
      </c>
      <c r="JI15" s="61"/>
      <c r="JJ15" s="61"/>
      <c r="JK15" s="61"/>
      <c r="JL15" s="61"/>
      <c r="JM15" s="60"/>
      <c r="JN15" s="60"/>
      <c r="JO15" s="60"/>
      <c r="JP15" s="60"/>
      <c r="JQ15" s="60"/>
      <c r="JR15" s="60"/>
      <c r="JS15" s="60"/>
      <c r="JT15" s="60"/>
      <c r="JU15" s="60" t="s">
        <v>376</v>
      </c>
      <c r="JV15" s="60" t="s">
        <v>376</v>
      </c>
      <c r="JW15" s="60" t="s">
        <v>377</v>
      </c>
      <c r="JX15" s="60" t="s">
        <v>377</v>
      </c>
      <c r="JY15" s="60" t="s">
        <v>371</v>
      </c>
      <c r="JZ15" s="61" t="s">
        <v>328</v>
      </c>
      <c r="KA15" s="63" t="s">
        <v>328</v>
      </c>
      <c r="KB15" s="61"/>
      <c r="KC15" s="60"/>
      <c r="KD15" s="60"/>
      <c r="KE15" s="60"/>
      <c r="KF15" s="60"/>
      <c r="KG15" s="60"/>
      <c r="KH15" s="60"/>
      <c r="KI15" s="60"/>
      <c r="KJ15" s="60"/>
      <c r="KK15" s="60" t="s">
        <v>376</v>
      </c>
      <c r="KL15" s="60" t="s">
        <v>376</v>
      </c>
      <c r="KM15" s="60" t="s">
        <v>377</v>
      </c>
      <c r="KN15" s="60" t="s">
        <v>378</v>
      </c>
      <c r="KO15" s="60" t="s">
        <v>405</v>
      </c>
      <c r="KP15" s="60" t="s">
        <v>347</v>
      </c>
      <c r="KQ15" s="60" t="s">
        <v>347</v>
      </c>
      <c r="KR15" s="60" t="s">
        <v>347</v>
      </c>
      <c r="KS15" s="60" t="s">
        <v>347</v>
      </c>
      <c r="KT15" s="60" t="s">
        <v>31</v>
      </c>
      <c r="KU15" s="60" t="s">
        <v>31</v>
      </c>
      <c r="KV15" s="60" t="s">
        <v>31</v>
      </c>
      <c r="KW15" s="60" t="s">
        <v>31</v>
      </c>
      <c r="KX15" s="60" t="s">
        <v>336</v>
      </c>
      <c r="KY15" s="60" t="s">
        <v>336</v>
      </c>
      <c r="KZ15" s="60" t="s">
        <v>354</v>
      </c>
      <c r="LA15" s="60" t="s">
        <v>354</v>
      </c>
      <c r="LB15" s="60" t="s">
        <v>354</v>
      </c>
      <c r="LC15" s="60" t="s">
        <v>354</v>
      </c>
      <c r="LD15" s="60" t="s">
        <v>354</v>
      </c>
      <c r="LE15" s="60" t="s">
        <v>354</v>
      </c>
      <c r="LF15" s="60" t="s">
        <v>354</v>
      </c>
      <c r="LG15" s="60" t="s">
        <v>354</v>
      </c>
      <c r="LH15" s="78" t="s">
        <v>354</v>
      </c>
      <c r="LI15" s="61">
        <f t="shared" si="44"/>
        <v>21</v>
      </c>
      <c r="LJ15" s="60">
        <f t="shared" si="45"/>
        <v>0</v>
      </c>
      <c r="LK15" s="60">
        <f t="shared" si="27"/>
        <v>4</v>
      </c>
      <c r="LL15" s="60">
        <f t="shared" si="46"/>
        <v>8</v>
      </c>
      <c r="LM15" s="60">
        <f t="shared" si="28"/>
        <v>2</v>
      </c>
      <c r="LN15" s="60">
        <f t="shared" si="29"/>
        <v>4</v>
      </c>
      <c r="LO15" s="60">
        <f t="shared" si="30"/>
        <v>2</v>
      </c>
      <c r="LP15" s="60">
        <f t="shared" si="31"/>
        <v>2</v>
      </c>
      <c r="LQ15" s="81" t="str">
        <f t="shared" si="32"/>
        <v>ок!</v>
      </c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  <c r="NC15" s="68"/>
      <c r="ND15" s="68"/>
      <c r="NE15" s="68"/>
      <c r="NF15" s="68"/>
      <c r="NG15" s="68"/>
      <c r="NH15" s="68"/>
      <c r="NI15" s="68"/>
      <c r="NJ15" s="68"/>
      <c r="NK15" s="68"/>
      <c r="NL15" s="68"/>
      <c r="NM15" s="68"/>
      <c r="NN15" s="68"/>
      <c r="NO15" s="68"/>
      <c r="NP15" s="68"/>
      <c r="NQ15" s="68"/>
      <c r="NR15" s="68"/>
      <c r="NS15" s="61"/>
      <c r="NT15" s="60"/>
      <c r="NU15" s="60"/>
      <c r="NV15" s="60"/>
      <c r="NW15" s="60"/>
      <c r="NX15" s="60"/>
      <c r="NY15" s="60"/>
      <c r="NZ15" s="60"/>
      <c r="OA15" s="81"/>
      <c r="OB15" s="68"/>
      <c r="OC15" s="68"/>
      <c r="OD15" s="68"/>
      <c r="OE15" s="68"/>
      <c r="OF15" s="68"/>
      <c r="OG15" s="68"/>
      <c r="OH15" s="68"/>
      <c r="OI15" s="68"/>
      <c r="OJ15" s="68"/>
      <c r="OK15" s="68"/>
      <c r="OL15" s="68"/>
      <c r="OM15" s="68"/>
      <c r="ON15" s="68"/>
      <c r="OO15" s="68"/>
      <c r="OP15" s="68"/>
      <c r="OQ15" s="68"/>
      <c r="OR15" s="68"/>
      <c r="OS15" s="68"/>
      <c r="OT15" s="68"/>
      <c r="OU15" s="68"/>
      <c r="OV15" s="68"/>
      <c r="OW15" s="68"/>
      <c r="OX15" s="68"/>
      <c r="OY15" s="68"/>
      <c r="OZ15" s="68"/>
      <c r="PA15" s="68"/>
      <c r="PB15" s="68"/>
      <c r="PC15" s="68"/>
      <c r="PD15" s="68"/>
      <c r="PE15" s="68"/>
      <c r="PF15" s="68"/>
      <c r="PG15" s="68"/>
      <c r="PH15" s="68"/>
      <c r="PI15" s="68"/>
      <c r="PJ15" s="68"/>
      <c r="PK15" s="68"/>
      <c r="PL15" s="68"/>
      <c r="PM15" s="68"/>
      <c r="PN15" s="68"/>
      <c r="PO15" s="68"/>
      <c r="PP15" s="68"/>
      <c r="PQ15" s="68"/>
      <c r="PR15" s="68"/>
      <c r="PS15" s="68"/>
      <c r="PT15" s="68"/>
      <c r="PU15" s="68"/>
      <c r="PV15" s="68"/>
      <c r="PW15" s="68"/>
      <c r="PX15" s="68"/>
      <c r="PY15" s="68"/>
      <c r="PZ15" s="68"/>
      <c r="QA15" s="68"/>
      <c r="QB15" s="68"/>
      <c r="QC15" s="61"/>
      <c r="QD15" s="60"/>
      <c r="QE15" s="60"/>
      <c r="QF15" s="60"/>
      <c r="QG15" s="60"/>
      <c r="QH15" s="60"/>
      <c r="QI15" s="60"/>
      <c r="QJ15" s="60"/>
      <c r="QK15" s="81"/>
      <c r="QL15" s="68"/>
      <c r="QM15" s="68"/>
      <c r="QN15" s="68"/>
      <c r="QO15" s="68"/>
      <c r="QP15" s="68"/>
      <c r="QQ15" s="68"/>
      <c r="QR15" s="68"/>
      <c r="QS15" s="68"/>
      <c r="QT15" s="68"/>
      <c r="QU15" s="68"/>
      <c r="QV15" s="68"/>
      <c r="QW15" s="68"/>
      <c r="QX15" s="68"/>
      <c r="QY15" s="68"/>
      <c r="QZ15" s="68"/>
      <c r="RA15" s="68"/>
      <c r="RB15" s="68"/>
      <c r="RC15" s="68"/>
      <c r="RD15" s="68"/>
      <c r="RE15" s="68"/>
      <c r="RF15" s="68"/>
      <c r="RG15" s="68"/>
      <c r="RH15" s="68"/>
      <c r="RI15" s="68"/>
      <c r="RJ15" s="68"/>
      <c r="RK15" s="68"/>
      <c r="RL15" s="68"/>
      <c r="RM15" s="68"/>
      <c r="RN15" s="68"/>
      <c r="RO15" s="68"/>
      <c r="RP15" s="68"/>
      <c r="RQ15" s="68"/>
      <c r="RR15" s="68"/>
      <c r="RS15" s="68"/>
      <c r="RT15" s="68"/>
      <c r="RU15" s="68"/>
      <c r="RV15" s="68"/>
      <c r="RW15" s="68"/>
      <c r="RX15" s="68"/>
      <c r="RY15" s="68"/>
      <c r="RZ15" s="68"/>
      <c r="SA15" s="68"/>
      <c r="SB15" s="68"/>
      <c r="SC15" s="68"/>
      <c r="SD15" s="68"/>
      <c r="SE15" s="68"/>
      <c r="SF15" s="68"/>
      <c r="SG15" s="68"/>
      <c r="SH15" s="68"/>
      <c r="SI15" s="68"/>
      <c r="SJ15" s="68"/>
      <c r="SK15" s="68"/>
      <c r="SL15" s="68"/>
      <c r="SM15" s="61"/>
      <c r="SN15" s="60"/>
      <c r="SO15" s="60"/>
      <c r="SP15" s="60"/>
      <c r="SQ15" s="60"/>
      <c r="SR15" s="60"/>
      <c r="SS15" s="60"/>
      <c r="ST15" s="60"/>
      <c r="SU15" s="81"/>
      <c r="SV15" s="68"/>
      <c r="SW15" s="68"/>
      <c r="SX15" s="68"/>
      <c r="SY15" s="68"/>
      <c r="SZ15" s="68"/>
      <c r="TA15" s="68"/>
      <c r="TB15" s="68"/>
      <c r="TC15" s="68"/>
      <c r="TD15" s="68"/>
      <c r="TE15" s="68"/>
      <c r="TF15" s="68"/>
      <c r="TG15" s="68"/>
      <c r="TH15" s="68"/>
      <c r="TI15" s="68"/>
      <c r="TJ15" s="68"/>
      <c r="TK15" s="68"/>
      <c r="TL15" s="68"/>
      <c r="TM15" s="68"/>
      <c r="TN15" s="68"/>
      <c r="TO15" s="68"/>
      <c r="TP15" s="68"/>
      <c r="TQ15" s="68"/>
      <c r="TR15" s="68"/>
      <c r="TS15" s="68"/>
      <c r="TT15" s="68"/>
      <c r="TU15" s="68"/>
      <c r="TV15" s="68"/>
      <c r="TW15" s="68"/>
      <c r="TX15" s="68"/>
      <c r="TY15" s="68"/>
      <c r="TZ15" s="68"/>
      <c r="UA15" s="68"/>
      <c r="UB15" s="68"/>
      <c r="UC15" s="68"/>
      <c r="UD15" s="68"/>
      <c r="UE15" s="68"/>
      <c r="UF15" s="68"/>
      <c r="UG15" s="68"/>
      <c r="UH15" s="68"/>
      <c r="UI15" s="68"/>
      <c r="UJ15" s="68"/>
      <c r="UK15" s="68"/>
      <c r="UL15" s="68"/>
      <c r="UM15" s="68"/>
      <c r="UN15" s="68"/>
      <c r="UO15" s="68"/>
      <c r="UP15" s="68"/>
      <c r="UQ15" s="68"/>
      <c r="UR15" s="68"/>
      <c r="US15" s="68"/>
      <c r="UT15" s="68"/>
      <c r="UU15" s="68"/>
      <c r="UV15" s="68"/>
      <c r="UW15" s="61"/>
      <c r="UX15" s="60"/>
      <c r="UY15" s="60"/>
      <c r="UZ15" s="60"/>
      <c r="VA15" s="60"/>
      <c r="VB15" s="60"/>
      <c r="VC15" s="60"/>
      <c r="VD15" s="60"/>
      <c r="VE15" s="81"/>
      <c r="XG15" s="61"/>
      <c r="XH15" s="60"/>
      <c r="XI15" s="60"/>
      <c r="XJ15" s="60"/>
      <c r="XK15" s="60"/>
      <c r="XL15" s="60"/>
      <c r="XM15" s="60"/>
      <c r="XN15" s="60"/>
      <c r="XO15" s="81"/>
    </row>
    <row r="16" spans="1:639" hidden="1" x14ac:dyDescent="0.25">
      <c r="A16" s="70" t="str">
        <f t="shared" si="33"/>
        <v>Б15.02.08 ТехМаш(2014)11 кл., очно-заочная</v>
      </c>
      <c r="B16" s="177" t="s">
        <v>654</v>
      </c>
      <c r="C16" s="178" t="s">
        <v>94</v>
      </c>
      <c r="D16" s="178" t="s">
        <v>355</v>
      </c>
      <c r="E16" s="178"/>
      <c r="F16" s="177">
        <v>2012</v>
      </c>
      <c r="G16" s="191">
        <f t="shared" si="0"/>
        <v>63</v>
      </c>
      <c r="H16" s="191">
        <f t="shared" si="1"/>
        <v>230</v>
      </c>
      <c r="I16" s="191" t="str">
        <f>IF(VLOOKUP(B16,ФГОС!A$3:U$34,5,FALSE)=INT(H16/62),INT(H16/62),"ОШ!")</f>
        <v>ОШ!</v>
      </c>
      <c r="J16" s="191">
        <f>IF(VLOOKUP(B16,ФГОС!A$3:U$34,6,FALSE)=INT(MOD(H16,62)/4.332),INT(MOD(H16,62)/4.332),"ОШ!")</f>
        <v>10</v>
      </c>
      <c r="K16" s="191">
        <f t="shared" si="2"/>
        <v>141</v>
      </c>
      <c r="L16" s="191">
        <f t="shared" si="3"/>
        <v>0</v>
      </c>
      <c r="M16" s="191">
        <f t="shared" si="4"/>
        <v>6</v>
      </c>
      <c r="N16" s="191">
        <f t="shared" si="5"/>
        <v>4</v>
      </c>
      <c r="O16" s="191">
        <f t="shared" si="6"/>
        <v>7</v>
      </c>
      <c r="P16" s="191">
        <f t="shared" si="7"/>
        <v>4</v>
      </c>
      <c r="Q16" s="191">
        <f t="shared" si="8"/>
        <v>2</v>
      </c>
      <c r="R16" s="191">
        <f t="shared" si="9"/>
        <v>35</v>
      </c>
      <c r="S16" s="237" t="str">
        <f>IF(VLOOKUP(B16,ФГОС!A$3:U$34,21,FALSE)=SUM(K16:R16),"ок!","ОШ!")</f>
        <v>ОШ!</v>
      </c>
      <c r="CD16" s="67">
        <v>1</v>
      </c>
      <c r="CE16" s="61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1" t="s">
        <v>328</v>
      </c>
      <c r="CW16" s="63" t="s">
        <v>328</v>
      </c>
      <c r="CX16" s="61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 t="s">
        <v>47</v>
      </c>
      <c r="DV16" s="60" t="s">
        <v>328</v>
      </c>
      <c r="DW16" s="60" t="s">
        <v>328</v>
      </c>
      <c r="DX16" s="60" t="s">
        <v>328</v>
      </c>
      <c r="DY16" s="60" t="s">
        <v>328</v>
      </c>
      <c r="DZ16" s="60" t="s">
        <v>328</v>
      </c>
      <c r="EA16" s="60" t="s">
        <v>328</v>
      </c>
      <c r="EB16" s="60" t="s">
        <v>328</v>
      </c>
      <c r="EC16" s="60" t="s">
        <v>328</v>
      </c>
      <c r="ED16" s="78" t="s">
        <v>328</v>
      </c>
      <c r="EE16" s="61">
        <f t="shared" si="34"/>
        <v>40</v>
      </c>
      <c r="EF16" s="60">
        <f t="shared" si="35"/>
        <v>0</v>
      </c>
      <c r="EG16" s="60">
        <f t="shared" si="10"/>
        <v>0</v>
      </c>
      <c r="EH16" s="60">
        <f t="shared" si="36"/>
        <v>0</v>
      </c>
      <c r="EI16" s="60">
        <f t="shared" si="11"/>
        <v>1</v>
      </c>
      <c r="EJ16" s="60">
        <f t="shared" si="12"/>
        <v>0</v>
      </c>
      <c r="EK16" s="60">
        <f t="shared" si="13"/>
        <v>0</v>
      </c>
      <c r="EL16" s="60">
        <f t="shared" si="14"/>
        <v>11</v>
      </c>
      <c r="EM16" s="81" t="str">
        <f t="shared" si="15"/>
        <v>ок!</v>
      </c>
      <c r="EN16" s="80">
        <v>2</v>
      </c>
      <c r="EO16" s="61" t="s">
        <v>356</v>
      </c>
      <c r="EP16" s="60" t="s">
        <v>356</v>
      </c>
      <c r="EQ16" s="60" t="s">
        <v>356</v>
      </c>
      <c r="ER16" s="60" t="s">
        <v>356</v>
      </c>
      <c r="ES16" s="60" t="s">
        <v>356</v>
      </c>
      <c r="ET16" s="60" t="s">
        <v>356</v>
      </c>
      <c r="EU16" s="60" t="s">
        <v>356</v>
      </c>
      <c r="EV16" s="60" t="s">
        <v>356</v>
      </c>
      <c r="EW16" s="60" t="s">
        <v>356</v>
      </c>
      <c r="EX16" s="60" t="s">
        <v>356</v>
      </c>
      <c r="EY16" s="60" t="s">
        <v>356</v>
      </c>
      <c r="EZ16" s="60" t="s">
        <v>356</v>
      </c>
      <c r="FA16" s="60" t="s">
        <v>356</v>
      </c>
      <c r="FB16" s="60" t="s">
        <v>356</v>
      </c>
      <c r="FC16" s="60" t="s">
        <v>356</v>
      </c>
      <c r="FD16" s="60" t="s">
        <v>356</v>
      </c>
      <c r="FE16" s="60" t="s">
        <v>47</v>
      </c>
      <c r="FF16" s="61" t="s">
        <v>328</v>
      </c>
      <c r="FG16" s="63" t="s">
        <v>328</v>
      </c>
      <c r="FH16" s="61" t="s">
        <v>356</v>
      </c>
      <c r="FI16" s="60" t="s">
        <v>356</v>
      </c>
      <c r="FJ16" s="60" t="s">
        <v>356</v>
      </c>
      <c r="FK16" s="60" t="s">
        <v>356</v>
      </c>
      <c r="FL16" s="60" t="s">
        <v>356</v>
      </c>
      <c r="FM16" s="60" t="s">
        <v>356</v>
      </c>
      <c r="FN16" s="60" t="s">
        <v>356</v>
      </c>
      <c r="FO16" s="60" t="s">
        <v>356</v>
      </c>
      <c r="FP16" s="60" t="s">
        <v>356</v>
      </c>
      <c r="FQ16" s="60" t="s">
        <v>356</v>
      </c>
      <c r="FR16" s="60" t="s">
        <v>356</v>
      </c>
      <c r="FS16" s="60" t="s">
        <v>356</v>
      </c>
      <c r="FT16" s="60" t="s">
        <v>356</v>
      </c>
      <c r="FU16" s="60" t="s">
        <v>356</v>
      </c>
      <c r="FV16" s="60" t="s">
        <v>356</v>
      </c>
      <c r="FW16" s="60" t="s">
        <v>356</v>
      </c>
      <c r="FX16" s="60" t="s">
        <v>356</v>
      </c>
      <c r="FY16" s="60" t="s">
        <v>356</v>
      </c>
      <c r="FZ16" s="60" t="s">
        <v>356</v>
      </c>
      <c r="GA16" s="60" t="s">
        <v>356</v>
      </c>
      <c r="GB16" s="60" t="s">
        <v>356</v>
      </c>
      <c r="GC16" s="60" t="s">
        <v>356</v>
      </c>
      <c r="GD16" s="60" t="s">
        <v>356</v>
      </c>
      <c r="GE16" s="60" t="s">
        <v>360</v>
      </c>
      <c r="GF16" s="60" t="s">
        <v>328</v>
      </c>
      <c r="GG16" s="60" t="s">
        <v>328</v>
      </c>
      <c r="GH16" s="60" t="s">
        <v>328</v>
      </c>
      <c r="GI16" s="60" t="s">
        <v>328</v>
      </c>
      <c r="GJ16" s="60" t="s">
        <v>328</v>
      </c>
      <c r="GK16" s="60" t="s">
        <v>328</v>
      </c>
      <c r="GL16" s="60" t="s">
        <v>328</v>
      </c>
      <c r="GM16" s="60" t="s">
        <v>328</v>
      </c>
      <c r="GN16" s="78" t="s">
        <v>328</v>
      </c>
      <c r="GO16" s="61">
        <f t="shared" si="37"/>
        <v>39</v>
      </c>
      <c r="GP16" s="60">
        <f t="shared" si="38"/>
        <v>0</v>
      </c>
      <c r="GQ16" s="60">
        <f t="shared" si="16"/>
        <v>0</v>
      </c>
      <c r="GR16" s="60">
        <f t="shared" si="39"/>
        <v>0</v>
      </c>
      <c r="GS16" s="60">
        <f t="shared" si="17"/>
        <v>2</v>
      </c>
      <c r="GT16" s="60">
        <f t="shared" si="18"/>
        <v>0</v>
      </c>
      <c r="GU16" s="60">
        <f t="shared" si="19"/>
        <v>0</v>
      </c>
      <c r="GV16" s="60">
        <f t="shared" si="20"/>
        <v>11</v>
      </c>
      <c r="GW16" s="81" t="str">
        <f t="shared" si="21"/>
        <v>ок!</v>
      </c>
      <c r="GX16" s="80">
        <v>3</v>
      </c>
      <c r="GY16" s="61" t="s">
        <v>357</v>
      </c>
      <c r="GZ16" s="60" t="s">
        <v>357</v>
      </c>
      <c r="HA16" s="60" t="s">
        <v>357</v>
      </c>
      <c r="HB16" s="60" t="s">
        <v>357</v>
      </c>
      <c r="HC16" s="60" t="s">
        <v>357</v>
      </c>
      <c r="HD16" s="60" t="s">
        <v>357</v>
      </c>
      <c r="HE16" s="60" t="s">
        <v>357</v>
      </c>
      <c r="HF16" s="60" t="s">
        <v>357</v>
      </c>
      <c r="HG16" s="60" t="s">
        <v>357</v>
      </c>
      <c r="HH16" s="60" t="s">
        <v>357</v>
      </c>
      <c r="HI16" s="60" t="s">
        <v>357</v>
      </c>
      <c r="HJ16" s="60" t="s">
        <v>357</v>
      </c>
      <c r="HK16" s="60" t="s">
        <v>357</v>
      </c>
      <c r="HL16" s="60" t="s">
        <v>357</v>
      </c>
      <c r="HM16" s="60" t="s">
        <v>357</v>
      </c>
      <c r="HN16" s="60" t="s">
        <v>357</v>
      </c>
      <c r="HO16" s="60" t="s">
        <v>47</v>
      </c>
      <c r="HP16" s="61" t="s">
        <v>328</v>
      </c>
      <c r="HQ16" s="78" t="s">
        <v>328</v>
      </c>
      <c r="HR16" s="61" t="s">
        <v>357</v>
      </c>
      <c r="HS16" s="60" t="s">
        <v>357</v>
      </c>
      <c r="HT16" s="60" t="s">
        <v>357</v>
      </c>
      <c r="HU16" s="60" t="s">
        <v>357</v>
      </c>
      <c r="HV16" s="60" t="s">
        <v>357</v>
      </c>
      <c r="HW16" s="60" t="s">
        <v>357</v>
      </c>
      <c r="HX16" s="60" t="s">
        <v>357</v>
      </c>
      <c r="HY16" s="60" t="s">
        <v>357</v>
      </c>
      <c r="HZ16" s="60" t="s">
        <v>357</v>
      </c>
      <c r="IA16" s="60" t="s">
        <v>357</v>
      </c>
      <c r="IB16" s="60" t="s">
        <v>357</v>
      </c>
      <c r="IC16" s="60" t="s">
        <v>357</v>
      </c>
      <c r="ID16" s="60" t="s">
        <v>357</v>
      </c>
      <c r="IE16" s="60" t="s">
        <v>357</v>
      </c>
      <c r="IF16" s="60" t="s">
        <v>357</v>
      </c>
      <c r="IG16" s="60" t="s">
        <v>357</v>
      </c>
      <c r="IH16" s="60" t="s">
        <v>357</v>
      </c>
      <c r="II16" s="60" t="s">
        <v>357</v>
      </c>
      <c r="IJ16" s="60" t="s">
        <v>357</v>
      </c>
      <c r="IK16" s="60" t="s">
        <v>357</v>
      </c>
      <c r="IL16" s="60" t="s">
        <v>357</v>
      </c>
      <c r="IM16" s="60" t="s">
        <v>357</v>
      </c>
      <c r="IN16" s="60" t="s">
        <v>357</v>
      </c>
      <c r="IO16" s="60" t="s">
        <v>369</v>
      </c>
      <c r="IP16" s="60" t="s">
        <v>328</v>
      </c>
      <c r="IQ16" s="60" t="s">
        <v>328</v>
      </c>
      <c r="IR16" s="60" t="s">
        <v>328</v>
      </c>
      <c r="IS16" s="60" t="s">
        <v>328</v>
      </c>
      <c r="IT16" s="60" t="s">
        <v>328</v>
      </c>
      <c r="IU16" s="60" t="s">
        <v>328</v>
      </c>
      <c r="IV16" s="60" t="s">
        <v>328</v>
      </c>
      <c r="IW16" s="60" t="s">
        <v>328</v>
      </c>
      <c r="IX16" s="63" t="s">
        <v>328</v>
      </c>
      <c r="IY16" s="61">
        <f t="shared" si="40"/>
        <v>39</v>
      </c>
      <c r="IZ16" s="60">
        <f t="shared" si="41"/>
        <v>0</v>
      </c>
      <c r="JA16" s="60">
        <f t="shared" si="22"/>
        <v>0</v>
      </c>
      <c r="JB16" s="60">
        <f t="shared" si="42"/>
        <v>0</v>
      </c>
      <c r="JC16" s="60">
        <f t="shared" si="23"/>
        <v>2</v>
      </c>
      <c r="JD16" s="60">
        <f t="shared" si="24"/>
        <v>0</v>
      </c>
      <c r="JE16" s="60">
        <f t="shared" si="43"/>
        <v>0</v>
      </c>
      <c r="JF16" s="60">
        <f t="shared" si="25"/>
        <v>11</v>
      </c>
      <c r="JG16" s="81" t="str">
        <f t="shared" si="26"/>
        <v>ок!</v>
      </c>
      <c r="JH16" s="80">
        <v>4</v>
      </c>
      <c r="JI16" s="61" t="s">
        <v>357</v>
      </c>
      <c r="JJ16" s="61" t="s">
        <v>357</v>
      </c>
      <c r="JK16" s="61" t="s">
        <v>357</v>
      </c>
      <c r="JL16" s="61" t="s">
        <v>357</v>
      </c>
      <c r="JM16" s="60" t="s">
        <v>357</v>
      </c>
      <c r="JN16" s="60" t="s">
        <v>357</v>
      </c>
      <c r="JO16" s="60" t="s">
        <v>357</v>
      </c>
      <c r="JP16" s="60" t="s">
        <v>357</v>
      </c>
      <c r="JQ16" s="60" t="s">
        <v>357</v>
      </c>
      <c r="JR16" s="60" t="s">
        <v>357</v>
      </c>
      <c r="JS16" s="60" t="s">
        <v>357</v>
      </c>
      <c r="JT16" s="60" t="s">
        <v>357</v>
      </c>
      <c r="JU16" s="60" t="s">
        <v>357</v>
      </c>
      <c r="JV16" s="60" t="s">
        <v>357</v>
      </c>
      <c r="JW16" s="60" t="s">
        <v>357</v>
      </c>
      <c r="JX16" s="60" t="s">
        <v>357</v>
      </c>
      <c r="JY16" s="60" t="s">
        <v>357</v>
      </c>
      <c r="JZ16" s="61" t="s">
        <v>328</v>
      </c>
      <c r="KA16" s="63" t="s">
        <v>328</v>
      </c>
      <c r="KB16" s="61" t="s">
        <v>357</v>
      </c>
      <c r="KC16" s="60" t="s">
        <v>357</v>
      </c>
      <c r="KD16" s="60" t="s">
        <v>357</v>
      </c>
      <c r="KE16" s="60" t="s">
        <v>357</v>
      </c>
      <c r="KF16" s="60" t="s">
        <v>357</v>
      </c>
      <c r="KG16" s="60" t="s">
        <v>357</v>
      </c>
      <c r="KH16" s="60" t="s">
        <v>363</v>
      </c>
      <c r="KI16" s="60" t="s">
        <v>376</v>
      </c>
      <c r="KJ16" s="60" t="s">
        <v>376</v>
      </c>
      <c r="KK16" s="60" t="s">
        <v>376</v>
      </c>
      <c r="KL16" s="60" t="s">
        <v>376</v>
      </c>
      <c r="KM16" s="60" t="s">
        <v>376</v>
      </c>
      <c r="KN16" s="60" t="s">
        <v>395</v>
      </c>
      <c r="KO16" s="60" t="s">
        <v>47</v>
      </c>
      <c r="KP16" s="60" t="s">
        <v>347</v>
      </c>
      <c r="KQ16" s="60" t="s">
        <v>347</v>
      </c>
      <c r="KR16" s="60" t="s">
        <v>347</v>
      </c>
      <c r="KS16" s="60" t="s">
        <v>347</v>
      </c>
      <c r="KT16" s="60" t="s">
        <v>31</v>
      </c>
      <c r="KU16" s="60" t="s">
        <v>31</v>
      </c>
      <c r="KV16" s="60" t="s">
        <v>31</v>
      </c>
      <c r="KW16" s="60" t="s">
        <v>31</v>
      </c>
      <c r="KX16" s="60" t="s">
        <v>336</v>
      </c>
      <c r="KY16" s="60" t="s">
        <v>336</v>
      </c>
      <c r="KZ16" s="60" t="s">
        <v>354</v>
      </c>
      <c r="LA16" s="60" t="s">
        <v>354</v>
      </c>
      <c r="LB16" s="60" t="s">
        <v>354</v>
      </c>
      <c r="LC16" s="60" t="s">
        <v>354</v>
      </c>
      <c r="LD16" s="60" t="s">
        <v>354</v>
      </c>
      <c r="LE16" s="60" t="s">
        <v>354</v>
      </c>
      <c r="LF16" s="60" t="s">
        <v>354</v>
      </c>
      <c r="LG16" s="60" t="s">
        <v>354</v>
      </c>
      <c r="LH16" s="78" t="s">
        <v>354</v>
      </c>
      <c r="LI16" s="61">
        <f t="shared" si="44"/>
        <v>23</v>
      </c>
      <c r="LJ16" s="60">
        <f t="shared" si="45"/>
        <v>0</v>
      </c>
      <c r="LK16" s="60">
        <f t="shared" si="27"/>
        <v>4</v>
      </c>
      <c r="LL16" s="60">
        <f t="shared" si="46"/>
        <v>6</v>
      </c>
      <c r="LM16" s="60">
        <f t="shared" si="28"/>
        <v>2</v>
      </c>
      <c r="LN16" s="60">
        <f t="shared" si="29"/>
        <v>4</v>
      </c>
      <c r="LO16" s="60">
        <f t="shared" si="30"/>
        <v>2</v>
      </c>
      <c r="LP16" s="60">
        <f t="shared" si="31"/>
        <v>2</v>
      </c>
      <c r="LQ16" s="81" t="str">
        <f t="shared" si="32"/>
        <v>ок!</v>
      </c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  <c r="NC16" s="68"/>
      <c r="ND16" s="68"/>
      <c r="NE16" s="68"/>
      <c r="NF16" s="68"/>
      <c r="NG16" s="68"/>
      <c r="NH16" s="68"/>
      <c r="NI16" s="68"/>
      <c r="NJ16" s="68"/>
      <c r="NK16" s="68"/>
      <c r="NL16" s="68"/>
      <c r="NM16" s="68"/>
      <c r="NN16" s="68"/>
      <c r="NO16" s="68"/>
      <c r="NP16" s="68"/>
      <c r="NQ16" s="68"/>
      <c r="NR16" s="68"/>
      <c r="NS16" s="61"/>
      <c r="NT16" s="60"/>
      <c r="NU16" s="60"/>
      <c r="NV16" s="60"/>
      <c r="NW16" s="60"/>
      <c r="NX16" s="60"/>
      <c r="NY16" s="60"/>
      <c r="NZ16" s="60"/>
      <c r="OA16" s="81"/>
      <c r="QC16" s="61"/>
      <c r="QD16" s="60"/>
      <c r="QE16" s="60"/>
      <c r="QF16" s="60"/>
      <c r="QG16" s="60"/>
      <c r="QH16" s="60"/>
      <c r="QI16" s="60"/>
      <c r="QJ16" s="60"/>
      <c r="QK16" s="81"/>
      <c r="SM16" s="61"/>
      <c r="SN16" s="60"/>
      <c r="SO16" s="60"/>
      <c r="SP16" s="60"/>
      <c r="SQ16" s="60"/>
      <c r="SR16" s="60"/>
      <c r="SS16" s="60"/>
      <c r="ST16" s="60"/>
      <c r="SU16" s="81"/>
      <c r="UW16" s="61"/>
      <c r="UX16" s="60"/>
      <c r="UY16" s="60"/>
      <c r="UZ16" s="60"/>
      <c r="VA16" s="60"/>
      <c r="VB16" s="60"/>
      <c r="VC16" s="60"/>
      <c r="VD16" s="60"/>
      <c r="VE16" s="81"/>
      <c r="XG16" s="61"/>
      <c r="XH16" s="60"/>
      <c r="XI16" s="60"/>
      <c r="XJ16" s="60"/>
      <c r="XK16" s="60"/>
      <c r="XL16" s="60"/>
      <c r="XM16" s="60"/>
      <c r="XN16" s="60"/>
      <c r="XO16" s="81"/>
    </row>
    <row r="17" spans="1:639" hidden="1" x14ac:dyDescent="0.25">
      <c r="A17" s="70" t="str">
        <f t="shared" si="33"/>
        <v>Б24.02.02 Пр-во АД(2014)11 кл., очно-заочная</v>
      </c>
      <c r="B17" s="177" t="s">
        <v>659</v>
      </c>
      <c r="C17" s="178" t="s">
        <v>94</v>
      </c>
      <c r="D17" s="178" t="s">
        <v>355</v>
      </c>
      <c r="E17" s="178"/>
      <c r="F17" s="177">
        <v>2012</v>
      </c>
      <c r="G17" s="191">
        <f t="shared" si="0"/>
        <v>63</v>
      </c>
      <c r="H17" s="191">
        <f t="shared" si="1"/>
        <v>230</v>
      </c>
      <c r="I17" s="191" t="str">
        <f>IF(VLOOKUP(B17,ФГОС!A$3:U$34,5,FALSE)=INT(H17/62),INT(H17/62),"ОШ!")</f>
        <v>ОШ!</v>
      </c>
      <c r="J17" s="191">
        <f>IF(VLOOKUP(B17,ФГОС!A$3:U$34,6,FALSE)=INT(MOD(H17,62)/4.332),INT(MOD(H17,62)/4.332),"ОШ!")</f>
        <v>10</v>
      </c>
      <c r="K17" s="191">
        <f t="shared" si="2"/>
        <v>141</v>
      </c>
      <c r="L17" s="191">
        <f t="shared" si="3"/>
        <v>0</v>
      </c>
      <c r="M17" s="191">
        <f t="shared" si="4"/>
        <v>6</v>
      </c>
      <c r="N17" s="191">
        <f t="shared" si="5"/>
        <v>4</v>
      </c>
      <c r="O17" s="191">
        <f t="shared" si="6"/>
        <v>7</v>
      </c>
      <c r="P17" s="191">
        <f t="shared" si="7"/>
        <v>4</v>
      </c>
      <c r="Q17" s="191">
        <f t="shared" si="8"/>
        <v>2</v>
      </c>
      <c r="R17" s="191">
        <f t="shared" si="9"/>
        <v>35</v>
      </c>
      <c r="S17" s="237" t="str">
        <f>IF(VLOOKUP(B17,ФГОС!A$3:U$34,21,FALSE)=SUM(K17:R17),"ок!","ОШ!")</f>
        <v>ОШ!</v>
      </c>
      <c r="CD17" s="67">
        <v>1</v>
      </c>
      <c r="CE17" s="61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1" t="s">
        <v>328</v>
      </c>
      <c r="CW17" s="63" t="s">
        <v>328</v>
      </c>
      <c r="CX17" s="61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 t="s">
        <v>47</v>
      </c>
      <c r="DV17" s="60" t="s">
        <v>328</v>
      </c>
      <c r="DW17" s="60" t="s">
        <v>328</v>
      </c>
      <c r="DX17" s="60" t="s">
        <v>328</v>
      </c>
      <c r="DY17" s="60" t="s">
        <v>328</v>
      </c>
      <c r="DZ17" s="60" t="s">
        <v>328</v>
      </c>
      <c r="EA17" s="60" t="s">
        <v>328</v>
      </c>
      <c r="EB17" s="60" t="s">
        <v>328</v>
      </c>
      <c r="EC17" s="60" t="s">
        <v>328</v>
      </c>
      <c r="ED17" s="78" t="s">
        <v>328</v>
      </c>
      <c r="EE17" s="61">
        <f t="shared" si="34"/>
        <v>40</v>
      </c>
      <c r="EF17" s="60">
        <f t="shared" si="35"/>
        <v>0</v>
      </c>
      <c r="EG17" s="60">
        <f t="shared" si="10"/>
        <v>0</v>
      </c>
      <c r="EH17" s="60">
        <f t="shared" si="36"/>
        <v>0</v>
      </c>
      <c r="EI17" s="60">
        <f t="shared" si="11"/>
        <v>1</v>
      </c>
      <c r="EJ17" s="60">
        <f t="shared" si="12"/>
        <v>0</v>
      </c>
      <c r="EK17" s="60">
        <f t="shared" si="13"/>
        <v>0</v>
      </c>
      <c r="EL17" s="60">
        <f t="shared" si="14"/>
        <v>11</v>
      </c>
      <c r="EM17" s="81" t="str">
        <f t="shared" si="15"/>
        <v>ок!</v>
      </c>
      <c r="EN17" s="80">
        <v>2</v>
      </c>
      <c r="EO17" s="61" t="s">
        <v>356</v>
      </c>
      <c r="EP17" s="60" t="s">
        <v>356</v>
      </c>
      <c r="EQ17" s="60" t="s">
        <v>356</v>
      </c>
      <c r="ER17" s="60" t="s">
        <v>356</v>
      </c>
      <c r="ES17" s="60" t="s">
        <v>356</v>
      </c>
      <c r="ET17" s="60" t="s">
        <v>356</v>
      </c>
      <c r="EU17" s="60" t="s">
        <v>356</v>
      </c>
      <c r="EV17" s="60" t="s">
        <v>356</v>
      </c>
      <c r="EW17" s="60" t="s">
        <v>356</v>
      </c>
      <c r="EX17" s="60" t="s">
        <v>356</v>
      </c>
      <c r="EY17" s="60" t="s">
        <v>356</v>
      </c>
      <c r="EZ17" s="60" t="s">
        <v>356</v>
      </c>
      <c r="FA17" s="60" t="s">
        <v>356</v>
      </c>
      <c r="FB17" s="60" t="s">
        <v>356</v>
      </c>
      <c r="FC17" s="60" t="s">
        <v>356</v>
      </c>
      <c r="FD17" s="60" t="s">
        <v>356</v>
      </c>
      <c r="FE17" s="60" t="s">
        <v>47</v>
      </c>
      <c r="FF17" s="61" t="s">
        <v>328</v>
      </c>
      <c r="FG17" s="63" t="s">
        <v>328</v>
      </c>
      <c r="FH17" s="61" t="s">
        <v>356</v>
      </c>
      <c r="FI17" s="60" t="s">
        <v>356</v>
      </c>
      <c r="FJ17" s="60" t="s">
        <v>356</v>
      </c>
      <c r="FK17" s="60" t="s">
        <v>356</v>
      </c>
      <c r="FL17" s="60" t="s">
        <v>356</v>
      </c>
      <c r="FM17" s="60" t="s">
        <v>356</v>
      </c>
      <c r="FN17" s="60" t="s">
        <v>356</v>
      </c>
      <c r="FO17" s="60" t="s">
        <v>356</v>
      </c>
      <c r="FP17" s="60" t="s">
        <v>356</v>
      </c>
      <c r="FQ17" s="60" t="s">
        <v>356</v>
      </c>
      <c r="FR17" s="60" t="s">
        <v>356</v>
      </c>
      <c r="FS17" s="60" t="s">
        <v>356</v>
      </c>
      <c r="FT17" s="60" t="s">
        <v>356</v>
      </c>
      <c r="FU17" s="60" t="s">
        <v>356</v>
      </c>
      <c r="FV17" s="60" t="s">
        <v>356</v>
      </c>
      <c r="FW17" s="60" t="s">
        <v>356</v>
      </c>
      <c r="FX17" s="60" t="s">
        <v>356</v>
      </c>
      <c r="FY17" s="60" t="s">
        <v>356</v>
      </c>
      <c r="FZ17" s="60" t="s">
        <v>356</v>
      </c>
      <c r="GA17" s="60" t="s">
        <v>356</v>
      </c>
      <c r="GB17" s="60" t="s">
        <v>356</v>
      </c>
      <c r="GC17" s="60" t="s">
        <v>356</v>
      </c>
      <c r="GD17" s="60" t="s">
        <v>356</v>
      </c>
      <c r="GE17" s="60" t="s">
        <v>360</v>
      </c>
      <c r="GF17" s="60" t="s">
        <v>328</v>
      </c>
      <c r="GG17" s="60" t="s">
        <v>328</v>
      </c>
      <c r="GH17" s="60" t="s">
        <v>328</v>
      </c>
      <c r="GI17" s="60" t="s">
        <v>328</v>
      </c>
      <c r="GJ17" s="60" t="s">
        <v>328</v>
      </c>
      <c r="GK17" s="60" t="s">
        <v>328</v>
      </c>
      <c r="GL17" s="60" t="s">
        <v>328</v>
      </c>
      <c r="GM17" s="60" t="s">
        <v>328</v>
      </c>
      <c r="GN17" s="78" t="s">
        <v>328</v>
      </c>
      <c r="GO17" s="61">
        <f t="shared" si="37"/>
        <v>39</v>
      </c>
      <c r="GP17" s="60">
        <f t="shared" si="38"/>
        <v>0</v>
      </c>
      <c r="GQ17" s="60">
        <f t="shared" si="16"/>
        <v>0</v>
      </c>
      <c r="GR17" s="60">
        <f t="shared" si="39"/>
        <v>0</v>
      </c>
      <c r="GS17" s="60">
        <f t="shared" si="17"/>
        <v>2</v>
      </c>
      <c r="GT17" s="60">
        <f t="shared" si="18"/>
        <v>0</v>
      </c>
      <c r="GU17" s="60">
        <f t="shared" si="19"/>
        <v>0</v>
      </c>
      <c r="GV17" s="60">
        <f t="shared" si="20"/>
        <v>11</v>
      </c>
      <c r="GW17" s="81" t="str">
        <f t="shared" si="21"/>
        <v>ок!</v>
      </c>
      <c r="GX17" s="80">
        <v>3</v>
      </c>
      <c r="GY17" s="61" t="s">
        <v>357</v>
      </c>
      <c r="GZ17" s="60" t="s">
        <v>357</v>
      </c>
      <c r="HA17" s="60" t="s">
        <v>357</v>
      </c>
      <c r="HB17" s="60" t="s">
        <v>357</v>
      </c>
      <c r="HC17" s="60" t="s">
        <v>357</v>
      </c>
      <c r="HD17" s="60" t="s">
        <v>357</v>
      </c>
      <c r="HE17" s="60" t="s">
        <v>357</v>
      </c>
      <c r="HF17" s="60" t="s">
        <v>357</v>
      </c>
      <c r="HG17" s="60" t="s">
        <v>357</v>
      </c>
      <c r="HH17" s="60" t="s">
        <v>357</v>
      </c>
      <c r="HI17" s="60" t="s">
        <v>357</v>
      </c>
      <c r="HJ17" s="60" t="s">
        <v>357</v>
      </c>
      <c r="HK17" s="60" t="s">
        <v>357</v>
      </c>
      <c r="HL17" s="60" t="s">
        <v>357</v>
      </c>
      <c r="HM17" s="60" t="s">
        <v>357</v>
      </c>
      <c r="HN17" s="60" t="s">
        <v>357</v>
      </c>
      <c r="HO17" s="60" t="s">
        <v>47</v>
      </c>
      <c r="HP17" s="61" t="s">
        <v>328</v>
      </c>
      <c r="HQ17" s="78" t="s">
        <v>328</v>
      </c>
      <c r="HR17" s="61" t="s">
        <v>357</v>
      </c>
      <c r="HS17" s="60" t="s">
        <v>357</v>
      </c>
      <c r="HT17" s="60" t="s">
        <v>357</v>
      </c>
      <c r="HU17" s="60" t="s">
        <v>357</v>
      </c>
      <c r="HV17" s="60" t="s">
        <v>357</v>
      </c>
      <c r="HW17" s="60" t="s">
        <v>357</v>
      </c>
      <c r="HX17" s="60" t="s">
        <v>357</v>
      </c>
      <c r="HY17" s="60" t="s">
        <v>357</v>
      </c>
      <c r="HZ17" s="60" t="s">
        <v>357</v>
      </c>
      <c r="IA17" s="60" t="s">
        <v>357</v>
      </c>
      <c r="IB17" s="60" t="s">
        <v>357</v>
      </c>
      <c r="IC17" s="60" t="s">
        <v>357</v>
      </c>
      <c r="ID17" s="60" t="s">
        <v>357</v>
      </c>
      <c r="IE17" s="60" t="s">
        <v>357</v>
      </c>
      <c r="IF17" s="60" t="s">
        <v>357</v>
      </c>
      <c r="IG17" s="60" t="s">
        <v>357</v>
      </c>
      <c r="IH17" s="60" t="s">
        <v>357</v>
      </c>
      <c r="II17" s="60" t="s">
        <v>357</v>
      </c>
      <c r="IJ17" s="60" t="s">
        <v>357</v>
      </c>
      <c r="IK17" s="60" t="s">
        <v>357</v>
      </c>
      <c r="IL17" s="60" t="s">
        <v>357</v>
      </c>
      <c r="IM17" s="60" t="s">
        <v>357</v>
      </c>
      <c r="IN17" s="60" t="s">
        <v>357</v>
      </c>
      <c r="IO17" s="60" t="s">
        <v>369</v>
      </c>
      <c r="IP17" s="60" t="s">
        <v>328</v>
      </c>
      <c r="IQ17" s="60" t="s">
        <v>328</v>
      </c>
      <c r="IR17" s="60" t="s">
        <v>328</v>
      </c>
      <c r="IS17" s="60" t="s">
        <v>328</v>
      </c>
      <c r="IT17" s="60" t="s">
        <v>328</v>
      </c>
      <c r="IU17" s="60" t="s">
        <v>328</v>
      </c>
      <c r="IV17" s="60" t="s">
        <v>328</v>
      </c>
      <c r="IW17" s="60" t="s">
        <v>328</v>
      </c>
      <c r="IX17" s="63" t="s">
        <v>328</v>
      </c>
      <c r="IY17" s="61">
        <f t="shared" si="40"/>
        <v>39</v>
      </c>
      <c r="IZ17" s="60">
        <f t="shared" si="41"/>
        <v>0</v>
      </c>
      <c r="JA17" s="60">
        <f t="shared" si="22"/>
        <v>0</v>
      </c>
      <c r="JB17" s="60">
        <f t="shared" si="42"/>
        <v>0</v>
      </c>
      <c r="JC17" s="60">
        <f t="shared" si="23"/>
        <v>2</v>
      </c>
      <c r="JD17" s="60">
        <f t="shared" si="24"/>
        <v>0</v>
      </c>
      <c r="JE17" s="60">
        <f t="shared" si="43"/>
        <v>0</v>
      </c>
      <c r="JF17" s="60">
        <f t="shared" si="25"/>
        <v>11</v>
      </c>
      <c r="JG17" s="81" t="str">
        <f t="shared" si="26"/>
        <v>ок!</v>
      </c>
      <c r="JH17" s="80">
        <v>4</v>
      </c>
      <c r="JI17" s="61" t="s">
        <v>357</v>
      </c>
      <c r="JJ17" s="61" t="s">
        <v>357</v>
      </c>
      <c r="JK17" s="61" t="s">
        <v>357</v>
      </c>
      <c r="JL17" s="61" t="s">
        <v>357</v>
      </c>
      <c r="JM17" s="60" t="s">
        <v>357</v>
      </c>
      <c r="JN17" s="60" t="s">
        <v>357</v>
      </c>
      <c r="JO17" s="60" t="s">
        <v>357</v>
      </c>
      <c r="JP17" s="60" t="s">
        <v>357</v>
      </c>
      <c r="JQ17" s="60" t="s">
        <v>357</v>
      </c>
      <c r="JR17" s="60" t="s">
        <v>357</v>
      </c>
      <c r="JS17" s="60" t="s">
        <v>357</v>
      </c>
      <c r="JT17" s="60" t="s">
        <v>357</v>
      </c>
      <c r="JU17" s="60" t="s">
        <v>357</v>
      </c>
      <c r="JV17" s="60" t="s">
        <v>357</v>
      </c>
      <c r="JW17" s="60" t="s">
        <v>357</v>
      </c>
      <c r="JX17" s="60" t="s">
        <v>357</v>
      </c>
      <c r="JY17" s="60" t="s">
        <v>357</v>
      </c>
      <c r="JZ17" s="61" t="s">
        <v>328</v>
      </c>
      <c r="KA17" s="63" t="s">
        <v>328</v>
      </c>
      <c r="KB17" s="61" t="s">
        <v>357</v>
      </c>
      <c r="KC17" s="60" t="s">
        <v>357</v>
      </c>
      <c r="KD17" s="60" t="s">
        <v>357</v>
      </c>
      <c r="KE17" s="60" t="s">
        <v>357</v>
      </c>
      <c r="KF17" s="60" t="s">
        <v>357</v>
      </c>
      <c r="KG17" s="60" t="s">
        <v>357</v>
      </c>
      <c r="KH17" s="60" t="s">
        <v>363</v>
      </c>
      <c r="KI17" s="60" t="s">
        <v>363</v>
      </c>
      <c r="KJ17" s="60" t="s">
        <v>363</v>
      </c>
      <c r="KK17" s="60" t="s">
        <v>363</v>
      </c>
      <c r="KL17" s="60" t="s">
        <v>363</v>
      </c>
      <c r="KM17" s="60" t="s">
        <v>387</v>
      </c>
      <c r="KN17" s="60" t="s">
        <v>395</v>
      </c>
      <c r="KO17" s="60" t="s">
        <v>47</v>
      </c>
      <c r="KP17" s="60" t="s">
        <v>347</v>
      </c>
      <c r="KQ17" s="60" t="s">
        <v>347</v>
      </c>
      <c r="KR17" s="60" t="s">
        <v>347</v>
      </c>
      <c r="KS17" s="60" t="s">
        <v>347</v>
      </c>
      <c r="KT17" s="60" t="s">
        <v>31</v>
      </c>
      <c r="KU17" s="60" t="s">
        <v>31</v>
      </c>
      <c r="KV17" s="60" t="s">
        <v>31</v>
      </c>
      <c r="KW17" s="60" t="s">
        <v>31</v>
      </c>
      <c r="KX17" s="60" t="s">
        <v>336</v>
      </c>
      <c r="KY17" s="60" t="s">
        <v>336</v>
      </c>
      <c r="KZ17" s="60" t="s">
        <v>354</v>
      </c>
      <c r="LA17" s="60" t="s">
        <v>354</v>
      </c>
      <c r="LB17" s="60" t="s">
        <v>354</v>
      </c>
      <c r="LC17" s="60" t="s">
        <v>354</v>
      </c>
      <c r="LD17" s="60" t="s">
        <v>354</v>
      </c>
      <c r="LE17" s="60" t="s">
        <v>354</v>
      </c>
      <c r="LF17" s="60" t="s">
        <v>354</v>
      </c>
      <c r="LG17" s="60" t="s">
        <v>354</v>
      </c>
      <c r="LH17" s="78" t="s">
        <v>354</v>
      </c>
      <c r="LI17" s="61">
        <f t="shared" si="44"/>
        <v>23</v>
      </c>
      <c r="LJ17" s="60">
        <f t="shared" si="45"/>
        <v>0</v>
      </c>
      <c r="LK17" s="60">
        <f t="shared" si="27"/>
        <v>4</v>
      </c>
      <c r="LL17" s="60">
        <f t="shared" si="46"/>
        <v>6</v>
      </c>
      <c r="LM17" s="60">
        <f t="shared" si="28"/>
        <v>2</v>
      </c>
      <c r="LN17" s="60">
        <f t="shared" si="29"/>
        <v>4</v>
      </c>
      <c r="LO17" s="60">
        <f t="shared" si="30"/>
        <v>2</v>
      </c>
      <c r="LP17" s="60">
        <f t="shared" si="31"/>
        <v>2</v>
      </c>
      <c r="LQ17" s="81" t="str">
        <f t="shared" si="32"/>
        <v>ок!</v>
      </c>
      <c r="LR17" s="68"/>
      <c r="LS17" s="68"/>
      <c r="LT17" s="68"/>
      <c r="LU17" s="68"/>
      <c r="LV17" s="68"/>
      <c r="LW17" s="68"/>
      <c r="LX17" s="68"/>
      <c r="LY17" s="68"/>
      <c r="LZ17" s="68"/>
      <c r="MA17" s="68"/>
      <c r="MB17" s="68"/>
      <c r="MC17" s="68"/>
      <c r="MD17" s="68"/>
      <c r="ME17" s="68"/>
      <c r="MF17" s="68"/>
      <c r="MG17" s="68"/>
      <c r="MH17" s="68"/>
      <c r="MI17" s="68"/>
      <c r="MJ17" s="68"/>
      <c r="MK17" s="68"/>
      <c r="ML17" s="68"/>
      <c r="MM17" s="68"/>
      <c r="MN17" s="68"/>
      <c r="MO17" s="68"/>
      <c r="MP17" s="68"/>
      <c r="MQ17" s="68"/>
      <c r="MR17" s="68"/>
      <c r="MS17" s="68"/>
      <c r="MT17" s="68"/>
      <c r="MU17" s="68"/>
      <c r="MV17" s="68"/>
      <c r="MW17" s="68"/>
      <c r="MX17" s="68"/>
      <c r="MY17" s="68"/>
      <c r="MZ17" s="68"/>
      <c r="NA17" s="68"/>
      <c r="NB17" s="68"/>
      <c r="NC17" s="68"/>
      <c r="ND17" s="68"/>
      <c r="NE17" s="68"/>
      <c r="NF17" s="68"/>
      <c r="NG17" s="68"/>
      <c r="NH17" s="68"/>
      <c r="NI17" s="68"/>
      <c r="NJ17" s="68"/>
      <c r="NK17" s="68"/>
      <c r="NL17" s="68"/>
      <c r="NM17" s="68"/>
      <c r="NN17" s="68"/>
      <c r="NO17" s="68"/>
      <c r="NP17" s="68"/>
      <c r="NQ17" s="68"/>
      <c r="NR17" s="68"/>
      <c r="NS17" s="61"/>
      <c r="NT17" s="60"/>
      <c r="NU17" s="60"/>
      <c r="NV17" s="60"/>
      <c r="NW17" s="60"/>
      <c r="NX17" s="60"/>
      <c r="NY17" s="60"/>
      <c r="NZ17" s="60"/>
      <c r="OA17" s="81"/>
      <c r="OB17" s="68"/>
      <c r="OC17" s="68"/>
      <c r="OD17" s="68"/>
      <c r="OE17" s="68"/>
      <c r="OF17" s="68"/>
      <c r="OG17" s="68"/>
      <c r="OH17" s="68"/>
      <c r="OI17" s="68"/>
      <c r="OJ17" s="68"/>
      <c r="OK17" s="68"/>
      <c r="OL17" s="68"/>
      <c r="OM17" s="68"/>
      <c r="ON17" s="68"/>
      <c r="OO17" s="68"/>
      <c r="OP17" s="68"/>
      <c r="OQ17" s="68"/>
      <c r="OR17" s="68"/>
      <c r="OS17" s="68"/>
      <c r="OT17" s="68"/>
      <c r="OU17" s="68"/>
      <c r="OV17" s="68"/>
      <c r="OW17" s="68"/>
      <c r="OX17" s="68"/>
      <c r="OY17" s="68"/>
      <c r="OZ17" s="68"/>
      <c r="PA17" s="68"/>
      <c r="PB17" s="68"/>
      <c r="PC17" s="68"/>
      <c r="PD17" s="68"/>
      <c r="PE17" s="68"/>
      <c r="PF17" s="68"/>
      <c r="PG17" s="68"/>
      <c r="PH17" s="68"/>
      <c r="PI17" s="68"/>
      <c r="PJ17" s="68"/>
      <c r="PK17" s="68"/>
      <c r="PL17" s="68"/>
      <c r="PM17" s="68"/>
      <c r="PN17" s="68"/>
      <c r="PO17" s="68"/>
      <c r="PP17" s="68"/>
      <c r="PQ17" s="68"/>
      <c r="PR17" s="68"/>
      <c r="PS17" s="68"/>
      <c r="PT17" s="68"/>
      <c r="PU17" s="68"/>
      <c r="PV17" s="68"/>
      <c r="PW17" s="68"/>
      <c r="PX17" s="68"/>
      <c r="PY17" s="68"/>
      <c r="PZ17" s="68"/>
      <c r="QA17" s="68"/>
      <c r="QB17" s="68"/>
      <c r="QC17" s="61"/>
      <c r="QD17" s="60"/>
      <c r="QE17" s="60"/>
      <c r="QF17" s="60"/>
      <c r="QG17" s="60"/>
      <c r="QH17" s="60"/>
      <c r="QI17" s="60"/>
      <c r="QJ17" s="60"/>
      <c r="QK17" s="81"/>
      <c r="SM17" s="61"/>
      <c r="SN17" s="60"/>
      <c r="SO17" s="60"/>
      <c r="SP17" s="60"/>
      <c r="SQ17" s="60"/>
      <c r="SR17" s="60"/>
      <c r="SS17" s="60"/>
      <c r="ST17" s="60"/>
      <c r="SU17" s="81"/>
      <c r="UW17" s="61"/>
      <c r="UX17" s="60"/>
      <c r="UY17" s="60"/>
      <c r="UZ17" s="60"/>
      <c r="VA17" s="60"/>
      <c r="VB17" s="60"/>
      <c r="VC17" s="60"/>
      <c r="VD17" s="60"/>
      <c r="VE17" s="81"/>
      <c r="XG17" s="61"/>
      <c r="XH17" s="60"/>
      <c r="XI17" s="60"/>
      <c r="XJ17" s="60"/>
      <c r="XK17" s="60"/>
      <c r="XL17" s="60"/>
      <c r="XM17" s="60"/>
      <c r="XN17" s="60"/>
      <c r="XO17" s="81"/>
    </row>
    <row r="18" spans="1:639" hidden="1" x14ac:dyDescent="0.25">
      <c r="A18" s="70" t="str">
        <f t="shared" si="33"/>
        <v>У09.02.03 Прогр-е в КС(2014)9 кл., очная</v>
      </c>
      <c r="B18" s="177" t="s">
        <v>646</v>
      </c>
      <c r="C18" s="178" t="s">
        <v>92</v>
      </c>
      <c r="D18" s="178" t="s">
        <v>350</v>
      </c>
      <c r="E18" s="178"/>
      <c r="F18" s="177">
        <v>2013</v>
      </c>
      <c r="G18" s="191">
        <f t="shared" si="0"/>
        <v>125</v>
      </c>
      <c r="H18" s="191">
        <f t="shared" si="1"/>
        <v>292</v>
      </c>
      <c r="I18" s="191">
        <f>IF(VLOOKUP(B18,ФГОС!A$3:U$34,5,FALSE)=INT(H18/62),INT(H18/62),"ОШ!")</f>
        <v>4</v>
      </c>
      <c r="J18" s="191">
        <f>IF(VLOOKUP(B18,ФГОС!A$3:U$34,6,FALSE)=INT(MOD(H18,62)/4.332),INT(MOD(H18,62)/4.332),"ОШ!")</f>
        <v>10</v>
      </c>
      <c r="K18" s="191">
        <f t="shared" si="2"/>
        <v>158</v>
      </c>
      <c r="L18" s="191">
        <f t="shared" si="3"/>
        <v>11</v>
      </c>
      <c r="M18" s="191">
        <f t="shared" si="4"/>
        <v>18</v>
      </c>
      <c r="N18" s="191">
        <f t="shared" si="5"/>
        <v>4</v>
      </c>
      <c r="O18" s="191">
        <f t="shared" si="6"/>
        <v>9</v>
      </c>
      <c r="P18" s="191">
        <f t="shared" si="7"/>
        <v>4</v>
      </c>
      <c r="Q18" s="191">
        <f t="shared" si="8"/>
        <v>2</v>
      </c>
      <c r="R18" s="191">
        <f t="shared" si="9"/>
        <v>45</v>
      </c>
      <c r="S18" s="237" t="str">
        <f>IF(VLOOKUP(B18,ФГОС!A$3:U$34,21,FALSE)=SUM(K18:R18),"ок!","ОШ!")</f>
        <v>ок!</v>
      </c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7">
        <v>1</v>
      </c>
      <c r="EO18" s="61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1" t="s">
        <v>328</v>
      </c>
      <c r="FG18" s="63" t="s">
        <v>328</v>
      </c>
      <c r="FH18" s="61"/>
      <c r="FI18" s="60"/>
      <c r="FJ18" s="60"/>
      <c r="FK18" s="60"/>
      <c r="FL18" s="60"/>
      <c r="FM18" s="60"/>
      <c r="FN18" s="60"/>
      <c r="FO18" s="60"/>
      <c r="FP18" s="60"/>
      <c r="FQ18" s="60"/>
      <c r="FR18" s="60" t="s">
        <v>328</v>
      </c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 t="s">
        <v>47</v>
      </c>
      <c r="GF18" s="60" t="s">
        <v>47</v>
      </c>
      <c r="GG18" s="60" t="s">
        <v>328</v>
      </c>
      <c r="GH18" s="60" t="s">
        <v>328</v>
      </c>
      <c r="GI18" s="60" t="s">
        <v>328</v>
      </c>
      <c r="GJ18" s="60" t="s">
        <v>328</v>
      </c>
      <c r="GK18" s="60" t="s">
        <v>328</v>
      </c>
      <c r="GL18" s="60" t="s">
        <v>328</v>
      </c>
      <c r="GM18" s="60" t="s">
        <v>328</v>
      </c>
      <c r="GN18" s="78" t="s">
        <v>328</v>
      </c>
      <c r="GO18" s="61">
        <f t="shared" si="37"/>
        <v>39</v>
      </c>
      <c r="GP18" s="60">
        <f t="shared" si="38"/>
        <v>0</v>
      </c>
      <c r="GQ18" s="60">
        <f t="shared" si="16"/>
        <v>0</v>
      </c>
      <c r="GR18" s="60">
        <f t="shared" si="39"/>
        <v>0</v>
      </c>
      <c r="GS18" s="60">
        <f t="shared" si="17"/>
        <v>2</v>
      </c>
      <c r="GT18" s="60">
        <f t="shared" si="18"/>
        <v>0</v>
      </c>
      <c r="GU18" s="60">
        <f t="shared" si="19"/>
        <v>0</v>
      </c>
      <c r="GV18" s="60">
        <f t="shared" si="20"/>
        <v>11</v>
      </c>
      <c r="GW18" s="81" t="str">
        <f t="shared" si="21"/>
        <v>ок!</v>
      </c>
      <c r="GX18" s="80">
        <v>2</v>
      </c>
      <c r="GY18" s="61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 t="s">
        <v>570</v>
      </c>
      <c r="HM18" s="60" t="s">
        <v>570</v>
      </c>
      <c r="HN18" s="60" t="s">
        <v>570</v>
      </c>
      <c r="HO18" s="60" t="s">
        <v>47</v>
      </c>
      <c r="HP18" s="61" t="s">
        <v>328</v>
      </c>
      <c r="HQ18" s="78" t="s">
        <v>328</v>
      </c>
      <c r="HR18" s="61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 t="s">
        <v>571</v>
      </c>
      <c r="II18" s="60" t="s">
        <v>571</v>
      </c>
      <c r="IJ18" s="60" t="s">
        <v>571</v>
      </c>
      <c r="IK18" s="60" t="s">
        <v>585</v>
      </c>
      <c r="IL18" s="60" t="s">
        <v>585</v>
      </c>
      <c r="IM18" s="60" t="s">
        <v>585</v>
      </c>
      <c r="IN18" s="60" t="s">
        <v>585</v>
      </c>
      <c r="IO18" s="60" t="s">
        <v>585</v>
      </c>
      <c r="IP18" s="60" t="s">
        <v>359</v>
      </c>
      <c r="IQ18" s="60" t="s">
        <v>328</v>
      </c>
      <c r="IR18" s="60" t="s">
        <v>328</v>
      </c>
      <c r="IS18" s="60" t="s">
        <v>328</v>
      </c>
      <c r="IT18" s="60" t="s">
        <v>328</v>
      </c>
      <c r="IU18" s="60" t="s">
        <v>328</v>
      </c>
      <c r="IV18" s="60" t="s">
        <v>328</v>
      </c>
      <c r="IW18" s="60" t="s">
        <v>328</v>
      </c>
      <c r="IX18" s="63" t="s">
        <v>328</v>
      </c>
      <c r="IY18" s="61">
        <f t="shared" si="40"/>
        <v>29</v>
      </c>
      <c r="IZ18" s="60">
        <f t="shared" si="41"/>
        <v>6</v>
      </c>
      <c r="JA18" s="60">
        <f t="shared" si="22"/>
        <v>0</v>
      </c>
      <c r="JB18" s="60">
        <f t="shared" si="42"/>
        <v>5</v>
      </c>
      <c r="JC18" s="60">
        <f t="shared" si="23"/>
        <v>2</v>
      </c>
      <c r="JD18" s="60">
        <f t="shared" si="24"/>
        <v>0</v>
      </c>
      <c r="JE18" s="60">
        <f t="shared" si="43"/>
        <v>0</v>
      </c>
      <c r="JF18" s="60">
        <f t="shared" si="25"/>
        <v>10</v>
      </c>
      <c r="JG18" s="81" t="str">
        <f t="shared" si="26"/>
        <v>ок!</v>
      </c>
      <c r="JH18" s="80">
        <v>3</v>
      </c>
      <c r="JI18" s="61"/>
      <c r="JJ18" s="60"/>
      <c r="JK18" s="60"/>
      <c r="JL18" s="60"/>
      <c r="JM18" s="60"/>
      <c r="JN18" s="60"/>
      <c r="JO18" s="60"/>
      <c r="JP18" s="60"/>
      <c r="JQ18" s="60"/>
      <c r="JR18" s="60"/>
      <c r="JS18" s="60"/>
      <c r="JT18" s="60"/>
      <c r="JU18" s="60"/>
      <c r="JV18" s="60"/>
      <c r="JW18" s="60"/>
      <c r="JX18" s="60"/>
      <c r="JY18" s="60"/>
      <c r="JZ18" s="61" t="s">
        <v>328</v>
      </c>
      <c r="KA18" s="63" t="s">
        <v>328</v>
      </c>
      <c r="KB18" s="61"/>
      <c r="KC18" s="60"/>
      <c r="KD18" s="60"/>
      <c r="KE18" s="60"/>
      <c r="KF18" s="60"/>
      <c r="KG18" s="60"/>
      <c r="KH18" s="60"/>
      <c r="KI18" s="60"/>
      <c r="KJ18" s="60"/>
      <c r="KK18" s="60"/>
      <c r="KL18" s="60"/>
      <c r="KM18" s="60"/>
      <c r="KN18" s="60"/>
      <c r="KO18" s="60"/>
      <c r="KP18" s="60"/>
      <c r="KQ18" s="60"/>
      <c r="KR18" s="60"/>
      <c r="KS18" s="60" t="s">
        <v>582</v>
      </c>
      <c r="KT18" s="60" t="s">
        <v>582</v>
      </c>
      <c r="KU18" s="60" t="s">
        <v>596</v>
      </c>
      <c r="KV18" s="60" t="s">
        <v>596</v>
      </c>
      <c r="KW18" s="60" t="s">
        <v>594</v>
      </c>
      <c r="KX18" s="60" t="s">
        <v>594</v>
      </c>
      <c r="KY18" s="60" t="s">
        <v>369</v>
      </c>
      <c r="KZ18" s="60" t="s">
        <v>328</v>
      </c>
      <c r="LA18" s="60" t="s">
        <v>328</v>
      </c>
      <c r="LB18" s="60" t="s">
        <v>328</v>
      </c>
      <c r="LC18" s="60" t="s">
        <v>328</v>
      </c>
      <c r="LD18" s="60" t="s">
        <v>328</v>
      </c>
      <c r="LE18" s="60" t="s">
        <v>328</v>
      </c>
      <c r="LF18" s="60" t="s">
        <v>328</v>
      </c>
      <c r="LG18" s="60" t="s">
        <v>328</v>
      </c>
      <c r="LH18" s="83" t="s">
        <v>328</v>
      </c>
      <c r="LI18" s="61">
        <f t="shared" si="44"/>
        <v>34</v>
      </c>
      <c r="LJ18" s="60">
        <f t="shared" si="45"/>
        <v>4</v>
      </c>
      <c r="LK18" s="60">
        <f t="shared" si="27"/>
        <v>0</v>
      </c>
      <c r="LL18" s="60">
        <f t="shared" si="46"/>
        <v>2</v>
      </c>
      <c r="LM18" s="60">
        <f t="shared" si="28"/>
        <v>1</v>
      </c>
      <c r="LN18" s="60">
        <f t="shared" si="29"/>
        <v>0</v>
      </c>
      <c r="LO18" s="60">
        <f t="shared" si="30"/>
        <v>0</v>
      </c>
      <c r="LP18" s="60">
        <f t="shared" si="31"/>
        <v>11</v>
      </c>
      <c r="LQ18" s="81" t="str">
        <f t="shared" si="32"/>
        <v>ок!</v>
      </c>
      <c r="LR18" s="80">
        <v>4</v>
      </c>
      <c r="LS18" s="61"/>
      <c r="LT18" s="60"/>
      <c r="LU18" s="60"/>
      <c r="LV18" s="60"/>
      <c r="LW18" s="60"/>
      <c r="LX18" s="60"/>
      <c r="LY18" s="60"/>
      <c r="LZ18" s="60"/>
      <c r="MA18" s="60"/>
      <c r="MB18" s="60"/>
      <c r="MC18" s="60"/>
      <c r="MD18" s="60"/>
      <c r="ME18" s="60"/>
      <c r="MF18" s="60" t="s">
        <v>576</v>
      </c>
      <c r="MG18" s="60" t="s">
        <v>577</v>
      </c>
      <c r="MH18" s="60" t="s">
        <v>577</v>
      </c>
      <c r="MI18" s="60" t="s">
        <v>370</v>
      </c>
      <c r="MJ18" s="61" t="s">
        <v>328</v>
      </c>
      <c r="MK18" s="63" t="s">
        <v>328</v>
      </c>
      <c r="ML18" s="61"/>
      <c r="MM18" s="60"/>
      <c r="MN18" s="60"/>
      <c r="MO18" s="60"/>
      <c r="MP18" s="60"/>
      <c r="MQ18" s="60"/>
      <c r="MR18" s="60"/>
      <c r="MS18" s="60"/>
      <c r="MT18" s="60"/>
      <c r="MU18" s="60"/>
      <c r="MV18" s="60"/>
      <c r="MW18" s="60"/>
      <c r="MX18" s="60"/>
      <c r="MY18" s="60"/>
      <c r="MZ18" s="60"/>
      <c r="NA18" s="60"/>
      <c r="NB18" s="60"/>
      <c r="NC18" s="60"/>
      <c r="ND18" s="60" t="s">
        <v>602</v>
      </c>
      <c r="NE18" s="60" t="s">
        <v>580</v>
      </c>
      <c r="NF18" s="60" t="s">
        <v>580</v>
      </c>
      <c r="NG18" s="60" t="s">
        <v>365</v>
      </c>
      <c r="NH18" s="60" t="s">
        <v>365</v>
      </c>
      <c r="NI18" s="60" t="s">
        <v>366</v>
      </c>
      <c r="NJ18" s="60" t="s">
        <v>328</v>
      </c>
      <c r="NK18" s="60" t="s">
        <v>328</v>
      </c>
      <c r="NL18" s="60" t="s">
        <v>328</v>
      </c>
      <c r="NM18" s="60" t="s">
        <v>328</v>
      </c>
      <c r="NN18" s="60" t="s">
        <v>328</v>
      </c>
      <c r="NO18" s="60" t="s">
        <v>328</v>
      </c>
      <c r="NP18" s="60" t="s">
        <v>328</v>
      </c>
      <c r="NQ18" s="60" t="s">
        <v>328</v>
      </c>
      <c r="NR18" s="83" t="s">
        <v>328</v>
      </c>
      <c r="NS18" s="61">
        <f t="shared" si="47"/>
        <v>31</v>
      </c>
      <c r="NT18" s="60">
        <f t="shared" si="48"/>
        <v>1</v>
      </c>
      <c r="NU18" s="60">
        <f t="shared" ref="NU18:NU29" si="49">COUNTIF(LS18:NR18,"ПП.Д")</f>
        <v>0</v>
      </c>
      <c r="NV18" s="60">
        <f>COUNTIF(LS18:NR18,"ПП*")+COUNTIF(LS18:NR18,"*|ПП*")/2-COUNTIF(LS18:NR18,"ПП*|*")/2-NU18</f>
        <v>7</v>
      </c>
      <c r="NW18" s="60">
        <f t="shared" ref="NW18:NW29" si="50">COUNTIF(LS18:NR18,"С*")+COUNTIF(LS18:NR18,"*|С*")/2-COUNTIF(LS18:NR18,"С*|*")/2</f>
        <v>2</v>
      </c>
      <c r="NX18" s="60">
        <f t="shared" ref="NX18:NX29" si="51">COUNTIF(LS18:NR18,"Д")</f>
        <v>0</v>
      </c>
      <c r="NY18" s="60">
        <f t="shared" ref="NY18:NY29" si="52">COUNTIF(LS18:NR18,"ГИА")</f>
        <v>0</v>
      </c>
      <c r="NZ18" s="60">
        <f t="shared" ref="NZ18:NZ29" si="53">COUNTIF(LS18:NR18,"К")+COUNTIF(LS18:NR18,"*|К")/2+COUNTIF(LS18:NR18,"К|*")/2</f>
        <v>11</v>
      </c>
      <c r="OA18" s="81" t="str">
        <f t="shared" ref="OA18:OA29" si="54">IF(SUM(NS18:NZ18)+COUNTIF(LS18:NR18,"=~*")=52,"ок!","ОШ!")</f>
        <v>ок!</v>
      </c>
      <c r="OB18" s="80">
        <v>5</v>
      </c>
      <c r="OC18" s="61"/>
      <c r="OD18" s="60"/>
      <c r="OE18" s="60"/>
      <c r="OF18" s="60"/>
      <c r="OG18" s="60"/>
      <c r="OH18" s="60"/>
      <c r="OI18" s="60"/>
      <c r="OJ18" s="60"/>
      <c r="OK18" s="60"/>
      <c r="OL18" s="60"/>
      <c r="OM18" s="60"/>
      <c r="ON18" s="60"/>
      <c r="OO18" s="60"/>
      <c r="OP18" s="60"/>
      <c r="OQ18" s="60"/>
      <c r="OR18" s="60"/>
      <c r="OS18" s="60" t="s">
        <v>590</v>
      </c>
      <c r="OT18" s="61" t="s">
        <v>328</v>
      </c>
      <c r="OU18" s="63" t="s">
        <v>328</v>
      </c>
      <c r="OV18" s="61"/>
      <c r="OW18" s="60"/>
      <c r="OX18" s="60"/>
      <c r="OY18" s="60"/>
      <c r="OZ18" s="60"/>
      <c r="PA18" s="60"/>
      <c r="PB18" s="60"/>
      <c r="PC18" s="60"/>
      <c r="PD18" s="60"/>
      <c r="PE18" s="60" t="s">
        <v>591</v>
      </c>
      <c r="PF18" s="60" t="s">
        <v>595</v>
      </c>
      <c r="PG18" s="60" t="s">
        <v>595</v>
      </c>
      <c r="PH18" s="60" t="s">
        <v>374</v>
      </c>
      <c r="PI18" s="60" t="s">
        <v>47</v>
      </c>
      <c r="PJ18" s="60" t="s">
        <v>347</v>
      </c>
      <c r="PK18" s="60" t="s">
        <v>347</v>
      </c>
      <c r="PL18" s="60" t="s">
        <v>347</v>
      </c>
      <c r="PM18" s="60" t="s">
        <v>347</v>
      </c>
      <c r="PN18" s="60" t="s">
        <v>31</v>
      </c>
      <c r="PO18" s="60" t="s">
        <v>31</v>
      </c>
      <c r="PP18" s="60" t="s">
        <v>31</v>
      </c>
      <c r="PQ18" s="60" t="s">
        <v>31</v>
      </c>
      <c r="PR18" s="60" t="s">
        <v>336</v>
      </c>
      <c r="PS18" s="60" t="s">
        <v>336</v>
      </c>
      <c r="PT18" s="60" t="s">
        <v>354</v>
      </c>
      <c r="PU18" s="60" t="s">
        <v>354</v>
      </c>
      <c r="PV18" s="60" t="s">
        <v>354</v>
      </c>
      <c r="PW18" s="60" t="s">
        <v>354</v>
      </c>
      <c r="PX18" s="60" t="s">
        <v>354</v>
      </c>
      <c r="PY18" s="60" t="s">
        <v>354</v>
      </c>
      <c r="PZ18" s="60" t="s">
        <v>354</v>
      </c>
      <c r="QA18" s="60" t="s">
        <v>354</v>
      </c>
      <c r="QB18" s="78" t="s">
        <v>354</v>
      </c>
      <c r="QC18" s="61">
        <f>COUNTIF(OC18:QB18,"")+COUNTIF(OC18:QB18,"|*")/2+COUNTIF(OC18:QB18,"*|")/2+COUNTIF(OC18:QB18,"у")+COUNTIF(OC18:QB18,"п")</f>
        <v>25</v>
      </c>
      <c r="QD18" s="60">
        <f>COUNTIF(OC18:QB18,"УП*")+COUNTIF(OC18:QB18,"*|УП*")/2-COUNTIF(OC18:QB18,"УП*|*")/2</f>
        <v>0</v>
      </c>
      <c r="QE18" s="60">
        <f>COUNTIF(OC18:QB18,"ПП.Д")</f>
        <v>4</v>
      </c>
      <c r="QF18" s="60">
        <f>COUNTIF(OC18:QB18,"ПП*")+COUNTIF(OC18:QB18,"*|ПП*")/2-COUNTIF(OC18:QB18,"ПП*|*")/2-QE18</f>
        <v>4</v>
      </c>
      <c r="QG18" s="60">
        <f>COUNTIF(OC18:QB18,"С*")+COUNTIF(OC18:QB18,"*|С*")/2-COUNTIF(OC18:QB18,"С*|*")/2</f>
        <v>2</v>
      </c>
      <c r="QH18" s="60">
        <f>COUNTIF(OC18:QB18,"Д")</f>
        <v>4</v>
      </c>
      <c r="QI18" s="60">
        <f>COUNTIF(OC18:QB18,"ГИА")</f>
        <v>2</v>
      </c>
      <c r="QJ18" s="60">
        <f>COUNTIF(OC18:QB18,"К")+COUNTIF(OC18:QB18,"*|К")/2+COUNTIF(OC18:QB18,"К|*")/2</f>
        <v>2</v>
      </c>
      <c r="QK18" s="81" t="str">
        <f>IF(SUM(QC18:QJ18)+COUNTIF(OC18:QB18,"=~*")=52,"ок!","ОШ!")</f>
        <v>ок!</v>
      </c>
      <c r="SM18" s="61"/>
      <c r="SN18" s="60"/>
      <c r="SO18" s="60"/>
      <c r="SP18" s="60"/>
      <c r="SQ18" s="60"/>
      <c r="SR18" s="60"/>
      <c r="SS18" s="60"/>
      <c r="ST18" s="60"/>
      <c r="SU18" s="81"/>
      <c r="UW18" s="61"/>
      <c r="UX18" s="60"/>
      <c r="UY18" s="60"/>
      <c r="UZ18" s="60"/>
      <c r="VA18" s="60"/>
      <c r="VB18" s="60"/>
      <c r="VC18" s="60"/>
      <c r="VD18" s="60"/>
      <c r="VE18" s="81"/>
      <c r="XG18" s="61"/>
      <c r="XH18" s="60"/>
      <c r="XI18" s="60"/>
      <c r="XJ18" s="60"/>
      <c r="XK18" s="60"/>
      <c r="XL18" s="60"/>
      <c r="XM18" s="60"/>
      <c r="XN18" s="60"/>
      <c r="XO18" s="81"/>
    </row>
    <row r="19" spans="1:639" hidden="1" x14ac:dyDescent="0.25">
      <c r="A19" s="70" t="str">
        <f t="shared" si="33"/>
        <v>У15.02.08 ТехМаш(2014)9 кл., очная</v>
      </c>
      <c r="B19" s="177" t="s">
        <v>647</v>
      </c>
      <c r="C19" s="178" t="s">
        <v>92</v>
      </c>
      <c r="D19" s="178" t="s">
        <v>350</v>
      </c>
      <c r="E19" s="178"/>
      <c r="F19" s="177">
        <v>2013</v>
      </c>
      <c r="G19" s="191">
        <f t="shared" si="0"/>
        <v>125</v>
      </c>
      <c r="H19" s="191">
        <f t="shared" si="1"/>
        <v>292</v>
      </c>
      <c r="I19" s="191">
        <f>IF(VLOOKUP(B19,ФГОС!A$3:U$34,5,FALSE)=INT(H19/62),INT(H19/62),"ОШ!")</f>
        <v>4</v>
      </c>
      <c r="J19" s="191">
        <f>IF(VLOOKUP(B19,ФГОС!A$3:U$34,6,FALSE)=INT(MOD(H19,62)/4.332),INT(MOD(H19,62)/4.332),"ОШ!")</f>
        <v>10</v>
      </c>
      <c r="K19" s="191">
        <f t="shared" si="2"/>
        <v>156</v>
      </c>
      <c r="L19" s="191">
        <f t="shared" si="3"/>
        <v>11</v>
      </c>
      <c r="M19" s="191">
        <f t="shared" si="4"/>
        <v>18</v>
      </c>
      <c r="N19" s="191">
        <f t="shared" si="5"/>
        <v>5</v>
      </c>
      <c r="O19" s="191">
        <f t="shared" si="6"/>
        <v>10</v>
      </c>
      <c r="P19" s="191">
        <f t="shared" si="7"/>
        <v>4</v>
      </c>
      <c r="Q19" s="191">
        <f t="shared" si="8"/>
        <v>2</v>
      </c>
      <c r="R19" s="191">
        <f t="shared" si="9"/>
        <v>45</v>
      </c>
      <c r="S19" s="237" t="str">
        <f>IF(VLOOKUP(B19,ФГОС!A$3:U$34,21,FALSE)=SUM(K19:R19),"ок!","ОШ!")</f>
        <v>ок!</v>
      </c>
      <c r="EN19" s="67">
        <v>1</v>
      </c>
      <c r="EO19" s="61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1" t="s">
        <v>328</v>
      </c>
      <c r="FG19" s="63" t="s">
        <v>328</v>
      </c>
      <c r="FH19" s="61"/>
      <c r="FI19" s="60"/>
      <c r="FJ19" s="60"/>
      <c r="FK19" s="60"/>
      <c r="FL19" s="60"/>
      <c r="FM19" s="60"/>
      <c r="FN19" s="60"/>
      <c r="FO19" s="60"/>
      <c r="FP19" s="60"/>
      <c r="FQ19" s="60"/>
      <c r="FR19" s="60" t="s">
        <v>328</v>
      </c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 t="s">
        <v>47</v>
      </c>
      <c r="GF19" s="60" t="s">
        <v>47</v>
      </c>
      <c r="GG19" s="60" t="s">
        <v>328</v>
      </c>
      <c r="GH19" s="60" t="s">
        <v>328</v>
      </c>
      <c r="GI19" s="60" t="s">
        <v>328</v>
      </c>
      <c r="GJ19" s="60" t="s">
        <v>328</v>
      </c>
      <c r="GK19" s="60" t="s">
        <v>328</v>
      </c>
      <c r="GL19" s="60" t="s">
        <v>328</v>
      </c>
      <c r="GM19" s="60" t="s">
        <v>328</v>
      </c>
      <c r="GN19" s="78" t="s">
        <v>328</v>
      </c>
      <c r="GO19" s="61">
        <f t="shared" si="37"/>
        <v>39</v>
      </c>
      <c r="GP19" s="60">
        <f t="shared" si="38"/>
        <v>0</v>
      </c>
      <c r="GQ19" s="60">
        <f t="shared" si="16"/>
        <v>0</v>
      </c>
      <c r="GR19" s="60">
        <f t="shared" si="39"/>
        <v>0</v>
      </c>
      <c r="GS19" s="60">
        <f t="shared" si="17"/>
        <v>2</v>
      </c>
      <c r="GT19" s="60">
        <f t="shared" si="18"/>
        <v>0</v>
      </c>
      <c r="GU19" s="60">
        <f t="shared" si="19"/>
        <v>0</v>
      </c>
      <c r="GV19" s="60">
        <f t="shared" si="20"/>
        <v>11</v>
      </c>
      <c r="GW19" s="81" t="str">
        <f t="shared" si="21"/>
        <v>ок!</v>
      </c>
      <c r="GX19" s="80">
        <v>2</v>
      </c>
      <c r="GY19" s="61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 t="s">
        <v>47</v>
      </c>
      <c r="HP19" s="61" t="s">
        <v>328</v>
      </c>
      <c r="HQ19" s="78" t="s">
        <v>328</v>
      </c>
      <c r="HR19" s="61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 t="s">
        <v>47</v>
      </c>
      <c r="IP19" s="60" t="s">
        <v>328</v>
      </c>
      <c r="IQ19" s="60" t="s">
        <v>328</v>
      </c>
      <c r="IR19" s="60" t="s">
        <v>328</v>
      </c>
      <c r="IS19" s="60" t="s">
        <v>328</v>
      </c>
      <c r="IT19" s="60" t="s">
        <v>328</v>
      </c>
      <c r="IU19" s="60" t="s">
        <v>328</v>
      </c>
      <c r="IV19" s="60" t="s">
        <v>328</v>
      </c>
      <c r="IW19" s="60" t="s">
        <v>328</v>
      </c>
      <c r="IX19" s="63" t="s">
        <v>328</v>
      </c>
      <c r="IY19" s="61">
        <f t="shared" si="40"/>
        <v>39</v>
      </c>
      <c r="IZ19" s="60">
        <f t="shared" si="41"/>
        <v>0</v>
      </c>
      <c r="JA19" s="60">
        <f t="shared" si="22"/>
        <v>0</v>
      </c>
      <c r="JB19" s="60">
        <f t="shared" si="42"/>
        <v>0</v>
      </c>
      <c r="JC19" s="60">
        <f t="shared" si="23"/>
        <v>2</v>
      </c>
      <c r="JD19" s="60">
        <f t="shared" si="24"/>
        <v>0</v>
      </c>
      <c r="JE19" s="60">
        <f t="shared" si="43"/>
        <v>0</v>
      </c>
      <c r="JF19" s="60">
        <f t="shared" si="25"/>
        <v>11</v>
      </c>
      <c r="JG19" s="81" t="str">
        <f t="shared" si="26"/>
        <v>ок!</v>
      </c>
      <c r="JH19" s="80">
        <v>3</v>
      </c>
      <c r="JI19" s="61"/>
      <c r="JJ19" s="60"/>
      <c r="JK19" s="60"/>
      <c r="JL19" s="60"/>
      <c r="JM19" s="60"/>
      <c r="JN19" s="60"/>
      <c r="JO19" s="60"/>
      <c r="JP19" s="60"/>
      <c r="JQ19" s="60"/>
      <c r="JR19" s="60"/>
      <c r="JS19" s="60"/>
      <c r="JT19" s="60"/>
      <c r="JU19" s="60"/>
      <c r="JV19" s="60"/>
      <c r="JW19" s="60"/>
      <c r="JX19" s="60"/>
      <c r="JY19" s="60" t="s">
        <v>47</v>
      </c>
      <c r="JZ19" s="61" t="s">
        <v>328</v>
      </c>
      <c r="KA19" s="63" t="s">
        <v>328</v>
      </c>
      <c r="KB19" s="61"/>
      <c r="KC19" s="60"/>
      <c r="KD19" s="60"/>
      <c r="KE19" s="60"/>
      <c r="KF19" s="60"/>
      <c r="KG19" s="60"/>
      <c r="KH19" s="60"/>
      <c r="KI19" s="60"/>
      <c r="KJ19" s="60"/>
      <c r="KK19" s="60"/>
      <c r="KL19" s="60"/>
      <c r="KM19" s="60"/>
      <c r="KN19" s="60"/>
      <c r="KO19" s="60"/>
      <c r="KP19" s="60"/>
      <c r="KQ19" s="60" t="s">
        <v>358</v>
      </c>
      <c r="KR19" s="60" t="s">
        <v>358</v>
      </c>
      <c r="KS19" s="60" t="s">
        <v>358</v>
      </c>
      <c r="KT19" s="60" t="s">
        <v>358</v>
      </c>
      <c r="KU19" s="60" t="s">
        <v>358</v>
      </c>
      <c r="KV19" s="60" t="s">
        <v>358</v>
      </c>
      <c r="KW19" s="60" t="s">
        <v>358</v>
      </c>
      <c r="KX19" s="60" t="s">
        <v>413</v>
      </c>
      <c r="KY19" s="60" t="s">
        <v>413</v>
      </c>
      <c r="KZ19" s="60" t="s">
        <v>360</v>
      </c>
      <c r="LA19" s="60" t="s">
        <v>328</v>
      </c>
      <c r="LB19" s="60" t="s">
        <v>328</v>
      </c>
      <c r="LC19" s="60" t="s">
        <v>328</v>
      </c>
      <c r="LD19" s="60" t="s">
        <v>328</v>
      </c>
      <c r="LE19" s="60" t="s">
        <v>328</v>
      </c>
      <c r="LF19" s="60" t="s">
        <v>328</v>
      </c>
      <c r="LG19" s="60" t="s">
        <v>328</v>
      </c>
      <c r="LH19" s="78" t="s">
        <v>328</v>
      </c>
      <c r="LI19" s="61">
        <f t="shared" si="44"/>
        <v>31</v>
      </c>
      <c r="LJ19" s="60">
        <f t="shared" si="45"/>
        <v>7</v>
      </c>
      <c r="LK19" s="60">
        <f t="shared" si="27"/>
        <v>0</v>
      </c>
      <c r="LL19" s="60">
        <f t="shared" si="46"/>
        <v>2</v>
      </c>
      <c r="LM19" s="60">
        <f t="shared" si="28"/>
        <v>2</v>
      </c>
      <c r="LN19" s="60">
        <f t="shared" si="29"/>
        <v>0</v>
      </c>
      <c r="LO19" s="60">
        <f t="shared" si="30"/>
        <v>0</v>
      </c>
      <c r="LP19" s="60">
        <f t="shared" si="31"/>
        <v>10</v>
      </c>
      <c r="LQ19" s="81" t="str">
        <f t="shared" si="32"/>
        <v>ок!</v>
      </c>
      <c r="LR19" s="80">
        <v>4</v>
      </c>
      <c r="LS19" s="61" t="s">
        <v>361</v>
      </c>
      <c r="LT19" s="61" t="s">
        <v>361</v>
      </c>
      <c r="LU19" s="61" t="s">
        <v>361</v>
      </c>
      <c r="LV19" s="61" t="s">
        <v>361</v>
      </c>
      <c r="LW19" s="60"/>
      <c r="LX19" s="60"/>
      <c r="LY19" s="60"/>
      <c r="LZ19" s="60"/>
      <c r="MA19" s="60"/>
      <c r="MB19" s="60"/>
      <c r="MC19" s="60"/>
      <c r="MD19" s="60"/>
      <c r="ME19" s="60"/>
      <c r="MF19" s="60"/>
      <c r="MG19" s="60"/>
      <c r="MH19" s="60"/>
      <c r="MI19" s="60" t="s">
        <v>47</v>
      </c>
      <c r="MJ19" s="61" t="s">
        <v>328</v>
      </c>
      <c r="MK19" s="63" t="s">
        <v>328</v>
      </c>
      <c r="ML19" s="61"/>
      <c r="MM19" s="60"/>
      <c r="MN19" s="60"/>
      <c r="MO19" s="60"/>
      <c r="MP19" s="60"/>
      <c r="MQ19" s="60"/>
      <c r="MR19" s="60"/>
      <c r="MS19" s="60"/>
      <c r="MT19" s="60"/>
      <c r="MU19" s="60"/>
      <c r="MV19" s="60"/>
      <c r="MW19" s="60"/>
      <c r="MX19" s="60"/>
      <c r="MY19" s="60"/>
      <c r="MZ19" s="60"/>
      <c r="NA19" s="60"/>
      <c r="NB19" s="60" t="s">
        <v>365</v>
      </c>
      <c r="NC19" s="60" t="s">
        <v>365</v>
      </c>
      <c r="ND19" s="60" t="s">
        <v>365</v>
      </c>
      <c r="NE19" s="60" t="s">
        <v>365</v>
      </c>
      <c r="NF19" s="60" t="s">
        <v>365</v>
      </c>
      <c r="NG19" s="60" t="s">
        <v>365</v>
      </c>
      <c r="NH19" s="60" t="s">
        <v>365</v>
      </c>
      <c r="NI19" s="60" t="s">
        <v>366</v>
      </c>
      <c r="NJ19" s="60" t="s">
        <v>328</v>
      </c>
      <c r="NK19" s="60" t="s">
        <v>328</v>
      </c>
      <c r="NL19" s="60" t="s">
        <v>328</v>
      </c>
      <c r="NM19" s="60" t="s">
        <v>328</v>
      </c>
      <c r="NN19" s="60" t="s">
        <v>328</v>
      </c>
      <c r="NO19" s="60" t="s">
        <v>328</v>
      </c>
      <c r="NP19" s="60" t="s">
        <v>328</v>
      </c>
      <c r="NQ19" s="60" t="s">
        <v>328</v>
      </c>
      <c r="NR19" s="78" t="s">
        <v>328</v>
      </c>
      <c r="NS19" s="61">
        <f t="shared" si="47"/>
        <v>28</v>
      </c>
      <c r="NT19" s="60">
        <f t="shared" si="48"/>
        <v>4</v>
      </c>
      <c r="NU19" s="60">
        <f t="shared" si="49"/>
        <v>0</v>
      </c>
      <c r="NV19" s="60">
        <f>COUNTIF(LS19:NR19,"ПП*")+COUNTIF(LS19:NR19,"*|ПП*")/2-COUNTIF(LS19:NR19,"ПП*|*")/2-NU19</f>
        <v>7</v>
      </c>
      <c r="NW19" s="60">
        <f t="shared" si="50"/>
        <v>2</v>
      </c>
      <c r="NX19" s="60">
        <f t="shared" si="51"/>
        <v>0</v>
      </c>
      <c r="NY19" s="60">
        <f t="shared" si="52"/>
        <v>0</v>
      </c>
      <c r="NZ19" s="60">
        <f t="shared" si="53"/>
        <v>11</v>
      </c>
      <c r="OA19" s="81" t="str">
        <f t="shared" si="54"/>
        <v>ок!</v>
      </c>
      <c r="OB19" s="80">
        <v>5</v>
      </c>
      <c r="OC19" s="61"/>
      <c r="OD19" s="60"/>
      <c r="OE19" s="60"/>
      <c r="OF19" s="60"/>
      <c r="OG19" s="60"/>
      <c r="OH19" s="60"/>
      <c r="OI19" s="60"/>
      <c r="OJ19" s="60"/>
      <c r="OK19" s="60"/>
      <c r="OL19" s="60"/>
      <c r="OM19" s="60"/>
      <c r="ON19" s="60"/>
      <c r="OO19" s="60" t="s">
        <v>367</v>
      </c>
      <c r="OP19" s="60" t="s">
        <v>367</v>
      </c>
      <c r="OQ19" s="60" t="s">
        <v>367</v>
      </c>
      <c r="OR19" s="60" t="s">
        <v>367</v>
      </c>
      <c r="OS19" s="60" t="s">
        <v>367</v>
      </c>
      <c r="OT19" s="61" t="s">
        <v>328</v>
      </c>
      <c r="OU19" s="63" t="s">
        <v>328</v>
      </c>
      <c r="OV19" s="61"/>
      <c r="OW19" s="60"/>
      <c r="OX19" s="60"/>
      <c r="OY19" s="60"/>
      <c r="OZ19" s="60"/>
      <c r="PA19" s="60"/>
      <c r="PB19" s="60"/>
      <c r="PC19" s="60" t="s">
        <v>364</v>
      </c>
      <c r="PD19" s="60" t="s">
        <v>364</v>
      </c>
      <c r="PE19" s="60" t="s">
        <v>364</v>
      </c>
      <c r="PF19" s="60" t="s">
        <v>368</v>
      </c>
      <c r="PG19" s="60" t="s">
        <v>371</v>
      </c>
      <c r="PH19" s="60" t="s">
        <v>47</v>
      </c>
      <c r="PI19" s="60" t="s">
        <v>347</v>
      </c>
      <c r="PJ19" s="60" t="s">
        <v>347</v>
      </c>
      <c r="PK19" s="60" t="s">
        <v>347</v>
      </c>
      <c r="PL19" s="60" t="s">
        <v>347</v>
      </c>
      <c r="PM19" s="60" t="s">
        <v>347</v>
      </c>
      <c r="PN19" s="60" t="s">
        <v>31</v>
      </c>
      <c r="PO19" s="60" t="s">
        <v>31</v>
      </c>
      <c r="PP19" s="60" t="s">
        <v>31</v>
      </c>
      <c r="PQ19" s="60" t="s">
        <v>31</v>
      </c>
      <c r="PR19" s="60" t="s">
        <v>336</v>
      </c>
      <c r="PS19" s="60" t="s">
        <v>336</v>
      </c>
      <c r="PT19" s="60" t="s">
        <v>354</v>
      </c>
      <c r="PU19" s="60" t="s">
        <v>354</v>
      </c>
      <c r="PV19" s="60" t="s">
        <v>354</v>
      </c>
      <c r="PW19" s="60" t="s">
        <v>354</v>
      </c>
      <c r="PX19" s="60" t="s">
        <v>354</v>
      </c>
      <c r="PY19" s="60" t="s">
        <v>354</v>
      </c>
      <c r="PZ19" s="60" t="s">
        <v>354</v>
      </c>
      <c r="QA19" s="60" t="s">
        <v>354</v>
      </c>
      <c r="QB19" s="78" t="s">
        <v>354</v>
      </c>
      <c r="QC19" s="61">
        <f>COUNTIF(OC19:QB19,"")+COUNTIF(OC19:QB19,"|*")/2+COUNTIF(OC19:QB19,"*|")/2+COUNTIF(OC19:QB19,"у")+COUNTIF(OC19:QB19,"п")</f>
        <v>19</v>
      </c>
      <c r="QD19" s="60">
        <f>COUNTIF(OC19:QB19,"УП*")+COUNTIF(OC19:QB19,"*|УП*")/2-COUNTIF(OC19:QB19,"УП*|*")/2</f>
        <v>0</v>
      </c>
      <c r="QE19" s="60">
        <f>COUNTIF(OC19:QB19,"ПП.Д")</f>
        <v>5</v>
      </c>
      <c r="QF19" s="60">
        <f>COUNTIF(OC19:QB19,"ПП*")+COUNTIF(OC19:QB19,"*|ПП*")/2-COUNTIF(OC19:QB19,"ПП*|*")/2-QE19</f>
        <v>9</v>
      </c>
      <c r="QG19" s="60">
        <f>COUNTIF(OC19:QB19,"С*")+COUNTIF(OC19:QB19,"*|С*")/2-COUNTIF(OC19:QB19,"С*|*")/2</f>
        <v>2</v>
      </c>
      <c r="QH19" s="60">
        <f>COUNTIF(OC19:QB19,"Д")</f>
        <v>4</v>
      </c>
      <c r="QI19" s="60">
        <f>COUNTIF(OC19:QB19,"ГИА")</f>
        <v>2</v>
      </c>
      <c r="QJ19" s="60">
        <f>COUNTIF(OC19:QB19,"К")+COUNTIF(OC19:QB19,"*|К")/2+COUNTIF(OC19:QB19,"К|*")/2</f>
        <v>2</v>
      </c>
      <c r="QK19" s="81" t="str">
        <f>IF(SUM(QC19:QJ19)+COUNTIF(OC19:QB19,"=~*")=52,"ок!","ОШ!")</f>
        <v>ок!</v>
      </c>
      <c r="SM19" s="61"/>
      <c r="SN19" s="60"/>
      <c r="SO19" s="60"/>
      <c r="SP19" s="60"/>
      <c r="SQ19" s="60"/>
      <c r="SR19" s="60"/>
      <c r="SS19" s="60"/>
      <c r="ST19" s="60"/>
      <c r="SU19" s="81"/>
      <c r="UW19" s="61"/>
      <c r="UX19" s="60"/>
      <c r="UY19" s="60"/>
      <c r="UZ19" s="60"/>
      <c r="VA19" s="60"/>
      <c r="VB19" s="60"/>
      <c r="VC19" s="60"/>
      <c r="VD19" s="60"/>
      <c r="VE19" s="81"/>
      <c r="XG19" s="61"/>
      <c r="XH19" s="60"/>
      <c r="XI19" s="60"/>
      <c r="XJ19" s="60"/>
      <c r="XK19" s="60"/>
      <c r="XL19" s="60"/>
      <c r="XM19" s="60"/>
      <c r="XN19" s="60"/>
      <c r="XO19" s="81"/>
    </row>
    <row r="20" spans="1:639" hidden="1" x14ac:dyDescent="0.25">
      <c r="A20" s="70" t="str">
        <f t="shared" si="33"/>
        <v>Б09.02.03 Прогр-е в КС(2014)9 кл., очная</v>
      </c>
      <c r="B20" s="177" t="s">
        <v>648</v>
      </c>
      <c r="C20" s="178" t="s">
        <v>92</v>
      </c>
      <c r="D20" s="178" t="s">
        <v>350</v>
      </c>
      <c r="E20" s="178"/>
      <c r="F20" s="177">
        <v>2013</v>
      </c>
      <c r="G20" s="191">
        <f t="shared" si="0"/>
        <v>125</v>
      </c>
      <c r="H20" s="191">
        <f t="shared" si="1"/>
        <v>230</v>
      </c>
      <c r="I20" s="191">
        <f>IF(VLOOKUP(B20,ФГОС!A$3:U$34,5,FALSE)=INT(H20/62),INT(H20/62),"ОШ!")</f>
        <v>3</v>
      </c>
      <c r="J20" s="191">
        <f>IF(VLOOKUP(B20,ФГОС!A$3:U$34,6,FALSE)=INT(MOD(H20,62)/4.332),INT(MOD(H20,62)/4.332),"ОШ!")</f>
        <v>10</v>
      </c>
      <c r="K20" s="191">
        <f t="shared" si="2"/>
        <v>123</v>
      </c>
      <c r="L20" s="191">
        <f t="shared" si="3"/>
        <v>11</v>
      </c>
      <c r="M20" s="191">
        <f t="shared" si="4"/>
        <v>14</v>
      </c>
      <c r="N20" s="191">
        <f t="shared" si="5"/>
        <v>4</v>
      </c>
      <c r="O20" s="191">
        <f t="shared" si="6"/>
        <v>7</v>
      </c>
      <c r="P20" s="191">
        <f t="shared" si="7"/>
        <v>4</v>
      </c>
      <c r="Q20" s="191">
        <f t="shared" si="8"/>
        <v>2</v>
      </c>
      <c r="R20" s="191">
        <f t="shared" si="9"/>
        <v>34</v>
      </c>
      <c r="S20" s="237" t="str">
        <f>IF(VLOOKUP(B20,ФГОС!A$3:U$34,21,FALSE)=SUM(K20:R20),"ок!","ОШ!")</f>
        <v>ок!</v>
      </c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7">
        <v>1</v>
      </c>
      <c r="EO20" s="61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1" t="s">
        <v>328</v>
      </c>
      <c r="FG20" s="63" t="s">
        <v>328</v>
      </c>
      <c r="FH20" s="61"/>
      <c r="FI20" s="60"/>
      <c r="FJ20" s="60"/>
      <c r="FK20" s="60"/>
      <c r="FL20" s="60"/>
      <c r="FM20" s="60"/>
      <c r="FN20" s="60"/>
      <c r="FO20" s="60"/>
      <c r="FP20" s="60"/>
      <c r="FQ20" s="60"/>
      <c r="FR20" s="60" t="s">
        <v>328</v>
      </c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 t="s">
        <v>47</v>
      </c>
      <c r="GF20" s="60" t="s">
        <v>47</v>
      </c>
      <c r="GG20" s="60" t="s">
        <v>328</v>
      </c>
      <c r="GH20" s="60" t="s">
        <v>328</v>
      </c>
      <c r="GI20" s="60" t="s">
        <v>328</v>
      </c>
      <c r="GJ20" s="60" t="s">
        <v>328</v>
      </c>
      <c r="GK20" s="60" t="s">
        <v>328</v>
      </c>
      <c r="GL20" s="60" t="s">
        <v>328</v>
      </c>
      <c r="GM20" s="60" t="s">
        <v>328</v>
      </c>
      <c r="GN20" s="78" t="s">
        <v>328</v>
      </c>
      <c r="GO20" s="61">
        <f t="shared" si="37"/>
        <v>39</v>
      </c>
      <c r="GP20" s="60">
        <f t="shared" si="38"/>
        <v>0</v>
      </c>
      <c r="GQ20" s="60">
        <f t="shared" si="16"/>
        <v>0</v>
      </c>
      <c r="GR20" s="60">
        <f t="shared" si="39"/>
        <v>0</v>
      </c>
      <c r="GS20" s="60">
        <f t="shared" si="17"/>
        <v>2</v>
      </c>
      <c r="GT20" s="60">
        <f t="shared" si="18"/>
        <v>0</v>
      </c>
      <c r="GU20" s="60">
        <f t="shared" si="19"/>
        <v>0</v>
      </c>
      <c r="GV20" s="60">
        <f t="shared" si="20"/>
        <v>11</v>
      </c>
      <c r="GW20" s="81" t="str">
        <f t="shared" si="21"/>
        <v>ок!</v>
      </c>
      <c r="GX20" s="80">
        <v>2</v>
      </c>
      <c r="GY20" s="61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 t="s">
        <v>573</v>
      </c>
      <c r="HM20" s="60" t="s">
        <v>573</v>
      </c>
      <c r="HN20" s="60" t="s">
        <v>573</v>
      </c>
      <c r="HO20" s="60" t="s">
        <v>47</v>
      </c>
      <c r="HP20" s="61" t="s">
        <v>328</v>
      </c>
      <c r="HQ20" s="78" t="s">
        <v>328</v>
      </c>
      <c r="HR20" s="61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 t="s">
        <v>574</v>
      </c>
      <c r="II20" s="60" t="s">
        <v>574</v>
      </c>
      <c r="IJ20" s="60" t="s">
        <v>574</v>
      </c>
      <c r="IK20" s="60" t="s">
        <v>586</v>
      </c>
      <c r="IL20" s="60" t="s">
        <v>586</v>
      </c>
      <c r="IM20" s="60" t="s">
        <v>586</v>
      </c>
      <c r="IN20" s="60" t="s">
        <v>586</v>
      </c>
      <c r="IO20" s="60" t="s">
        <v>586</v>
      </c>
      <c r="IP20" s="60" t="s">
        <v>360</v>
      </c>
      <c r="IQ20" s="60" t="s">
        <v>328</v>
      </c>
      <c r="IR20" s="60" t="s">
        <v>328</v>
      </c>
      <c r="IS20" s="60" t="s">
        <v>328</v>
      </c>
      <c r="IT20" s="60" t="s">
        <v>328</v>
      </c>
      <c r="IU20" s="60" t="s">
        <v>328</v>
      </c>
      <c r="IV20" s="60" t="s">
        <v>328</v>
      </c>
      <c r="IW20" s="60" t="s">
        <v>328</v>
      </c>
      <c r="IX20" s="63" t="s">
        <v>328</v>
      </c>
      <c r="IY20" s="61">
        <f t="shared" si="40"/>
        <v>29</v>
      </c>
      <c r="IZ20" s="60">
        <f t="shared" si="41"/>
        <v>6</v>
      </c>
      <c r="JA20" s="60">
        <f t="shared" si="22"/>
        <v>0</v>
      </c>
      <c r="JB20" s="60">
        <f t="shared" si="42"/>
        <v>5</v>
      </c>
      <c r="JC20" s="60">
        <f t="shared" si="23"/>
        <v>2</v>
      </c>
      <c r="JD20" s="60">
        <f t="shared" si="24"/>
        <v>0</v>
      </c>
      <c r="JE20" s="60">
        <f t="shared" si="43"/>
        <v>0</v>
      </c>
      <c r="JF20" s="60">
        <f t="shared" si="25"/>
        <v>10</v>
      </c>
      <c r="JG20" s="81" t="str">
        <f t="shared" si="26"/>
        <v>ок!</v>
      </c>
      <c r="JH20" s="80">
        <v>3</v>
      </c>
      <c r="JI20" s="61"/>
      <c r="JJ20" s="60"/>
      <c r="JK20" s="60"/>
      <c r="JL20" s="60"/>
      <c r="JM20" s="60"/>
      <c r="JN20" s="60"/>
      <c r="JO20" s="60"/>
      <c r="JP20" s="60"/>
      <c r="JQ20" s="60"/>
      <c r="JR20" s="60"/>
      <c r="JS20" s="60"/>
      <c r="JT20" s="60"/>
      <c r="JU20" s="60"/>
      <c r="JV20" s="60"/>
      <c r="JW20" s="60"/>
      <c r="JX20" s="60" t="s">
        <v>594</v>
      </c>
      <c r="JY20" s="60" t="s">
        <v>594</v>
      </c>
      <c r="JZ20" s="61" t="s">
        <v>328</v>
      </c>
      <c r="KA20" s="63" t="s">
        <v>328</v>
      </c>
      <c r="KB20" s="61"/>
      <c r="KC20" s="60"/>
      <c r="KD20" s="60"/>
      <c r="KE20" s="60"/>
      <c r="KF20" s="60"/>
      <c r="KG20" s="60"/>
      <c r="KH20" s="60"/>
      <c r="KI20" s="60"/>
      <c r="KJ20" s="60"/>
      <c r="KK20" s="60"/>
      <c r="KL20" s="60"/>
      <c r="KM20" s="60"/>
      <c r="KN20" s="60"/>
      <c r="KO20" s="60"/>
      <c r="KP20" s="60"/>
      <c r="KQ20" s="60"/>
      <c r="KR20" s="60"/>
      <c r="KS20" s="60" t="s">
        <v>596</v>
      </c>
      <c r="KT20" s="60" t="s">
        <v>596</v>
      </c>
      <c r="KU20" s="60" t="s">
        <v>582</v>
      </c>
      <c r="KV20" s="60" t="s">
        <v>582</v>
      </c>
      <c r="KW20" s="60" t="s">
        <v>737</v>
      </c>
      <c r="KX20" s="60" t="s">
        <v>365</v>
      </c>
      <c r="KY20" s="60" t="s">
        <v>365</v>
      </c>
      <c r="KZ20" s="60" t="s">
        <v>369</v>
      </c>
      <c r="LA20" s="60" t="s">
        <v>328</v>
      </c>
      <c r="LB20" s="60" t="s">
        <v>328</v>
      </c>
      <c r="LC20" s="60" t="s">
        <v>328</v>
      </c>
      <c r="LD20" s="60" t="s">
        <v>328</v>
      </c>
      <c r="LE20" s="60" t="s">
        <v>328</v>
      </c>
      <c r="LF20" s="60" t="s">
        <v>328</v>
      </c>
      <c r="LG20" s="60" t="s">
        <v>328</v>
      </c>
      <c r="LH20" s="78" t="s">
        <v>328</v>
      </c>
      <c r="LI20" s="61">
        <f t="shared" si="44"/>
        <v>32</v>
      </c>
      <c r="LJ20" s="60">
        <f t="shared" si="45"/>
        <v>4</v>
      </c>
      <c r="LK20" s="60">
        <f t="shared" si="27"/>
        <v>0</v>
      </c>
      <c r="LL20" s="60">
        <f t="shared" si="46"/>
        <v>5</v>
      </c>
      <c r="LM20" s="60">
        <f t="shared" si="28"/>
        <v>1</v>
      </c>
      <c r="LN20" s="60">
        <f t="shared" si="29"/>
        <v>0</v>
      </c>
      <c r="LO20" s="60">
        <f t="shared" si="30"/>
        <v>0</v>
      </c>
      <c r="LP20" s="60">
        <f t="shared" si="31"/>
        <v>10</v>
      </c>
      <c r="LQ20" s="81" t="str">
        <f t="shared" si="32"/>
        <v>ок!</v>
      </c>
      <c r="LR20" s="80">
        <v>4</v>
      </c>
      <c r="LS20" s="61"/>
      <c r="LT20" s="61"/>
      <c r="LU20" s="61"/>
      <c r="LV20" s="61"/>
      <c r="LW20" s="60"/>
      <c r="LX20" s="60"/>
      <c r="LY20" s="60"/>
      <c r="LZ20" s="60"/>
      <c r="MA20" s="60"/>
      <c r="MB20" s="60"/>
      <c r="MC20" s="60"/>
      <c r="MD20" s="60"/>
      <c r="ME20" s="60"/>
      <c r="MF20" s="60" t="s">
        <v>598</v>
      </c>
      <c r="MG20" s="60" t="s">
        <v>577</v>
      </c>
      <c r="MH20" s="60" t="s">
        <v>577</v>
      </c>
      <c r="MI20" s="60" t="s">
        <v>370</v>
      </c>
      <c r="MJ20" s="61" t="s">
        <v>328</v>
      </c>
      <c r="MK20" s="63" t="s">
        <v>328</v>
      </c>
      <c r="ML20" s="61"/>
      <c r="MM20" s="60"/>
      <c r="MN20" s="60"/>
      <c r="MO20" s="60"/>
      <c r="MP20" s="60"/>
      <c r="MQ20" s="60"/>
      <c r="MR20" s="60"/>
      <c r="MS20" s="60"/>
      <c r="MT20" s="60"/>
      <c r="MU20" s="60"/>
      <c r="MV20" s="60" t="s">
        <v>580</v>
      </c>
      <c r="MW20" s="60" t="s">
        <v>580</v>
      </c>
      <c r="MX20" s="60" t="s">
        <v>366</v>
      </c>
      <c r="MY20" s="60" t="s">
        <v>328</v>
      </c>
      <c r="MZ20" s="60" t="s">
        <v>347</v>
      </c>
      <c r="NA20" s="60" t="s">
        <v>347</v>
      </c>
      <c r="NB20" s="60" t="s">
        <v>347</v>
      </c>
      <c r="NC20" s="60" t="s">
        <v>347</v>
      </c>
      <c r="ND20" s="60" t="s">
        <v>31</v>
      </c>
      <c r="NE20" s="60" t="s">
        <v>31</v>
      </c>
      <c r="NF20" s="60" t="s">
        <v>31</v>
      </c>
      <c r="NG20" s="60" t="s">
        <v>31</v>
      </c>
      <c r="NH20" s="60" t="s">
        <v>336</v>
      </c>
      <c r="NI20" s="60" t="s">
        <v>336</v>
      </c>
      <c r="NJ20" s="60" t="s">
        <v>354</v>
      </c>
      <c r="NK20" s="60" t="s">
        <v>354</v>
      </c>
      <c r="NL20" s="60" t="s">
        <v>354</v>
      </c>
      <c r="NM20" s="60" t="s">
        <v>354</v>
      </c>
      <c r="NN20" s="60" t="s">
        <v>354</v>
      </c>
      <c r="NO20" s="60" t="s">
        <v>354</v>
      </c>
      <c r="NP20" s="60" t="s">
        <v>354</v>
      </c>
      <c r="NQ20" s="60" t="s">
        <v>354</v>
      </c>
      <c r="NR20" s="78" t="s">
        <v>354</v>
      </c>
      <c r="NS20" s="61">
        <f t="shared" si="47"/>
        <v>23</v>
      </c>
      <c r="NT20" s="60">
        <f t="shared" si="48"/>
        <v>1</v>
      </c>
      <c r="NU20" s="60">
        <f t="shared" si="49"/>
        <v>4</v>
      </c>
      <c r="NV20" s="60">
        <f t="shared" ref="NV20:NV29" si="55">COUNTIF(LS20:NR20,"ПП*")+COUNTIF(LS20:NR20,"*|ПП*")/2-COUNTIF(LS20:NR20,"ПП*|*")/2-NU20</f>
        <v>4</v>
      </c>
      <c r="NW20" s="60">
        <f t="shared" si="50"/>
        <v>2</v>
      </c>
      <c r="NX20" s="60">
        <f t="shared" si="51"/>
        <v>4</v>
      </c>
      <c r="NY20" s="60">
        <f t="shared" si="52"/>
        <v>2</v>
      </c>
      <c r="NZ20" s="60">
        <f t="shared" si="53"/>
        <v>3</v>
      </c>
      <c r="OA20" s="81" t="str">
        <f t="shared" si="54"/>
        <v>ок!</v>
      </c>
      <c r="OB20" s="68"/>
      <c r="OC20" s="68"/>
      <c r="OD20" s="68"/>
      <c r="OE20" s="68"/>
      <c r="OF20" s="68"/>
      <c r="OG20" s="68"/>
      <c r="OH20" s="68"/>
      <c r="OI20" s="68"/>
      <c r="OJ20" s="68"/>
      <c r="OK20" s="68"/>
      <c r="OL20" s="68"/>
      <c r="OM20" s="68"/>
      <c r="ON20" s="68"/>
      <c r="OO20" s="68"/>
      <c r="OP20" s="68"/>
      <c r="OQ20" s="68"/>
      <c r="OR20" s="68"/>
      <c r="OS20" s="68"/>
      <c r="OT20" s="68"/>
      <c r="OU20" s="68"/>
      <c r="OV20" s="68"/>
      <c r="OW20" s="68"/>
      <c r="OX20" s="68"/>
      <c r="OY20" s="68"/>
      <c r="OZ20" s="68"/>
      <c r="PA20" s="68"/>
      <c r="PB20" s="68"/>
      <c r="PC20" s="68"/>
      <c r="PD20" s="68"/>
      <c r="PE20" s="68"/>
      <c r="PF20" s="68"/>
      <c r="PG20" s="68"/>
      <c r="PH20" s="68"/>
      <c r="PI20" s="68"/>
      <c r="PJ20" s="68"/>
      <c r="PK20" s="68"/>
      <c r="PL20" s="68"/>
      <c r="PM20" s="68"/>
      <c r="PN20" s="68"/>
      <c r="PO20" s="68"/>
      <c r="PP20" s="68"/>
      <c r="PQ20" s="68"/>
      <c r="PR20" s="68"/>
      <c r="PS20" s="68"/>
      <c r="PT20" s="68"/>
      <c r="PU20" s="68"/>
      <c r="PV20" s="68"/>
      <c r="PW20" s="68"/>
      <c r="PX20" s="68"/>
      <c r="PY20" s="68"/>
      <c r="PZ20" s="68"/>
      <c r="QA20" s="68"/>
      <c r="QB20" s="68"/>
      <c r="QC20" s="61"/>
      <c r="QD20" s="60"/>
      <c r="QE20" s="60"/>
      <c r="QF20" s="60"/>
      <c r="QG20" s="60"/>
      <c r="QH20" s="60"/>
      <c r="QI20" s="60"/>
      <c r="QJ20" s="60"/>
      <c r="QK20" s="81"/>
      <c r="SM20" s="61"/>
      <c r="SN20" s="60"/>
      <c r="SO20" s="60"/>
      <c r="SP20" s="60"/>
      <c r="SQ20" s="60"/>
      <c r="SR20" s="60"/>
      <c r="SS20" s="60"/>
      <c r="ST20" s="60"/>
      <c r="SU20" s="81"/>
      <c r="UW20" s="61"/>
      <c r="UX20" s="60"/>
      <c r="UY20" s="60"/>
      <c r="UZ20" s="60"/>
      <c r="VA20" s="60"/>
      <c r="VB20" s="60"/>
      <c r="VC20" s="60"/>
      <c r="VD20" s="60"/>
      <c r="VE20" s="81"/>
      <c r="XG20" s="61"/>
      <c r="XH20" s="60"/>
      <c r="XI20" s="60"/>
      <c r="XJ20" s="60"/>
      <c r="XK20" s="60"/>
      <c r="XL20" s="60"/>
      <c r="XM20" s="60"/>
      <c r="XN20" s="60"/>
      <c r="XO20" s="81"/>
    </row>
    <row r="21" spans="1:639" hidden="1" x14ac:dyDescent="0.25">
      <c r="A21" s="70" t="str">
        <f t="shared" si="33"/>
        <v>Б09.02.02 Комп.сети(2014)9 кл., очная</v>
      </c>
      <c r="B21" s="177" t="s">
        <v>645</v>
      </c>
      <c r="C21" s="178" t="s">
        <v>92</v>
      </c>
      <c r="D21" s="178" t="s">
        <v>350</v>
      </c>
      <c r="E21" s="178"/>
      <c r="F21" s="177">
        <v>2013</v>
      </c>
      <c r="G21" s="191">
        <f t="shared" si="0"/>
        <v>125</v>
      </c>
      <c r="H21" s="191">
        <f t="shared" si="1"/>
        <v>230</v>
      </c>
      <c r="I21" s="191">
        <f>IF(VLOOKUP(B21,ФГОС!A$3:U$34,5,FALSE)=INT(H21/62),INT(H21/62),"ОШ!")</f>
        <v>3</v>
      </c>
      <c r="J21" s="191">
        <f>IF(VLOOKUP(B21,ФГОС!A$3:U$34,6,FALSE)=INT(MOD(H21,62)/4.332),INT(MOD(H21,62)/4.332),"ОШ!")</f>
        <v>10</v>
      </c>
      <c r="K21" s="191">
        <f t="shared" si="2"/>
        <v>123</v>
      </c>
      <c r="L21" s="191">
        <f t="shared" si="3"/>
        <v>12</v>
      </c>
      <c r="M21" s="191">
        <f t="shared" si="4"/>
        <v>13</v>
      </c>
      <c r="N21" s="191">
        <f t="shared" si="5"/>
        <v>4</v>
      </c>
      <c r="O21" s="191">
        <f t="shared" si="6"/>
        <v>7</v>
      </c>
      <c r="P21" s="191">
        <f t="shared" si="7"/>
        <v>4</v>
      </c>
      <c r="Q21" s="191">
        <f t="shared" si="8"/>
        <v>2</v>
      </c>
      <c r="R21" s="191">
        <f t="shared" si="9"/>
        <v>34</v>
      </c>
      <c r="S21" s="237" t="str">
        <f>IF(VLOOKUP(B21,ФГОС!A$3:U$34,21,FALSE)=SUM(K21:R21),"ок!","ОШ!")</f>
        <v>ок!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7">
        <v>1</v>
      </c>
      <c r="EO21" s="61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1" t="s">
        <v>328</v>
      </c>
      <c r="FG21" s="63" t="s">
        <v>328</v>
      </c>
      <c r="FH21" s="61"/>
      <c r="FI21" s="60"/>
      <c r="FJ21" s="60"/>
      <c r="FK21" s="60"/>
      <c r="FL21" s="60"/>
      <c r="FM21" s="60"/>
      <c r="FN21" s="60"/>
      <c r="FO21" s="60"/>
      <c r="FP21" s="60"/>
      <c r="FQ21" s="60"/>
      <c r="FR21" s="60" t="s">
        <v>328</v>
      </c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 t="s">
        <v>47</v>
      </c>
      <c r="GF21" s="60" t="s">
        <v>47</v>
      </c>
      <c r="GG21" s="60" t="s">
        <v>328</v>
      </c>
      <c r="GH21" s="60" t="s">
        <v>328</v>
      </c>
      <c r="GI21" s="60" t="s">
        <v>328</v>
      </c>
      <c r="GJ21" s="60" t="s">
        <v>328</v>
      </c>
      <c r="GK21" s="60" t="s">
        <v>328</v>
      </c>
      <c r="GL21" s="60" t="s">
        <v>328</v>
      </c>
      <c r="GM21" s="60" t="s">
        <v>328</v>
      </c>
      <c r="GN21" s="78" t="s">
        <v>328</v>
      </c>
      <c r="GO21" s="61">
        <f t="shared" si="37"/>
        <v>39</v>
      </c>
      <c r="GP21" s="60">
        <f t="shared" si="38"/>
        <v>0</v>
      </c>
      <c r="GQ21" s="60">
        <f t="shared" si="16"/>
        <v>0</v>
      </c>
      <c r="GR21" s="60">
        <f t="shared" si="39"/>
        <v>0</v>
      </c>
      <c r="GS21" s="60">
        <f t="shared" si="17"/>
        <v>2</v>
      </c>
      <c r="GT21" s="60">
        <f t="shared" si="18"/>
        <v>0</v>
      </c>
      <c r="GU21" s="60">
        <f t="shared" si="19"/>
        <v>0</v>
      </c>
      <c r="GV21" s="60">
        <f t="shared" si="20"/>
        <v>11</v>
      </c>
      <c r="GW21" s="81" t="str">
        <f t="shared" si="21"/>
        <v>ок!</v>
      </c>
      <c r="GX21" s="80">
        <v>2</v>
      </c>
      <c r="GY21" s="61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 t="s">
        <v>684</v>
      </c>
      <c r="HM21" s="60" t="s">
        <v>684</v>
      </c>
      <c r="HN21" s="60" t="s">
        <v>684</v>
      </c>
      <c r="HO21" s="60" t="s">
        <v>47</v>
      </c>
      <c r="HP21" s="61" t="s">
        <v>328</v>
      </c>
      <c r="HQ21" s="78" t="s">
        <v>328</v>
      </c>
      <c r="HR21" s="61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 t="s">
        <v>587</v>
      </c>
      <c r="II21" s="60" t="s">
        <v>587</v>
      </c>
      <c r="IJ21" s="60" t="s">
        <v>587</v>
      </c>
      <c r="IK21" s="60" t="s">
        <v>588</v>
      </c>
      <c r="IL21" s="60" t="s">
        <v>588</v>
      </c>
      <c r="IM21" s="60" t="s">
        <v>588</v>
      </c>
      <c r="IN21" s="60" t="s">
        <v>588</v>
      </c>
      <c r="IO21" s="60" t="s">
        <v>588</v>
      </c>
      <c r="IP21" s="60" t="s">
        <v>360</v>
      </c>
      <c r="IQ21" s="60" t="s">
        <v>328</v>
      </c>
      <c r="IR21" s="60" t="s">
        <v>328</v>
      </c>
      <c r="IS21" s="60" t="s">
        <v>328</v>
      </c>
      <c r="IT21" s="60" t="s">
        <v>328</v>
      </c>
      <c r="IU21" s="60" t="s">
        <v>328</v>
      </c>
      <c r="IV21" s="60" t="s">
        <v>328</v>
      </c>
      <c r="IW21" s="60" t="s">
        <v>328</v>
      </c>
      <c r="IX21" s="63" t="s">
        <v>328</v>
      </c>
      <c r="IY21" s="61">
        <f t="shared" si="40"/>
        <v>29</v>
      </c>
      <c r="IZ21" s="60">
        <f t="shared" si="41"/>
        <v>6</v>
      </c>
      <c r="JA21" s="60">
        <f t="shared" si="22"/>
        <v>0</v>
      </c>
      <c r="JB21" s="60">
        <f t="shared" si="42"/>
        <v>5</v>
      </c>
      <c r="JC21" s="60">
        <f t="shared" si="23"/>
        <v>2</v>
      </c>
      <c r="JD21" s="60">
        <f t="shared" si="24"/>
        <v>0</v>
      </c>
      <c r="JE21" s="60">
        <f t="shared" si="43"/>
        <v>0</v>
      </c>
      <c r="JF21" s="60">
        <f t="shared" si="25"/>
        <v>10</v>
      </c>
      <c r="JG21" s="81" t="str">
        <f t="shared" si="26"/>
        <v>ок!</v>
      </c>
      <c r="JH21" s="80">
        <v>3</v>
      </c>
      <c r="JI21" s="61"/>
      <c r="JJ21" s="60"/>
      <c r="JK21" s="60"/>
      <c r="JL21" s="60"/>
      <c r="JM21" s="60"/>
      <c r="JN21" s="60"/>
      <c r="JO21" s="60"/>
      <c r="JP21" s="60"/>
      <c r="JQ21" s="60"/>
      <c r="JR21" s="60"/>
      <c r="JS21" s="60"/>
      <c r="JT21" s="60"/>
      <c r="JU21" s="60"/>
      <c r="JV21" s="60"/>
      <c r="JW21" s="60"/>
      <c r="JX21" s="60" t="s">
        <v>579</v>
      </c>
      <c r="JY21" s="60" t="s">
        <v>579</v>
      </c>
      <c r="JZ21" s="61" t="s">
        <v>328</v>
      </c>
      <c r="KA21" s="63" t="s">
        <v>328</v>
      </c>
      <c r="KB21" s="61"/>
      <c r="KC21" s="60"/>
      <c r="KD21" s="60"/>
      <c r="KE21" s="60"/>
      <c r="KF21" s="60"/>
      <c r="KG21" s="60"/>
      <c r="KH21" s="60"/>
      <c r="KI21" s="60"/>
      <c r="KJ21" s="60"/>
      <c r="KK21" s="60"/>
      <c r="KL21" s="60"/>
      <c r="KM21" s="60"/>
      <c r="KN21" s="60"/>
      <c r="KO21" s="60"/>
      <c r="KP21" s="60"/>
      <c r="KQ21" s="60"/>
      <c r="KR21" s="60"/>
      <c r="KS21" s="60" t="s">
        <v>597</v>
      </c>
      <c r="KT21" s="60" t="s">
        <v>597</v>
      </c>
      <c r="KU21" s="60" t="s">
        <v>597</v>
      </c>
      <c r="KV21" s="60" t="s">
        <v>406</v>
      </c>
      <c r="KW21" s="60" t="s">
        <v>406</v>
      </c>
      <c r="KX21" s="60" t="s">
        <v>406</v>
      </c>
      <c r="KY21" s="60" t="s">
        <v>406</v>
      </c>
      <c r="KZ21" s="60" t="s">
        <v>369</v>
      </c>
      <c r="LA21" s="60" t="s">
        <v>328</v>
      </c>
      <c r="LB21" s="60" t="s">
        <v>328</v>
      </c>
      <c r="LC21" s="60" t="s">
        <v>328</v>
      </c>
      <c r="LD21" s="60" t="s">
        <v>328</v>
      </c>
      <c r="LE21" s="60" t="s">
        <v>328</v>
      </c>
      <c r="LF21" s="60" t="s">
        <v>328</v>
      </c>
      <c r="LG21" s="60" t="s">
        <v>328</v>
      </c>
      <c r="LH21" s="78" t="s">
        <v>328</v>
      </c>
      <c r="LI21" s="61">
        <f t="shared" si="44"/>
        <v>32</v>
      </c>
      <c r="LJ21" s="60">
        <f t="shared" si="45"/>
        <v>5</v>
      </c>
      <c r="LK21" s="60">
        <f t="shared" si="27"/>
        <v>0</v>
      </c>
      <c r="LL21" s="60">
        <f t="shared" si="46"/>
        <v>4</v>
      </c>
      <c r="LM21" s="60">
        <f t="shared" si="28"/>
        <v>1</v>
      </c>
      <c r="LN21" s="60">
        <f t="shared" si="29"/>
        <v>0</v>
      </c>
      <c r="LO21" s="60">
        <f t="shared" si="30"/>
        <v>0</v>
      </c>
      <c r="LP21" s="60">
        <f t="shared" si="31"/>
        <v>10</v>
      </c>
      <c r="LQ21" s="81" t="str">
        <f t="shared" si="32"/>
        <v>ок!</v>
      </c>
      <c r="LR21" s="80">
        <v>4</v>
      </c>
      <c r="LS21" s="61"/>
      <c r="LT21" s="61"/>
      <c r="LU21" s="61"/>
      <c r="LV21" s="61"/>
      <c r="LW21" s="60"/>
      <c r="LX21" s="60"/>
      <c r="LY21" s="60"/>
      <c r="LZ21" s="60"/>
      <c r="MA21" s="60"/>
      <c r="MB21" s="60"/>
      <c r="MC21" s="60"/>
      <c r="MD21" s="60"/>
      <c r="ME21" s="60"/>
      <c r="MF21" s="60" t="s">
        <v>599</v>
      </c>
      <c r="MG21" s="60" t="s">
        <v>600</v>
      </c>
      <c r="MH21" s="60" t="s">
        <v>600</v>
      </c>
      <c r="MI21" s="60" t="s">
        <v>370</v>
      </c>
      <c r="MJ21" s="61" t="s">
        <v>328</v>
      </c>
      <c r="MK21" s="63" t="s">
        <v>328</v>
      </c>
      <c r="ML21" s="61"/>
      <c r="MM21" s="60"/>
      <c r="MN21" s="60"/>
      <c r="MO21" s="60"/>
      <c r="MP21" s="60"/>
      <c r="MQ21" s="60"/>
      <c r="MR21" s="60"/>
      <c r="MS21" s="60"/>
      <c r="MT21" s="60"/>
      <c r="MU21" s="60"/>
      <c r="MV21" s="60" t="s">
        <v>412</v>
      </c>
      <c r="MW21" s="60" t="s">
        <v>412</v>
      </c>
      <c r="MX21" s="60" t="s">
        <v>366</v>
      </c>
      <c r="MY21" s="60" t="s">
        <v>328</v>
      </c>
      <c r="MZ21" s="60" t="s">
        <v>347</v>
      </c>
      <c r="NA21" s="60" t="s">
        <v>347</v>
      </c>
      <c r="NB21" s="60" t="s">
        <v>347</v>
      </c>
      <c r="NC21" s="60" t="s">
        <v>347</v>
      </c>
      <c r="ND21" s="60" t="s">
        <v>31</v>
      </c>
      <c r="NE21" s="60" t="s">
        <v>31</v>
      </c>
      <c r="NF21" s="60" t="s">
        <v>31</v>
      </c>
      <c r="NG21" s="60" t="s">
        <v>31</v>
      </c>
      <c r="NH21" s="60" t="s">
        <v>336</v>
      </c>
      <c r="NI21" s="60" t="s">
        <v>336</v>
      </c>
      <c r="NJ21" s="60" t="s">
        <v>354</v>
      </c>
      <c r="NK21" s="60" t="s">
        <v>354</v>
      </c>
      <c r="NL21" s="60" t="s">
        <v>354</v>
      </c>
      <c r="NM21" s="60" t="s">
        <v>354</v>
      </c>
      <c r="NN21" s="60" t="s">
        <v>354</v>
      </c>
      <c r="NO21" s="60" t="s">
        <v>354</v>
      </c>
      <c r="NP21" s="60" t="s">
        <v>354</v>
      </c>
      <c r="NQ21" s="60" t="s">
        <v>354</v>
      </c>
      <c r="NR21" s="78" t="s">
        <v>354</v>
      </c>
      <c r="NS21" s="61">
        <f t="shared" si="47"/>
        <v>23</v>
      </c>
      <c r="NT21" s="60">
        <f t="shared" si="48"/>
        <v>1</v>
      </c>
      <c r="NU21" s="60">
        <f t="shared" si="49"/>
        <v>4</v>
      </c>
      <c r="NV21" s="60">
        <f t="shared" si="55"/>
        <v>4</v>
      </c>
      <c r="NW21" s="60">
        <f t="shared" si="50"/>
        <v>2</v>
      </c>
      <c r="NX21" s="60">
        <f t="shared" si="51"/>
        <v>4</v>
      </c>
      <c r="NY21" s="60">
        <f t="shared" si="52"/>
        <v>2</v>
      </c>
      <c r="NZ21" s="60">
        <f t="shared" si="53"/>
        <v>3</v>
      </c>
      <c r="OA21" s="81" t="str">
        <f t="shared" si="54"/>
        <v>ок!</v>
      </c>
      <c r="OB21" s="68"/>
      <c r="OC21" s="68"/>
      <c r="OD21" s="68"/>
      <c r="OE21" s="68"/>
      <c r="OF21" s="68"/>
      <c r="OG21" s="68"/>
      <c r="OH21" s="68"/>
      <c r="OI21" s="68"/>
      <c r="OJ21" s="68"/>
      <c r="OK21" s="68"/>
      <c r="OL21" s="68"/>
      <c r="OM21" s="68"/>
      <c r="ON21" s="68"/>
      <c r="OO21" s="68"/>
      <c r="OP21" s="68"/>
      <c r="OQ21" s="68"/>
      <c r="OR21" s="68"/>
      <c r="OS21" s="68"/>
      <c r="OT21" s="68"/>
      <c r="OU21" s="68"/>
      <c r="OV21" s="68"/>
      <c r="OW21" s="68"/>
      <c r="OX21" s="68"/>
      <c r="OY21" s="68"/>
      <c r="OZ21" s="68"/>
      <c r="PA21" s="68"/>
      <c r="PB21" s="68"/>
      <c r="PC21" s="68"/>
      <c r="PD21" s="68"/>
      <c r="PE21" s="68"/>
      <c r="PF21" s="68"/>
      <c r="PG21" s="68"/>
      <c r="PH21" s="68"/>
      <c r="PI21" s="68"/>
      <c r="PJ21" s="68"/>
      <c r="PK21" s="68"/>
      <c r="PL21" s="68"/>
      <c r="PM21" s="68"/>
      <c r="PN21" s="68"/>
      <c r="PO21" s="68"/>
      <c r="PP21" s="68"/>
      <c r="PQ21" s="68"/>
      <c r="PR21" s="68"/>
      <c r="PS21" s="68"/>
      <c r="PT21" s="68"/>
      <c r="PU21" s="68"/>
      <c r="PV21" s="68"/>
      <c r="PW21" s="68"/>
      <c r="PX21" s="68"/>
      <c r="PY21" s="68"/>
      <c r="PZ21" s="68"/>
      <c r="QA21" s="68"/>
      <c r="QB21" s="68"/>
      <c r="QC21" s="61"/>
      <c r="QD21" s="60"/>
      <c r="QE21" s="60"/>
      <c r="QF21" s="60"/>
      <c r="QG21" s="60"/>
      <c r="QH21" s="60"/>
      <c r="QI21" s="60"/>
      <c r="QJ21" s="60"/>
      <c r="QK21" s="81"/>
      <c r="SM21" s="61"/>
      <c r="SN21" s="60"/>
      <c r="SO21" s="60"/>
      <c r="SP21" s="60"/>
      <c r="SQ21" s="60"/>
      <c r="SR21" s="60"/>
      <c r="SS21" s="60"/>
      <c r="ST21" s="60"/>
      <c r="SU21" s="81"/>
      <c r="UW21" s="61"/>
      <c r="UX21" s="60"/>
      <c r="UY21" s="60"/>
      <c r="UZ21" s="60"/>
      <c r="VA21" s="60"/>
      <c r="VB21" s="60"/>
      <c r="VC21" s="60"/>
      <c r="VD21" s="60"/>
      <c r="VE21" s="81"/>
      <c r="XG21" s="61"/>
      <c r="XH21" s="60"/>
      <c r="XI21" s="60"/>
      <c r="XJ21" s="60"/>
      <c r="XK21" s="60"/>
      <c r="XL21" s="60"/>
      <c r="XM21" s="60"/>
      <c r="XN21" s="60"/>
      <c r="XO21" s="81"/>
    </row>
    <row r="22" spans="1:639" hidden="1" x14ac:dyDescent="0.25">
      <c r="A22" s="70" t="str">
        <f t="shared" si="33"/>
        <v>Б10.02.03 Инф.безопасность АС(2014)9 кл., очная</v>
      </c>
      <c r="B22" s="177" t="s">
        <v>649</v>
      </c>
      <c r="C22" s="178" t="s">
        <v>92</v>
      </c>
      <c r="D22" s="178" t="s">
        <v>350</v>
      </c>
      <c r="E22" s="178"/>
      <c r="F22" s="177">
        <v>2013</v>
      </c>
      <c r="G22" s="191">
        <f t="shared" si="0"/>
        <v>125</v>
      </c>
      <c r="H22" s="191">
        <f t="shared" si="1"/>
        <v>230</v>
      </c>
      <c r="I22" s="191">
        <f>IF(VLOOKUP(B22,ФГОС!A$3:U$34,5,FALSE)=INT(H22/62),INT(H22/62),"ОШ!")</f>
        <v>3</v>
      </c>
      <c r="J22" s="191">
        <f>IF(VLOOKUP(B22,ФГОС!A$3:U$34,6,FALSE)=INT(MOD(H22,62)/4.332),INT(MOD(H22,62)/4.332),"ОШ!")</f>
        <v>10</v>
      </c>
      <c r="K22" s="191">
        <f t="shared" si="2"/>
        <v>123</v>
      </c>
      <c r="L22" s="191">
        <f t="shared" si="3"/>
        <v>15</v>
      </c>
      <c r="M22" s="191">
        <f t="shared" si="4"/>
        <v>11</v>
      </c>
      <c r="N22" s="191">
        <f t="shared" si="5"/>
        <v>4</v>
      </c>
      <c r="O22" s="191">
        <f t="shared" si="6"/>
        <v>7</v>
      </c>
      <c r="P22" s="191">
        <f t="shared" si="7"/>
        <v>4</v>
      </c>
      <c r="Q22" s="191">
        <f t="shared" si="8"/>
        <v>2</v>
      </c>
      <c r="R22" s="191">
        <f t="shared" si="9"/>
        <v>33</v>
      </c>
      <c r="S22" s="237" t="str">
        <f>IF(VLOOKUP(B22,ФГОС!A$3:U$34,21,FALSE)=SUM(K22:R22),"ок!","ОШ!")</f>
        <v>ок!</v>
      </c>
      <c r="EN22" s="67">
        <v>1</v>
      </c>
      <c r="EO22" s="61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1" t="s">
        <v>328</v>
      </c>
      <c r="FG22" s="63" t="s">
        <v>328</v>
      </c>
      <c r="FH22" s="61"/>
      <c r="FI22" s="60"/>
      <c r="FJ22" s="60"/>
      <c r="FK22" s="60"/>
      <c r="FL22" s="60"/>
      <c r="FM22" s="60"/>
      <c r="FN22" s="60"/>
      <c r="FO22" s="60"/>
      <c r="FP22" s="60"/>
      <c r="FQ22" s="60"/>
      <c r="FR22" s="60" t="s">
        <v>328</v>
      </c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 t="s">
        <v>47</v>
      </c>
      <c r="GF22" s="60" t="s">
        <v>47</v>
      </c>
      <c r="GG22" s="60" t="s">
        <v>328</v>
      </c>
      <c r="GH22" s="60" t="s">
        <v>328</v>
      </c>
      <c r="GI22" s="60" t="s">
        <v>328</v>
      </c>
      <c r="GJ22" s="60" t="s">
        <v>328</v>
      </c>
      <c r="GK22" s="60" t="s">
        <v>328</v>
      </c>
      <c r="GL22" s="60" t="s">
        <v>328</v>
      </c>
      <c r="GM22" s="60" t="s">
        <v>328</v>
      </c>
      <c r="GN22" s="78" t="s">
        <v>328</v>
      </c>
      <c r="GO22" s="61">
        <f t="shared" si="37"/>
        <v>39</v>
      </c>
      <c r="GP22" s="60">
        <f t="shared" si="38"/>
        <v>0</v>
      </c>
      <c r="GQ22" s="60">
        <f t="shared" si="16"/>
        <v>0</v>
      </c>
      <c r="GR22" s="60">
        <f t="shared" si="39"/>
        <v>0</v>
      </c>
      <c r="GS22" s="60">
        <f t="shared" si="17"/>
        <v>2</v>
      </c>
      <c r="GT22" s="60">
        <f t="shared" si="18"/>
        <v>0</v>
      </c>
      <c r="GU22" s="60">
        <f t="shared" si="19"/>
        <v>0</v>
      </c>
      <c r="GV22" s="60">
        <f t="shared" si="20"/>
        <v>11</v>
      </c>
      <c r="GW22" s="81" t="str">
        <f t="shared" si="21"/>
        <v>ок!</v>
      </c>
      <c r="GX22" s="80">
        <v>2</v>
      </c>
      <c r="GY22" s="61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 t="s">
        <v>573</v>
      </c>
      <c r="HM22" s="60" t="s">
        <v>573</v>
      </c>
      <c r="HN22" s="60" t="s">
        <v>573</v>
      </c>
      <c r="HO22" s="60" t="s">
        <v>47</v>
      </c>
      <c r="HP22" s="61" t="s">
        <v>328</v>
      </c>
      <c r="HQ22" s="78" t="s">
        <v>328</v>
      </c>
      <c r="HR22" s="61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0"/>
      <c r="IH22" s="60" t="s">
        <v>574</v>
      </c>
      <c r="II22" s="60" t="s">
        <v>574</v>
      </c>
      <c r="IJ22" s="60" t="s">
        <v>574</v>
      </c>
      <c r="IK22" s="60" t="s">
        <v>380</v>
      </c>
      <c r="IL22" s="60" t="s">
        <v>575</v>
      </c>
      <c r="IM22" s="60" t="s">
        <v>575</v>
      </c>
      <c r="IN22" s="60" t="s">
        <v>575</v>
      </c>
      <c r="IO22" s="60" t="s">
        <v>418</v>
      </c>
      <c r="IP22" s="60" t="s">
        <v>360</v>
      </c>
      <c r="IQ22" s="60" t="s">
        <v>328</v>
      </c>
      <c r="IR22" s="60" t="s">
        <v>328</v>
      </c>
      <c r="IS22" s="60" t="s">
        <v>328</v>
      </c>
      <c r="IT22" s="60" t="s">
        <v>328</v>
      </c>
      <c r="IU22" s="60" t="s">
        <v>328</v>
      </c>
      <c r="IV22" s="60" t="s">
        <v>328</v>
      </c>
      <c r="IW22" s="60" t="s">
        <v>328</v>
      </c>
      <c r="IX22" s="63" t="s">
        <v>328</v>
      </c>
      <c r="IY22" s="61">
        <f t="shared" si="40"/>
        <v>29</v>
      </c>
      <c r="IZ22" s="60">
        <f t="shared" si="41"/>
        <v>10</v>
      </c>
      <c r="JA22" s="60">
        <f t="shared" si="22"/>
        <v>0</v>
      </c>
      <c r="JB22" s="60">
        <f t="shared" si="42"/>
        <v>1</v>
      </c>
      <c r="JC22" s="60">
        <f t="shared" si="23"/>
        <v>2</v>
      </c>
      <c r="JD22" s="60">
        <f t="shared" si="24"/>
        <v>0</v>
      </c>
      <c r="JE22" s="60">
        <f t="shared" si="43"/>
        <v>0</v>
      </c>
      <c r="JF22" s="60">
        <f t="shared" si="25"/>
        <v>10</v>
      </c>
      <c r="JG22" s="81" t="str">
        <f t="shared" si="26"/>
        <v>ок!</v>
      </c>
      <c r="JH22" s="80">
        <v>3</v>
      </c>
      <c r="JI22" s="61"/>
      <c r="JJ22" s="60"/>
      <c r="JK22" s="60"/>
      <c r="JL22" s="60"/>
      <c r="JM22" s="60"/>
      <c r="JN22" s="60"/>
      <c r="JO22" s="60"/>
      <c r="JP22" s="60"/>
      <c r="JQ22" s="60"/>
      <c r="JR22" s="60"/>
      <c r="JS22" s="60"/>
      <c r="JT22" s="60"/>
      <c r="JU22" s="60"/>
      <c r="JV22" s="60"/>
      <c r="JW22" s="60"/>
      <c r="JX22" s="60" t="s">
        <v>579</v>
      </c>
      <c r="JY22" s="60" t="s">
        <v>579</v>
      </c>
      <c r="JZ22" s="61" t="s">
        <v>328</v>
      </c>
      <c r="KA22" s="63" t="s">
        <v>328</v>
      </c>
      <c r="KB22" s="61"/>
      <c r="KC22" s="60"/>
      <c r="KD22" s="60"/>
      <c r="KE22" s="60"/>
      <c r="KF22" s="60"/>
      <c r="KG22" s="60"/>
      <c r="KH22" s="60"/>
      <c r="KI22" s="60"/>
      <c r="KJ22" s="60"/>
      <c r="KK22" s="60"/>
      <c r="KL22" s="60"/>
      <c r="KM22" s="60"/>
      <c r="KN22" s="60"/>
      <c r="KO22" s="60"/>
      <c r="KP22" s="60"/>
      <c r="KQ22" s="60"/>
      <c r="KR22" s="60"/>
      <c r="KS22" s="60" t="s">
        <v>584</v>
      </c>
      <c r="KT22" s="60" t="s">
        <v>583</v>
      </c>
      <c r="KU22" s="60" t="s">
        <v>583</v>
      </c>
      <c r="KV22" s="60" t="s">
        <v>583</v>
      </c>
      <c r="KW22" s="60" t="s">
        <v>583</v>
      </c>
      <c r="KX22" s="60" t="s">
        <v>369</v>
      </c>
      <c r="KY22" s="60" t="s">
        <v>363</v>
      </c>
      <c r="KZ22" s="60" t="s">
        <v>363</v>
      </c>
      <c r="LA22" s="60" t="s">
        <v>328</v>
      </c>
      <c r="LB22" s="60" t="s">
        <v>328</v>
      </c>
      <c r="LC22" s="60" t="s">
        <v>328</v>
      </c>
      <c r="LD22" s="60" t="s">
        <v>328</v>
      </c>
      <c r="LE22" s="60" t="s">
        <v>328</v>
      </c>
      <c r="LF22" s="60" t="s">
        <v>328</v>
      </c>
      <c r="LG22" s="60" t="s">
        <v>328</v>
      </c>
      <c r="LH22" s="78" t="s">
        <v>328</v>
      </c>
      <c r="LI22" s="61">
        <f t="shared" si="44"/>
        <v>32</v>
      </c>
      <c r="LJ22" s="60">
        <f t="shared" si="45"/>
        <v>3</v>
      </c>
      <c r="LK22" s="60">
        <f t="shared" si="27"/>
        <v>0</v>
      </c>
      <c r="LL22" s="60">
        <f t="shared" si="46"/>
        <v>6</v>
      </c>
      <c r="LM22" s="60">
        <f t="shared" si="28"/>
        <v>1</v>
      </c>
      <c r="LN22" s="60">
        <f t="shared" si="29"/>
        <v>0</v>
      </c>
      <c r="LO22" s="60">
        <f t="shared" si="30"/>
        <v>0</v>
      </c>
      <c r="LP22" s="60">
        <f t="shared" si="31"/>
        <v>10</v>
      </c>
      <c r="LQ22" s="81" t="str">
        <f t="shared" si="32"/>
        <v>ок!</v>
      </c>
      <c r="LR22" s="80">
        <v>4</v>
      </c>
      <c r="LS22" s="61"/>
      <c r="LT22" s="61"/>
      <c r="LU22" s="61"/>
      <c r="LV22" s="61"/>
      <c r="LW22" s="60"/>
      <c r="LX22" s="60"/>
      <c r="LY22" s="60"/>
      <c r="LZ22" s="60"/>
      <c r="MA22" s="60"/>
      <c r="MB22" s="60"/>
      <c r="MC22" s="60"/>
      <c r="MD22" s="60"/>
      <c r="ME22" s="60"/>
      <c r="MF22" s="60" t="s">
        <v>593</v>
      </c>
      <c r="MG22" s="60" t="s">
        <v>593</v>
      </c>
      <c r="MH22" s="60" t="s">
        <v>601</v>
      </c>
      <c r="MI22" s="60" t="s">
        <v>370</v>
      </c>
      <c r="MJ22" s="61" t="s">
        <v>328</v>
      </c>
      <c r="MK22" s="63" t="s">
        <v>328</v>
      </c>
      <c r="ML22" s="61"/>
      <c r="MM22" s="60"/>
      <c r="MN22" s="60"/>
      <c r="MO22" s="60"/>
      <c r="MP22" s="60"/>
      <c r="MQ22" s="60"/>
      <c r="MR22" s="60"/>
      <c r="MS22" s="60"/>
      <c r="MT22" s="60"/>
      <c r="MU22" s="60"/>
      <c r="MV22" s="60" t="s">
        <v>601</v>
      </c>
      <c r="MW22" s="60" t="s">
        <v>383</v>
      </c>
      <c r="MX22" s="60" t="s">
        <v>383</v>
      </c>
      <c r="MY22" s="60" t="s">
        <v>366</v>
      </c>
      <c r="MZ22" s="60" t="s">
        <v>347</v>
      </c>
      <c r="NA22" s="60" t="s">
        <v>347</v>
      </c>
      <c r="NB22" s="60" t="s">
        <v>347</v>
      </c>
      <c r="NC22" s="60" t="s">
        <v>347</v>
      </c>
      <c r="ND22" s="60" t="s">
        <v>31</v>
      </c>
      <c r="NE22" s="60" t="s">
        <v>31</v>
      </c>
      <c r="NF22" s="60" t="s">
        <v>31</v>
      </c>
      <c r="NG22" s="60" t="s">
        <v>31</v>
      </c>
      <c r="NH22" s="60" t="s">
        <v>336</v>
      </c>
      <c r="NI22" s="60" t="s">
        <v>336</v>
      </c>
      <c r="NJ22" s="60" t="s">
        <v>354</v>
      </c>
      <c r="NK22" s="60" t="s">
        <v>354</v>
      </c>
      <c r="NL22" s="60" t="s">
        <v>354</v>
      </c>
      <c r="NM22" s="60" t="s">
        <v>354</v>
      </c>
      <c r="NN22" s="60" t="s">
        <v>354</v>
      </c>
      <c r="NO22" s="60" t="s">
        <v>354</v>
      </c>
      <c r="NP22" s="60" t="s">
        <v>354</v>
      </c>
      <c r="NQ22" s="60" t="s">
        <v>354</v>
      </c>
      <c r="NR22" s="78" t="s">
        <v>354</v>
      </c>
      <c r="NS22" s="61">
        <f t="shared" si="47"/>
        <v>23</v>
      </c>
      <c r="NT22" s="60">
        <f t="shared" si="48"/>
        <v>2</v>
      </c>
      <c r="NU22" s="60">
        <f t="shared" si="49"/>
        <v>4</v>
      </c>
      <c r="NV22" s="60">
        <f t="shared" si="55"/>
        <v>4</v>
      </c>
      <c r="NW22" s="60">
        <f t="shared" si="50"/>
        <v>2</v>
      </c>
      <c r="NX22" s="60">
        <f t="shared" si="51"/>
        <v>4</v>
      </c>
      <c r="NY22" s="60">
        <f t="shared" si="52"/>
        <v>2</v>
      </c>
      <c r="NZ22" s="60">
        <f t="shared" si="53"/>
        <v>2</v>
      </c>
      <c r="OA22" s="81" t="str">
        <f t="shared" si="54"/>
        <v>ок!</v>
      </c>
      <c r="OB22" s="68"/>
      <c r="OC22" s="68"/>
      <c r="OD22" s="68"/>
      <c r="OE22" s="68"/>
      <c r="OF22" s="68"/>
      <c r="OG22" s="68"/>
      <c r="OH22" s="68"/>
      <c r="OI22" s="68"/>
      <c r="OJ22" s="68"/>
      <c r="OK22" s="68"/>
      <c r="OL22" s="68"/>
      <c r="OM22" s="68"/>
      <c r="ON22" s="68"/>
      <c r="OO22" s="68"/>
      <c r="OP22" s="68"/>
      <c r="OQ22" s="68"/>
      <c r="OR22" s="68"/>
      <c r="OS22" s="68"/>
      <c r="OT22" s="68"/>
      <c r="OU22" s="68"/>
      <c r="OV22" s="68"/>
      <c r="OW22" s="68"/>
      <c r="OX22" s="68"/>
      <c r="OY22" s="68"/>
      <c r="OZ22" s="68"/>
      <c r="PA22" s="68"/>
      <c r="PB22" s="68"/>
      <c r="PC22" s="68"/>
      <c r="PD22" s="68"/>
      <c r="PE22" s="68"/>
      <c r="PF22" s="68"/>
      <c r="PG22" s="68"/>
      <c r="PH22" s="68"/>
      <c r="PI22" s="68"/>
      <c r="PJ22" s="68"/>
      <c r="PK22" s="68"/>
      <c r="PL22" s="68"/>
      <c r="PM22" s="68"/>
      <c r="PN22" s="68"/>
      <c r="PO22" s="68"/>
      <c r="PP22" s="68"/>
      <c r="PQ22" s="68"/>
      <c r="PR22" s="68"/>
      <c r="PS22" s="68"/>
      <c r="PT22" s="68"/>
      <c r="PU22" s="68"/>
      <c r="PV22" s="68"/>
      <c r="PW22" s="68"/>
      <c r="PX22" s="68"/>
      <c r="PY22" s="68"/>
      <c r="PZ22" s="68"/>
      <c r="QA22" s="68"/>
      <c r="QB22" s="68"/>
      <c r="QC22" s="61"/>
      <c r="QD22" s="60"/>
      <c r="QE22" s="60"/>
      <c r="QF22" s="60"/>
      <c r="QG22" s="60"/>
      <c r="QH22" s="60"/>
      <c r="QI22" s="60"/>
      <c r="QJ22" s="60"/>
      <c r="QK22" s="81"/>
      <c r="SM22" s="61"/>
      <c r="SN22" s="60"/>
      <c r="SO22" s="60"/>
      <c r="SP22" s="60"/>
      <c r="SQ22" s="60"/>
      <c r="SR22" s="60"/>
      <c r="SS22" s="60"/>
      <c r="ST22" s="60"/>
      <c r="SU22" s="81"/>
      <c r="UW22" s="61"/>
      <c r="UX22" s="60"/>
      <c r="UY22" s="60"/>
      <c r="UZ22" s="60"/>
      <c r="VA22" s="60"/>
      <c r="VB22" s="60"/>
      <c r="VC22" s="60"/>
      <c r="VD22" s="60"/>
      <c r="VE22" s="81"/>
      <c r="XG22" s="61"/>
      <c r="XH22" s="60"/>
      <c r="XI22" s="60"/>
      <c r="XJ22" s="60"/>
      <c r="XK22" s="60"/>
      <c r="XL22" s="60"/>
      <c r="XM22" s="60"/>
      <c r="XN22" s="60"/>
      <c r="XO22" s="81"/>
    </row>
    <row r="23" spans="1:639" hidden="1" x14ac:dyDescent="0.25">
      <c r="A23" s="70" t="str">
        <f t="shared" si="33"/>
        <v>Б12.02.03 Радиоэлектр.ПУ(2014)9 кл., очная</v>
      </c>
      <c r="B23" s="177" t="s">
        <v>650</v>
      </c>
      <c r="C23" s="178" t="s">
        <v>92</v>
      </c>
      <c r="D23" s="178" t="s">
        <v>350</v>
      </c>
      <c r="E23" s="178"/>
      <c r="F23" s="177">
        <v>2013</v>
      </c>
      <c r="G23" s="191">
        <f t="shared" si="0"/>
        <v>125</v>
      </c>
      <c r="H23" s="191">
        <f t="shared" si="1"/>
        <v>230</v>
      </c>
      <c r="I23" s="191">
        <f>IF(VLOOKUP(B23,ФГОС!A$3:U$34,5,FALSE)=INT(H23/62),INT(H23/62),"ОШ!")</f>
        <v>3</v>
      </c>
      <c r="J23" s="191">
        <f>IF(VLOOKUP(B23,ФГОС!A$3:U$34,6,FALSE)=INT(MOD(H23,62)/4.332),INT(MOD(H23,62)/4.332),"ОШ!")</f>
        <v>10</v>
      </c>
      <c r="K23" s="191">
        <f t="shared" si="2"/>
        <v>125</v>
      </c>
      <c r="L23" s="191">
        <f t="shared" si="3"/>
        <v>6</v>
      </c>
      <c r="M23" s="191">
        <f t="shared" si="4"/>
        <v>17</v>
      </c>
      <c r="N23" s="191">
        <f t="shared" si="5"/>
        <v>4</v>
      </c>
      <c r="O23" s="191">
        <f t="shared" si="6"/>
        <v>7</v>
      </c>
      <c r="P23" s="191">
        <f t="shared" si="7"/>
        <v>4</v>
      </c>
      <c r="Q23" s="191">
        <f t="shared" si="8"/>
        <v>2</v>
      </c>
      <c r="R23" s="191">
        <f t="shared" si="9"/>
        <v>34</v>
      </c>
      <c r="S23" s="237" t="str">
        <f>IF(VLOOKUP(B23,ФГОС!A$3:U$34,21,FALSE)=SUM(K23:R23),"ок!","ОШ!")</f>
        <v>ок!</v>
      </c>
      <c r="EN23" s="67">
        <v>1</v>
      </c>
      <c r="EO23" s="61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1" t="s">
        <v>328</v>
      </c>
      <c r="FG23" s="63" t="s">
        <v>328</v>
      </c>
      <c r="FH23" s="61"/>
      <c r="FI23" s="60"/>
      <c r="FJ23" s="60"/>
      <c r="FK23" s="60"/>
      <c r="FL23" s="60"/>
      <c r="FM23" s="60"/>
      <c r="FN23" s="60"/>
      <c r="FO23" s="60"/>
      <c r="FP23" s="60"/>
      <c r="FQ23" s="60"/>
      <c r="FR23" s="60" t="s">
        <v>328</v>
      </c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 t="s">
        <v>47</v>
      </c>
      <c r="GF23" s="60" t="s">
        <v>47</v>
      </c>
      <c r="GG23" s="60" t="s">
        <v>328</v>
      </c>
      <c r="GH23" s="60" t="s">
        <v>328</v>
      </c>
      <c r="GI23" s="60" t="s">
        <v>328</v>
      </c>
      <c r="GJ23" s="60" t="s">
        <v>328</v>
      </c>
      <c r="GK23" s="60" t="s">
        <v>328</v>
      </c>
      <c r="GL23" s="60" t="s">
        <v>328</v>
      </c>
      <c r="GM23" s="60" t="s">
        <v>328</v>
      </c>
      <c r="GN23" s="78" t="s">
        <v>328</v>
      </c>
      <c r="GO23" s="61">
        <f t="shared" si="37"/>
        <v>39</v>
      </c>
      <c r="GP23" s="60">
        <f t="shared" si="38"/>
        <v>0</v>
      </c>
      <c r="GQ23" s="60">
        <f t="shared" si="16"/>
        <v>0</v>
      </c>
      <c r="GR23" s="60">
        <f t="shared" si="39"/>
        <v>0</v>
      </c>
      <c r="GS23" s="60">
        <f t="shared" si="17"/>
        <v>2</v>
      </c>
      <c r="GT23" s="60">
        <f t="shared" si="18"/>
        <v>0</v>
      </c>
      <c r="GU23" s="60">
        <f t="shared" si="19"/>
        <v>0</v>
      </c>
      <c r="GV23" s="60">
        <f t="shared" si="20"/>
        <v>11</v>
      </c>
      <c r="GW23" s="81" t="str">
        <f t="shared" si="21"/>
        <v>ок!</v>
      </c>
      <c r="GX23" s="80">
        <v>2</v>
      </c>
      <c r="GY23" s="61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 t="s">
        <v>47</v>
      </c>
      <c r="HP23" s="61" t="s">
        <v>328</v>
      </c>
      <c r="HQ23" s="78" t="s">
        <v>328</v>
      </c>
      <c r="HR23" s="61"/>
      <c r="HS23" s="60"/>
      <c r="HT23" s="60"/>
      <c r="HU23" s="60"/>
      <c r="HV23" s="60"/>
      <c r="HW23" s="60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60"/>
      <c r="II23" s="60"/>
      <c r="IJ23" s="60" t="s">
        <v>402</v>
      </c>
      <c r="IK23" s="60" t="s">
        <v>402</v>
      </c>
      <c r="IL23" s="60" t="s">
        <v>402</v>
      </c>
      <c r="IM23" s="60" t="s">
        <v>384</v>
      </c>
      <c r="IN23" s="60" t="s">
        <v>384</v>
      </c>
      <c r="IO23" s="60" t="s">
        <v>384</v>
      </c>
      <c r="IP23" s="60" t="s">
        <v>47</v>
      </c>
      <c r="IQ23" s="60" t="s">
        <v>328</v>
      </c>
      <c r="IR23" s="60" t="s">
        <v>328</v>
      </c>
      <c r="IS23" s="60" t="s">
        <v>328</v>
      </c>
      <c r="IT23" s="60" t="s">
        <v>328</v>
      </c>
      <c r="IU23" s="60" t="s">
        <v>328</v>
      </c>
      <c r="IV23" s="60" t="s">
        <v>328</v>
      </c>
      <c r="IW23" s="60" t="s">
        <v>328</v>
      </c>
      <c r="IX23" s="63" t="s">
        <v>328</v>
      </c>
      <c r="IY23" s="61">
        <f t="shared" si="40"/>
        <v>34</v>
      </c>
      <c r="IZ23" s="60">
        <f t="shared" si="41"/>
        <v>6</v>
      </c>
      <c r="JA23" s="60">
        <f t="shared" si="22"/>
        <v>0</v>
      </c>
      <c r="JB23" s="60">
        <f t="shared" si="42"/>
        <v>0</v>
      </c>
      <c r="JC23" s="60">
        <f t="shared" si="23"/>
        <v>2</v>
      </c>
      <c r="JD23" s="60">
        <f t="shared" si="24"/>
        <v>0</v>
      </c>
      <c r="JE23" s="60">
        <f t="shared" si="43"/>
        <v>0</v>
      </c>
      <c r="JF23" s="60">
        <f t="shared" si="25"/>
        <v>10</v>
      </c>
      <c r="JG23" s="81" t="str">
        <f t="shared" si="26"/>
        <v>ок!</v>
      </c>
      <c r="JH23" s="80">
        <v>3</v>
      </c>
      <c r="JI23" s="61"/>
      <c r="JJ23" s="60"/>
      <c r="JK23" s="60"/>
      <c r="JL23" s="60"/>
      <c r="JM23" s="60"/>
      <c r="JN23" s="60"/>
      <c r="JO23" s="60"/>
      <c r="JP23" s="60"/>
      <c r="JQ23" s="60"/>
      <c r="JR23" s="60"/>
      <c r="JS23" s="60"/>
      <c r="JT23" s="60"/>
      <c r="JU23" s="60"/>
      <c r="JV23" s="60"/>
      <c r="JW23" s="60"/>
      <c r="JX23" s="60"/>
      <c r="JY23" s="60" t="s">
        <v>47</v>
      </c>
      <c r="JZ23" s="61" t="s">
        <v>328</v>
      </c>
      <c r="KA23" s="63" t="s">
        <v>328</v>
      </c>
      <c r="KB23" s="61"/>
      <c r="KC23" s="60"/>
      <c r="KD23" s="60"/>
      <c r="KE23" s="60"/>
      <c r="KF23" s="60"/>
      <c r="KG23" s="60"/>
      <c r="KH23" s="60"/>
      <c r="KI23" s="60"/>
      <c r="KJ23" s="60"/>
      <c r="KK23" s="60"/>
      <c r="KL23" s="60"/>
      <c r="KM23" s="60"/>
      <c r="KN23" s="60"/>
      <c r="KO23" s="60"/>
      <c r="KP23" s="60"/>
      <c r="KQ23" s="60"/>
      <c r="KR23" s="60"/>
      <c r="KS23" s="60" t="s">
        <v>403</v>
      </c>
      <c r="KT23" s="60" t="s">
        <v>403</v>
      </c>
      <c r="KU23" s="60" t="s">
        <v>403</v>
      </c>
      <c r="KV23" s="60" t="s">
        <v>403</v>
      </c>
      <c r="KW23" s="60" t="s">
        <v>403</v>
      </c>
      <c r="KX23" s="60" t="s">
        <v>403</v>
      </c>
      <c r="KY23" s="60" t="s">
        <v>404</v>
      </c>
      <c r="KZ23" s="60" t="s">
        <v>328</v>
      </c>
      <c r="LA23" s="60" t="s">
        <v>328</v>
      </c>
      <c r="LB23" s="60" t="s">
        <v>328</v>
      </c>
      <c r="LC23" s="60" t="s">
        <v>328</v>
      </c>
      <c r="LD23" s="60" t="s">
        <v>328</v>
      </c>
      <c r="LE23" s="60" t="s">
        <v>328</v>
      </c>
      <c r="LF23" s="60" t="s">
        <v>328</v>
      </c>
      <c r="LG23" s="60" t="s">
        <v>328</v>
      </c>
      <c r="LH23" s="78" t="s">
        <v>328</v>
      </c>
      <c r="LI23" s="61">
        <f t="shared" si="44"/>
        <v>33</v>
      </c>
      <c r="LJ23" s="60">
        <f t="shared" si="45"/>
        <v>0</v>
      </c>
      <c r="LK23" s="60">
        <f t="shared" si="27"/>
        <v>0</v>
      </c>
      <c r="LL23" s="60">
        <f t="shared" si="46"/>
        <v>6</v>
      </c>
      <c r="LM23" s="60">
        <f t="shared" si="28"/>
        <v>2</v>
      </c>
      <c r="LN23" s="60">
        <f t="shared" si="29"/>
        <v>0</v>
      </c>
      <c r="LO23" s="60">
        <f t="shared" si="30"/>
        <v>0</v>
      </c>
      <c r="LP23" s="60">
        <f t="shared" si="31"/>
        <v>11</v>
      </c>
      <c r="LQ23" s="81" t="str">
        <f t="shared" si="32"/>
        <v>ок!</v>
      </c>
      <c r="LR23" s="80">
        <v>4</v>
      </c>
      <c r="LS23" s="61"/>
      <c r="LT23" s="61"/>
      <c r="LU23" s="61"/>
      <c r="LV23" s="61"/>
      <c r="LW23" s="60"/>
      <c r="LX23" s="60"/>
      <c r="LY23" s="60"/>
      <c r="LZ23" s="60"/>
      <c r="MA23" s="60"/>
      <c r="MB23" s="60"/>
      <c r="MC23" s="60"/>
      <c r="MD23" s="60"/>
      <c r="ME23" s="60"/>
      <c r="MF23" s="60"/>
      <c r="MG23" s="60"/>
      <c r="MH23" s="60"/>
      <c r="MI23" s="60"/>
      <c r="MJ23" s="61" t="s">
        <v>328</v>
      </c>
      <c r="MK23" s="63" t="s">
        <v>328</v>
      </c>
      <c r="ML23" s="61"/>
      <c r="MM23" s="60"/>
      <c r="MN23" s="60" t="s">
        <v>363</v>
      </c>
      <c r="MO23" s="60" t="s">
        <v>363</v>
      </c>
      <c r="MP23" s="60" t="s">
        <v>363</v>
      </c>
      <c r="MQ23" s="60" t="s">
        <v>363</v>
      </c>
      <c r="MR23" s="60" t="s">
        <v>363</v>
      </c>
      <c r="MS23" s="60" t="s">
        <v>363</v>
      </c>
      <c r="MT23" s="60" t="s">
        <v>363</v>
      </c>
      <c r="MU23" s="60" t="s">
        <v>363</v>
      </c>
      <c r="MV23" s="60" t="s">
        <v>363</v>
      </c>
      <c r="MW23" s="60" t="s">
        <v>363</v>
      </c>
      <c r="MX23" s="60" t="s">
        <v>387</v>
      </c>
      <c r="MY23" s="60" t="s">
        <v>395</v>
      </c>
      <c r="MZ23" s="60" t="s">
        <v>347</v>
      </c>
      <c r="NA23" s="60" t="s">
        <v>347</v>
      </c>
      <c r="NB23" s="60" t="s">
        <v>347</v>
      </c>
      <c r="NC23" s="60" t="s">
        <v>347</v>
      </c>
      <c r="ND23" s="60" t="s">
        <v>31</v>
      </c>
      <c r="NE23" s="60" t="s">
        <v>31</v>
      </c>
      <c r="NF23" s="60" t="s">
        <v>31</v>
      </c>
      <c r="NG23" s="60" t="s">
        <v>31</v>
      </c>
      <c r="NH23" s="60" t="s">
        <v>336</v>
      </c>
      <c r="NI23" s="60" t="s">
        <v>336</v>
      </c>
      <c r="NJ23" s="60" t="s">
        <v>354</v>
      </c>
      <c r="NK23" s="60" t="s">
        <v>354</v>
      </c>
      <c r="NL23" s="60" t="s">
        <v>354</v>
      </c>
      <c r="NM23" s="60" t="s">
        <v>354</v>
      </c>
      <c r="NN23" s="60" t="s">
        <v>354</v>
      </c>
      <c r="NO23" s="60" t="s">
        <v>354</v>
      </c>
      <c r="NP23" s="60" t="s">
        <v>354</v>
      </c>
      <c r="NQ23" s="60" t="s">
        <v>354</v>
      </c>
      <c r="NR23" s="78" t="s">
        <v>354</v>
      </c>
      <c r="NS23" s="61">
        <f t="shared" si="47"/>
        <v>19</v>
      </c>
      <c r="NT23" s="60">
        <f t="shared" si="48"/>
        <v>0</v>
      </c>
      <c r="NU23" s="60">
        <f t="shared" si="49"/>
        <v>4</v>
      </c>
      <c r="NV23" s="60">
        <f t="shared" si="55"/>
        <v>11</v>
      </c>
      <c r="NW23" s="60">
        <f t="shared" si="50"/>
        <v>1</v>
      </c>
      <c r="NX23" s="60">
        <f t="shared" si="51"/>
        <v>4</v>
      </c>
      <c r="NY23" s="60">
        <f t="shared" si="52"/>
        <v>2</v>
      </c>
      <c r="NZ23" s="60">
        <f t="shared" si="53"/>
        <v>2</v>
      </c>
      <c r="OA23" s="81" t="str">
        <f t="shared" si="54"/>
        <v>ок!</v>
      </c>
      <c r="QC23" s="61"/>
      <c r="QD23" s="60"/>
      <c r="QE23" s="60"/>
      <c r="QF23" s="60"/>
      <c r="QG23" s="60"/>
      <c r="QH23" s="60"/>
      <c r="QI23" s="60"/>
      <c r="QJ23" s="60"/>
      <c r="QK23" s="81"/>
      <c r="SM23" s="61"/>
      <c r="SN23" s="60"/>
      <c r="SO23" s="60"/>
      <c r="SP23" s="60"/>
      <c r="SQ23" s="60"/>
      <c r="SR23" s="60"/>
      <c r="SS23" s="60"/>
      <c r="ST23" s="60"/>
      <c r="SU23" s="81"/>
      <c r="UW23" s="61"/>
      <c r="UX23" s="60"/>
      <c r="UY23" s="60"/>
      <c r="UZ23" s="60"/>
      <c r="VA23" s="60"/>
      <c r="VB23" s="60"/>
      <c r="VC23" s="60"/>
      <c r="VD23" s="60"/>
      <c r="VE23" s="81"/>
      <c r="XG23" s="61"/>
      <c r="XH23" s="60"/>
      <c r="XI23" s="60"/>
      <c r="XJ23" s="60"/>
      <c r="XK23" s="60"/>
      <c r="XL23" s="60"/>
      <c r="XM23" s="60"/>
      <c r="XN23" s="60"/>
      <c r="XO23" s="81"/>
    </row>
    <row r="24" spans="1:639" hidden="1" x14ac:dyDescent="0.25">
      <c r="A24" s="70" t="str">
        <f t="shared" si="33"/>
        <v>Б13.02.11 Тех.эксплуатация ЭиЭМО(2014)9 кл., очная</v>
      </c>
      <c r="B24" s="177" t="s">
        <v>652</v>
      </c>
      <c r="C24" s="178" t="s">
        <v>92</v>
      </c>
      <c r="D24" s="178" t="s">
        <v>350</v>
      </c>
      <c r="E24" s="178"/>
      <c r="F24" s="177">
        <v>2013</v>
      </c>
      <c r="G24" s="191">
        <f t="shared" si="0"/>
        <v>125</v>
      </c>
      <c r="H24" s="191">
        <f t="shared" si="1"/>
        <v>230</v>
      </c>
      <c r="I24" s="191">
        <f>IF(VLOOKUP(B24,ФГОС!A$3:U$34,5,FALSE)=INT(H24/62),INT(H24/62),"ОШ!")</f>
        <v>3</v>
      </c>
      <c r="J24" s="191">
        <f>IF(VLOOKUP(B24,ФГОС!A$3:U$34,6,FALSE)=INT(MOD(H24,62)/4.332),INT(MOD(H24,62)/4.332),"ОШ!")</f>
        <v>10</v>
      </c>
      <c r="K24" s="191">
        <f t="shared" si="2"/>
        <v>125</v>
      </c>
      <c r="L24" s="191">
        <f t="shared" si="3"/>
        <v>6</v>
      </c>
      <c r="M24" s="191">
        <f t="shared" si="4"/>
        <v>17</v>
      </c>
      <c r="N24" s="191">
        <f t="shared" si="5"/>
        <v>4</v>
      </c>
      <c r="O24" s="191">
        <f t="shared" si="6"/>
        <v>7</v>
      </c>
      <c r="P24" s="191">
        <f t="shared" si="7"/>
        <v>4</v>
      </c>
      <c r="Q24" s="191">
        <f t="shared" si="8"/>
        <v>2</v>
      </c>
      <c r="R24" s="191">
        <f t="shared" si="9"/>
        <v>34</v>
      </c>
      <c r="S24" s="237" t="str">
        <f>IF(VLOOKUP(B24,ФГОС!A$3:U$34,21,FALSE)=SUM(K24:R24),"ок!","ОШ!")</f>
        <v>ок!</v>
      </c>
      <c r="EN24" s="67">
        <v>1</v>
      </c>
      <c r="EO24" s="61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1" t="s">
        <v>328</v>
      </c>
      <c r="FG24" s="63" t="s">
        <v>328</v>
      </c>
      <c r="FH24" s="61"/>
      <c r="FI24" s="60"/>
      <c r="FJ24" s="60"/>
      <c r="FK24" s="60"/>
      <c r="FL24" s="60"/>
      <c r="FM24" s="60"/>
      <c r="FN24" s="60"/>
      <c r="FO24" s="60"/>
      <c r="FP24" s="60"/>
      <c r="FQ24" s="60"/>
      <c r="FR24" s="60" t="s">
        <v>328</v>
      </c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 t="s">
        <v>47</v>
      </c>
      <c r="GF24" s="60" t="s">
        <v>47</v>
      </c>
      <c r="GG24" s="60" t="s">
        <v>328</v>
      </c>
      <c r="GH24" s="60" t="s">
        <v>328</v>
      </c>
      <c r="GI24" s="60" t="s">
        <v>328</v>
      </c>
      <c r="GJ24" s="60" t="s">
        <v>328</v>
      </c>
      <c r="GK24" s="60" t="s">
        <v>328</v>
      </c>
      <c r="GL24" s="60" t="s">
        <v>328</v>
      </c>
      <c r="GM24" s="60" t="s">
        <v>328</v>
      </c>
      <c r="GN24" s="78" t="s">
        <v>328</v>
      </c>
      <c r="GO24" s="61">
        <f t="shared" si="37"/>
        <v>39</v>
      </c>
      <c r="GP24" s="60">
        <f t="shared" si="38"/>
        <v>0</v>
      </c>
      <c r="GQ24" s="60">
        <f t="shared" si="16"/>
        <v>0</v>
      </c>
      <c r="GR24" s="60">
        <f t="shared" si="39"/>
        <v>0</v>
      </c>
      <c r="GS24" s="60">
        <f t="shared" si="17"/>
        <v>2</v>
      </c>
      <c r="GT24" s="60">
        <f t="shared" si="18"/>
        <v>0</v>
      </c>
      <c r="GU24" s="60">
        <f t="shared" si="19"/>
        <v>0</v>
      </c>
      <c r="GV24" s="60">
        <f t="shared" si="20"/>
        <v>11</v>
      </c>
      <c r="GW24" s="81" t="str">
        <f t="shared" si="21"/>
        <v>ок!</v>
      </c>
      <c r="GX24" s="80">
        <v>2</v>
      </c>
      <c r="GY24" s="61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 t="s">
        <v>47</v>
      </c>
      <c r="HP24" s="61" t="s">
        <v>328</v>
      </c>
      <c r="HQ24" s="78" t="s">
        <v>328</v>
      </c>
      <c r="HR24" s="61"/>
      <c r="HS24" s="60"/>
      <c r="HT24" s="60"/>
      <c r="HU24" s="60"/>
      <c r="HV24" s="60"/>
      <c r="HW24" s="60"/>
      <c r="HX24" s="60"/>
      <c r="HY24" s="60"/>
      <c r="HZ24" s="60"/>
      <c r="IA24" s="60"/>
      <c r="IB24" s="60"/>
      <c r="IC24" s="60"/>
      <c r="ID24" s="60"/>
      <c r="IE24" s="60"/>
      <c r="IF24" s="60"/>
      <c r="IG24" s="60"/>
      <c r="IH24" s="60"/>
      <c r="II24" s="60"/>
      <c r="IJ24" s="60" t="s">
        <v>384</v>
      </c>
      <c r="IK24" s="60" t="s">
        <v>384</v>
      </c>
      <c r="IL24" s="60" t="s">
        <v>384</v>
      </c>
      <c r="IM24" s="60" t="s">
        <v>385</v>
      </c>
      <c r="IN24" s="60" t="s">
        <v>385</v>
      </c>
      <c r="IO24" s="60" t="s">
        <v>385</v>
      </c>
      <c r="IP24" s="60" t="s">
        <v>47</v>
      </c>
      <c r="IQ24" s="60" t="s">
        <v>328</v>
      </c>
      <c r="IR24" s="60" t="s">
        <v>328</v>
      </c>
      <c r="IS24" s="60" t="s">
        <v>328</v>
      </c>
      <c r="IT24" s="60" t="s">
        <v>328</v>
      </c>
      <c r="IU24" s="60" t="s">
        <v>328</v>
      </c>
      <c r="IV24" s="60" t="s">
        <v>328</v>
      </c>
      <c r="IW24" s="60" t="s">
        <v>328</v>
      </c>
      <c r="IX24" s="63" t="s">
        <v>328</v>
      </c>
      <c r="IY24" s="61">
        <f t="shared" si="40"/>
        <v>34</v>
      </c>
      <c r="IZ24" s="60">
        <f t="shared" si="41"/>
        <v>6</v>
      </c>
      <c r="JA24" s="60">
        <f t="shared" si="22"/>
        <v>0</v>
      </c>
      <c r="JB24" s="60">
        <f t="shared" si="42"/>
        <v>0</v>
      </c>
      <c r="JC24" s="60">
        <f t="shared" si="23"/>
        <v>2</v>
      </c>
      <c r="JD24" s="60">
        <f t="shared" si="24"/>
        <v>0</v>
      </c>
      <c r="JE24" s="60">
        <f t="shared" si="43"/>
        <v>0</v>
      </c>
      <c r="JF24" s="60">
        <f t="shared" si="25"/>
        <v>10</v>
      </c>
      <c r="JG24" s="81" t="str">
        <f t="shared" si="26"/>
        <v>ок!</v>
      </c>
      <c r="JH24" s="80">
        <v>3</v>
      </c>
      <c r="JI24" s="61"/>
      <c r="JJ24" s="60"/>
      <c r="JK24" s="60"/>
      <c r="JL24" s="60"/>
      <c r="JM24" s="60"/>
      <c r="JN24" s="60"/>
      <c r="JO24" s="60"/>
      <c r="JP24" s="60"/>
      <c r="JQ24" s="60"/>
      <c r="JR24" s="60"/>
      <c r="JS24" s="60"/>
      <c r="JT24" s="60"/>
      <c r="JU24" s="60"/>
      <c r="JV24" s="60"/>
      <c r="JW24" s="60"/>
      <c r="JX24" s="60"/>
      <c r="JY24" s="60" t="s">
        <v>47</v>
      </c>
      <c r="JZ24" s="61" t="s">
        <v>328</v>
      </c>
      <c r="KA24" s="63" t="s">
        <v>328</v>
      </c>
      <c r="KB24" s="61"/>
      <c r="KC24" s="60"/>
      <c r="KD24" s="60"/>
      <c r="KE24" s="60"/>
      <c r="KF24" s="60"/>
      <c r="KG24" s="60"/>
      <c r="KH24" s="60"/>
      <c r="KI24" s="60"/>
      <c r="KJ24" s="60"/>
      <c r="KK24" s="60"/>
      <c r="KL24" s="60"/>
      <c r="KM24" s="60"/>
      <c r="KN24" s="60"/>
      <c r="KO24" s="60"/>
      <c r="KP24" s="60"/>
      <c r="KQ24" s="60"/>
      <c r="KR24" s="60"/>
      <c r="KS24" s="60" t="s">
        <v>386</v>
      </c>
      <c r="KT24" s="60" t="s">
        <v>386</v>
      </c>
      <c r="KU24" s="60" t="s">
        <v>386</v>
      </c>
      <c r="KV24" s="60" t="s">
        <v>386</v>
      </c>
      <c r="KW24" s="60" t="s">
        <v>386</v>
      </c>
      <c r="KX24" s="60" t="s">
        <v>386</v>
      </c>
      <c r="KY24" s="60" t="s">
        <v>360</v>
      </c>
      <c r="KZ24" s="60" t="s">
        <v>328</v>
      </c>
      <c r="LA24" s="60" t="s">
        <v>328</v>
      </c>
      <c r="LB24" s="60" t="s">
        <v>328</v>
      </c>
      <c r="LC24" s="60" t="s">
        <v>328</v>
      </c>
      <c r="LD24" s="60" t="s">
        <v>328</v>
      </c>
      <c r="LE24" s="60" t="s">
        <v>328</v>
      </c>
      <c r="LF24" s="60" t="s">
        <v>328</v>
      </c>
      <c r="LG24" s="60" t="s">
        <v>328</v>
      </c>
      <c r="LH24" s="78" t="s">
        <v>328</v>
      </c>
      <c r="LI24" s="61">
        <f t="shared" si="44"/>
        <v>33</v>
      </c>
      <c r="LJ24" s="60">
        <f t="shared" si="45"/>
        <v>0</v>
      </c>
      <c r="LK24" s="60">
        <f t="shared" si="27"/>
        <v>0</v>
      </c>
      <c r="LL24" s="60">
        <f t="shared" si="46"/>
        <v>6</v>
      </c>
      <c r="LM24" s="60">
        <f t="shared" si="28"/>
        <v>2</v>
      </c>
      <c r="LN24" s="60">
        <f t="shared" si="29"/>
        <v>0</v>
      </c>
      <c r="LO24" s="60">
        <f t="shared" si="30"/>
        <v>0</v>
      </c>
      <c r="LP24" s="60">
        <f t="shared" si="31"/>
        <v>11</v>
      </c>
      <c r="LQ24" s="81" t="str">
        <f t="shared" si="32"/>
        <v>ок!</v>
      </c>
      <c r="LR24" s="80">
        <v>4</v>
      </c>
      <c r="LS24" s="61"/>
      <c r="LT24" s="61"/>
      <c r="LU24" s="61"/>
      <c r="LV24" s="61"/>
      <c r="LW24" s="60"/>
      <c r="LX24" s="60"/>
      <c r="LY24" s="60"/>
      <c r="LZ24" s="60"/>
      <c r="MA24" s="60"/>
      <c r="MB24" s="60"/>
      <c r="MC24" s="60"/>
      <c r="MD24" s="60"/>
      <c r="ME24" s="60"/>
      <c r="MF24" s="60"/>
      <c r="MG24" s="60"/>
      <c r="MH24" s="60"/>
      <c r="MI24" s="60"/>
      <c r="MJ24" s="61" t="s">
        <v>328</v>
      </c>
      <c r="MK24" s="63" t="s">
        <v>328</v>
      </c>
      <c r="ML24" s="61"/>
      <c r="MM24" s="60"/>
      <c r="MN24" s="60" t="s">
        <v>363</v>
      </c>
      <c r="MO24" s="60" t="s">
        <v>363</v>
      </c>
      <c r="MP24" s="60" t="s">
        <v>363</v>
      </c>
      <c r="MQ24" s="60" t="s">
        <v>363</v>
      </c>
      <c r="MR24" s="60" t="s">
        <v>363</v>
      </c>
      <c r="MS24" s="60" t="s">
        <v>363</v>
      </c>
      <c r="MT24" s="60" t="s">
        <v>363</v>
      </c>
      <c r="MU24" s="60" t="s">
        <v>363</v>
      </c>
      <c r="MV24" s="60" t="s">
        <v>363</v>
      </c>
      <c r="MW24" s="60" t="s">
        <v>363</v>
      </c>
      <c r="MX24" s="60" t="s">
        <v>387</v>
      </c>
      <c r="MY24" s="60" t="s">
        <v>388</v>
      </c>
      <c r="MZ24" s="60" t="s">
        <v>347</v>
      </c>
      <c r="NA24" s="60" t="s">
        <v>347</v>
      </c>
      <c r="NB24" s="60" t="s">
        <v>347</v>
      </c>
      <c r="NC24" s="60" t="s">
        <v>347</v>
      </c>
      <c r="ND24" s="60" t="s">
        <v>31</v>
      </c>
      <c r="NE24" s="60" t="s">
        <v>31</v>
      </c>
      <c r="NF24" s="60" t="s">
        <v>31</v>
      </c>
      <c r="NG24" s="60" t="s">
        <v>31</v>
      </c>
      <c r="NH24" s="60" t="s">
        <v>336</v>
      </c>
      <c r="NI24" s="60" t="s">
        <v>336</v>
      </c>
      <c r="NJ24" s="60" t="s">
        <v>354</v>
      </c>
      <c r="NK24" s="60" t="s">
        <v>354</v>
      </c>
      <c r="NL24" s="60" t="s">
        <v>354</v>
      </c>
      <c r="NM24" s="60" t="s">
        <v>354</v>
      </c>
      <c r="NN24" s="60" t="s">
        <v>354</v>
      </c>
      <c r="NO24" s="60" t="s">
        <v>354</v>
      </c>
      <c r="NP24" s="60" t="s">
        <v>354</v>
      </c>
      <c r="NQ24" s="60" t="s">
        <v>354</v>
      </c>
      <c r="NR24" s="78" t="s">
        <v>354</v>
      </c>
      <c r="NS24" s="61">
        <f t="shared" si="47"/>
        <v>19</v>
      </c>
      <c r="NT24" s="60">
        <f t="shared" si="48"/>
        <v>0</v>
      </c>
      <c r="NU24" s="60">
        <f t="shared" si="49"/>
        <v>4</v>
      </c>
      <c r="NV24" s="60">
        <f t="shared" si="55"/>
        <v>11</v>
      </c>
      <c r="NW24" s="60">
        <f t="shared" si="50"/>
        <v>1</v>
      </c>
      <c r="NX24" s="60">
        <f t="shared" si="51"/>
        <v>4</v>
      </c>
      <c r="NY24" s="60">
        <f t="shared" si="52"/>
        <v>2</v>
      </c>
      <c r="NZ24" s="60">
        <f t="shared" si="53"/>
        <v>2</v>
      </c>
      <c r="OA24" s="81" t="str">
        <f t="shared" si="54"/>
        <v>ок!</v>
      </c>
      <c r="OB24" s="68"/>
      <c r="OC24" s="68"/>
      <c r="OD24" s="68"/>
      <c r="OE24" s="68"/>
      <c r="OF24" s="68"/>
      <c r="OG24" s="68"/>
      <c r="OH24" s="68"/>
      <c r="OI24" s="68"/>
      <c r="OJ24" s="68"/>
      <c r="OK24" s="68"/>
      <c r="OL24" s="68"/>
      <c r="OM24" s="68"/>
      <c r="ON24" s="68"/>
      <c r="OO24" s="68"/>
      <c r="OP24" s="68"/>
      <c r="OQ24" s="68"/>
      <c r="OR24" s="68"/>
      <c r="OS24" s="68"/>
      <c r="OT24" s="68"/>
      <c r="OU24" s="68"/>
      <c r="OV24" s="68"/>
      <c r="OW24" s="68"/>
      <c r="OX24" s="68"/>
      <c r="OY24" s="68"/>
      <c r="OZ24" s="68"/>
      <c r="PA24" s="68"/>
      <c r="PB24" s="68"/>
      <c r="PC24" s="68"/>
      <c r="PD24" s="68"/>
      <c r="PE24" s="68"/>
      <c r="PF24" s="68"/>
      <c r="PG24" s="68"/>
      <c r="PH24" s="68"/>
      <c r="PI24" s="68"/>
      <c r="PJ24" s="68"/>
      <c r="PK24" s="68"/>
      <c r="PL24" s="68"/>
      <c r="PM24" s="68"/>
      <c r="PN24" s="68"/>
      <c r="PO24" s="68"/>
      <c r="PP24" s="68"/>
      <c r="PQ24" s="68"/>
      <c r="PR24" s="68"/>
      <c r="PS24" s="68"/>
      <c r="PT24" s="68"/>
      <c r="PU24" s="68"/>
      <c r="PV24" s="68"/>
      <c r="PW24" s="68"/>
      <c r="PX24" s="68"/>
      <c r="PY24" s="68"/>
      <c r="PZ24" s="68"/>
      <c r="QA24" s="68"/>
      <c r="QB24" s="68"/>
      <c r="QC24" s="61"/>
      <c r="QD24" s="60"/>
      <c r="QE24" s="60"/>
      <c r="QF24" s="60"/>
      <c r="QG24" s="60"/>
      <c r="QH24" s="60"/>
      <c r="QI24" s="60"/>
      <c r="QJ24" s="60"/>
      <c r="QK24" s="81"/>
      <c r="SM24" s="61"/>
      <c r="SN24" s="60"/>
      <c r="SO24" s="60"/>
      <c r="SP24" s="60"/>
      <c r="SQ24" s="60"/>
      <c r="SR24" s="60"/>
      <c r="SS24" s="60"/>
      <c r="ST24" s="60"/>
      <c r="SU24" s="81"/>
      <c r="UW24" s="61"/>
      <c r="UX24" s="60"/>
      <c r="UY24" s="60"/>
      <c r="UZ24" s="60"/>
      <c r="VA24" s="60"/>
      <c r="VB24" s="60"/>
      <c r="VC24" s="60"/>
      <c r="VD24" s="60"/>
      <c r="VE24" s="81"/>
      <c r="XG24" s="61"/>
      <c r="XH24" s="60"/>
      <c r="XI24" s="60"/>
      <c r="XJ24" s="60"/>
      <c r="XK24" s="60"/>
      <c r="XL24" s="60"/>
      <c r="XM24" s="60"/>
      <c r="XN24" s="60"/>
      <c r="XO24" s="81"/>
    </row>
    <row r="25" spans="1:639" hidden="1" x14ac:dyDescent="0.25">
      <c r="A25" s="70" t="str">
        <f t="shared" si="33"/>
        <v>Б15.02.08 ТехМаш(2014)9 кл., очная</v>
      </c>
      <c r="B25" s="177" t="s">
        <v>653</v>
      </c>
      <c r="C25" s="178" t="s">
        <v>92</v>
      </c>
      <c r="D25" s="178" t="s">
        <v>350</v>
      </c>
      <c r="E25" s="178"/>
      <c r="F25" s="177">
        <v>2013</v>
      </c>
      <c r="G25" s="191">
        <f t="shared" si="0"/>
        <v>125</v>
      </c>
      <c r="H25" s="191">
        <f t="shared" si="1"/>
        <v>230</v>
      </c>
      <c r="I25" s="191">
        <f>IF(VLOOKUP(B25,ФГОС!A$3:U$34,5,FALSE)=INT(H25/62),INT(H25/62),"ОШ!")</f>
        <v>3</v>
      </c>
      <c r="J25" s="191">
        <f>IF(VLOOKUP(B25,ФГОС!A$3:U$34,6,FALSE)=INT(MOD(H25,62)/4.332),INT(MOD(H25,62)/4.332),"ОШ!")</f>
        <v>10</v>
      </c>
      <c r="K25" s="191">
        <f t="shared" si="2"/>
        <v>122</v>
      </c>
      <c r="L25" s="191">
        <f t="shared" si="3"/>
        <v>6</v>
      </c>
      <c r="M25" s="191">
        <f t="shared" si="4"/>
        <v>19</v>
      </c>
      <c r="N25" s="191">
        <f t="shared" si="5"/>
        <v>4</v>
      </c>
      <c r="O25" s="191">
        <f t="shared" si="6"/>
        <v>8</v>
      </c>
      <c r="P25" s="191">
        <f t="shared" si="7"/>
        <v>4</v>
      </c>
      <c r="Q25" s="191">
        <f t="shared" si="8"/>
        <v>2</v>
      </c>
      <c r="R25" s="191">
        <f t="shared" si="9"/>
        <v>34</v>
      </c>
      <c r="S25" s="237" t="str">
        <f>IF(VLOOKUP(B25,ФГОС!A$3:U$34,21,FALSE)=SUM(K25:R25),"ок!","ОШ!")</f>
        <v>ок!</v>
      </c>
      <c r="EN25" s="67">
        <v>1</v>
      </c>
      <c r="EO25" s="61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1" t="s">
        <v>328</v>
      </c>
      <c r="FG25" s="63" t="s">
        <v>328</v>
      </c>
      <c r="FH25" s="61"/>
      <c r="FI25" s="60"/>
      <c r="FJ25" s="60"/>
      <c r="FK25" s="60"/>
      <c r="FL25" s="60"/>
      <c r="FM25" s="60"/>
      <c r="FN25" s="60"/>
      <c r="FO25" s="60"/>
      <c r="FP25" s="60"/>
      <c r="FQ25" s="60"/>
      <c r="FR25" s="60" t="s">
        <v>328</v>
      </c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 t="s">
        <v>47</v>
      </c>
      <c r="GF25" s="60" t="s">
        <v>47</v>
      </c>
      <c r="GG25" s="60" t="s">
        <v>328</v>
      </c>
      <c r="GH25" s="60" t="s">
        <v>328</v>
      </c>
      <c r="GI25" s="60" t="s">
        <v>328</v>
      </c>
      <c r="GJ25" s="60" t="s">
        <v>328</v>
      </c>
      <c r="GK25" s="60" t="s">
        <v>328</v>
      </c>
      <c r="GL25" s="60" t="s">
        <v>328</v>
      </c>
      <c r="GM25" s="60" t="s">
        <v>328</v>
      </c>
      <c r="GN25" s="78" t="s">
        <v>328</v>
      </c>
      <c r="GO25" s="61">
        <f t="shared" si="37"/>
        <v>39</v>
      </c>
      <c r="GP25" s="60">
        <f t="shared" si="38"/>
        <v>0</v>
      </c>
      <c r="GQ25" s="60">
        <f t="shared" si="16"/>
        <v>0</v>
      </c>
      <c r="GR25" s="60">
        <f t="shared" si="39"/>
        <v>0</v>
      </c>
      <c r="GS25" s="60">
        <f t="shared" si="17"/>
        <v>2</v>
      </c>
      <c r="GT25" s="60">
        <f t="shared" si="18"/>
        <v>0</v>
      </c>
      <c r="GU25" s="60">
        <f t="shared" si="19"/>
        <v>0</v>
      </c>
      <c r="GV25" s="60">
        <f t="shared" si="20"/>
        <v>11</v>
      </c>
      <c r="GW25" s="81" t="str">
        <f t="shared" si="21"/>
        <v>ок!</v>
      </c>
      <c r="GX25" s="80">
        <v>2</v>
      </c>
      <c r="GY25" s="61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 t="s">
        <v>47</v>
      </c>
      <c r="HP25" s="61" t="s">
        <v>328</v>
      </c>
      <c r="HQ25" s="78" t="s">
        <v>328</v>
      </c>
      <c r="HR25" s="61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 t="s">
        <v>47</v>
      </c>
      <c r="IP25" s="60" t="s">
        <v>328</v>
      </c>
      <c r="IQ25" s="60" t="s">
        <v>328</v>
      </c>
      <c r="IR25" s="60" t="s">
        <v>328</v>
      </c>
      <c r="IS25" s="60" t="s">
        <v>328</v>
      </c>
      <c r="IT25" s="60" t="s">
        <v>328</v>
      </c>
      <c r="IU25" s="60" t="s">
        <v>328</v>
      </c>
      <c r="IV25" s="60" t="s">
        <v>328</v>
      </c>
      <c r="IW25" s="60" t="s">
        <v>328</v>
      </c>
      <c r="IX25" s="63" t="s">
        <v>328</v>
      </c>
      <c r="IY25" s="61">
        <f t="shared" si="40"/>
        <v>39</v>
      </c>
      <c r="IZ25" s="60">
        <f t="shared" si="41"/>
        <v>0</v>
      </c>
      <c r="JA25" s="60">
        <f t="shared" si="22"/>
        <v>0</v>
      </c>
      <c r="JB25" s="60">
        <f t="shared" si="42"/>
        <v>0</v>
      </c>
      <c r="JC25" s="60">
        <f t="shared" si="23"/>
        <v>2</v>
      </c>
      <c r="JD25" s="60">
        <f t="shared" si="24"/>
        <v>0</v>
      </c>
      <c r="JE25" s="60">
        <f t="shared" si="43"/>
        <v>0</v>
      </c>
      <c r="JF25" s="60">
        <f t="shared" si="25"/>
        <v>11</v>
      </c>
      <c r="JG25" s="81" t="str">
        <f t="shared" si="26"/>
        <v>ок!</v>
      </c>
      <c r="JH25" s="80">
        <v>3</v>
      </c>
      <c r="JI25" s="61"/>
      <c r="JJ25" s="60"/>
      <c r="JK25" s="60"/>
      <c r="JL25" s="60"/>
      <c r="JM25" s="60"/>
      <c r="JN25" s="60"/>
      <c r="JO25" s="60"/>
      <c r="JP25" s="60"/>
      <c r="JQ25" s="60"/>
      <c r="JR25" s="60"/>
      <c r="JS25" s="60"/>
      <c r="JT25" s="60" t="s">
        <v>358</v>
      </c>
      <c r="JU25" s="60" t="s">
        <v>358</v>
      </c>
      <c r="JV25" s="60" t="s">
        <v>358</v>
      </c>
      <c r="JW25" s="60" t="s">
        <v>358</v>
      </c>
      <c r="JX25" s="60" t="s">
        <v>358</v>
      </c>
      <c r="JY25" s="60" t="s">
        <v>358</v>
      </c>
      <c r="JZ25" s="61" t="s">
        <v>328</v>
      </c>
      <c r="KA25" s="63" t="s">
        <v>328</v>
      </c>
      <c r="KB25" s="61" t="s">
        <v>415</v>
      </c>
      <c r="KC25" s="60" t="s">
        <v>415</v>
      </c>
      <c r="KD25" s="60" t="s">
        <v>415</v>
      </c>
      <c r="KE25" s="60" t="s">
        <v>415</v>
      </c>
      <c r="KF25" s="60" t="s">
        <v>360</v>
      </c>
      <c r="KG25" s="60"/>
      <c r="KH25" s="60"/>
      <c r="KI25" s="60"/>
      <c r="KJ25" s="60"/>
      <c r="KK25" s="60"/>
      <c r="KL25" s="60"/>
      <c r="KM25" s="60"/>
      <c r="KN25" s="60"/>
      <c r="KO25" s="60"/>
      <c r="KP25" s="60"/>
      <c r="KQ25" s="60"/>
      <c r="KR25" s="60"/>
      <c r="KS25" s="60"/>
      <c r="KT25" s="60"/>
      <c r="KU25" s="60" t="s">
        <v>367</v>
      </c>
      <c r="KV25" s="60" t="s">
        <v>367</v>
      </c>
      <c r="KW25" s="60" t="s">
        <v>367</v>
      </c>
      <c r="KX25" s="60" t="s">
        <v>367</v>
      </c>
      <c r="KY25" s="60" t="s">
        <v>367</v>
      </c>
      <c r="KZ25" s="60" t="s">
        <v>359</v>
      </c>
      <c r="LA25" s="60" t="s">
        <v>328</v>
      </c>
      <c r="LB25" s="60" t="s">
        <v>328</v>
      </c>
      <c r="LC25" s="60" t="s">
        <v>328</v>
      </c>
      <c r="LD25" s="60" t="s">
        <v>328</v>
      </c>
      <c r="LE25" s="60" t="s">
        <v>328</v>
      </c>
      <c r="LF25" s="60" t="s">
        <v>328</v>
      </c>
      <c r="LG25" s="60" t="s">
        <v>328</v>
      </c>
      <c r="LH25" s="78" t="s">
        <v>328</v>
      </c>
      <c r="LI25" s="61">
        <f t="shared" si="44"/>
        <v>25</v>
      </c>
      <c r="LJ25" s="60">
        <f t="shared" si="45"/>
        <v>6</v>
      </c>
      <c r="LK25" s="60">
        <f t="shared" si="27"/>
        <v>0</v>
      </c>
      <c r="LL25" s="60">
        <f t="shared" si="46"/>
        <v>9</v>
      </c>
      <c r="LM25" s="60">
        <f t="shared" si="28"/>
        <v>2</v>
      </c>
      <c r="LN25" s="60">
        <f t="shared" si="29"/>
        <v>0</v>
      </c>
      <c r="LO25" s="60">
        <f t="shared" si="30"/>
        <v>0</v>
      </c>
      <c r="LP25" s="60">
        <f t="shared" si="31"/>
        <v>10</v>
      </c>
      <c r="LQ25" s="81" t="str">
        <f t="shared" si="32"/>
        <v>ок!</v>
      </c>
      <c r="LR25" s="80">
        <v>4</v>
      </c>
      <c r="LS25" s="61"/>
      <c r="LT25" s="61"/>
      <c r="LU25" s="61"/>
      <c r="LV25" s="61"/>
      <c r="LW25" s="60"/>
      <c r="LX25" s="60"/>
      <c r="LY25" s="60"/>
      <c r="LZ25" s="60"/>
      <c r="MA25" s="60"/>
      <c r="MB25" s="60"/>
      <c r="MC25" s="60"/>
      <c r="MD25" s="60"/>
      <c r="ME25" s="60" t="s">
        <v>365</v>
      </c>
      <c r="MF25" s="60" t="s">
        <v>365</v>
      </c>
      <c r="MG25" s="60" t="s">
        <v>365</v>
      </c>
      <c r="MH25" s="60" t="s">
        <v>365</v>
      </c>
      <c r="MI25" s="60" t="s">
        <v>47</v>
      </c>
      <c r="MJ25" s="61" t="s">
        <v>328</v>
      </c>
      <c r="MK25" s="63" t="s">
        <v>328</v>
      </c>
      <c r="ML25" s="61"/>
      <c r="MM25" s="60"/>
      <c r="MN25" s="60"/>
      <c r="MO25" s="60"/>
      <c r="MP25" s="60"/>
      <c r="MQ25" s="60"/>
      <c r="MR25" s="60"/>
      <c r="MS25" s="60" t="s">
        <v>376</v>
      </c>
      <c r="MT25" s="60" t="s">
        <v>376</v>
      </c>
      <c r="MU25" s="60" t="s">
        <v>376</v>
      </c>
      <c r="MV25" s="60" t="s">
        <v>376</v>
      </c>
      <c r="MW25" s="60" t="s">
        <v>376</v>
      </c>
      <c r="MX25" s="60" t="s">
        <v>368</v>
      </c>
      <c r="MY25" s="60" t="s">
        <v>395</v>
      </c>
      <c r="MZ25" s="60" t="s">
        <v>347</v>
      </c>
      <c r="NA25" s="60" t="s">
        <v>347</v>
      </c>
      <c r="NB25" s="60" t="s">
        <v>347</v>
      </c>
      <c r="NC25" s="60" t="s">
        <v>347</v>
      </c>
      <c r="ND25" s="60" t="s">
        <v>31</v>
      </c>
      <c r="NE25" s="60" t="s">
        <v>31</v>
      </c>
      <c r="NF25" s="60" t="s">
        <v>31</v>
      </c>
      <c r="NG25" s="60" t="s">
        <v>31</v>
      </c>
      <c r="NH25" s="60" t="s">
        <v>336</v>
      </c>
      <c r="NI25" s="60" t="s">
        <v>336</v>
      </c>
      <c r="NJ25" s="60" t="s">
        <v>354</v>
      </c>
      <c r="NK25" s="60" t="s">
        <v>354</v>
      </c>
      <c r="NL25" s="60" t="s">
        <v>354</v>
      </c>
      <c r="NM25" s="60" t="s">
        <v>354</v>
      </c>
      <c r="NN25" s="60" t="s">
        <v>354</v>
      </c>
      <c r="NO25" s="60" t="s">
        <v>354</v>
      </c>
      <c r="NP25" s="60" t="s">
        <v>354</v>
      </c>
      <c r="NQ25" s="60" t="s">
        <v>354</v>
      </c>
      <c r="NR25" s="78" t="s">
        <v>354</v>
      </c>
      <c r="NS25" s="61">
        <f t="shared" si="47"/>
        <v>19</v>
      </c>
      <c r="NT25" s="60">
        <f t="shared" si="48"/>
        <v>0</v>
      </c>
      <c r="NU25" s="60">
        <f t="shared" si="49"/>
        <v>4</v>
      </c>
      <c r="NV25" s="60">
        <f t="shared" si="55"/>
        <v>10</v>
      </c>
      <c r="NW25" s="60">
        <f t="shared" si="50"/>
        <v>2</v>
      </c>
      <c r="NX25" s="60">
        <f t="shared" si="51"/>
        <v>4</v>
      </c>
      <c r="NY25" s="60">
        <f t="shared" si="52"/>
        <v>2</v>
      </c>
      <c r="NZ25" s="60">
        <f t="shared" si="53"/>
        <v>2</v>
      </c>
      <c r="OA25" s="81" t="str">
        <f t="shared" si="54"/>
        <v>ок!</v>
      </c>
      <c r="OB25" s="68"/>
      <c r="OC25" s="68"/>
      <c r="OD25" s="68"/>
      <c r="OE25" s="68"/>
      <c r="OF25" s="68"/>
      <c r="OG25" s="68"/>
      <c r="OH25" s="68"/>
      <c r="OI25" s="68"/>
      <c r="OJ25" s="68"/>
      <c r="OK25" s="68"/>
      <c r="OL25" s="68"/>
      <c r="OM25" s="68"/>
      <c r="ON25" s="68"/>
      <c r="OO25" s="68"/>
      <c r="OP25" s="68"/>
      <c r="OQ25" s="68"/>
      <c r="OR25" s="68"/>
      <c r="OS25" s="68"/>
      <c r="OT25" s="68"/>
      <c r="OU25" s="68"/>
      <c r="OV25" s="68"/>
      <c r="OW25" s="68"/>
      <c r="OX25" s="68"/>
      <c r="OY25" s="68"/>
      <c r="OZ25" s="68"/>
      <c r="PA25" s="68"/>
      <c r="PB25" s="68"/>
      <c r="PC25" s="68"/>
      <c r="PD25" s="68"/>
      <c r="PE25" s="68"/>
      <c r="PF25" s="68"/>
      <c r="PG25" s="68"/>
      <c r="PH25" s="68"/>
      <c r="PI25" s="68"/>
      <c r="PJ25" s="68"/>
      <c r="PK25" s="68"/>
      <c r="PL25" s="68"/>
      <c r="PM25" s="68"/>
      <c r="PN25" s="68"/>
      <c r="PO25" s="68"/>
      <c r="PP25" s="68"/>
      <c r="PQ25" s="68"/>
      <c r="PR25" s="68"/>
      <c r="PS25" s="68"/>
      <c r="PT25" s="68"/>
      <c r="PU25" s="68"/>
      <c r="PV25" s="68"/>
      <c r="PW25" s="68"/>
      <c r="PX25" s="68"/>
      <c r="PY25" s="68"/>
      <c r="PZ25" s="68"/>
      <c r="QA25" s="68"/>
      <c r="QB25" s="68"/>
      <c r="QC25" s="61"/>
      <c r="QD25" s="60"/>
      <c r="QE25" s="60"/>
      <c r="QF25" s="60"/>
      <c r="QG25" s="60"/>
      <c r="QH25" s="60"/>
      <c r="QI25" s="60"/>
      <c r="QJ25" s="60"/>
      <c r="QK25" s="81"/>
      <c r="SM25" s="61"/>
      <c r="SN25" s="60"/>
      <c r="SO25" s="60"/>
      <c r="SP25" s="60"/>
      <c r="SQ25" s="60"/>
      <c r="SR25" s="60"/>
      <c r="SS25" s="60"/>
      <c r="ST25" s="60"/>
      <c r="SU25" s="81"/>
      <c r="UW25" s="61"/>
      <c r="UX25" s="60"/>
      <c r="UY25" s="60"/>
      <c r="UZ25" s="60"/>
      <c r="VA25" s="60"/>
      <c r="VB25" s="60"/>
      <c r="VC25" s="60"/>
      <c r="VD25" s="60"/>
      <c r="VE25" s="81"/>
      <c r="XG25" s="61"/>
      <c r="XH25" s="60"/>
      <c r="XI25" s="60"/>
      <c r="XJ25" s="60"/>
      <c r="XK25" s="60"/>
      <c r="XL25" s="60"/>
      <c r="XM25" s="60"/>
      <c r="XN25" s="60"/>
      <c r="XO25" s="81"/>
    </row>
    <row r="26" spans="1:639" x14ac:dyDescent="0.25">
      <c r="A26" s="70" t="str">
        <f t="shared" si="33"/>
        <v>Б22.02.06 Сварочное пр-во(2014)9 кл., очная</v>
      </c>
      <c r="B26" s="177" t="s">
        <v>655</v>
      </c>
      <c r="C26" s="178" t="s">
        <v>92</v>
      </c>
      <c r="D26" s="178" t="s">
        <v>350</v>
      </c>
      <c r="E26" s="178"/>
      <c r="F26" s="177">
        <v>2013</v>
      </c>
      <c r="G26" s="191">
        <f t="shared" si="0"/>
        <v>125</v>
      </c>
      <c r="H26" s="191">
        <f t="shared" si="1"/>
        <v>230</v>
      </c>
      <c r="I26" s="191">
        <f>IF(VLOOKUP(B26,ФГОС!A$3:U$34,5,FALSE)=INT(H26/62),INT(H26/62),"ОШ!")</f>
        <v>3</v>
      </c>
      <c r="J26" s="191">
        <f>IF(VLOOKUP(B26,ФГОС!A$3:U$34,6,FALSE)=INT(MOD(H26,62)/4.332),INT(MOD(H26,62)/4.332),"ОШ!")</f>
        <v>10</v>
      </c>
      <c r="K26" s="191">
        <f t="shared" si="2"/>
        <v>122</v>
      </c>
      <c r="L26" s="191">
        <f t="shared" si="3"/>
        <v>6</v>
      </c>
      <c r="M26" s="191">
        <f t="shared" si="4"/>
        <v>19</v>
      </c>
      <c r="N26" s="191">
        <f t="shared" si="5"/>
        <v>4</v>
      </c>
      <c r="O26" s="191">
        <f t="shared" si="6"/>
        <v>8</v>
      </c>
      <c r="P26" s="191">
        <f t="shared" si="7"/>
        <v>4</v>
      </c>
      <c r="Q26" s="191">
        <f t="shared" si="8"/>
        <v>2</v>
      </c>
      <c r="R26" s="191">
        <f t="shared" si="9"/>
        <v>34</v>
      </c>
      <c r="S26" s="237" t="str">
        <f>IF(VLOOKUP(B26,ФГОС!A$3:U$34,21,FALSE)=SUM(K26:R26),"ок!","ОШ!")</f>
        <v>ок!</v>
      </c>
      <c r="EN26" s="67">
        <v>1</v>
      </c>
      <c r="EO26" s="61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1" t="s">
        <v>328</v>
      </c>
      <c r="FG26" s="63" t="s">
        <v>328</v>
      </c>
      <c r="FH26" s="61"/>
      <c r="FI26" s="60"/>
      <c r="FJ26" s="60"/>
      <c r="FK26" s="60"/>
      <c r="FL26" s="60"/>
      <c r="FM26" s="60"/>
      <c r="FN26" s="60"/>
      <c r="FO26" s="60"/>
      <c r="FP26" s="60"/>
      <c r="FQ26" s="60"/>
      <c r="FR26" s="60" t="s">
        <v>328</v>
      </c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 t="s">
        <v>47</v>
      </c>
      <c r="GF26" s="60" t="s">
        <v>47</v>
      </c>
      <c r="GG26" s="60" t="s">
        <v>328</v>
      </c>
      <c r="GH26" s="60" t="s">
        <v>328</v>
      </c>
      <c r="GI26" s="60" t="s">
        <v>328</v>
      </c>
      <c r="GJ26" s="60" t="s">
        <v>328</v>
      </c>
      <c r="GK26" s="60" t="s">
        <v>328</v>
      </c>
      <c r="GL26" s="60" t="s">
        <v>328</v>
      </c>
      <c r="GM26" s="60" t="s">
        <v>328</v>
      </c>
      <c r="GN26" s="78" t="s">
        <v>328</v>
      </c>
      <c r="GO26" s="61">
        <f t="shared" si="37"/>
        <v>39</v>
      </c>
      <c r="GP26" s="60">
        <f t="shared" si="38"/>
        <v>0</v>
      </c>
      <c r="GQ26" s="60">
        <f t="shared" si="16"/>
        <v>0</v>
      </c>
      <c r="GR26" s="60">
        <f t="shared" si="39"/>
        <v>0</v>
      </c>
      <c r="GS26" s="60">
        <f t="shared" si="17"/>
        <v>2</v>
      </c>
      <c r="GT26" s="60">
        <f t="shared" si="18"/>
        <v>0</v>
      </c>
      <c r="GU26" s="60">
        <f t="shared" si="19"/>
        <v>0</v>
      </c>
      <c r="GV26" s="60">
        <f t="shared" si="20"/>
        <v>11</v>
      </c>
      <c r="GW26" s="81" t="str">
        <f t="shared" si="21"/>
        <v>ок!</v>
      </c>
      <c r="GX26" s="80">
        <v>2</v>
      </c>
      <c r="GY26" s="61" t="s">
        <v>416</v>
      </c>
      <c r="GZ26" s="61" t="s">
        <v>416</v>
      </c>
      <c r="HA26" s="60"/>
      <c r="HB26" s="60"/>
      <c r="HC26" s="60"/>
      <c r="HD26" s="60"/>
      <c r="HE26" s="60"/>
      <c r="HF26" s="60"/>
      <c r="HG26" s="60"/>
      <c r="HH26" s="60"/>
      <c r="HI26" s="60"/>
      <c r="HJ26" s="60"/>
      <c r="HK26" s="60"/>
      <c r="HL26" s="60"/>
      <c r="HM26" s="60"/>
      <c r="HN26" s="60"/>
      <c r="HO26" s="60" t="s">
        <v>47</v>
      </c>
      <c r="HP26" s="61" t="s">
        <v>328</v>
      </c>
      <c r="HQ26" s="78" t="s">
        <v>328</v>
      </c>
      <c r="HR26" s="61"/>
      <c r="HS26" s="60"/>
      <c r="HT26" s="60"/>
      <c r="HU26" s="60"/>
      <c r="HV26" s="60"/>
      <c r="HW26" s="60"/>
      <c r="HX26" s="60"/>
      <c r="HY26" s="60"/>
      <c r="HZ26" s="60"/>
      <c r="IA26" s="60"/>
      <c r="IB26" s="60"/>
      <c r="IC26" s="60"/>
      <c r="ID26" s="60"/>
      <c r="IE26" s="60"/>
      <c r="IF26" s="60"/>
      <c r="IG26" s="60"/>
      <c r="IH26" s="60"/>
      <c r="II26" s="60"/>
      <c r="IJ26" s="60"/>
      <c r="IK26" s="60"/>
      <c r="IL26" s="60" t="s">
        <v>416</v>
      </c>
      <c r="IM26" s="60" t="s">
        <v>389</v>
      </c>
      <c r="IN26" s="60" t="s">
        <v>389</v>
      </c>
      <c r="IO26" s="60" t="s">
        <v>389</v>
      </c>
      <c r="IP26" s="60" t="s">
        <v>47</v>
      </c>
      <c r="IQ26" s="60" t="s">
        <v>328</v>
      </c>
      <c r="IR26" s="60" t="s">
        <v>328</v>
      </c>
      <c r="IS26" s="60" t="s">
        <v>328</v>
      </c>
      <c r="IT26" s="60" t="s">
        <v>328</v>
      </c>
      <c r="IU26" s="60" t="s">
        <v>328</v>
      </c>
      <c r="IV26" s="60" t="s">
        <v>328</v>
      </c>
      <c r="IW26" s="60" t="s">
        <v>328</v>
      </c>
      <c r="IX26" s="63" t="s">
        <v>328</v>
      </c>
      <c r="IY26" s="61">
        <f t="shared" si="40"/>
        <v>34</v>
      </c>
      <c r="IZ26" s="60">
        <f t="shared" si="41"/>
        <v>6</v>
      </c>
      <c r="JA26" s="60">
        <f t="shared" si="22"/>
        <v>0</v>
      </c>
      <c r="JB26" s="60">
        <f t="shared" si="42"/>
        <v>0</v>
      </c>
      <c r="JC26" s="60">
        <f t="shared" si="23"/>
        <v>2</v>
      </c>
      <c r="JD26" s="60">
        <f t="shared" si="24"/>
        <v>0</v>
      </c>
      <c r="JE26" s="60">
        <f t="shared" si="43"/>
        <v>0</v>
      </c>
      <c r="JF26" s="60">
        <f t="shared" si="25"/>
        <v>10</v>
      </c>
      <c r="JG26" s="81" t="str">
        <f t="shared" si="26"/>
        <v>ок!</v>
      </c>
      <c r="JH26" s="80">
        <v>3</v>
      </c>
      <c r="JI26" s="61"/>
      <c r="JJ26" s="60"/>
      <c r="JK26" s="60"/>
      <c r="JL26" s="60"/>
      <c r="JM26" s="60"/>
      <c r="JN26" s="60"/>
      <c r="JO26" s="60"/>
      <c r="JP26" s="60"/>
      <c r="JQ26" s="60"/>
      <c r="JR26" s="60"/>
      <c r="JS26" s="60"/>
      <c r="JT26" s="60"/>
      <c r="JU26" s="60"/>
      <c r="JV26" s="60"/>
      <c r="JW26" s="60"/>
      <c r="JX26" s="60"/>
      <c r="JY26" s="60" t="s">
        <v>47</v>
      </c>
      <c r="JZ26" s="61" t="s">
        <v>328</v>
      </c>
      <c r="KA26" s="63" t="s">
        <v>328</v>
      </c>
      <c r="KB26" s="61"/>
      <c r="KC26" s="60"/>
      <c r="KD26" s="60"/>
      <c r="KE26" s="60"/>
      <c r="KF26" s="60"/>
      <c r="KG26" s="60"/>
      <c r="KH26" s="60"/>
      <c r="KI26" s="60"/>
      <c r="KJ26" s="60"/>
      <c r="KK26" s="60"/>
      <c r="KL26" s="60"/>
      <c r="KM26" s="60"/>
      <c r="KN26" s="60"/>
      <c r="KO26" s="60" t="s">
        <v>390</v>
      </c>
      <c r="KP26" s="60" t="s">
        <v>390</v>
      </c>
      <c r="KQ26" s="60" t="s">
        <v>390</v>
      </c>
      <c r="KR26" s="60" t="s">
        <v>390</v>
      </c>
      <c r="KS26" s="60" t="s">
        <v>390</v>
      </c>
      <c r="KT26" s="60" t="s">
        <v>390</v>
      </c>
      <c r="KU26" s="60" t="s">
        <v>390</v>
      </c>
      <c r="KV26" s="60" t="s">
        <v>390</v>
      </c>
      <c r="KW26" s="60" t="s">
        <v>390</v>
      </c>
      <c r="KX26" s="60" t="s">
        <v>365</v>
      </c>
      <c r="KY26" s="60" t="s">
        <v>754</v>
      </c>
      <c r="KZ26" s="60" t="s">
        <v>328</v>
      </c>
      <c r="LA26" s="60" t="s">
        <v>328</v>
      </c>
      <c r="LB26" s="60" t="s">
        <v>328</v>
      </c>
      <c r="LC26" s="60" t="s">
        <v>328</v>
      </c>
      <c r="LD26" s="60" t="s">
        <v>328</v>
      </c>
      <c r="LE26" s="60" t="s">
        <v>328</v>
      </c>
      <c r="LF26" s="60" t="s">
        <v>328</v>
      </c>
      <c r="LG26" s="60" t="s">
        <v>328</v>
      </c>
      <c r="LH26" s="78" t="s">
        <v>328</v>
      </c>
      <c r="LI26" s="61">
        <f t="shared" si="44"/>
        <v>29</v>
      </c>
      <c r="LJ26" s="60">
        <f t="shared" si="45"/>
        <v>0</v>
      </c>
      <c r="LK26" s="60">
        <f t="shared" si="27"/>
        <v>0</v>
      </c>
      <c r="LL26" s="60">
        <f t="shared" si="46"/>
        <v>10</v>
      </c>
      <c r="LM26" s="60">
        <f t="shared" si="28"/>
        <v>2</v>
      </c>
      <c r="LN26" s="60">
        <f t="shared" si="29"/>
        <v>0</v>
      </c>
      <c r="LO26" s="60">
        <f t="shared" si="30"/>
        <v>0</v>
      </c>
      <c r="LP26" s="60">
        <f t="shared" si="31"/>
        <v>11</v>
      </c>
      <c r="LQ26" s="81" t="str">
        <f t="shared" si="32"/>
        <v>ок!</v>
      </c>
      <c r="LR26" s="80">
        <v>4</v>
      </c>
      <c r="LS26" s="61"/>
      <c r="LT26" s="61"/>
      <c r="LU26" s="61"/>
      <c r="LV26" s="61"/>
      <c r="LW26" s="60"/>
      <c r="LX26" s="60"/>
      <c r="LY26" s="60"/>
      <c r="LZ26" s="60"/>
      <c r="MA26" s="60"/>
      <c r="MB26" s="60"/>
      <c r="MC26" s="60"/>
      <c r="MD26" s="60"/>
      <c r="ME26" s="60"/>
      <c r="MF26" s="60"/>
      <c r="MG26" s="60"/>
      <c r="MH26" s="60"/>
      <c r="MI26" s="60"/>
      <c r="MJ26" s="61" t="s">
        <v>328</v>
      </c>
      <c r="MK26" s="63" t="s">
        <v>328</v>
      </c>
      <c r="ML26" s="61"/>
      <c r="MM26" s="60"/>
      <c r="MN26" s="60"/>
      <c r="MO26" s="60" t="s">
        <v>367</v>
      </c>
      <c r="MP26" s="60" t="s">
        <v>367</v>
      </c>
      <c r="MQ26" s="60" t="s">
        <v>367</v>
      </c>
      <c r="MR26" s="60" t="s">
        <v>367</v>
      </c>
      <c r="MS26" s="60" t="s">
        <v>367</v>
      </c>
      <c r="MT26" s="60" t="s">
        <v>367</v>
      </c>
      <c r="MU26" s="60" t="s">
        <v>367</v>
      </c>
      <c r="MV26" s="60" t="s">
        <v>363</v>
      </c>
      <c r="MW26" s="60" t="s">
        <v>392</v>
      </c>
      <c r="MX26" s="60" t="s">
        <v>371</v>
      </c>
      <c r="MY26" s="60" t="s">
        <v>360</v>
      </c>
      <c r="MZ26" s="60" t="s">
        <v>347</v>
      </c>
      <c r="NA26" s="60" t="s">
        <v>347</v>
      </c>
      <c r="NB26" s="60" t="s">
        <v>347</v>
      </c>
      <c r="NC26" s="60" t="s">
        <v>347</v>
      </c>
      <c r="ND26" s="60" t="s">
        <v>31</v>
      </c>
      <c r="NE26" s="60" t="s">
        <v>31</v>
      </c>
      <c r="NF26" s="60" t="s">
        <v>31</v>
      </c>
      <c r="NG26" s="60" t="s">
        <v>31</v>
      </c>
      <c r="NH26" s="60" t="s">
        <v>336</v>
      </c>
      <c r="NI26" s="60" t="s">
        <v>336</v>
      </c>
      <c r="NJ26" s="60" t="s">
        <v>354</v>
      </c>
      <c r="NK26" s="60" t="s">
        <v>354</v>
      </c>
      <c r="NL26" s="60" t="s">
        <v>354</v>
      </c>
      <c r="NM26" s="60" t="s">
        <v>354</v>
      </c>
      <c r="NN26" s="60" t="s">
        <v>354</v>
      </c>
      <c r="NO26" s="60" t="s">
        <v>354</v>
      </c>
      <c r="NP26" s="60" t="s">
        <v>354</v>
      </c>
      <c r="NQ26" s="60" t="s">
        <v>354</v>
      </c>
      <c r="NR26" s="78" t="s">
        <v>354</v>
      </c>
      <c r="NS26" s="61">
        <f t="shared" si="47"/>
        <v>20</v>
      </c>
      <c r="NT26" s="60">
        <f t="shared" si="48"/>
        <v>0</v>
      </c>
      <c r="NU26" s="60">
        <f t="shared" si="49"/>
        <v>4</v>
      </c>
      <c r="NV26" s="60">
        <f t="shared" si="55"/>
        <v>9</v>
      </c>
      <c r="NW26" s="60">
        <f t="shared" si="50"/>
        <v>2</v>
      </c>
      <c r="NX26" s="60">
        <f t="shared" si="51"/>
        <v>4</v>
      </c>
      <c r="NY26" s="60">
        <f t="shared" si="52"/>
        <v>2</v>
      </c>
      <c r="NZ26" s="60">
        <f t="shared" si="53"/>
        <v>2</v>
      </c>
      <c r="OA26" s="81" t="str">
        <f t="shared" si="54"/>
        <v>ок!</v>
      </c>
      <c r="OB26" s="68"/>
      <c r="OC26" s="68"/>
      <c r="OD26" s="68"/>
      <c r="OE26" s="68"/>
      <c r="OF26" s="68"/>
      <c r="OG26" s="68"/>
      <c r="OH26" s="68"/>
      <c r="OI26" s="68"/>
      <c r="OJ26" s="68"/>
      <c r="OK26" s="68"/>
      <c r="OL26" s="68"/>
      <c r="OM26" s="68"/>
      <c r="ON26" s="68"/>
      <c r="OO26" s="68"/>
      <c r="OP26" s="68"/>
      <c r="OQ26" s="68"/>
      <c r="OR26" s="68"/>
      <c r="OS26" s="68"/>
      <c r="OT26" s="68"/>
      <c r="OU26" s="68"/>
      <c r="OV26" s="68"/>
      <c r="OW26" s="68"/>
      <c r="OX26" s="68"/>
      <c r="OY26" s="68"/>
      <c r="OZ26" s="68"/>
      <c r="PA26" s="68"/>
      <c r="PB26" s="68"/>
      <c r="PC26" s="68"/>
      <c r="PD26" s="68"/>
      <c r="PE26" s="68"/>
      <c r="PF26" s="68"/>
      <c r="PG26" s="68"/>
      <c r="PH26" s="68"/>
      <c r="PI26" s="68"/>
      <c r="PJ26" s="68"/>
      <c r="PK26" s="68"/>
      <c r="PL26" s="68"/>
      <c r="PM26" s="68"/>
      <c r="PN26" s="68"/>
      <c r="PO26" s="68"/>
      <c r="PP26" s="68"/>
      <c r="PQ26" s="68"/>
      <c r="PR26" s="68"/>
      <c r="PS26" s="68"/>
      <c r="PT26" s="68"/>
      <c r="PU26" s="68"/>
      <c r="PV26" s="68"/>
      <c r="PW26" s="68"/>
      <c r="PX26" s="68"/>
      <c r="PY26" s="68"/>
      <c r="PZ26" s="68"/>
      <c r="QA26" s="68"/>
      <c r="QB26" s="68"/>
      <c r="QC26" s="61"/>
      <c r="QD26" s="60"/>
      <c r="QE26" s="60"/>
      <c r="QF26" s="60"/>
      <c r="QG26" s="60"/>
      <c r="QH26" s="60"/>
      <c r="QI26" s="60"/>
      <c r="QJ26" s="60"/>
      <c r="QK26" s="81"/>
      <c r="SM26" s="61"/>
      <c r="SN26" s="60"/>
      <c r="SO26" s="60"/>
      <c r="SP26" s="60"/>
      <c r="SQ26" s="60"/>
      <c r="SR26" s="60"/>
      <c r="SS26" s="60"/>
      <c r="ST26" s="60"/>
      <c r="SU26" s="81"/>
      <c r="UW26" s="61"/>
      <c r="UX26" s="60"/>
      <c r="UY26" s="60"/>
      <c r="UZ26" s="60"/>
      <c r="VA26" s="60"/>
      <c r="VB26" s="60"/>
      <c r="VC26" s="60"/>
      <c r="VD26" s="60"/>
      <c r="VE26" s="81"/>
      <c r="XG26" s="61"/>
      <c r="XH26" s="60"/>
      <c r="XI26" s="60"/>
      <c r="XJ26" s="60"/>
      <c r="XK26" s="60"/>
      <c r="XL26" s="60"/>
      <c r="XM26" s="60"/>
      <c r="XN26" s="60"/>
      <c r="XO26" s="81"/>
    </row>
    <row r="27" spans="1:639" hidden="1" x14ac:dyDescent="0.25">
      <c r="A27" s="70" t="str">
        <f t="shared" si="33"/>
        <v>Б24.02.01 Пр-во ЛА(2014)9 кл., очная</v>
      </c>
      <c r="B27" s="177" t="s">
        <v>658</v>
      </c>
      <c r="C27" s="178" t="s">
        <v>92</v>
      </c>
      <c r="D27" s="178" t="s">
        <v>350</v>
      </c>
      <c r="E27" s="178"/>
      <c r="F27" s="177">
        <v>2013</v>
      </c>
      <c r="G27" s="191">
        <f t="shared" si="0"/>
        <v>125</v>
      </c>
      <c r="H27" s="191">
        <f t="shared" si="1"/>
        <v>230</v>
      </c>
      <c r="I27" s="191">
        <f>IF(VLOOKUP(B27,ФГОС!A$3:U$34,5,FALSE)=INT(H27/62),INT(H27/62),"ОШ!")</f>
        <v>3</v>
      </c>
      <c r="J27" s="191">
        <f>IF(VLOOKUP(B27,ФГОС!A$3:U$34,6,FALSE)=INT(MOD(H27,62)/4.332),INT(MOD(H27,62)/4.332),"ОШ!")</f>
        <v>10</v>
      </c>
      <c r="K27" s="191">
        <f t="shared" si="2"/>
        <v>124</v>
      </c>
      <c r="L27" s="191">
        <f t="shared" si="3"/>
        <v>8</v>
      </c>
      <c r="M27" s="191">
        <f t="shared" si="4"/>
        <v>16</v>
      </c>
      <c r="N27" s="191">
        <f t="shared" si="5"/>
        <v>4</v>
      </c>
      <c r="O27" s="191">
        <f t="shared" si="6"/>
        <v>7</v>
      </c>
      <c r="P27" s="191">
        <f t="shared" si="7"/>
        <v>4</v>
      </c>
      <c r="Q27" s="191">
        <f t="shared" si="8"/>
        <v>2</v>
      </c>
      <c r="R27" s="191">
        <f t="shared" si="9"/>
        <v>34</v>
      </c>
      <c r="S27" s="237" t="str">
        <f>IF(VLOOKUP(B27,ФГОС!A$3:U$34,21,FALSE)=SUM(K27:R27),"ок!","ОШ!")</f>
        <v>ок!</v>
      </c>
      <c r="EN27" s="67">
        <v>1</v>
      </c>
      <c r="EO27" s="61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1" t="s">
        <v>328</v>
      </c>
      <c r="FG27" s="63" t="s">
        <v>328</v>
      </c>
      <c r="FH27" s="61"/>
      <c r="FI27" s="60"/>
      <c r="FJ27" s="60"/>
      <c r="FK27" s="60"/>
      <c r="FL27" s="60"/>
      <c r="FM27" s="60"/>
      <c r="FN27" s="60"/>
      <c r="FO27" s="60"/>
      <c r="FP27" s="60"/>
      <c r="FQ27" s="60"/>
      <c r="FR27" s="60" t="s">
        <v>328</v>
      </c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 t="s">
        <v>47</v>
      </c>
      <c r="GF27" s="60" t="s">
        <v>47</v>
      </c>
      <c r="GG27" s="60" t="s">
        <v>328</v>
      </c>
      <c r="GH27" s="60" t="s">
        <v>328</v>
      </c>
      <c r="GI27" s="60" t="s">
        <v>328</v>
      </c>
      <c r="GJ27" s="60" t="s">
        <v>328</v>
      </c>
      <c r="GK27" s="60" t="s">
        <v>328</v>
      </c>
      <c r="GL27" s="60" t="s">
        <v>328</v>
      </c>
      <c r="GM27" s="60" t="s">
        <v>328</v>
      </c>
      <c r="GN27" s="78" t="s">
        <v>328</v>
      </c>
      <c r="GO27" s="61">
        <f t="shared" si="37"/>
        <v>39</v>
      </c>
      <c r="GP27" s="60">
        <f t="shared" si="38"/>
        <v>0</v>
      </c>
      <c r="GQ27" s="60">
        <f t="shared" si="16"/>
        <v>0</v>
      </c>
      <c r="GR27" s="60">
        <f t="shared" si="39"/>
        <v>0</v>
      </c>
      <c r="GS27" s="60">
        <f t="shared" si="17"/>
        <v>2</v>
      </c>
      <c r="GT27" s="60">
        <f t="shared" si="18"/>
        <v>0</v>
      </c>
      <c r="GU27" s="60">
        <f t="shared" si="19"/>
        <v>0</v>
      </c>
      <c r="GV27" s="60">
        <f t="shared" si="20"/>
        <v>11</v>
      </c>
      <c r="GW27" s="81" t="str">
        <f t="shared" si="21"/>
        <v>ок!</v>
      </c>
      <c r="GX27" s="80">
        <v>2</v>
      </c>
      <c r="GY27" s="61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 t="s">
        <v>47</v>
      </c>
      <c r="HP27" s="61" t="s">
        <v>328</v>
      </c>
      <c r="HQ27" s="78" t="s">
        <v>328</v>
      </c>
      <c r="HR27" s="61"/>
      <c r="HS27" s="60"/>
      <c r="HT27" s="60"/>
      <c r="HU27" s="60"/>
      <c r="HV27" s="60"/>
      <c r="HW27" s="60"/>
      <c r="HX27" s="60"/>
      <c r="HY27" s="60"/>
      <c r="HZ27" s="60"/>
      <c r="IA27" s="60"/>
      <c r="IB27" s="60"/>
      <c r="IC27" s="60"/>
      <c r="ID27" s="60"/>
      <c r="IE27" s="60"/>
      <c r="IF27" s="60"/>
      <c r="IG27" s="60"/>
      <c r="IH27" s="60"/>
      <c r="II27" s="60"/>
      <c r="IJ27" s="60" t="s">
        <v>396</v>
      </c>
      <c r="IK27" s="60" t="s">
        <v>396</v>
      </c>
      <c r="IL27" s="60" t="s">
        <v>396</v>
      </c>
      <c r="IM27" s="60" t="s">
        <v>396</v>
      </c>
      <c r="IN27" s="60" t="s">
        <v>396</v>
      </c>
      <c r="IO27" s="60" t="s">
        <v>396</v>
      </c>
      <c r="IP27" s="60" t="s">
        <v>47</v>
      </c>
      <c r="IQ27" s="60" t="s">
        <v>328</v>
      </c>
      <c r="IR27" s="60" t="s">
        <v>328</v>
      </c>
      <c r="IS27" s="60" t="s">
        <v>328</v>
      </c>
      <c r="IT27" s="60" t="s">
        <v>328</v>
      </c>
      <c r="IU27" s="60" t="s">
        <v>328</v>
      </c>
      <c r="IV27" s="60" t="s">
        <v>328</v>
      </c>
      <c r="IW27" s="60" t="s">
        <v>328</v>
      </c>
      <c r="IX27" s="63" t="s">
        <v>328</v>
      </c>
      <c r="IY27" s="61">
        <f t="shared" si="40"/>
        <v>34</v>
      </c>
      <c r="IZ27" s="60">
        <f t="shared" si="41"/>
        <v>6</v>
      </c>
      <c r="JA27" s="60">
        <f t="shared" si="22"/>
        <v>0</v>
      </c>
      <c r="JB27" s="60">
        <f t="shared" si="42"/>
        <v>0</v>
      </c>
      <c r="JC27" s="60">
        <f t="shared" si="23"/>
        <v>2</v>
      </c>
      <c r="JD27" s="60">
        <f t="shared" si="24"/>
        <v>0</v>
      </c>
      <c r="JE27" s="60">
        <f t="shared" si="43"/>
        <v>0</v>
      </c>
      <c r="JF27" s="60">
        <f t="shared" si="25"/>
        <v>10</v>
      </c>
      <c r="JG27" s="81" t="str">
        <f t="shared" si="26"/>
        <v>ок!</v>
      </c>
      <c r="JH27" s="80">
        <v>3</v>
      </c>
      <c r="JI27" s="61"/>
      <c r="JJ27" s="60"/>
      <c r="JK27" s="60"/>
      <c r="JL27" s="60"/>
      <c r="JM27" s="60"/>
      <c r="JN27" s="60"/>
      <c r="JO27" s="60"/>
      <c r="JP27" s="60"/>
      <c r="JQ27" s="60"/>
      <c r="JR27" s="60"/>
      <c r="JS27" s="60"/>
      <c r="JT27" s="60"/>
      <c r="JU27" s="60"/>
      <c r="JV27" s="60" t="s">
        <v>397</v>
      </c>
      <c r="JW27" s="60" t="s">
        <v>397</v>
      </c>
      <c r="JX27" s="60" t="s">
        <v>414</v>
      </c>
      <c r="JY27" s="60" t="s">
        <v>414</v>
      </c>
      <c r="JZ27" s="61" t="s">
        <v>328</v>
      </c>
      <c r="KA27" s="63" t="s">
        <v>328</v>
      </c>
      <c r="KB27" s="61"/>
      <c r="KC27" s="60"/>
      <c r="KD27" s="60"/>
      <c r="KE27" s="60"/>
      <c r="KF27" s="60"/>
      <c r="KG27" s="60"/>
      <c r="KH27" s="60"/>
      <c r="KI27" s="60"/>
      <c r="KJ27" s="60"/>
      <c r="KK27" s="60"/>
      <c r="KL27" s="60"/>
      <c r="KM27" s="60"/>
      <c r="KN27" s="60"/>
      <c r="KO27" s="60"/>
      <c r="KP27" s="60"/>
      <c r="KQ27" s="60"/>
      <c r="KR27" s="60"/>
      <c r="KS27" s="60" t="s">
        <v>398</v>
      </c>
      <c r="KT27" s="60" t="s">
        <v>335</v>
      </c>
      <c r="KU27" s="60" t="s">
        <v>335</v>
      </c>
      <c r="KV27" s="60" t="s">
        <v>335</v>
      </c>
      <c r="KW27" s="60" t="s">
        <v>335</v>
      </c>
      <c r="KX27" s="60" t="s">
        <v>335</v>
      </c>
      <c r="KY27" s="60" t="s">
        <v>399</v>
      </c>
      <c r="KZ27" s="60" t="s">
        <v>328</v>
      </c>
      <c r="LA27" s="60" t="s">
        <v>328</v>
      </c>
      <c r="LB27" s="60" t="s">
        <v>328</v>
      </c>
      <c r="LC27" s="60" t="s">
        <v>328</v>
      </c>
      <c r="LD27" s="60" t="s">
        <v>328</v>
      </c>
      <c r="LE27" s="60" t="s">
        <v>328</v>
      </c>
      <c r="LF27" s="60" t="s">
        <v>328</v>
      </c>
      <c r="LG27" s="60" t="s">
        <v>328</v>
      </c>
      <c r="LH27" s="78" t="s">
        <v>328</v>
      </c>
      <c r="LI27" s="61">
        <f t="shared" si="44"/>
        <v>30</v>
      </c>
      <c r="LJ27" s="60">
        <f t="shared" si="45"/>
        <v>2</v>
      </c>
      <c r="LK27" s="60">
        <f t="shared" si="27"/>
        <v>0</v>
      </c>
      <c r="LL27" s="60">
        <f t="shared" si="46"/>
        <v>8</v>
      </c>
      <c r="LM27" s="60">
        <f t="shared" si="28"/>
        <v>1</v>
      </c>
      <c r="LN27" s="60">
        <f t="shared" si="29"/>
        <v>0</v>
      </c>
      <c r="LO27" s="60">
        <f t="shared" si="30"/>
        <v>0</v>
      </c>
      <c r="LP27" s="60">
        <f t="shared" si="31"/>
        <v>11</v>
      </c>
      <c r="LQ27" s="81" t="str">
        <f t="shared" si="32"/>
        <v>ок!</v>
      </c>
      <c r="LR27" s="80">
        <v>4</v>
      </c>
      <c r="LS27" s="61"/>
      <c r="LT27" s="61"/>
      <c r="LU27" s="61"/>
      <c r="LV27" s="61"/>
      <c r="LW27" s="60"/>
      <c r="LX27" s="60"/>
      <c r="LY27" s="60"/>
      <c r="LZ27" s="60"/>
      <c r="MA27" s="60"/>
      <c r="MB27" s="60"/>
      <c r="MC27" s="60"/>
      <c r="MD27" s="60"/>
      <c r="ME27" s="60"/>
      <c r="MF27" s="60" t="s">
        <v>400</v>
      </c>
      <c r="MG27" s="60" t="s">
        <v>400</v>
      </c>
      <c r="MH27" s="60" t="s">
        <v>400</v>
      </c>
      <c r="MI27" s="60" t="s">
        <v>400</v>
      </c>
      <c r="MJ27" s="61" t="s">
        <v>328</v>
      </c>
      <c r="MK27" s="63" t="s">
        <v>328</v>
      </c>
      <c r="ML27" s="61"/>
      <c r="MM27" s="60"/>
      <c r="MN27" s="60"/>
      <c r="MO27" s="60"/>
      <c r="MP27" s="60"/>
      <c r="MQ27" s="60"/>
      <c r="MR27" s="60"/>
      <c r="MS27" s="60"/>
      <c r="MT27" s="60" t="s">
        <v>367</v>
      </c>
      <c r="MU27" s="60" t="s">
        <v>367</v>
      </c>
      <c r="MV27" s="60" t="s">
        <v>367</v>
      </c>
      <c r="MW27" s="60" t="s">
        <v>387</v>
      </c>
      <c r="MX27" s="60" t="s">
        <v>401</v>
      </c>
      <c r="MY27" s="60" t="s">
        <v>47</v>
      </c>
      <c r="MZ27" s="60" t="s">
        <v>347</v>
      </c>
      <c r="NA27" s="60" t="s">
        <v>347</v>
      </c>
      <c r="NB27" s="60" t="s">
        <v>347</v>
      </c>
      <c r="NC27" s="60" t="s">
        <v>347</v>
      </c>
      <c r="ND27" s="60" t="s">
        <v>31</v>
      </c>
      <c r="NE27" s="60" t="s">
        <v>31</v>
      </c>
      <c r="NF27" s="60" t="s">
        <v>31</v>
      </c>
      <c r="NG27" s="60" t="s">
        <v>31</v>
      </c>
      <c r="NH27" s="60" t="s">
        <v>336</v>
      </c>
      <c r="NI27" s="60" t="s">
        <v>336</v>
      </c>
      <c r="NJ27" s="60" t="s">
        <v>354</v>
      </c>
      <c r="NK27" s="60" t="s">
        <v>354</v>
      </c>
      <c r="NL27" s="60" t="s">
        <v>354</v>
      </c>
      <c r="NM27" s="60" t="s">
        <v>354</v>
      </c>
      <c r="NN27" s="60" t="s">
        <v>354</v>
      </c>
      <c r="NO27" s="60" t="s">
        <v>354</v>
      </c>
      <c r="NP27" s="60" t="s">
        <v>354</v>
      </c>
      <c r="NQ27" s="60" t="s">
        <v>354</v>
      </c>
      <c r="NR27" s="78" t="s">
        <v>354</v>
      </c>
      <c r="NS27" s="61">
        <f t="shared" si="47"/>
        <v>21</v>
      </c>
      <c r="NT27" s="60">
        <f t="shared" si="48"/>
        <v>0</v>
      </c>
      <c r="NU27" s="60">
        <f t="shared" si="49"/>
        <v>4</v>
      </c>
      <c r="NV27" s="60">
        <f t="shared" si="55"/>
        <v>8</v>
      </c>
      <c r="NW27" s="60">
        <f t="shared" si="50"/>
        <v>2</v>
      </c>
      <c r="NX27" s="60">
        <f t="shared" si="51"/>
        <v>4</v>
      </c>
      <c r="NY27" s="60">
        <f t="shared" si="52"/>
        <v>2</v>
      </c>
      <c r="NZ27" s="60">
        <f t="shared" si="53"/>
        <v>2</v>
      </c>
      <c r="OA27" s="81" t="str">
        <f t="shared" si="54"/>
        <v>ок!</v>
      </c>
      <c r="OB27" s="68"/>
      <c r="OC27" s="68"/>
      <c r="OD27" s="68"/>
      <c r="OE27" s="68"/>
      <c r="OF27" s="68"/>
      <c r="OG27" s="68"/>
      <c r="OH27" s="68"/>
      <c r="OI27" s="68"/>
      <c r="OJ27" s="68"/>
      <c r="OK27" s="68"/>
      <c r="OL27" s="68"/>
      <c r="OM27" s="68"/>
      <c r="ON27" s="68"/>
      <c r="OO27" s="68"/>
      <c r="OP27" s="68"/>
      <c r="OQ27" s="68"/>
      <c r="OR27" s="68"/>
      <c r="OS27" s="68"/>
      <c r="OT27" s="68"/>
      <c r="OU27" s="68"/>
      <c r="OV27" s="68"/>
      <c r="OW27" s="68"/>
      <c r="OX27" s="68"/>
      <c r="OY27" s="68"/>
      <c r="OZ27" s="68"/>
      <c r="PA27" s="68"/>
      <c r="PB27" s="68"/>
      <c r="PC27" s="68"/>
      <c r="PD27" s="68"/>
      <c r="PE27" s="68"/>
      <c r="PF27" s="68"/>
      <c r="PG27" s="68"/>
      <c r="PH27" s="68"/>
      <c r="PI27" s="68"/>
      <c r="PJ27" s="68"/>
      <c r="PK27" s="68"/>
      <c r="PL27" s="68"/>
      <c r="PM27" s="68"/>
      <c r="PN27" s="68"/>
      <c r="PO27" s="68"/>
      <c r="PP27" s="68"/>
      <c r="PQ27" s="68"/>
      <c r="PR27" s="68"/>
      <c r="PS27" s="68"/>
      <c r="PT27" s="68"/>
      <c r="PU27" s="68"/>
      <c r="PV27" s="68"/>
      <c r="PW27" s="68"/>
      <c r="PX27" s="68"/>
      <c r="PY27" s="68"/>
      <c r="PZ27" s="68"/>
      <c r="QA27" s="68"/>
      <c r="QB27" s="68"/>
      <c r="QC27" s="61"/>
      <c r="QD27" s="60"/>
      <c r="QE27" s="60"/>
      <c r="QF27" s="60"/>
      <c r="QG27" s="60"/>
      <c r="QH27" s="60"/>
      <c r="QI27" s="60"/>
      <c r="QJ27" s="60"/>
      <c r="QK27" s="81"/>
      <c r="SM27" s="61"/>
      <c r="SN27" s="60"/>
      <c r="SO27" s="60"/>
      <c r="SP27" s="60"/>
      <c r="SQ27" s="60"/>
      <c r="SR27" s="60"/>
      <c r="SS27" s="60"/>
      <c r="ST27" s="60"/>
      <c r="SU27" s="81"/>
      <c r="UW27" s="61"/>
      <c r="UX27" s="60"/>
      <c r="UY27" s="60"/>
      <c r="UZ27" s="60"/>
      <c r="VA27" s="60"/>
      <c r="VB27" s="60"/>
      <c r="VC27" s="60"/>
      <c r="VD27" s="60"/>
      <c r="VE27" s="81"/>
      <c r="XG27" s="61"/>
      <c r="XH27" s="60"/>
      <c r="XI27" s="60"/>
      <c r="XJ27" s="60"/>
      <c r="XK27" s="60"/>
      <c r="XL27" s="60"/>
      <c r="XM27" s="60"/>
      <c r="XN27" s="60"/>
      <c r="XO27" s="81"/>
    </row>
    <row r="28" spans="1:639" hidden="1" x14ac:dyDescent="0.25">
      <c r="A28" s="70" t="str">
        <f t="shared" si="33"/>
        <v>Б24.02.02 Пр-во АД(2014)9 кл., очная</v>
      </c>
      <c r="B28" s="177" t="s">
        <v>657</v>
      </c>
      <c r="C28" s="178" t="s">
        <v>92</v>
      </c>
      <c r="D28" s="178" t="s">
        <v>350</v>
      </c>
      <c r="E28" s="178"/>
      <c r="F28" s="177">
        <v>2013</v>
      </c>
      <c r="G28" s="191">
        <f t="shared" si="0"/>
        <v>125</v>
      </c>
      <c r="H28" s="191">
        <f t="shared" si="1"/>
        <v>230</v>
      </c>
      <c r="I28" s="191">
        <f>IF(VLOOKUP(B28,ФГОС!A$3:U$34,5,FALSE)=INT(H28/62),INT(H28/62),"ОШ!")</f>
        <v>3</v>
      </c>
      <c r="J28" s="191">
        <f>IF(VLOOKUP(B28,ФГОС!A$3:U$34,6,FALSE)=INT(MOD(H28,62)/4.332),INT(MOD(H28,62)/4.332),"ОШ!")</f>
        <v>10</v>
      </c>
      <c r="K28" s="191">
        <f t="shared" si="2"/>
        <v>125</v>
      </c>
      <c r="L28" s="191">
        <f t="shared" si="3"/>
        <v>7</v>
      </c>
      <c r="M28" s="191">
        <f t="shared" si="4"/>
        <v>16</v>
      </c>
      <c r="N28" s="191">
        <f t="shared" si="5"/>
        <v>4</v>
      </c>
      <c r="O28" s="191">
        <f t="shared" si="6"/>
        <v>7</v>
      </c>
      <c r="P28" s="191">
        <f t="shared" si="7"/>
        <v>4</v>
      </c>
      <c r="Q28" s="191">
        <f t="shared" si="8"/>
        <v>2</v>
      </c>
      <c r="R28" s="191">
        <f t="shared" si="9"/>
        <v>34</v>
      </c>
      <c r="S28" s="237" t="str">
        <f>IF(VLOOKUP(B28,ФГОС!A$3:U$34,21,FALSE)=SUM(K28:R28),"ок!","ОШ!")</f>
        <v>ок!</v>
      </c>
      <c r="EN28" s="67">
        <v>1</v>
      </c>
      <c r="EO28" s="61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1" t="s">
        <v>328</v>
      </c>
      <c r="FG28" s="63" t="s">
        <v>328</v>
      </c>
      <c r="FH28" s="61"/>
      <c r="FI28" s="60"/>
      <c r="FJ28" s="60"/>
      <c r="FK28" s="60"/>
      <c r="FL28" s="60"/>
      <c r="FM28" s="60"/>
      <c r="FN28" s="60"/>
      <c r="FO28" s="60"/>
      <c r="FP28" s="60"/>
      <c r="FQ28" s="60"/>
      <c r="FR28" s="60" t="s">
        <v>328</v>
      </c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 t="s">
        <v>47</v>
      </c>
      <c r="GF28" s="60" t="s">
        <v>47</v>
      </c>
      <c r="GG28" s="60" t="s">
        <v>328</v>
      </c>
      <c r="GH28" s="60" t="s">
        <v>328</v>
      </c>
      <c r="GI28" s="60" t="s">
        <v>328</v>
      </c>
      <c r="GJ28" s="60" t="s">
        <v>328</v>
      </c>
      <c r="GK28" s="60" t="s">
        <v>328</v>
      </c>
      <c r="GL28" s="60" t="s">
        <v>328</v>
      </c>
      <c r="GM28" s="60" t="s">
        <v>328</v>
      </c>
      <c r="GN28" s="78" t="s">
        <v>328</v>
      </c>
      <c r="GO28" s="61">
        <f t="shared" si="37"/>
        <v>39</v>
      </c>
      <c r="GP28" s="60">
        <f t="shared" si="38"/>
        <v>0</v>
      </c>
      <c r="GQ28" s="60">
        <f t="shared" si="16"/>
        <v>0</v>
      </c>
      <c r="GR28" s="60">
        <f t="shared" si="39"/>
        <v>0</v>
      </c>
      <c r="GS28" s="60">
        <f t="shared" si="17"/>
        <v>2</v>
      </c>
      <c r="GT28" s="60">
        <f t="shared" si="18"/>
        <v>0</v>
      </c>
      <c r="GU28" s="60">
        <f t="shared" si="19"/>
        <v>0</v>
      </c>
      <c r="GV28" s="60">
        <f t="shared" si="20"/>
        <v>11</v>
      </c>
      <c r="GW28" s="81" t="str">
        <f t="shared" si="21"/>
        <v>ок!</v>
      </c>
      <c r="GX28" s="80">
        <v>2</v>
      </c>
      <c r="GY28" s="61"/>
      <c r="GZ28" s="60"/>
      <c r="HA28" s="60"/>
      <c r="HB28" s="60"/>
      <c r="HC28" s="60"/>
      <c r="HD28" s="60"/>
      <c r="HE28" s="60"/>
      <c r="HF28" s="60"/>
      <c r="HG28" s="60"/>
      <c r="HH28" s="60"/>
      <c r="HI28" s="60"/>
      <c r="HJ28" s="60"/>
      <c r="HK28" s="60"/>
      <c r="HL28" s="60"/>
      <c r="HM28" s="60"/>
      <c r="HN28" s="60"/>
      <c r="HO28" s="60" t="s">
        <v>47</v>
      </c>
      <c r="HP28" s="61" t="s">
        <v>328</v>
      </c>
      <c r="HQ28" s="78" t="s">
        <v>328</v>
      </c>
      <c r="HR28" s="61"/>
      <c r="HS28" s="60"/>
      <c r="HT28" s="60"/>
      <c r="HU28" s="60"/>
      <c r="HV28" s="60"/>
      <c r="HW28" s="60"/>
      <c r="HX28" s="60"/>
      <c r="HY28" s="60"/>
      <c r="HZ28" s="60"/>
      <c r="IA28" s="60"/>
      <c r="IB28" s="60"/>
      <c r="IC28" s="60"/>
      <c r="ID28" s="60"/>
      <c r="IE28" s="60"/>
      <c r="IF28" s="60"/>
      <c r="IG28" s="60"/>
      <c r="IH28" s="60"/>
      <c r="II28" s="60"/>
      <c r="IJ28" s="60" t="s">
        <v>396</v>
      </c>
      <c r="IK28" s="60" t="s">
        <v>396</v>
      </c>
      <c r="IL28" s="60" t="s">
        <v>396</v>
      </c>
      <c r="IM28" s="60" t="s">
        <v>396</v>
      </c>
      <c r="IN28" s="60" t="s">
        <v>396</v>
      </c>
      <c r="IO28" s="60" t="s">
        <v>397</v>
      </c>
      <c r="IP28" s="60" t="s">
        <v>47</v>
      </c>
      <c r="IQ28" s="60" t="s">
        <v>328</v>
      </c>
      <c r="IR28" s="60" t="s">
        <v>328</v>
      </c>
      <c r="IS28" s="60" t="s">
        <v>328</v>
      </c>
      <c r="IT28" s="60" t="s">
        <v>328</v>
      </c>
      <c r="IU28" s="60" t="s">
        <v>328</v>
      </c>
      <c r="IV28" s="60" t="s">
        <v>328</v>
      </c>
      <c r="IW28" s="60" t="s">
        <v>328</v>
      </c>
      <c r="IX28" s="63" t="s">
        <v>328</v>
      </c>
      <c r="IY28" s="61">
        <f t="shared" si="40"/>
        <v>34</v>
      </c>
      <c r="IZ28" s="60">
        <f t="shared" si="41"/>
        <v>6</v>
      </c>
      <c r="JA28" s="60">
        <f t="shared" si="22"/>
        <v>0</v>
      </c>
      <c r="JB28" s="60">
        <f t="shared" si="42"/>
        <v>0</v>
      </c>
      <c r="JC28" s="60">
        <f t="shared" si="23"/>
        <v>2</v>
      </c>
      <c r="JD28" s="60">
        <f t="shared" si="24"/>
        <v>0</v>
      </c>
      <c r="JE28" s="60">
        <f t="shared" si="43"/>
        <v>0</v>
      </c>
      <c r="JF28" s="60">
        <f t="shared" si="25"/>
        <v>10</v>
      </c>
      <c r="JG28" s="81" t="str">
        <f t="shared" si="26"/>
        <v>ок!</v>
      </c>
      <c r="JH28" s="80">
        <v>3</v>
      </c>
      <c r="JI28" s="61"/>
      <c r="JJ28" s="60"/>
      <c r="JK28" s="60"/>
      <c r="JL28" s="60"/>
      <c r="JM28" s="60"/>
      <c r="JN28" s="60"/>
      <c r="JO28" s="60"/>
      <c r="JP28" s="60"/>
      <c r="JQ28" s="60"/>
      <c r="JR28" s="60"/>
      <c r="JS28" s="60"/>
      <c r="JT28" s="60"/>
      <c r="JU28" s="60"/>
      <c r="JV28" s="60" t="s">
        <v>397</v>
      </c>
      <c r="JW28" s="60" t="s">
        <v>414</v>
      </c>
      <c r="JX28" s="60" t="s">
        <v>414</v>
      </c>
      <c r="JY28" s="60" t="s">
        <v>360</v>
      </c>
      <c r="JZ28" s="61" t="s">
        <v>328</v>
      </c>
      <c r="KA28" s="63" t="s">
        <v>328</v>
      </c>
      <c r="KB28" s="61"/>
      <c r="KC28" s="60"/>
      <c r="KD28" s="60"/>
      <c r="KE28" s="60"/>
      <c r="KF28" s="60"/>
      <c r="KG28" s="60"/>
      <c r="KH28" s="60"/>
      <c r="KI28" s="60"/>
      <c r="KJ28" s="60"/>
      <c r="KK28" s="60"/>
      <c r="KL28" s="60"/>
      <c r="KM28" s="60"/>
      <c r="KN28" s="60"/>
      <c r="KO28" s="60"/>
      <c r="KP28" s="60"/>
      <c r="KQ28" s="60"/>
      <c r="KR28" s="60"/>
      <c r="KS28" s="60" t="s">
        <v>400</v>
      </c>
      <c r="KT28" s="60" t="s">
        <v>400</v>
      </c>
      <c r="KU28" s="60" t="s">
        <v>400</v>
      </c>
      <c r="KV28" s="60" t="s">
        <v>400</v>
      </c>
      <c r="KW28" s="60" t="s">
        <v>400</v>
      </c>
      <c r="KX28" s="60" t="s">
        <v>400</v>
      </c>
      <c r="KY28" s="60" t="s">
        <v>369</v>
      </c>
      <c r="KZ28" s="60" t="s">
        <v>328</v>
      </c>
      <c r="LA28" s="60" t="s">
        <v>328</v>
      </c>
      <c r="LB28" s="60" t="s">
        <v>328</v>
      </c>
      <c r="LC28" s="60" t="s">
        <v>328</v>
      </c>
      <c r="LD28" s="60" t="s">
        <v>328</v>
      </c>
      <c r="LE28" s="60" t="s">
        <v>328</v>
      </c>
      <c r="LF28" s="60" t="s">
        <v>328</v>
      </c>
      <c r="LG28" s="60" t="s">
        <v>328</v>
      </c>
      <c r="LH28" s="78" t="s">
        <v>328</v>
      </c>
      <c r="LI28" s="61">
        <f t="shared" si="44"/>
        <v>30</v>
      </c>
      <c r="LJ28" s="60">
        <f t="shared" si="45"/>
        <v>1</v>
      </c>
      <c r="LK28" s="60">
        <f t="shared" si="27"/>
        <v>0</v>
      </c>
      <c r="LL28" s="60">
        <f t="shared" si="46"/>
        <v>8</v>
      </c>
      <c r="LM28" s="60">
        <f t="shared" si="28"/>
        <v>2</v>
      </c>
      <c r="LN28" s="60">
        <f t="shared" si="29"/>
        <v>0</v>
      </c>
      <c r="LO28" s="60">
        <f t="shared" si="30"/>
        <v>0</v>
      </c>
      <c r="LP28" s="60">
        <f t="shared" si="31"/>
        <v>11</v>
      </c>
      <c r="LQ28" s="81" t="str">
        <f t="shared" si="32"/>
        <v>ок!</v>
      </c>
      <c r="LR28" s="80">
        <v>4</v>
      </c>
      <c r="LS28" s="61"/>
      <c r="LT28" s="61"/>
      <c r="LU28" s="61"/>
      <c r="LV28" s="61"/>
      <c r="LW28" s="60"/>
      <c r="LX28" s="60"/>
      <c r="LY28" s="60"/>
      <c r="LZ28" s="60"/>
      <c r="MA28" s="60"/>
      <c r="MB28" s="60"/>
      <c r="MC28" s="60"/>
      <c r="MD28" s="60"/>
      <c r="ME28" s="60"/>
      <c r="MF28" s="60" t="s">
        <v>398</v>
      </c>
      <c r="MG28" s="60" t="s">
        <v>398</v>
      </c>
      <c r="MH28" s="60" t="s">
        <v>398</v>
      </c>
      <c r="MI28" s="60" t="s">
        <v>398</v>
      </c>
      <c r="MJ28" s="61" t="s">
        <v>328</v>
      </c>
      <c r="MK28" s="63" t="s">
        <v>328</v>
      </c>
      <c r="ML28" s="61"/>
      <c r="MM28" s="60"/>
      <c r="MN28" s="60"/>
      <c r="MO28" s="60"/>
      <c r="MP28" s="60"/>
      <c r="MQ28" s="60"/>
      <c r="MR28" s="60"/>
      <c r="MS28" s="60"/>
      <c r="MT28" s="60"/>
      <c r="MU28" s="60" t="s">
        <v>363</v>
      </c>
      <c r="MV28" s="60" t="s">
        <v>363</v>
      </c>
      <c r="MW28" s="60" t="s">
        <v>363</v>
      </c>
      <c r="MX28" s="60" t="s">
        <v>387</v>
      </c>
      <c r="MY28" s="60" t="s">
        <v>395</v>
      </c>
      <c r="MZ28" s="60" t="s">
        <v>347</v>
      </c>
      <c r="NA28" s="60" t="s">
        <v>347</v>
      </c>
      <c r="NB28" s="60" t="s">
        <v>347</v>
      </c>
      <c r="NC28" s="60" t="s">
        <v>347</v>
      </c>
      <c r="ND28" s="60" t="s">
        <v>31</v>
      </c>
      <c r="NE28" s="60" t="s">
        <v>31</v>
      </c>
      <c r="NF28" s="60" t="s">
        <v>31</v>
      </c>
      <c r="NG28" s="60" t="s">
        <v>31</v>
      </c>
      <c r="NH28" s="60" t="s">
        <v>336</v>
      </c>
      <c r="NI28" s="60" t="s">
        <v>336</v>
      </c>
      <c r="NJ28" s="60" t="s">
        <v>354</v>
      </c>
      <c r="NK28" s="60" t="s">
        <v>354</v>
      </c>
      <c r="NL28" s="60" t="s">
        <v>354</v>
      </c>
      <c r="NM28" s="60" t="s">
        <v>354</v>
      </c>
      <c r="NN28" s="60" t="s">
        <v>354</v>
      </c>
      <c r="NO28" s="60" t="s">
        <v>354</v>
      </c>
      <c r="NP28" s="60" t="s">
        <v>354</v>
      </c>
      <c r="NQ28" s="60" t="s">
        <v>354</v>
      </c>
      <c r="NR28" s="78" t="s">
        <v>354</v>
      </c>
      <c r="NS28" s="61">
        <f t="shared" si="47"/>
        <v>22</v>
      </c>
      <c r="NT28" s="60">
        <f t="shared" si="48"/>
        <v>0</v>
      </c>
      <c r="NU28" s="60">
        <f t="shared" si="49"/>
        <v>4</v>
      </c>
      <c r="NV28" s="60">
        <f t="shared" si="55"/>
        <v>8</v>
      </c>
      <c r="NW28" s="60">
        <f t="shared" si="50"/>
        <v>1</v>
      </c>
      <c r="NX28" s="60">
        <f t="shared" si="51"/>
        <v>4</v>
      </c>
      <c r="NY28" s="60">
        <f t="shared" si="52"/>
        <v>2</v>
      </c>
      <c r="NZ28" s="60">
        <f t="shared" si="53"/>
        <v>2</v>
      </c>
      <c r="OA28" s="81" t="str">
        <f t="shared" si="54"/>
        <v>ок!</v>
      </c>
      <c r="OB28" s="68"/>
      <c r="OC28" s="68"/>
      <c r="OD28" s="68"/>
      <c r="OE28" s="68"/>
      <c r="OF28" s="68"/>
      <c r="OG28" s="68"/>
      <c r="OH28" s="68"/>
      <c r="OI28" s="68"/>
      <c r="OJ28" s="68"/>
      <c r="OK28" s="68"/>
      <c r="OL28" s="68"/>
      <c r="OM28" s="68"/>
      <c r="ON28" s="68"/>
      <c r="OO28" s="68"/>
      <c r="OP28" s="68"/>
      <c r="OQ28" s="68"/>
      <c r="OR28" s="68"/>
      <c r="OS28" s="68"/>
      <c r="OT28" s="68"/>
      <c r="OU28" s="68"/>
      <c r="OV28" s="68"/>
      <c r="OW28" s="68"/>
      <c r="OX28" s="68"/>
      <c r="OY28" s="68"/>
      <c r="OZ28" s="68"/>
      <c r="PA28" s="68"/>
      <c r="PB28" s="68"/>
      <c r="PC28" s="68"/>
      <c r="PD28" s="68"/>
      <c r="PE28" s="68"/>
      <c r="PF28" s="68"/>
      <c r="PG28" s="68"/>
      <c r="PH28" s="68"/>
      <c r="PI28" s="68"/>
      <c r="PJ28" s="68"/>
      <c r="PK28" s="68"/>
      <c r="PL28" s="68"/>
      <c r="PM28" s="68"/>
      <c r="PN28" s="68"/>
      <c r="PO28" s="68"/>
      <c r="PP28" s="68"/>
      <c r="PQ28" s="68"/>
      <c r="PR28" s="68"/>
      <c r="PS28" s="68"/>
      <c r="PT28" s="68"/>
      <c r="PU28" s="68"/>
      <c r="PV28" s="68"/>
      <c r="PW28" s="68"/>
      <c r="PX28" s="68"/>
      <c r="PY28" s="68"/>
      <c r="PZ28" s="68"/>
      <c r="QA28" s="68"/>
      <c r="QB28" s="68"/>
      <c r="QC28" s="61"/>
      <c r="QD28" s="60"/>
      <c r="QE28" s="60"/>
      <c r="QF28" s="60"/>
      <c r="QG28" s="60"/>
      <c r="QH28" s="60"/>
      <c r="QI28" s="60"/>
      <c r="QJ28" s="60"/>
      <c r="QK28" s="81"/>
      <c r="SM28" s="61"/>
      <c r="SN28" s="60"/>
      <c r="SO28" s="60"/>
      <c r="SP28" s="60"/>
      <c r="SQ28" s="60"/>
      <c r="SR28" s="60"/>
      <c r="SS28" s="60"/>
      <c r="ST28" s="60"/>
      <c r="SU28" s="81"/>
      <c r="UW28" s="61"/>
      <c r="UX28" s="60"/>
      <c r="UY28" s="60"/>
      <c r="UZ28" s="60"/>
      <c r="VA28" s="60"/>
      <c r="VB28" s="60"/>
      <c r="VC28" s="60"/>
      <c r="VD28" s="60"/>
      <c r="VE28" s="81"/>
      <c r="XG28" s="61"/>
      <c r="XH28" s="60"/>
      <c r="XI28" s="60"/>
      <c r="XJ28" s="60"/>
      <c r="XK28" s="60"/>
      <c r="XL28" s="60"/>
      <c r="XM28" s="60"/>
      <c r="XN28" s="60"/>
      <c r="XO28" s="81"/>
    </row>
    <row r="29" spans="1:639" hidden="1" x14ac:dyDescent="0.25">
      <c r="A29" s="70" t="str">
        <f t="shared" si="33"/>
        <v>У38.02.01 Экономика и бухучет(2014)9 кл., очная</v>
      </c>
      <c r="B29" s="177" t="s">
        <v>677</v>
      </c>
      <c r="C29" s="178" t="s">
        <v>92</v>
      </c>
      <c r="D29" s="178" t="s">
        <v>350</v>
      </c>
      <c r="E29" s="178"/>
      <c r="F29" s="177">
        <v>2013</v>
      </c>
      <c r="G29" s="191">
        <f t="shared" si="0"/>
        <v>125</v>
      </c>
      <c r="H29" s="191">
        <f t="shared" si="1"/>
        <v>230</v>
      </c>
      <c r="I29" s="191">
        <f>IF(VLOOKUP(B29,ФГОС!A$3:U$34,5,FALSE)=INT(H29/62),INT(H29/62),"ОШ!")</f>
        <v>3</v>
      </c>
      <c r="J29" s="191">
        <f>IF(VLOOKUP(B29,ФГОС!A$3:U$34,6,FALSE)=INT(MOD(H29,62)/4.332),INT(MOD(H29,62)/4.332),"ОШ!")</f>
        <v>10</v>
      </c>
      <c r="K29" s="191">
        <f t="shared" si="2"/>
        <v>134</v>
      </c>
      <c r="L29" s="191">
        <f t="shared" si="3"/>
        <v>6</v>
      </c>
      <c r="M29" s="191">
        <f t="shared" si="4"/>
        <v>8</v>
      </c>
      <c r="N29" s="191">
        <f t="shared" si="5"/>
        <v>4</v>
      </c>
      <c r="O29" s="191">
        <f t="shared" si="6"/>
        <v>7</v>
      </c>
      <c r="P29" s="191">
        <f t="shared" si="7"/>
        <v>4</v>
      </c>
      <c r="Q29" s="191">
        <f t="shared" si="8"/>
        <v>2</v>
      </c>
      <c r="R29" s="191">
        <f t="shared" si="9"/>
        <v>34</v>
      </c>
      <c r="S29" s="237" t="str">
        <f>IF(VLOOKUP(B29,ФГОС!A$3:U$34,21,FALSE)=SUM(K29:R29),"ок!","ОШ!")</f>
        <v>ок!</v>
      </c>
      <c r="EN29" s="67">
        <v>1</v>
      </c>
      <c r="EO29" s="61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1" t="s">
        <v>328</v>
      </c>
      <c r="FG29" s="63" t="s">
        <v>328</v>
      </c>
      <c r="FH29" s="61"/>
      <c r="FI29" s="60"/>
      <c r="FJ29" s="60"/>
      <c r="FK29" s="60"/>
      <c r="FL29" s="60"/>
      <c r="FM29" s="60"/>
      <c r="FN29" s="60"/>
      <c r="FO29" s="60"/>
      <c r="FP29" s="60"/>
      <c r="FQ29" s="60"/>
      <c r="FR29" s="60" t="s">
        <v>328</v>
      </c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 t="s">
        <v>47</v>
      </c>
      <c r="GF29" s="60" t="s">
        <v>47</v>
      </c>
      <c r="GG29" s="60" t="s">
        <v>328</v>
      </c>
      <c r="GH29" s="60" t="s">
        <v>328</v>
      </c>
      <c r="GI29" s="60" t="s">
        <v>328</v>
      </c>
      <c r="GJ29" s="60" t="s">
        <v>328</v>
      </c>
      <c r="GK29" s="60" t="s">
        <v>328</v>
      </c>
      <c r="GL29" s="60" t="s">
        <v>328</v>
      </c>
      <c r="GM29" s="60" t="s">
        <v>328</v>
      </c>
      <c r="GN29" s="78" t="s">
        <v>328</v>
      </c>
      <c r="GO29" s="61">
        <f t="shared" si="37"/>
        <v>39</v>
      </c>
      <c r="GP29" s="60">
        <f t="shared" si="38"/>
        <v>0</v>
      </c>
      <c r="GQ29" s="60">
        <f t="shared" si="16"/>
        <v>0</v>
      </c>
      <c r="GR29" s="60">
        <f t="shared" si="39"/>
        <v>0</v>
      </c>
      <c r="GS29" s="60">
        <f t="shared" si="17"/>
        <v>2</v>
      </c>
      <c r="GT29" s="60">
        <f t="shared" si="18"/>
        <v>0</v>
      </c>
      <c r="GU29" s="60">
        <f t="shared" si="19"/>
        <v>0</v>
      </c>
      <c r="GV29" s="60">
        <f t="shared" si="20"/>
        <v>11</v>
      </c>
      <c r="GW29" s="81" t="str">
        <f t="shared" si="21"/>
        <v>ок!</v>
      </c>
      <c r="GX29" s="80">
        <v>2</v>
      </c>
      <c r="GY29" s="61"/>
      <c r="GZ29" s="60"/>
      <c r="HA29" s="60"/>
      <c r="HB29" s="60"/>
      <c r="HC29" s="60"/>
      <c r="HD29" s="60"/>
      <c r="HE29" s="60"/>
      <c r="HF29" s="60"/>
      <c r="HG29" s="60"/>
      <c r="HH29" s="60"/>
      <c r="HI29" s="60"/>
      <c r="HJ29" s="60"/>
      <c r="HK29" s="60"/>
      <c r="HL29" s="60"/>
      <c r="HM29" s="60"/>
      <c r="HN29" s="60"/>
      <c r="HO29" s="60"/>
      <c r="HP29" s="61" t="s">
        <v>328</v>
      </c>
      <c r="HQ29" s="78" t="s">
        <v>328</v>
      </c>
      <c r="HR29" s="61"/>
      <c r="HS29" s="60"/>
      <c r="HT29" s="60"/>
      <c r="HU29" s="60"/>
      <c r="HV29" s="60"/>
      <c r="HW29" s="60"/>
      <c r="HX29" s="60"/>
      <c r="HY29" s="60"/>
      <c r="HZ29" s="60"/>
      <c r="IA29" s="60"/>
      <c r="IB29" s="60"/>
      <c r="IC29" s="60"/>
      <c r="ID29" s="60"/>
      <c r="IE29" s="60"/>
      <c r="IF29" s="60"/>
      <c r="IG29" s="60"/>
      <c r="IH29" s="60"/>
      <c r="II29" s="60"/>
      <c r="IJ29" s="60"/>
      <c r="IK29" s="60"/>
      <c r="IL29" s="60"/>
      <c r="IM29" s="60" t="s">
        <v>714</v>
      </c>
      <c r="IN29" s="60" t="s">
        <v>419</v>
      </c>
      <c r="IO29" s="60" t="s">
        <v>359</v>
      </c>
      <c r="IP29" s="60" t="s">
        <v>328</v>
      </c>
      <c r="IQ29" s="60" t="s">
        <v>328</v>
      </c>
      <c r="IR29" s="60" t="s">
        <v>328</v>
      </c>
      <c r="IS29" s="60" t="s">
        <v>328</v>
      </c>
      <c r="IT29" s="60" t="s">
        <v>328</v>
      </c>
      <c r="IU29" s="60" t="s">
        <v>328</v>
      </c>
      <c r="IV29" s="60" t="s">
        <v>328</v>
      </c>
      <c r="IW29" s="60" t="s">
        <v>328</v>
      </c>
      <c r="IX29" s="63" t="s">
        <v>328</v>
      </c>
      <c r="IY29" s="61">
        <f t="shared" si="40"/>
        <v>38</v>
      </c>
      <c r="IZ29" s="60">
        <f t="shared" si="41"/>
        <v>1</v>
      </c>
      <c r="JA29" s="60">
        <f t="shared" si="22"/>
        <v>0</v>
      </c>
      <c r="JB29" s="60">
        <f t="shared" si="42"/>
        <v>1</v>
      </c>
      <c r="JC29" s="60">
        <f t="shared" si="23"/>
        <v>1</v>
      </c>
      <c r="JD29" s="60">
        <f t="shared" si="24"/>
        <v>0</v>
      </c>
      <c r="JE29" s="60">
        <f t="shared" si="43"/>
        <v>0</v>
      </c>
      <c r="JF29" s="60">
        <f t="shared" si="25"/>
        <v>11</v>
      </c>
      <c r="JG29" s="81" t="str">
        <f t="shared" si="26"/>
        <v>ок!</v>
      </c>
      <c r="JH29" s="80">
        <v>3</v>
      </c>
      <c r="JI29" s="61"/>
      <c r="JJ29" s="60"/>
      <c r="JK29" s="60"/>
      <c r="JL29" s="60"/>
      <c r="JM29" s="60"/>
      <c r="JN29" s="60"/>
      <c r="JO29" s="60"/>
      <c r="JP29" s="60"/>
      <c r="JQ29" s="60"/>
      <c r="JR29" s="60"/>
      <c r="JS29" s="60"/>
      <c r="JT29" s="60"/>
      <c r="JU29" s="60"/>
      <c r="JV29" s="60" t="s">
        <v>715</v>
      </c>
      <c r="JW29" s="60" t="s">
        <v>406</v>
      </c>
      <c r="JX29" s="60" t="s">
        <v>406</v>
      </c>
      <c r="JY29" s="60" t="s">
        <v>369</v>
      </c>
      <c r="JZ29" s="61" t="s">
        <v>328</v>
      </c>
      <c r="KA29" s="63" t="s">
        <v>328</v>
      </c>
      <c r="KB29" s="61"/>
      <c r="KC29" s="60"/>
      <c r="KD29" s="60"/>
      <c r="KE29" s="60"/>
      <c r="KF29" s="60"/>
      <c r="KG29" s="60"/>
      <c r="KH29" s="60"/>
      <c r="KI29" s="60"/>
      <c r="KJ29" s="60"/>
      <c r="KK29" s="60"/>
      <c r="KL29" s="60"/>
      <c r="KM29" s="60"/>
      <c r="KN29" s="60"/>
      <c r="KO29" s="60"/>
      <c r="KP29" s="60"/>
      <c r="KQ29" s="60"/>
      <c r="KR29" s="60"/>
      <c r="KS29" s="60"/>
      <c r="KT29" s="60"/>
      <c r="KU29" s="60"/>
      <c r="KV29" s="60"/>
      <c r="KW29" s="60" t="s">
        <v>716</v>
      </c>
      <c r="KX29" s="60" t="s">
        <v>409</v>
      </c>
      <c r="KY29" s="60" t="s">
        <v>409</v>
      </c>
      <c r="KZ29" s="60" t="s">
        <v>370</v>
      </c>
      <c r="LA29" s="60" t="s">
        <v>328</v>
      </c>
      <c r="LB29" s="60" t="s">
        <v>328</v>
      </c>
      <c r="LC29" s="60" t="s">
        <v>328</v>
      </c>
      <c r="LD29" s="60" t="s">
        <v>328</v>
      </c>
      <c r="LE29" s="60" t="s">
        <v>328</v>
      </c>
      <c r="LF29" s="60" t="s">
        <v>328</v>
      </c>
      <c r="LG29" s="60" t="s">
        <v>328</v>
      </c>
      <c r="LH29" s="78" t="s">
        <v>328</v>
      </c>
      <c r="LI29" s="61">
        <f t="shared" si="44"/>
        <v>34</v>
      </c>
      <c r="LJ29" s="60">
        <f t="shared" si="45"/>
        <v>2</v>
      </c>
      <c r="LK29" s="60">
        <f t="shared" si="27"/>
        <v>0</v>
      </c>
      <c r="LL29" s="60">
        <f t="shared" si="46"/>
        <v>4</v>
      </c>
      <c r="LM29" s="60">
        <f t="shared" si="28"/>
        <v>2</v>
      </c>
      <c r="LN29" s="60">
        <f t="shared" si="29"/>
        <v>0</v>
      </c>
      <c r="LO29" s="60">
        <f t="shared" si="30"/>
        <v>0</v>
      </c>
      <c r="LP29" s="60">
        <f t="shared" si="31"/>
        <v>10</v>
      </c>
      <c r="LQ29" s="81" t="str">
        <f t="shared" si="32"/>
        <v>ок!</v>
      </c>
      <c r="LR29" s="80">
        <v>4</v>
      </c>
      <c r="LS29" s="61"/>
      <c r="LT29" s="61"/>
      <c r="LU29" s="61"/>
      <c r="LV29" s="61"/>
      <c r="LW29" s="60"/>
      <c r="LX29" s="60"/>
      <c r="LY29" s="60"/>
      <c r="LZ29" s="60"/>
      <c r="MA29" s="60"/>
      <c r="MB29" s="60"/>
      <c r="MC29" s="60"/>
      <c r="MD29" s="60"/>
      <c r="ME29" s="60"/>
      <c r="MF29" s="60"/>
      <c r="MG29" s="60" t="s">
        <v>719</v>
      </c>
      <c r="MH29" s="60" t="s">
        <v>376</v>
      </c>
      <c r="MI29" s="60" t="s">
        <v>366</v>
      </c>
      <c r="MJ29" s="61" t="s">
        <v>328</v>
      </c>
      <c r="MK29" s="63" t="s">
        <v>328</v>
      </c>
      <c r="ML29" s="61"/>
      <c r="MM29" s="60"/>
      <c r="MN29" s="60"/>
      <c r="MO29" s="60"/>
      <c r="MP29" s="60"/>
      <c r="MQ29" s="60"/>
      <c r="MR29" s="60"/>
      <c r="MS29" s="60"/>
      <c r="MT29" s="60"/>
      <c r="MU29" s="60" t="s">
        <v>720</v>
      </c>
      <c r="MV29" s="60" t="s">
        <v>717</v>
      </c>
      <c r="MW29" s="60" t="s">
        <v>377</v>
      </c>
      <c r="MX29" s="60" t="s">
        <v>378</v>
      </c>
      <c r="MY29" s="60" t="s">
        <v>374</v>
      </c>
      <c r="MZ29" s="60" t="s">
        <v>347</v>
      </c>
      <c r="NA29" s="60" t="s">
        <v>347</v>
      </c>
      <c r="NB29" s="60" t="s">
        <v>347</v>
      </c>
      <c r="NC29" s="60" t="s">
        <v>347</v>
      </c>
      <c r="ND29" s="60" t="s">
        <v>31</v>
      </c>
      <c r="NE29" s="60" t="s">
        <v>31</v>
      </c>
      <c r="NF29" s="60" t="s">
        <v>31</v>
      </c>
      <c r="NG29" s="60" t="s">
        <v>31</v>
      </c>
      <c r="NH29" s="60" t="s">
        <v>336</v>
      </c>
      <c r="NI29" s="60" t="s">
        <v>336</v>
      </c>
      <c r="NJ29" s="60" t="s">
        <v>354</v>
      </c>
      <c r="NK29" s="60" t="s">
        <v>354</v>
      </c>
      <c r="NL29" s="60" t="s">
        <v>354</v>
      </c>
      <c r="NM29" s="60" t="s">
        <v>354</v>
      </c>
      <c r="NN29" s="60" t="s">
        <v>354</v>
      </c>
      <c r="NO29" s="60" t="s">
        <v>354</v>
      </c>
      <c r="NP29" s="60" t="s">
        <v>354</v>
      </c>
      <c r="NQ29" s="60" t="s">
        <v>354</v>
      </c>
      <c r="NR29" s="78" t="s">
        <v>354</v>
      </c>
      <c r="NS29" s="61">
        <f t="shared" si="47"/>
        <v>23</v>
      </c>
      <c r="NT29" s="60">
        <f t="shared" si="48"/>
        <v>3</v>
      </c>
      <c r="NU29" s="60">
        <f t="shared" si="49"/>
        <v>4</v>
      </c>
      <c r="NV29" s="60">
        <f t="shared" si="55"/>
        <v>3</v>
      </c>
      <c r="NW29" s="60">
        <f t="shared" si="50"/>
        <v>2</v>
      </c>
      <c r="NX29" s="60">
        <f t="shared" si="51"/>
        <v>4</v>
      </c>
      <c r="NY29" s="60">
        <f t="shared" si="52"/>
        <v>2</v>
      </c>
      <c r="NZ29" s="60">
        <f t="shared" si="53"/>
        <v>2</v>
      </c>
      <c r="OA29" s="81" t="str">
        <f t="shared" si="54"/>
        <v>ок!</v>
      </c>
      <c r="OB29" s="68"/>
      <c r="OC29" s="68"/>
      <c r="OD29" s="68"/>
      <c r="OE29" s="68"/>
      <c r="OF29" s="68"/>
      <c r="OG29" s="68"/>
      <c r="OH29" s="68"/>
      <c r="OI29" s="68"/>
      <c r="OJ29" s="68"/>
      <c r="OK29" s="68"/>
      <c r="OL29" s="68"/>
      <c r="OM29" s="68"/>
      <c r="ON29" s="68"/>
      <c r="OO29" s="68"/>
      <c r="OP29" s="68"/>
      <c r="OQ29" s="68"/>
      <c r="OR29" s="68"/>
      <c r="OS29" s="68"/>
      <c r="OT29" s="68"/>
      <c r="OU29" s="68"/>
      <c r="OV29" s="68"/>
      <c r="OW29" s="68"/>
      <c r="OX29" s="68"/>
      <c r="OY29" s="68"/>
      <c r="OZ29" s="68"/>
      <c r="PA29" s="68"/>
      <c r="PB29" s="68"/>
      <c r="PC29" s="68"/>
      <c r="PD29" s="68"/>
      <c r="PE29" s="68"/>
      <c r="PF29" s="68"/>
      <c r="PG29" s="68"/>
      <c r="PH29" s="68"/>
      <c r="PI29" s="68"/>
      <c r="PJ29" s="68"/>
      <c r="PK29" s="68"/>
      <c r="PL29" s="68"/>
      <c r="PM29" s="68"/>
      <c r="PN29" s="68"/>
      <c r="PO29" s="68"/>
      <c r="PP29" s="68"/>
      <c r="PQ29" s="68"/>
      <c r="PR29" s="68"/>
      <c r="PS29" s="68"/>
      <c r="PT29" s="68"/>
      <c r="PU29" s="68"/>
      <c r="PV29" s="68"/>
      <c r="PW29" s="68"/>
      <c r="PX29" s="68"/>
      <c r="PY29" s="68"/>
      <c r="PZ29" s="68"/>
      <c r="QA29" s="68"/>
      <c r="QB29" s="68"/>
      <c r="QC29" s="61"/>
      <c r="QD29" s="60"/>
      <c r="QE29" s="60"/>
      <c r="QF29" s="60"/>
      <c r="QG29" s="60"/>
      <c r="QH29" s="60"/>
      <c r="QI29" s="60"/>
      <c r="QJ29" s="60"/>
      <c r="QK29" s="81"/>
      <c r="SM29" s="61"/>
      <c r="SN29" s="60"/>
      <c r="SO29" s="60"/>
      <c r="SP29" s="60"/>
      <c r="SQ29" s="60"/>
      <c r="SR29" s="60"/>
      <c r="SS29" s="60"/>
      <c r="ST29" s="60"/>
      <c r="SU29" s="81"/>
      <c r="UW29" s="61"/>
      <c r="UX29" s="60"/>
      <c r="UY29" s="60"/>
      <c r="UZ29" s="60"/>
      <c r="VA29" s="60"/>
      <c r="VB29" s="60"/>
      <c r="VC29" s="60"/>
      <c r="VD29" s="60"/>
      <c r="VE29" s="81"/>
      <c r="XG29" s="61"/>
      <c r="XH29" s="60"/>
      <c r="XI29" s="60"/>
      <c r="XJ29" s="60"/>
      <c r="XK29" s="60"/>
      <c r="XL29" s="60"/>
      <c r="XM29" s="60"/>
      <c r="XN29" s="60"/>
      <c r="XO29" s="81"/>
    </row>
    <row r="30" spans="1:639" hidden="1" x14ac:dyDescent="0.25">
      <c r="A30" s="70" t="str">
        <f t="shared" si="33"/>
        <v>Б38.02.01 Экономика и бухучет(2014)9 кл., очная</v>
      </c>
      <c r="B30" s="177" t="s">
        <v>660</v>
      </c>
      <c r="C30" s="178" t="s">
        <v>92</v>
      </c>
      <c r="D30" s="178" t="s">
        <v>350</v>
      </c>
      <c r="E30" s="178"/>
      <c r="F30" s="177">
        <v>2013</v>
      </c>
      <c r="G30" s="191">
        <f t="shared" si="0"/>
        <v>125</v>
      </c>
      <c r="H30" s="191">
        <f t="shared" si="1"/>
        <v>168</v>
      </c>
      <c r="I30" s="191">
        <f>IF(VLOOKUP(B30,ФГОС!A$3:U$34,5,FALSE)=INT(H30/62),INT(H30/62),"ОШ!")</f>
        <v>2</v>
      </c>
      <c r="J30" s="191">
        <f>IF(VLOOKUP(B30,ФГОС!A$3:U$34,6,FALSE)=INT(MOD(H30,62)/4.332),INT(MOD(H30,62)/4.332),"ОШ!")</f>
        <v>10</v>
      </c>
      <c r="K30" s="191">
        <f t="shared" si="2"/>
        <v>98</v>
      </c>
      <c r="L30" s="191">
        <f t="shared" si="3"/>
        <v>5</v>
      </c>
      <c r="M30" s="191">
        <f t="shared" si="4"/>
        <v>5</v>
      </c>
      <c r="N30" s="191">
        <f t="shared" si="5"/>
        <v>4</v>
      </c>
      <c r="O30" s="191">
        <f t="shared" si="6"/>
        <v>5</v>
      </c>
      <c r="P30" s="191">
        <f t="shared" si="7"/>
        <v>4</v>
      </c>
      <c r="Q30" s="191">
        <f t="shared" si="8"/>
        <v>2</v>
      </c>
      <c r="R30" s="191">
        <f t="shared" si="9"/>
        <v>24</v>
      </c>
      <c r="S30" s="237" t="str">
        <f>IF(VLOOKUP(B30,ФГОС!A$3:U$34,21,FALSE)=SUM(K30:R30),"ок!","ОШ!")</f>
        <v>ок!</v>
      </c>
      <c r="EN30" s="67">
        <v>1</v>
      </c>
      <c r="EO30" s="61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1" t="s">
        <v>328</v>
      </c>
      <c r="FG30" s="63" t="s">
        <v>328</v>
      </c>
      <c r="FH30" s="61"/>
      <c r="FI30" s="60"/>
      <c r="FJ30" s="60"/>
      <c r="FK30" s="60"/>
      <c r="FL30" s="60"/>
      <c r="FM30" s="60"/>
      <c r="FN30" s="60"/>
      <c r="FO30" s="60"/>
      <c r="FP30" s="60"/>
      <c r="FQ30" s="60"/>
      <c r="FR30" s="60" t="s">
        <v>328</v>
      </c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 t="s">
        <v>47</v>
      </c>
      <c r="GF30" s="60" t="s">
        <v>47</v>
      </c>
      <c r="GG30" s="60" t="s">
        <v>328</v>
      </c>
      <c r="GH30" s="60" t="s">
        <v>328</v>
      </c>
      <c r="GI30" s="60" t="s">
        <v>328</v>
      </c>
      <c r="GJ30" s="60" t="s">
        <v>328</v>
      </c>
      <c r="GK30" s="60" t="s">
        <v>328</v>
      </c>
      <c r="GL30" s="60" t="s">
        <v>328</v>
      </c>
      <c r="GM30" s="60" t="s">
        <v>328</v>
      </c>
      <c r="GN30" s="78" t="s">
        <v>328</v>
      </c>
      <c r="GO30" s="61">
        <f t="shared" si="37"/>
        <v>39</v>
      </c>
      <c r="GP30" s="60">
        <f t="shared" si="38"/>
        <v>0</v>
      </c>
      <c r="GQ30" s="60">
        <f t="shared" si="16"/>
        <v>0</v>
      </c>
      <c r="GR30" s="60">
        <f t="shared" si="39"/>
        <v>0</v>
      </c>
      <c r="GS30" s="60">
        <f t="shared" si="17"/>
        <v>2</v>
      </c>
      <c r="GT30" s="60">
        <f t="shared" si="18"/>
        <v>0</v>
      </c>
      <c r="GU30" s="60">
        <f t="shared" si="19"/>
        <v>0</v>
      </c>
      <c r="GV30" s="60">
        <f t="shared" si="20"/>
        <v>11</v>
      </c>
      <c r="GW30" s="81" t="str">
        <f t="shared" si="21"/>
        <v>ок!</v>
      </c>
      <c r="GX30" s="80">
        <v>2</v>
      </c>
      <c r="GY30" s="61"/>
      <c r="GZ30" s="60"/>
      <c r="HA30" s="60"/>
      <c r="HB30" s="60"/>
      <c r="HC30" s="60"/>
      <c r="HD30" s="60"/>
      <c r="HE30" s="60"/>
      <c r="HF30" s="60"/>
      <c r="HG30" s="60"/>
      <c r="HH30" s="60"/>
      <c r="HI30" s="60"/>
      <c r="HJ30" s="60"/>
      <c r="HK30" s="60"/>
      <c r="HL30" s="60"/>
      <c r="HM30" s="60"/>
      <c r="HN30" s="60"/>
      <c r="HO30" s="60"/>
      <c r="HP30" s="61" t="s">
        <v>328</v>
      </c>
      <c r="HQ30" s="78" t="s">
        <v>328</v>
      </c>
      <c r="HR30" s="61"/>
      <c r="HS30" s="60"/>
      <c r="HT30" s="60"/>
      <c r="HU30" s="60"/>
      <c r="HV30" s="60"/>
      <c r="HW30" s="60"/>
      <c r="HX30" s="60"/>
      <c r="HY30" s="60"/>
      <c r="HZ30" s="60"/>
      <c r="IA30" s="60"/>
      <c r="IB30" s="60"/>
      <c r="IC30" s="60"/>
      <c r="ID30" s="60"/>
      <c r="IE30" s="60"/>
      <c r="IF30" s="60"/>
      <c r="IG30" s="60"/>
      <c r="IH30" s="60"/>
      <c r="II30" s="60"/>
      <c r="IJ30" s="60"/>
      <c r="IK30" s="60" t="s">
        <v>715</v>
      </c>
      <c r="IL30" s="60" t="s">
        <v>717</v>
      </c>
      <c r="IM30" s="60" t="s">
        <v>718</v>
      </c>
      <c r="IN30" s="60" t="s">
        <v>378</v>
      </c>
      <c r="IO30" s="60" t="s">
        <v>408</v>
      </c>
      <c r="IP30" s="60" t="s">
        <v>328</v>
      </c>
      <c r="IQ30" s="60" t="s">
        <v>328</v>
      </c>
      <c r="IR30" s="60" t="s">
        <v>328</v>
      </c>
      <c r="IS30" s="60" t="s">
        <v>328</v>
      </c>
      <c r="IT30" s="60" t="s">
        <v>328</v>
      </c>
      <c r="IU30" s="60" t="s">
        <v>328</v>
      </c>
      <c r="IV30" s="60" t="s">
        <v>328</v>
      </c>
      <c r="IW30" s="60" t="s">
        <v>328</v>
      </c>
      <c r="IX30" s="63" t="s">
        <v>328</v>
      </c>
      <c r="IY30" s="61">
        <f t="shared" si="40"/>
        <v>36</v>
      </c>
      <c r="IZ30" s="60">
        <f t="shared" si="41"/>
        <v>2</v>
      </c>
      <c r="JA30" s="60">
        <f t="shared" si="22"/>
        <v>0</v>
      </c>
      <c r="JB30" s="60">
        <f t="shared" si="42"/>
        <v>2</v>
      </c>
      <c r="JC30" s="60">
        <f t="shared" si="23"/>
        <v>1</v>
      </c>
      <c r="JD30" s="60">
        <f t="shared" si="24"/>
        <v>0</v>
      </c>
      <c r="JE30" s="60">
        <f t="shared" si="43"/>
        <v>0</v>
      </c>
      <c r="JF30" s="60">
        <f t="shared" si="25"/>
        <v>11</v>
      </c>
      <c r="JG30" s="81" t="str">
        <f t="shared" si="26"/>
        <v>ок!</v>
      </c>
      <c r="JH30" s="80">
        <v>3</v>
      </c>
      <c r="JI30" s="61"/>
      <c r="JJ30" s="60"/>
      <c r="JK30" s="60"/>
      <c r="JL30" s="60"/>
      <c r="JM30" s="60"/>
      <c r="JN30" s="60"/>
      <c r="JO30" s="60"/>
      <c r="JP30" s="60"/>
      <c r="JQ30" s="60"/>
      <c r="JR30" s="60"/>
      <c r="JS30" s="60"/>
      <c r="JT30" s="60"/>
      <c r="JU30" s="60"/>
      <c r="JV30" s="60"/>
      <c r="JW30" s="60" t="s">
        <v>716</v>
      </c>
      <c r="JX30" s="60" t="s">
        <v>409</v>
      </c>
      <c r="JY30" s="60" t="s">
        <v>370</v>
      </c>
      <c r="JZ30" s="61" t="s">
        <v>328</v>
      </c>
      <c r="KA30" s="63" t="s">
        <v>328</v>
      </c>
      <c r="KB30" s="61"/>
      <c r="KC30" s="60"/>
      <c r="KD30" s="60"/>
      <c r="KE30" s="60"/>
      <c r="KF30" s="60"/>
      <c r="KG30" s="60"/>
      <c r="KH30" s="60"/>
      <c r="KI30" s="60"/>
      <c r="KJ30" s="60"/>
      <c r="KK30" s="60" t="s">
        <v>715</v>
      </c>
      <c r="KL30" s="60" t="s">
        <v>720</v>
      </c>
      <c r="KM30" s="60" t="s">
        <v>376</v>
      </c>
      <c r="KN30" s="60" t="s">
        <v>377</v>
      </c>
      <c r="KO30" s="60" t="s">
        <v>410</v>
      </c>
      <c r="KP30" s="60" t="s">
        <v>347</v>
      </c>
      <c r="KQ30" s="60" t="s">
        <v>347</v>
      </c>
      <c r="KR30" s="60" t="s">
        <v>347</v>
      </c>
      <c r="KS30" s="60" t="s">
        <v>347</v>
      </c>
      <c r="KT30" s="60" t="s">
        <v>31</v>
      </c>
      <c r="KU30" s="60" t="s">
        <v>31</v>
      </c>
      <c r="KV30" s="60" t="s">
        <v>31</v>
      </c>
      <c r="KW30" s="60" t="s">
        <v>31</v>
      </c>
      <c r="KX30" s="60" t="s">
        <v>336</v>
      </c>
      <c r="KY30" s="60" t="s">
        <v>336</v>
      </c>
      <c r="KZ30" s="60" t="s">
        <v>354</v>
      </c>
      <c r="LA30" s="60" t="s">
        <v>354</v>
      </c>
      <c r="LB30" s="60" t="s">
        <v>354</v>
      </c>
      <c r="LC30" s="60" t="s">
        <v>354</v>
      </c>
      <c r="LD30" s="60" t="s">
        <v>354</v>
      </c>
      <c r="LE30" s="60" t="s">
        <v>354</v>
      </c>
      <c r="LF30" s="60" t="s">
        <v>354</v>
      </c>
      <c r="LG30" s="60" t="s">
        <v>354</v>
      </c>
      <c r="LH30" s="78" t="s">
        <v>354</v>
      </c>
      <c r="LI30" s="61">
        <f t="shared" si="44"/>
        <v>23</v>
      </c>
      <c r="LJ30" s="60">
        <f t="shared" si="45"/>
        <v>3</v>
      </c>
      <c r="LK30" s="60">
        <f t="shared" si="27"/>
        <v>4</v>
      </c>
      <c r="LL30" s="60">
        <f t="shared" si="46"/>
        <v>3</v>
      </c>
      <c r="LM30" s="60">
        <f t="shared" si="28"/>
        <v>2</v>
      </c>
      <c r="LN30" s="60">
        <f t="shared" si="29"/>
        <v>4</v>
      </c>
      <c r="LO30" s="60">
        <f t="shared" si="30"/>
        <v>2</v>
      </c>
      <c r="LP30" s="60">
        <f t="shared" si="31"/>
        <v>2</v>
      </c>
      <c r="LQ30" s="81" t="str">
        <f t="shared" si="32"/>
        <v>ок!</v>
      </c>
      <c r="LR30" s="68"/>
      <c r="LS30" s="61"/>
      <c r="LT30" s="61"/>
      <c r="LU30" s="61"/>
      <c r="LV30" s="61"/>
      <c r="LW30" s="60"/>
      <c r="LX30" s="60"/>
      <c r="LY30" s="60"/>
      <c r="LZ30" s="60"/>
      <c r="MA30" s="60"/>
      <c r="MB30" s="60"/>
      <c r="MC30" s="60"/>
      <c r="MD30" s="60"/>
      <c r="ME30" s="60"/>
      <c r="MF30" s="60"/>
      <c r="MG30" s="60"/>
      <c r="MH30" s="60"/>
      <c r="MI30" s="63"/>
      <c r="MJ30" s="61"/>
      <c r="MK30" s="60"/>
      <c r="ML30" s="60"/>
      <c r="MM30" s="60"/>
      <c r="MN30" s="60"/>
      <c r="MO30" s="60"/>
      <c r="MP30" s="60"/>
      <c r="MQ30" s="60"/>
      <c r="MR30" s="60"/>
      <c r="MS30" s="60"/>
      <c r="MT30" s="60"/>
      <c r="MU30" s="60"/>
      <c r="MV30" s="60"/>
      <c r="MW30" s="60"/>
      <c r="MX30" s="60"/>
      <c r="MY30" s="60"/>
      <c r="MZ30" s="60"/>
      <c r="NA30" s="60"/>
      <c r="NB30" s="60"/>
      <c r="NC30" s="60"/>
      <c r="ND30" s="60"/>
      <c r="NE30" s="60"/>
      <c r="NF30" s="60"/>
      <c r="NG30" s="60"/>
      <c r="NH30" s="60"/>
      <c r="NI30" s="60"/>
      <c r="NJ30" s="60"/>
      <c r="NK30" s="60"/>
      <c r="NL30" s="60"/>
      <c r="NM30" s="60"/>
      <c r="NN30" s="60"/>
      <c r="NO30" s="60"/>
      <c r="NP30" s="60"/>
      <c r="NQ30" s="60"/>
      <c r="NR30" s="63"/>
      <c r="NS30" s="61"/>
      <c r="NT30" s="60"/>
      <c r="NU30" s="60"/>
      <c r="NV30" s="60"/>
      <c r="NW30" s="60"/>
      <c r="NX30" s="60"/>
      <c r="NY30" s="60"/>
      <c r="NZ30" s="60"/>
      <c r="OA30" s="81"/>
      <c r="OB30" s="68"/>
      <c r="OC30" s="68"/>
      <c r="OD30" s="68"/>
      <c r="OE30" s="68"/>
      <c r="OF30" s="68"/>
      <c r="OG30" s="68"/>
      <c r="OH30" s="68"/>
      <c r="OI30" s="68"/>
      <c r="OJ30" s="68"/>
      <c r="OK30" s="68"/>
      <c r="OL30" s="68"/>
      <c r="OM30" s="68"/>
      <c r="ON30" s="68"/>
      <c r="OO30" s="68"/>
      <c r="OP30" s="68"/>
      <c r="OQ30" s="68"/>
      <c r="OR30" s="68"/>
      <c r="OS30" s="68"/>
      <c r="OT30" s="68"/>
      <c r="OU30" s="68"/>
      <c r="OV30" s="68"/>
      <c r="OW30" s="68"/>
      <c r="OX30" s="68"/>
      <c r="OY30" s="68"/>
      <c r="OZ30" s="68"/>
      <c r="PA30" s="68"/>
      <c r="PB30" s="68"/>
      <c r="PC30" s="68"/>
      <c r="PD30" s="68"/>
      <c r="PE30" s="68"/>
      <c r="PF30" s="68"/>
      <c r="PG30" s="68"/>
      <c r="PH30" s="68"/>
      <c r="PI30" s="68"/>
      <c r="PJ30" s="68"/>
      <c r="PK30" s="68"/>
      <c r="PL30" s="68"/>
      <c r="PM30" s="68"/>
      <c r="PN30" s="68"/>
      <c r="PO30" s="68"/>
      <c r="PP30" s="68"/>
      <c r="PQ30" s="68"/>
      <c r="PR30" s="68"/>
      <c r="PS30" s="68"/>
      <c r="PT30" s="68"/>
      <c r="PU30" s="68"/>
      <c r="PV30" s="68"/>
      <c r="PW30" s="68"/>
      <c r="PX30" s="68"/>
      <c r="PY30" s="68"/>
      <c r="PZ30" s="68"/>
      <c r="QA30" s="68"/>
      <c r="QB30" s="68"/>
      <c r="QC30" s="61"/>
      <c r="QD30" s="60"/>
      <c r="QE30" s="60"/>
      <c r="QF30" s="60"/>
      <c r="QG30" s="60"/>
      <c r="QH30" s="60"/>
      <c r="QI30" s="60"/>
      <c r="QJ30" s="60"/>
      <c r="QK30" s="81"/>
      <c r="SM30" s="61"/>
      <c r="SN30" s="60"/>
      <c r="SO30" s="60"/>
      <c r="SP30" s="60"/>
      <c r="SQ30" s="60"/>
      <c r="SR30" s="60"/>
      <c r="SS30" s="60"/>
      <c r="ST30" s="60"/>
      <c r="SU30" s="81"/>
      <c r="UW30" s="61"/>
      <c r="UX30" s="60"/>
      <c r="UY30" s="60"/>
      <c r="UZ30" s="60"/>
      <c r="VA30" s="60"/>
      <c r="VB30" s="60"/>
      <c r="VC30" s="60"/>
      <c r="VD30" s="60"/>
      <c r="VE30" s="81"/>
      <c r="XG30" s="61"/>
      <c r="XH30" s="60"/>
      <c r="XI30" s="60"/>
      <c r="XJ30" s="60"/>
      <c r="XK30" s="60"/>
      <c r="XL30" s="60"/>
      <c r="XM30" s="60"/>
      <c r="XN30" s="60"/>
      <c r="XO30" s="81"/>
    </row>
    <row r="31" spans="1:639" hidden="1" x14ac:dyDescent="0.25">
      <c r="A31" s="70" t="str">
        <f t="shared" si="33"/>
        <v>Б38.02.03 Логистика(2014)9 кл., очная</v>
      </c>
      <c r="B31" s="177" t="s">
        <v>661</v>
      </c>
      <c r="C31" s="178" t="s">
        <v>92</v>
      </c>
      <c r="D31" s="178" t="s">
        <v>350</v>
      </c>
      <c r="E31" s="178"/>
      <c r="F31" s="177">
        <v>2013</v>
      </c>
      <c r="G31" s="191">
        <f t="shared" si="0"/>
        <v>125</v>
      </c>
      <c r="H31" s="191">
        <f t="shared" si="1"/>
        <v>168</v>
      </c>
      <c r="I31" s="191">
        <f>IF(VLOOKUP(B31,ФГОС!A$3:U$34,5,FALSE)=INT(H31/62),INT(H31/62),"ОШ!")</f>
        <v>2</v>
      </c>
      <c r="J31" s="191">
        <f>IF(VLOOKUP(B31,ФГОС!A$3:U$34,6,FALSE)=INT(MOD(H31,62)/4.332),INT(MOD(H31,62)/4.332),"ОШ!")</f>
        <v>10</v>
      </c>
      <c r="K31" s="191">
        <f t="shared" si="2"/>
        <v>98</v>
      </c>
      <c r="L31" s="191">
        <f t="shared" si="3"/>
        <v>4</v>
      </c>
      <c r="M31" s="191">
        <f t="shared" si="4"/>
        <v>6</v>
      </c>
      <c r="N31" s="191">
        <f t="shared" si="5"/>
        <v>4</v>
      </c>
      <c r="O31" s="191">
        <f t="shared" si="6"/>
        <v>5</v>
      </c>
      <c r="P31" s="191">
        <f t="shared" si="7"/>
        <v>4</v>
      </c>
      <c r="Q31" s="191">
        <f t="shared" si="8"/>
        <v>2</v>
      </c>
      <c r="R31" s="191">
        <f t="shared" si="9"/>
        <v>24</v>
      </c>
      <c r="S31" s="237" t="str">
        <f>IF(VLOOKUP(B31,ФГОС!A$3:U$34,21,FALSE)=SUM(K31:R31),"ок!","ОШ!")</f>
        <v>ок!</v>
      </c>
      <c r="EN31" s="67">
        <v>1</v>
      </c>
      <c r="EO31" s="61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1" t="s">
        <v>328</v>
      </c>
      <c r="FG31" s="63" t="s">
        <v>328</v>
      </c>
      <c r="FH31" s="61"/>
      <c r="FI31" s="60"/>
      <c r="FJ31" s="60"/>
      <c r="FK31" s="60"/>
      <c r="FL31" s="60"/>
      <c r="FM31" s="60"/>
      <c r="FN31" s="60"/>
      <c r="FO31" s="60"/>
      <c r="FP31" s="60"/>
      <c r="FQ31" s="60"/>
      <c r="FR31" s="60" t="s">
        <v>328</v>
      </c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 t="s">
        <v>47</v>
      </c>
      <c r="GF31" s="60" t="s">
        <v>47</v>
      </c>
      <c r="GG31" s="60" t="s">
        <v>328</v>
      </c>
      <c r="GH31" s="60" t="s">
        <v>328</v>
      </c>
      <c r="GI31" s="60" t="s">
        <v>328</v>
      </c>
      <c r="GJ31" s="60" t="s">
        <v>328</v>
      </c>
      <c r="GK31" s="60" t="s">
        <v>328</v>
      </c>
      <c r="GL31" s="60" t="s">
        <v>328</v>
      </c>
      <c r="GM31" s="60" t="s">
        <v>328</v>
      </c>
      <c r="GN31" s="78" t="s">
        <v>328</v>
      </c>
      <c r="GO31" s="61">
        <f t="shared" si="37"/>
        <v>39</v>
      </c>
      <c r="GP31" s="60">
        <f t="shared" si="38"/>
        <v>0</v>
      </c>
      <c r="GQ31" s="60">
        <f t="shared" si="16"/>
        <v>0</v>
      </c>
      <c r="GR31" s="60">
        <f t="shared" si="39"/>
        <v>0</v>
      </c>
      <c r="GS31" s="60">
        <f t="shared" si="17"/>
        <v>2</v>
      </c>
      <c r="GT31" s="60">
        <f t="shared" si="18"/>
        <v>0</v>
      </c>
      <c r="GU31" s="60">
        <f t="shared" si="19"/>
        <v>0</v>
      </c>
      <c r="GV31" s="60">
        <f t="shared" si="20"/>
        <v>11</v>
      </c>
      <c r="GW31" s="81" t="str">
        <f t="shared" si="21"/>
        <v>ок!</v>
      </c>
      <c r="GX31" s="80">
        <v>2</v>
      </c>
      <c r="GY31" s="61"/>
      <c r="GZ31" s="60"/>
      <c r="HA31" s="60"/>
      <c r="HB31" s="60"/>
      <c r="HC31" s="60"/>
      <c r="HD31" s="60"/>
      <c r="HE31" s="60"/>
      <c r="HF31" s="60"/>
      <c r="HG31" s="60"/>
      <c r="HH31" s="60"/>
      <c r="HI31" s="60"/>
      <c r="HJ31" s="60"/>
      <c r="HK31" s="60"/>
      <c r="HL31" s="60"/>
      <c r="HM31" s="60"/>
      <c r="HN31" s="60"/>
      <c r="HO31" s="60"/>
      <c r="HP31" s="61" t="s">
        <v>328</v>
      </c>
      <c r="HQ31" s="78" t="s">
        <v>328</v>
      </c>
      <c r="HR31" s="61"/>
      <c r="HS31" s="60"/>
      <c r="HT31" s="60"/>
      <c r="HU31" s="60"/>
      <c r="HV31" s="60"/>
      <c r="HW31" s="60"/>
      <c r="HX31" s="60"/>
      <c r="HY31" s="60"/>
      <c r="HZ31" s="60"/>
      <c r="IA31" s="60"/>
      <c r="IB31" s="60"/>
      <c r="IC31" s="60"/>
      <c r="ID31" s="60"/>
      <c r="IE31" s="60"/>
      <c r="IF31" s="60"/>
      <c r="IG31" s="60"/>
      <c r="IH31" s="60"/>
      <c r="II31" s="60"/>
      <c r="IJ31" s="60" t="s">
        <v>715</v>
      </c>
      <c r="IK31" s="60" t="s">
        <v>716</v>
      </c>
      <c r="IL31" s="60" t="s">
        <v>406</v>
      </c>
      <c r="IM31" s="60" t="s">
        <v>409</v>
      </c>
      <c r="IN31" s="60" t="s">
        <v>409</v>
      </c>
      <c r="IO31" s="60" t="s">
        <v>371</v>
      </c>
      <c r="IP31" s="60" t="s">
        <v>328</v>
      </c>
      <c r="IQ31" s="60" t="s">
        <v>328</v>
      </c>
      <c r="IR31" s="60" t="s">
        <v>328</v>
      </c>
      <c r="IS31" s="60" t="s">
        <v>328</v>
      </c>
      <c r="IT31" s="60" t="s">
        <v>328</v>
      </c>
      <c r="IU31" s="60" t="s">
        <v>328</v>
      </c>
      <c r="IV31" s="60" t="s">
        <v>328</v>
      </c>
      <c r="IW31" s="60" t="s">
        <v>328</v>
      </c>
      <c r="IX31" s="63" t="s">
        <v>328</v>
      </c>
      <c r="IY31" s="61">
        <f t="shared" si="40"/>
        <v>35</v>
      </c>
      <c r="IZ31" s="60">
        <f t="shared" si="41"/>
        <v>2</v>
      </c>
      <c r="JA31" s="60">
        <f t="shared" si="22"/>
        <v>0</v>
      </c>
      <c r="JB31" s="60">
        <f t="shared" si="42"/>
        <v>3</v>
      </c>
      <c r="JC31" s="60">
        <f t="shared" si="23"/>
        <v>1</v>
      </c>
      <c r="JD31" s="60">
        <f t="shared" si="24"/>
        <v>0</v>
      </c>
      <c r="JE31" s="60">
        <f t="shared" si="43"/>
        <v>0</v>
      </c>
      <c r="JF31" s="60">
        <f t="shared" si="25"/>
        <v>11</v>
      </c>
      <c r="JG31" s="81" t="str">
        <f t="shared" si="26"/>
        <v>ок!</v>
      </c>
      <c r="JH31" s="80">
        <v>3</v>
      </c>
      <c r="JI31" s="61"/>
      <c r="JJ31" s="60"/>
      <c r="JK31" s="60"/>
      <c r="JL31" s="60"/>
      <c r="JM31" s="60"/>
      <c r="JN31" s="60"/>
      <c r="JO31" s="60"/>
      <c r="JP31" s="60"/>
      <c r="JQ31" s="60"/>
      <c r="JR31" s="60"/>
      <c r="JS31" s="60"/>
      <c r="JT31" s="60"/>
      <c r="JU31" s="60"/>
      <c r="JV31" s="60"/>
      <c r="JW31" s="60" t="s">
        <v>719</v>
      </c>
      <c r="JX31" s="60" t="s">
        <v>376</v>
      </c>
      <c r="JY31" s="60" t="s">
        <v>366</v>
      </c>
      <c r="JZ31" s="61" t="s">
        <v>328</v>
      </c>
      <c r="KA31" s="63" t="s">
        <v>328</v>
      </c>
      <c r="KB31" s="61"/>
      <c r="KC31" s="60"/>
      <c r="KD31" s="60"/>
      <c r="KE31" s="60"/>
      <c r="KF31" s="60"/>
      <c r="KG31" s="60"/>
      <c r="KH31" s="60"/>
      <c r="KI31" s="60"/>
      <c r="KJ31" s="60"/>
      <c r="KK31" s="60"/>
      <c r="KL31" s="60" t="s">
        <v>720</v>
      </c>
      <c r="KM31" s="60" t="s">
        <v>377</v>
      </c>
      <c r="KN31" s="60" t="s">
        <v>377</v>
      </c>
      <c r="KO31" s="60" t="s">
        <v>360</v>
      </c>
      <c r="KP31" s="60" t="s">
        <v>347</v>
      </c>
      <c r="KQ31" s="60" t="s">
        <v>347</v>
      </c>
      <c r="KR31" s="60" t="s">
        <v>347</v>
      </c>
      <c r="KS31" s="60" t="s">
        <v>347</v>
      </c>
      <c r="KT31" s="60" t="s">
        <v>31</v>
      </c>
      <c r="KU31" s="60" t="s">
        <v>31</v>
      </c>
      <c r="KV31" s="60" t="s">
        <v>31</v>
      </c>
      <c r="KW31" s="60" t="s">
        <v>31</v>
      </c>
      <c r="KX31" s="60" t="s">
        <v>336</v>
      </c>
      <c r="KY31" s="60" t="s">
        <v>336</v>
      </c>
      <c r="KZ31" s="60" t="s">
        <v>354</v>
      </c>
      <c r="LA31" s="60" t="s">
        <v>354</v>
      </c>
      <c r="LB31" s="60" t="s">
        <v>354</v>
      </c>
      <c r="LC31" s="60" t="s">
        <v>354</v>
      </c>
      <c r="LD31" s="60" t="s">
        <v>354</v>
      </c>
      <c r="LE31" s="60" t="s">
        <v>354</v>
      </c>
      <c r="LF31" s="60" t="s">
        <v>354</v>
      </c>
      <c r="LG31" s="60" t="s">
        <v>354</v>
      </c>
      <c r="LH31" s="78" t="s">
        <v>354</v>
      </c>
      <c r="LI31" s="61">
        <f t="shared" si="44"/>
        <v>24</v>
      </c>
      <c r="LJ31" s="60">
        <f t="shared" si="45"/>
        <v>2</v>
      </c>
      <c r="LK31" s="60">
        <f t="shared" si="27"/>
        <v>4</v>
      </c>
      <c r="LL31" s="60">
        <f t="shared" si="46"/>
        <v>3</v>
      </c>
      <c r="LM31" s="60">
        <f t="shared" si="28"/>
        <v>2</v>
      </c>
      <c r="LN31" s="60">
        <f t="shared" si="29"/>
        <v>4</v>
      </c>
      <c r="LO31" s="60">
        <f t="shared" si="30"/>
        <v>2</v>
      </c>
      <c r="LP31" s="60">
        <f t="shared" si="31"/>
        <v>2</v>
      </c>
      <c r="LQ31" s="81" t="str">
        <f t="shared" si="32"/>
        <v>ок!</v>
      </c>
      <c r="LR31" s="68"/>
      <c r="LS31" s="61"/>
      <c r="LT31" s="61"/>
      <c r="LU31" s="61"/>
      <c r="LV31" s="61"/>
      <c r="LW31" s="60"/>
      <c r="LX31" s="60"/>
      <c r="LY31" s="60"/>
      <c r="LZ31" s="60"/>
      <c r="MA31" s="60"/>
      <c r="MB31" s="60"/>
      <c r="MC31" s="60"/>
      <c r="MD31" s="60"/>
      <c r="ME31" s="60"/>
      <c r="MF31" s="60"/>
      <c r="MG31" s="60"/>
      <c r="MH31" s="60"/>
      <c r="MI31" s="63"/>
      <c r="MJ31" s="61"/>
      <c r="MK31" s="60"/>
      <c r="ML31" s="60"/>
      <c r="MM31" s="60"/>
      <c r="MN31" s="60"/>
      <c r="MO31" s="60"/>
      <c r="MP31" s="60"/>
      <c r="MQ31" s="60"/>
      <c r="MR31" s="60"/>
      <c r="MS31" s="60"/>
      <c r="MT31" s="60"/>
      <c r="MU31" s="60"/>
      <c r="MV31" s="60"/>
      <c r="MW31" s="60"/>
      <c r="MX31" s="60"/>
      <c r="MY31" s="60"/>
      <c r="MZ31" s="60"/>
      <c r="NA31" s="60"/>
      <c r="NB31" s="60"/>
      <c r="NC31" s="60"/>
      <c r="ND31" s="60"/>
      <c r="NE31" s="60"/>
      <c r="NF31" s="60"/>
      <c r="NG31" s="60"/>
      <c r="NH31" s="60"/>
      <c r="NI31" s="60"/>
      <c r="NJ31" s="60"/>
      <c r="NK31" s="60"/>
      <c r="NL31" s="60"/>
      <c r="NM31" s="60"/>
      <c r="NN31" s="60"/>
      <c r="NO31" s="60"/>
      <c r="NP31" s="60"/>
      <c r="NQ31" s="60"/>
      <c r="NR31" s="63"/>
      <c r="NS31" s="61"/>
      <c r="NT31" s="60"/>
      <c r="NU31" s="60"/>
      <c r="NV31" s="60"/>
      <c r="NW31" s="60"/>
      <c r="NX31" s="60"/>
      <c r="NY31" s="60"/>
      <c r="NZ31" s="60"/>
      <c r="OA31" s="81"/>
      <c r="OB31" s="68"/>
      <c r="OC31" s="68"/>
      <c r="OD31" s="68"/>
      <c r="OE31" s="68"/>
      <c r="OF31" s="68"/>
      <c r="OG31" s="68"/>
      <c r="OH31" s="68"/>
      <c r="OI31" s="68"/>
      <c r="OJ31" s="68"/>
      <c r="OK31" s="68"/>
      <c r="OL31" s="68"/>
      <c r="OM31" s="68"/>
      <c r="ON31" s="68"/>
      <c r="OO31" s="68"/>
      <c r="OP31" s="68"/>
      <c r="OQ31" s="68"/>
      <c r="OR31" s="68"/>
      <c r="OS31" s="68"/>
      <c r="OT31" s="68"/>
      <c r="OU31" s="68"/>
      <c r="OV31" s="68"/>
      <c r="OW31" s="68"/>
      <c r="OX31" s="68"/>
      <c r="OY31" s="68"/>
      <c r="OZ31" s="68"/>
      <c r="PA31" s="68"/>
      <c r="PB31" s="68"/>
      <c r="PC31" s="68"/>
      <c r="PD31" s="68"/>
      <c r="PE31" s="68"/>
      <c r="PF31" s="68"/>
      <c r="PG31" s="68"/>
      <c r="PH31" s="68"/>
      <c r="PI31" s="68"/>
      <c r="PJ31" s="68"/>
      <c r="PK31" s="68"/>
      <c r="PL31" s="68"/>
      <c r="PM31" s="68"/>
      <c r="PN31" s="68"/>
      <c r="PO31" s="68"/>
      <c r="PP31" s="68"/>
      <c r="PQ31" s="68"/>
      <c r="PR31" s="68"/>
      <c r="PS31" s="68"/>
      <c r="PT31" s="68"/>
      <c r="PU31" s="68"/>
      <c r="PV31" s="68"/>
      <c r="PW31" s="68"/>
      <c r="PX31" s="68"/>
      <c r="PY31" s="68"/>
      <c r="PZ31" s="68"/>
      <c r="QA31" s="68"/>
      <c r="QB31" s="68"/>
      <c r="QC31" s="61"/>
      <c r="QD31" s="60"/>
      <c r="QE31" s="60"/>
      <c r="QF31" s="60"/>
      <c r="QG31" s="60"/>
      <c r="QH31" s="60"/>
      <c r="QI31" s="60"/>
      <c r="QJ31" s="60"/>
      <c r="QK31" s="81"/>
      <c r="SM31" s="61"/>
      <c r="SN31" s="60"/>
      <c r="SO31" s="60"/>
      <c r="SP31" s="60"/>
      <c r="SQ31" s="60"/>
      <c r="SR31" s="60"/>
      <c r="SS31" s="60"/>
      <c r="ST31" s="60"/>
      <c r="SU31" s="81"/>
      <c r="UW31" s="61"/>
      <c r="UX31" s="60"/>
      <c r="UY31" s="60"/>
      <c r="UZ31" s="60"/>
      <c r="VA31" s="60"/>
      <c r="VB31" s="60"/>
      <c r="VC31" s="60"/>
      <c r="VD31" s="60"/>
      <c r="VE31" s="81"/>
      <c r="XG31" s="61"/>
      <c r="XH31" s="60"/>
      <c r="XI31" s="60"/>
      <c r="XJ31" s="60"/>
      <c r="XK31" s="60"/>
      <c r="XL31" s="60"/>
      <c r="XM31" s="60"/>
      <c r="XN31" s="60"/>
      <c r="XO31" s="81"/>
    </row>
    <row r="32" spans="1:639" hidden="1" x14ac:dyDescent="0.25">
      <c r="A32" s="70" t="str">
        <f t="shared" si="33"/>
        <v>Б15.02.08 ТехМаш(2014)11 кл., очно-заочная</v>
      </c>
      <c r="B32" s="177" t="s">
        <v>654</v>
      </c>
      <c r="C32" s="178" t="s">
        <v>94</v>
      </c>
      <c r="D32" s="178" t="s">
        <v>355</v>
      </c>
      <c r="E32" s="178"/>
      <c r="F32" s="177">
        <v>2013</v>
      </c>
      <c r="G32" s="191">
        <f t="shared" si="0"/>
        <v>125</v>
      </c>
      <c r="H32" s="191">
        <f t="shared" si="1"/>
        <v>230</v>
      </c>
      <c r="I32" s="191" t="str">
        <f>IF(VLOOKUP(B32,ФГОС!A$3:U$34,5,FALSE)=INT(H32/62),INT(H32/62),"ОШ!")</f>
        <v>ОШ!</v>
      </c>
      <c r="J32" s="191">
        <f>IF(VLOOKUP(B32,ФГОС!A$3:U$34,6,FALSE)=INT(MOD(H32,62)/4.332),INT(MOD(H32,62)/4.332),"ОШ!")</f>
        <v>10</v>
      </c>
      <c r="K32" s="191">
        <f t="shared" si="2"/>
        <v>141</v>
      </c>
      <c r="L32" s="191">
        <f t="shared" si="3"/>
        <v>0</v>
      </c>
      <c r="M32" s="191">
        <f t="shared" si="4"/>
        <v>6</v>
      </c>
      <c r="N32" s="191">
        <f t="shared" si="5"/>
        <v>4</v>
      </c>
      <c r="O32" s="191">
        <f t="shared" si="6"/>
        <v>7</v>
      </c>
      <c r="P32" s="191">
        <f t="shared" si="7"/>
        <v>4</v>
      </c>
      <c r="Q32" s="191">
        <f t="shared" si="8"/>
        <v>2</v>
      </c>
      <c r="R32" s="191">
        <f t="shared" si="9"/>
        <v>35</v>
      </c>
      <c r="S32" s="237" t="str">
        <f>IF(VLOOKUP(B32,ФГОС!A$3:U$34,21,FALSE)=SUM(K32:R32),"ок!","ОШ!")</f>
        <v>ОШ!</v>
      </c>
      <c r="EN32" s="67">
        <v>1</v>
      </c>
      <c r="EO32" s="61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1" t="s">
        <v>328</v>
      </c>
      <c r="FG32" s="63" t="s">
        <v>328</v>
      </c>
      <c r="FH32" s="61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 t="s">
        <v>47</v>
      </c>
      <c r="GF32" s="60" t="s">
        <v>328</v>
      </c>
      <c r="GG32" s="60" t="s">
        <v>328</v>
      </c>
      <c r="GH32" s="60" t="s">
        <v>328</v>
      </c>
      <c r="GI32" s="60" t="s">
        <v>328</v>
      </c>
      <c r="GJ32" s="60" t="s">
        <v>328</v>
      </c>
      <c r="GK32" s="60" t="s">
        <v>328</v>
      </c>
      <c r="GL32" s="60" t="s">
        <v>328</v>
      </c>
      <c r="GM32" s="60" t="s">
        <v>328</v>
      </c>
      <c r="GN32" s="78" t="s">
        <v>328</v>
      </c>
      <c r="GO32" s="61">
        <f t="shared" si="37"/>
        <v>40</v>
      </c>
      <c r="GP32" s="60">
        <f t="shared" si="38"/>
        <v>0</v>
      </c>
      <c r="GQ32" s="60">
        <f t="shared" si="16"/>
        <v>0</v>
      </c>
      <c r="GR32" s="60">
        <f t="shared" si="39"/>
        <v>0</v>
      </c>
      <c r="GS32" s="60">
        <f t="shared" si="17"/>
        <v>1</v>
      </c>
      <c r="GT32" s="60">
        <f t="shared" si="18"/>
        <v>0</v>
      </c>
      <c r="GU32" s="60">
        <f t="shared" si="19"/>
        <v>0</v>
      </c>
      <c r="GV32" s="60">
        <f t="shared" si="20"/>
        <v>11</v>
      </c>
      <c r="GW32" s="81" t="str">
        <f t="shared" si="21"/>
        <v>ок!</v>
      </c>
      <c r="GX32" s="80">
        <v>2</v>
      </c>
      <c r="GY32" s="61" t="s">
        <v>356</v>
      </c>
      <c r="GZ32" s="60" t="s">
        <v>356</v>
      </c>
      <c r="HA32" s="60" t="s">
        <v>356</v>
      </c>
      <c r="HB32" s="60" t="s">
        <v>356</v>
      </c>
      <c r="HC32" s="60" t="s">
        <v>356</v>
      </c>
      <c r="HD32" s="60" t="s">
        <v>356</v>
      </c>
      <c r="HE32" s="60" t="s">
        <v>356</v>
      </c>
      <c r="HF32" s="60" t="s">
        <v>356</v>
      </c>
      <c r="HG32" s="60" t="s">
        <v>356</v>
      </c>
      <c r="HH32" s="60" t="s">
        <v>356</v>
      </c>
      <c r="HI32" s="60" t="s">
        <v>356</v>
      </c>
      <c r="HJ32" s="60" t="s">
        <v>356</v>
      </c>
      <c r="HK32" s="60" t="s">
        <v>356</v>
      </c>
      <c r="HL32" s="60" t="s">
        <v>356</v>
      </c>
      <c r="HM32" s="60" t="s">
        <v>356</v>
      </c>
      <c r="HN32" s="60" t="s">
        <v>356</v>
      </c>
      <c r="HO32" s="60" t="s">
        <v>47</v>
      </c>
      <c r="HP32" s="61" t="s">
        <v>328</v>
      </c>
      <c r="HQ32" s="78" t="s">
        <v>328</v>
      </c>
      <c r="HR32" s="61" t="s">
        <v>356</v>
      </c>
      <c r="HS32" s="60" t="s">
        <v>356</v>
      </c>
      <c r="HT32" s="60" t="s">
        <v>356</v>
      </c>
      <c r="HU32" s="60" t="s">
        <v>356</v>
      </c>
      <c r="HV32" s="60" t="s">
        <v>356</v>
      </c>
      <c r="HW32" s="60" t="s">
        <v>356</v>
      </c>
      <c r="HX32" s="60" t="s">
        <v>356</v>
      </c>
      <c r="HY32" s="60" t="s">
        <v>356</v>
      </c>
      <c r="HZ32" s="60" t="s">
        <v>356</v>
      </c>
      <c r="IA32" s="60" t="s">
        <v>356</v>
      </c>
      <c r="IB32" s="60" t="s">
        <v>356</v>
      </c>
      <c r="IC32" s="60" t="s">
        <v>356</v>
      </c>
      <c r="ID32" s="60" t="s">
        <v>356</v>
      </c>
      <c r="IE32" s="60" t="s">
        <v>356</v>
      </c>
      <c r="IF32" s="60" t="s">
        <v>356</v>
      </c>
      <c r="IG32" s="60" t="s">
        <v>356</v>
      </c>
      <c r="IH32" s="60" t="s">
        <v>356</v>
      </c>
      <c r="II32" s="60" t="s">
        <v>356</v>
      </c>
      <c r="IJ32" s="60" t="s">
        <v>356</v>
      </c>
      <c r="IK32" s="60" t="s">
        <v>356</v>
      </c>
      <c r="IL32" s="60" t="s">
        <v>356</v>
      </c>
      <c r="IM32" s="60" t="s">
        <v>356</v>
      </c>
      <c r="IN32" s="60" t="s">
        <v>356</v>
      </c>
      <c r="IO32" s="60" t="s">
        <v>360</v>
      </c>
      <c r="IP32" s="60" t="s">
        <v>328</v>
      </c>
      <c r="IQ32" s="60" t="s">
        <v>328</v>
      </c>
      <c r="IR32" s="60" t="s">
        <v>328</v>
      </c>
      <c r="IS32" s="60" t="s">
        <v>328</v>
      </c>
      <c r="IT32" s="60" t="s">
        <v>328</v>
      </c>
      <c r="IU32" s="60" t="s">
        <v>328</v>
      </c>
      <c r="IV32" s="60" t="s">
        <v>328</v>
      </c>
      <c r="IW32" s="60" t="s">
        <v>328</v>
      </c>
      <c r="IX32" s="63" t="s">
        <v>328</v>
      </c>
      <c r="IY32" s="61">
        <f t="shared" si="40"/>
        <v>39</v>
      </c>
      <c r="IZ32" s="60">
        <f t="shared" si="41"/>
        <v>0</v>
      </c>
      <c r="JA32" s="60">
        <f t="shared" si="22"/>
        <v>0</v>
      </c>
      <c r="JB32" s="60">
        <f t="shared" si="42"/>
        <v>0</v>
      </c>
      <c r="JC32" s="60">
        <f t="shared" si="23"/>
        <v>2</v>
      </c>
      <c r="JD32" s="60">
        <f t="shared" si="24"/>
        <v>0</v>
      </c>
      <c r="JE32" s="60">
        <f t="shared" si="43"/>
        <v>0</v>
      </c>
      <c r="JF32" s="60">
        <f t="shared" si="25"/>
        <v>11</v>
      </c>
      <c r="JG32" s="81" t="str">
        <f t="shared" si="26"/>
        <v>ок!</v>
      </c>
      <c r="JH32" s="80">
        <v>3</v>
      </c>
      <c r="JI32" s="61" t="s">
        <v>357</v>
      </c>
      <c r="JJ32" s="60" t="s">
        <v>357</v>
      </c>
      <c r="JK32" s="60" t="s">
        <v>357</v>
      </c>
      <c r="JL32" s="60" t="s">
        <v>357</v>
      </c>
      <c r="JM32" s="60" t="s">
        <v>357</v>
      </c>
      <c r="JN32" s="60" t="s">
        <v>357</v>
      </c>
      <c r="JO32" s="60" t="s">
        <v>357</v>
      </c>
      <c r="JP32" s="60" t="s">
        <v>357</v>
      </c>
      <c r="JQ32" s="60" t="s">
        <v>357</v>
      </c>
      <c r="JR32" s="60" t="s">
        <v>357</v>
      </c>
      <c r="JS32" s="60" t="s">
        <v>357</v>
      </c>
      <c r="JT32" s="60" t="s">
        <v>357</v>
      </c>
      <c r="JU32" s="60" t="s">
        <v>357</v>
      </c>
      <c r="JV32" s="60" t="s">
        <v>357</v>
      </c>
      <c r="JW32" s="60" t="s">
        <v>357</v>
      </c>
      <c r="JX32" s="60" t="s">
        <v>357</v>
      </c>
      <c r="JY32" s="60" t="s">
        <v>47</v>
      </c>
      <c r="JZ32" s="61" t="s">
        <v>328</v>
      </c>
      <c r="KA32" s="63" t="s">
        <v>328</v>
      </c>
      <c r="KB32" s="61" t="s">
        <v>357</v>
      </c>
      <c r="KC32" s="60" t="s">
        <v>357</v>
      </c>
      <c r="KD32" s="60" t="s">
        <v>357</v>
      </c>
      <c r="KE32" s="60" t="s">
        <v>357</v>
      </c>
      <c r="KF32" s="60" t="s">
        <v>357</v>
      </c>
      <c r="KG32" s="60" t="s">
        <v>357</v>
      </c>
      <c r="KH32" s="60" t="s">
        <v>357</v>
      </c>
      <c r="KI32" s="60" t="s">
        <v>357</v>
      </c>
      <c r="KJ32" s="60" t="s">
        <v>357</v>
      </c>
      <c r="KK32" s="60" t="s">
        <v>357</v>
      </c>
      <c r="KL32" s="60" t="s">
        <v>357</v>
      </c>
      <c r="KM32" s="60" t="s">
        <v>357</v>
      </c>
      <c r="KN32" s="60" t="s">
        <v>357</v>
      </c>
      <c r="KO32" s="60" t="s">
        <v>357</v>
      </c>
      <c r="KP32" s="60" t="s">
        <v>357</v>
      </c>
      <c r="KQ32" s="60" t="s">
        <v>357</v>
      </c>
      <c r="KR32" s="60" t="s">
        <v>357</v>
      </c>
      <c r="KS32" s="60" t="s">
        <v>357</v>
      </c>
      <c r="KT32" s="60" t="s">
        <v>357</v>
      </c>
      <c r="KU32" s="60" t="s">
        <v>357</v>
      </c>
      <c r="KV32" s="60" t="s">
        <v>357</v>
      </c>
      <c r="KW32" s="60" t="s">
        <v>357</v>
      </c>
      <c r="KX32" s="60" t="s">
        <v>357</v>
      </c>
      <c r="KY32" s="60" t="s">
        <v>369</v>
      </c>
      <c r="KZ32" s="60" t="s">
        <v>328</v>
      </c>
      <c r="LA32" s="60" t="s">
        <v>328</v>
      </c>
      <c r="LB32" s="60" t="s">
        <v>328</v>
      </c>
      <c r="LC32" s="60" t="s">
        <v>328</v>
      </c>
      <c r="LD32" s="60" t="s">
        <v>328</v>
      </c>
      <c r="LE32" s="60" t="s">
        <v>328</v>
      </c>
      <c r="LF32" s="60" t="s">
        <v>328</v>
      </c>
      <c r="LG32" s="60" t="s">
        <v>328</v>
      </c>
      <c r="LH32" s="78" t="s">
        <v>328</v>
      </c>
      <c r="LI32" s="61">
        <f t="shared" si="44"/>
        <v>39</v>
      </c>
      <c r="LJ32" s="60">
        <f t="shared" si="45"/>
        <v>0</v>
      </c>
      <c r="LK32" s="60">
        <f t="shared" si="27"/>
        <v>0</v>
      </c>
      <c r="LL32" s="60">
        <f t="shared" si="46"/>
        <v>0</v>
      </c>
      <c r="LM32" s="60">
        <f t="shared" si="28"/>
        <v>2</v>
      </c>
      <c r="LN32" s="60">
        <f t="shared" si="29"/>
        <v>0</v>
      </c>
      <c r="LO32" s="60">
        <f t="shared" si="30"/>
        <v>0</v>
      </c>
      <c r="LP32" s="60">
        <f t="shared" si="31"/>
        <v>11</v>
      </c>
      <c r="LQ32" s="81" t="str">
        <f t="shared" si="32"/>
        <v>ок!</v>
      </c>
      <c r="LR32" s="80">
        <v>4</v>
      </c>
      <c r="LS32" s="61" t="s">
        <v>357</v>
      </c>
      <c r="LT32" s="61" t="s">
        <v>357</v>
      </c>
      <c r="LU32" s="61" t="s">
        <v>357</v>
      </c>
      <c r="LV32" s="61" t="s">
        <v>357</v>
      </c>
      <c r="LW32" s="60" t="s">
        <v>357</v>
      </c>
      <c r="LX32" s="60" t="s">
        <v>357</v>
      </c>
      <c r="LY32" s="60" t="s">
        <v>357</v>
      </c>
      <c r="LZ32" s="60" t="s">
        <v>357</v>
      </c>
      <c r="MA32" s="60" t="s">
        <v>357</v>
      </c>
      <c r="MB32" s="60" t="s">
        <v>357</v>
      </c>
      <c r="MC32" s="60" t="s">
        <v>357</v>
      </c>
      <c r="MD32" s="60" t="s">
        <v>357</v>
      </c>
      <c r="ME32" s="60" t="s">
        <v>357</v>
      </c>
      <c r="MF32" s="60" t="s">
        <v>357</v>
      </c>
      <c r="MG32" s="60" t="s">
        <v>357</v>
      </c>
      <c r="MH32" s="60" t="s">
        <v>357</v>
      </c>
      <c r="MI32" s="60" t="s">
        <v>357</v>
      </c>
      <c r="MJ32" s="61" t="s">
        <v>328</v>
      </c>
      <c r="MK32" s="63" t="s">
        <v>328</v>
      </c>
      <c r="ML32" s="61" t="s">
        <v>357</v>
      </c>
      <c r="MM32" s="60" t="s">
        <v>357</v>
      </c>
      <c r="MN32" s="60" t="s">
        <v>357</v>
      </c>
      <c r="MO32" s="60" t="s">
        <v>357</v>
      </c>
      <c r="MP32" s="60" t="s">
        <v>357</v>
      </c>
      <c r="MQ32" s="60" t="s">
        <v>357</v>
      </c>
      <c r="MR32" s="60" t="s">
        <v>363</v>
      </c>
      <c r="MS32" s="60" t="s">
        <v>376</v>
      </c>
      <c r="MT32" s="60" t="s">
        <v>376</v>
      </c>
      <c r="MU32" s="60" t="s">
        <v>376</v>
      </c>
      <c r="MV32" s="60" t="s">
        <v>376</v>
      </c>
      <c r="MW32" s="60" t="s">
        <v>376</v>
      </c>
      <c r="MX32" s="60" t="s">
        <v>395</v>
      </c>
      <c r="MY32" s="60" t="s">
        <v>47</v>
      </c>
      <c r="MZ32" s="60" t="s">
        <v>347</v>
      </c>
      <c r="NA32" s="60" t="s">
        <v>347</v>
      </c>
      <c r="NB32" s="60" t="s">
        <v>347</v>
      </c>
      <c r="NC32" s="60" t="s">
        <v>347</v>
      </c>
      <c r="ND32" s="60" t="s">
        <v>31</v>
      </c>
      <c r="NE32" s="60" t="s">
        <v>31</v>
      </c>
      <c r="NF32" s="60" t="s">
        <v>31</v>
      </c>
      <c r="NG32" s="60" t="s">
        <v>31</v>
      </c>
      <c r="NH32" s="60" t="s">
        <v>336</v>
      </c>
      <c r="NI32" s="60" t="s">
        <v>336</v>
      </c>
      <c r="NJ32" s="60" t="s">
        <v>354</v>
      </c>
      <c r="NK32" s="60" t="s">
        <v>354</v>
      </c>
      <c r="NL32" s="60" t="s">
        <v>354</v>
      </c>
      <c r="NM32" s="60" t="s">
        <v>354</v>
      </c>
      <c r="NN32" s="60" t="s">
        <v>354</v>
      </c>
      <c r="NO32" s="60" t="s">
        <v>354</v>
      </c>
      <c r="NP32" s="60" t="s">
        <v>354</v>
      </c>
      <c r="NQ32" s="60" t="s">
        <v>354</v>
      </c>
      <c r="NR32" s="78" t="s">
        <v>354</v>
      </c>
      <c r="NS32" s="61">
        <f t="shared" si="47"/>
        <v>23</v>
      </c>
      <c r="NT32" s="60">
        <f t="shared" si="48"/>
        <v>0</v>
      </c>
      <c r="NU32" s="60">
        <f>COUNTIF(LS32:NR32,"ПП.Д")</f>
        <v>4</v>
      </c>
      <c r="NV32" s="60">
        <f>COUNTIF(LS32:NR32,"ПП*")+COUNTIF(LS32:NR32,"*|ПП*")/2-COUNTIF(LS32:NR32,"ПП*|*")/2-NU32</f>
        <v>6</v>
      </c>
      <c r="NW32" s="60">
        <f>COUNTIF(LS32:NR32,"С*")+COUNTIF(LS32:NR32,"*|С*")/2-COUNTIF(LS32:NR32,"С*|*")/2</f>
        <v>2</v>
      </c>
      <c r="NX32" s="60">
        <f>COUNTIF(LS32:NR32,"Д")</f>
        <v>4</v>
      </c>
      <c r="NY32" s="60">
        <f>COUNTIF(LS32:NR32,"ГИА")</f>
        <v>2</v>
      </c>
      <c r="NZ32" s="60">
        <f>COUNTIF(LS32:NR32,"К")+COUNTIF(LS32:NR32,"*|К")/2+COUNTIF(LS32:NR32,"К|*")/2</f>
        <v>2</v>
      </c>
      <c r="OA32" s="81" t="str">
        <f>IF(SUM(NS32:NZ32)+COUNTIF(LS32:NR32,"=~*")=52,"ок!","ОШ!")</f>
        <v>ок!</v>
      </c>
      <c r="OB32" s="68"/>
      <c r="OC32" s="68"/>
      <c r="OD32" s="68"/>
      <c r="OE32" s="68"/>
      <c r="OF32" s="68"/>
      <c r="OG32" s="68"/>
      <c r="OH32" s="68"/>
      <c r="OI32" s="68"/>
      <c r="OJ32" s="68"/>
      <c r="OK32" s="68"/>
      <c r="OL32" s="68"/>
      <c r="OM32" s="68"/>
      <c r="ON32" s="68"/>
      <c r="OO32" s="68"/>
      <c r="OP32" s="68"/>
      <c r="OQ32" s="68"/>
      <c r="OR32" s="68"/>
      <c r="OS32" s="68"/>
      <c r="OT32" s="68"/>
      <c r="OU32" s="68"/>
      <c r="OV32" s="68"/>
      <c r="OW32" s="68"/>
      <c r="OX32" s="68"/>
      <c r="OY32" s="68"/>
      <c r="OZ32" s="68"/>
      <c r="PA32" s="68"/>
      <c r="PB32" s="68"/>
      <c r="PC32" s="68"/>
      <c r="PD32" s="68"/>
      <c r="PE32" s="68"/>
      <c r="PF32" s="68"/>
      <c r="PG32" s="68"/>
      <c r="PH32" s="68"/>
      <c r="PI32" s="68"/>
      <c r="PJ32" s="68"/>
      <c r="PK32" s="68"/>
      <c r="PL32" s="68"/>
      <c r="PM32" s="68"/>
      <c r="PN32" s="68"/>
      <c r="PO32" s="68"/>
      <c r="PP32" s="68"/>
      <c r="PQ32" s="68"/>
      <c r="PR32" s="68"/>
      <c r="PS32" s="68"/>
      <c r="PT32" s="68"/>
      <c r="PU32" s="68"/>
      <c r="PV32" s="68"/>
      <c r="PW32" s="68"/>
      <c r="PX32" s="68"/>
      <c r="PY32" s="68"/>
      <c r="PZ32" s="68"/>
      <c r="QA32" s="68"/>
      <c r="QB32" s="68"/>
      <c r="QC32" s="61"/>
      <c r="QD32" s="60"/>
      <c r="QE32" s="60"/>
      <c r="QF32" s="60"/>
      <c r="QG32" s="60"/>
      <c r="QH32" s="60"/>
      <c r="QI32" s="60"/>
      <c r="QJ32" s="60"/>
      <c r="QK32" s="81"/>
      <c r="SM32" s="61"/>
      <c r="SN32" s="60"/>
      <c r="SO32" s="60"/>
      <c r="SP32" s="60"/>
      <c r="SQ32" s="60"/>
      <c r="SR32" s="60"/>
      <c r="SS32" s="60"/>
      <c r="ST32" s="60"/>
      <c r="SU32" s="81"/>
      <c r="UW32" s="61"/>
      <c r="UX32" s="60"/>
      <c r="UY32" s="60"/>
      <c r="UZ32" s="60"/>
      <c r="VA32" s="60"/>
      <c r="VB32" s="60"/>
      <c r="VC32" s="60"/>
      <c r="VD32" s="60"/>
      <c r="VE32" s="81"/>
      <c r="XG32" s="61"/>
      <c r="XH32" s="60"/>
      <c r="XI32" s="60"/>
      <c r="XJ32" s="60"/>
      <c r="XK32" s="60"/>
      <c r="XL32" s="60"/>
      <c r="XM32" s="60"/>
      <c r="XN32" s="60"/>
      <c r="XO32" s="81"/>
    </row>
    <row r="33" spans="1:639" hidden="1" x14ac:dyDescent="0.25">
      <c r="A33" s="70" t="str">
        <f t="shared" si="33"/>
        <v>Б22.02.06 Сварочное пр-во(2014)11 кл., очно-заочная</v>
      </c>
      <c r="B33" s="177" t="s">
        <v>656</v>
      </c>
      <c r="C33" s="178" t="s">
        <v>94</v>
      </c>
      <c r="D33" s="178" t="s">
        <v>355</v>
      </c>
      <c r="E33" s="178"/>
      <c r="F33" s="177">
        <v>2013</v>
      </c>
      <c r="G33" s="191">
        <f t="shared" si="0"/>
        <v>125</v>
      </c>
      <c r="H33" s="191">
        <f t="shared" si="1"/>
        <v>230</v>
      </c>
      <c r="I33" s="191" t="str">
        <f>IF(VLOOKUP(B33,ФГОС!A$3:U$34,5,FALSE)=INT(H33/62),INT(H33/62),"ОШ!")</f>
        <v>ОШ!</v>
      </c>
      <c r="J33" s="191">
        <f>IF(VLOOKUP(B33,ФГОС!A$3:U$34,6,FALSE)=INT(MOD(H33,62)/4.332),INT(MOD(H33,62)/4.332),"ОШ!")</f>
        <v>10</v>
      </c>
      <c r="K33" s="191">
        <f t="shared" si="2"/>
        <v>141</v>
      </c>
      <c r="L33" s="191">
        <f t="shared" si="3"/>
        <v>0</v>
      </c>
      <c r="M33" s="191">
        <f t="shared" si="4"/>
        <v>6</v>
      </c>
      <c r="N33" s="191">
        <f t="shared" si="5"/>
        <v>4</v>
      </c>
      <c r="O33" s="191">
        <f t="shared" si="6"/>
        <v>7</v>
      </c>
      <c r="P33" s="191">
        <f t="shared" si="7"/>
        <v>4</v>
      </c>
      <c r="Q33" s="191">
        <f t="shared" si="8"/>
        <v>2</v>
      </c>
      <c r="R33" s="191">
        <f t="shared" si="9"/>
        <v>35</v>
      </c>
      <c r="S33" s="237" t="str">
        <f>IF(VLOOKUP(B33,ФГОС!A$3:U$34,21,FALSE)=SUM(K33:R33),"ок!","ОШ!")</f>
        <v>ОШ!</v>
      </c>
      <c r="EN33" s="67">
        <v>1</v>
      </c>
      <c r="EO33" s="61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1" t="s">
        <v>328</v>
      </c>
      <c r="FG33" s="63" t="s">
        <v>328</v>
      </c>
      <c r="FH33" s="61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 t="s">
        <v>47</v>
      </c>
      <c r="GF33" s="60" t="s">
        <v>328</v>
      </c>
      <c r="GG33" s="60" t="s">
        <v>328</v>
      </c>
      <c r="GH33" s="60" t="s">
        <v>328</v>
      </c>
      <c r="GI33" s="60" t="s">
        <v>328</v>
      </c>
      <c r="GJ33" s="60" t="s">
        <v>328</v>
      </c>
      <c r="GK33" s="60" t="s">
        <v>328</v>
      </c>
      <c r="GL33" s="60" t="s">
        <v>328</v>
      </c>
      <c r="GM33" s="60" t="s">
        <v>328</v>
      </c>
      <c r="GN33" s="78" t="s">
        <v>328</v>
      </c>
      <c r="GO33" s="61">
        <f t="shared" si="37"/>
        <v>40</v>
      </c>
      <c r="GP33" s="60">
        <f t="shared" si="38"/>
        <v>0</v>
      </c>
      <c r="GQ33" s="60">
        <f t="shared" si="16"/>
        <v>0</v>
      </c>
      <c r="GR33" s="60">
        <f t="shared" si="39"/>
        <v>0</v>
      </c>
      <c r="GS33" s="60">
        <f t="shared" si="17"/>
        <v>1</v>
      </c>
      <c r="GT33" s="60">
        <f t="shared" si="18"/>
        <v>0</v>
      </c>
      <c r="GU33" s="60">
        <f t="shared" si="19"/>
        <v>0</v>
      </c>
      <c r="GV33" s="60">
        <f t="shared" si="20"/>
        <v>11</v>
      </c>
      <c r="GW33" s="81" t="str">
        <f t="shared" si="21"/>
        <v>ок!</v>
      </c>
      <c r="GX33" s="80">
        <v>2</v>
      </c>
      <c r="GY33" s="61" t="s">
        <v>356</v>
      </c>
      <c r="GZ33" s="60" t="s">
        <v>356</v>
      </c>
      <c r="HA33" s="60" t="s">
        <v>356</v>
      </c>
      <c r="HB33" s="60" t="s">
        <v>356</v>
      </c>
      <c r="HC33" s="60" t="s">
        <v>356</v>
      </c>
      <c r="HD33" s="60" t="s">
        <v>356</v>
      </c>
      <c r="HE33" s="60" t="s">
        <v>356</v>
      </c>
      <c r="HF33" s="60" t="s">
        <v>356</v>
      </c>
      <c r="HG33" s="60" t="s">
        <v>356</v>
      </c>
      <c r="HH33" s="60" t="s">
        <v>356</v>
      </c>
      <c r="HI33" s="60" t="s">
        <v>356</v>
      </c>
      <c r="HJ33" s="60" t="s">
        <v>356</v>
      </c>
      <c r="HK33" s="60" t="s">
        <v>356</v>
      </c>
      <c r="HL33" s="60" t="s">
        <v>356</v>
      </c>
      <c r="HM33" s="60" t="s">
        <v>356</v>
      </c>
      <c r="HN33" s="60" t="s">
        <v>356</v>
      </c>
      <c r="HO33" s="60" t="s">
        <v>47</v>
      </c>
      <c r="HP33" s="61" t="s">
        <v>328</v>
      </c>
      <c r="HQ33" s="78" t="s">
        <v>328</v>
      </c>
      <c r="HR33" s="61" t="s">
        <v>356</v>
      </c>
      <c r="HS33" s="60" t="s">
        <v>356</v>
      </c>
      <c r="HT33" s="60" t="s">
        <v>356</v>
      </c>
      <c r="HU33" s="60" t="s">
        <v>356</v>
      </c>
      <c r="HV33" s="60" t="s">
        <v>356</v>
      </c>
      <c r="HW33" s="60" t="s">
        <v>356</v>
      </c>
      <c r="HX33" s="60" t="s">
        <v>356</v>
      </c>
      <c r="HY33" s="60" t="s">
        <v>356</v>
      </c>
      <c r="HZ33" s="60" t="s">
        <v>356</v>
      </c>
      <c r="IA33" s="60" t="s">
        <v>356</v>
      </c>
      <c r="IB33" s="60" t="s">
        <v>356</v>
      </c>
      <c r="IC33" s="60" t="s">
        <v>356</v>
      </c>
      <c r="ID33" s="60" t="s">
        <v>356</v>
      </c>
      <c r="IE33" s="60" t="s">
        <v>356</v>
      </c>
      <c r="IF33" s="60" t="s">
        <v>356</v>
      </c>
      <c r="IG33" s="60" t="s">
        <v>356</v>
      </c>
      <c r="IH33" s="60" t="s">
        <v>356</v>
      </c>
      <c r="II33" s="60" t="s">
        <v>356</v>
      </c>
      <c r="IJ33" s="60" t="s">
        <v>356</v>
      </c>
      <c r="IK33" s="60" t="s">
        <v>356</v>
      </c>
      <c r="IL33" s="60" t="s">
        <v>356</v>
      </c>
      <c r="IM33" s="60" t="s">
        <v>356</v>
      </c>
      <c r="IN33" s="60" t="s">
        <v>356</v>
      </c>
      <c r="IO33" s="60" t="s">
        <v>369</v>
      </c>
      <c r="IP33" s="60" t="s">
        <v>328</v>
      </c>
      <c r="IQ33" s="60" t="s">
        <v>328</v>
      </c>
      <c r="IR33" s="60" t="s">
        <v>328</v>
      </c>
      <c r="IS33" s="60" t="s">
        <v>328</v>
      </c>
      <c r="IT33" s="60" t="s">
        <v>328</v>
      </c>
      <c r="IU33" s="60" t="s">
        <v>328</v>
      </c>
      <c r="IV33" s="60" t="s">
        <v>328</v>
      </c>
      <c r="IW33" s="60" t="s">
        <v>328</v>
      </c>
      <c r="IX33" s="63" t="s">
        <v>328</v>
      </c>
      <c r="IY33" s="61">
        <f t="shared" si="40"/>
        <v>39</v>
      </c>
      <c r="IZ33" s="60">
        <f t="shared" si="41"/>
        <v>0</v>
      </c>
      <c r="JA33" s="60">
        <f t="shared" si="22"/>
        <v>0</v>
      </c>
      <c r="JB33" s="60">
        <f t="shared" si="42"/>
        <v>0</v>
      </c>
      <c r="JC33" s="60">
        <f t="shared" si="23"/>
        <v>2</v>
      </c>
      <c r="JD33" s="60">
        <f t="shared" si="24"/>
        <v>0</v>
      </c>
      <c r="JE33" s="60">
        <f t="shared" si="43"/>
        <v>0</v>
      </c>
      <c r="JF33" s="60">
        <f t="shared" si="25"/>
        <v>11</v>
      </c>
      <c r="JG33" s="81" t="str">
        <f t="shared" si="26"/>
        <v>ок!</v>
      </c>
      <c r="JH33" s="80">
        <v>3</v>
      </c>
      <c r="JI33" s="61" t="s">
        <v>357</v>
      </c>
      <c r="JJ33" s="60" t="s">
        <v>357</v>
      </c>
      <c r="JK33" s="60" t="s">
        <v>357</v>
      </c>
      <c r="JL33" s="60" t="s">
        <v>357</v>
      </c>
      <c r="JM33" s="60" t="s">
        <v>357</v>
      </c>
      <c r="JN33" s="60" t="s">
        <v>357</v>
      </c>
      <c r="JO33" s="60" t="s">
        <v>357</v>
      </c>
      <c r="JP33" s="60" t="s">
        <v>357</v>
      </c>
      <c r="JQ33" s="60" t="s">
        <v>357</v>
      </c>
      <c r="JR33" s="60" t="s">
        <v>357</v>
      </c>
      <c r="JS33" s="60" t="s">
        <v>357</v>
      </c>
      <c r="JT33" s="60" t="s">
        <v>357</v>
      </c>
      <c r="JU33" s="60" t="s">
        <v>357</v>
      </c>
      <c r="JV33" s="60" t="s">
        <v>357</v>
      </c>
      <c r="JW33" s="60" t="s">
        <v>357</v>
      </c>
      <c r="JX33" s="60" t="s">
        <v>357</v>
      </c>
      <c r="JY33" s="60" t="s">
        <v>47</v>
      </c>
      <c r="JZ33" s="61" t="s">
        <v>328</v>
      </c>
      <c r="KA33" s="63" t="s">
        <v>328</v>
      </c>
      <c r="KB33" s="61" t="s">
        <v>357</v>
      </c>
      <c r="KC33" s="60" t="s">
        <v>357</v>
      </c>
      <c r="KD33" s="60" t="s">
        <v>357</v>
      </c>
      <c r="KE33" s="60" t="s">
        <v>357</v>
      </c>
      <c r="KF33" s="60" t="s">
        <v>357</v>
      </c>
      <c r="KG33" s="60" t="s">
        <v>357</v>
      </c>
      <c r="KH33" s="60" t="s">
        <v>357</v>
      </c>
      <c r="KI33" s="60" t="s">
        <v>357</v>
      </c>
      <c r="KJ33" s="60" t="s">
        <v>357</v>
      </c>
      <c r="KK33" s="60" t="s">
        <v>357</v>
      </c>
      <c r="KL33" s="60" t="s">
        <v>357</v>
      </c>
      <c r="KM33" s="60" t="s">
        <v>357</v>
      </c>
      <c r="KN33" s="60" t="s">
        <v>357</v>
      </c>
      <c r="KO33" s="60" t="s">
        <v>357</v>
      </c>
      <c r="KP33" s="60" t="s">
        <v>357</v>
      </c>
      <c r="KQ33" s="60" t="s">
        <v>357</v>
      </c>
      <c r="KR33" s="60" t="s">
        <v>357</v>
      </c>
      <c r="KS33" s="60" t="s">
        <v>357</v>
      </c>
      <c r="KT33" s="60" t="s">
        <v>357</v>
      </c>
      <c r="KU33" s="60" t="s">
        <v>357</v>
      </c>
      <c r="KV33" s="60" t="s">
        <v>357</v>
      </c>
      <c r="KW33" s="60" t="s">
        <v>357</v>
      </c>
      <c r="KX33" s="60" t="s">
        <v>357</v>
      </c>
      <c r="KY33" s="60" t="s">
        <v>47</v>
      </c>
      <c r="KZ33" s="60" t="s">
        <v>328</v>
      </c>
      <c r="LA33" s="60" t="s">
        <v>328</v>
      </c>
      <c r="LB33" s="60" t="s">
        <v>328</v>
      </c>
      <c r="LC33" s="60" t="s">
        <v>328</v>
      </c>
      <c r="LD33" s="60" t="s">
        <v>328</v>
      </c>
      <c r="LE33" s="60" t="s">
        <v>328</v>
      </c>
      <c r="LF33" s="60" t="s">
        <v>328</v>
      </c>
      <c r="LG33" s="60" t="s">
        <v>328</v>
      </c>
      <c r="LH33" s="78" t="s">
        <v>328</v>
      </c>
      <c r="LI33" s="61">
        <f t="shared" si="44"/>
        <v>39</v>
      </c>
      <c r="LJ33" s="60">
        <f t="shared" si="45"/>
        <v>0</v>
      </c>
      <c r="LK33" s="60">
        <f t="shared" si="27"/>
        <v>0</v>
      </c>
      <c r="LL33" s="60">
        <f t="shared" si="46"/>
        <v>0</v>
      </c>
      <c r="LM33" s="60">
        <f t="shared" si="28"/>
        <v>2</v>
      </c>
      <c r="LN33" s="60">
        <f t="shared" si="29"/>
        <v>0</v>
      </c>
      <c r="LO33" s="60">
        <f t="shared" si="30"/>
        <v>0</v>
      </c>
      <c r="LP33" s="60">
        <f t="shared" si="31"/>
        <v>11</v>
      </c>
      <c r="LQ33" s="81" t="str">
        <f t="shared" si="32"/>
        <v>ок!</v>
      </c>
      <c r="LR33" s="80">
        <v>4</v>
      </c>
      <c r="LS33" s="61" t="s">
        <v>357</v>
      </c>
      <c r="LT33" s="61" t="s">
        <v>357</v>
      </c>
      <c r="LU33" s="61" t="s">
        <v>357</v>
      </c>
      <c r="LV33" s="61" t="s">
        <v>357</v>
      </c>
      <c r="LW33" s="60" t="s">
        <v>357</v>
      </c>
      <c r="LX33" s="60" t="s">
        <v>357</v>
      </c>
      <c r="LY33" s="60" t="s">
        <v>357</v>
      </c>
      <c r="LZ33" s="60" t="s">
        <v>357</v>
      </c>
      <c r="MA33" s="60" t="s">
        <v>357</v>
      </c>
      <c r="MB33" s="60" t="s">
        <v>357</v>
      </c>
      <c r="MC33" s="60" t="s">
        <v>357</v>
      </c>
      <c r="MD33" s="60" t="s">
        <v>357</v>
      </c>
      <c r="ME33" s="60" t="s">
        <v>357</v>
      </c>
      <c r="MF33" s="60" t="s">
        <v>357</v>
      </c>
      <c r="MG33" s="60" t="s">
        <v>357</v>
      </c>
      <c r="MH33" s="60" t="s">
        <v>357</v>
      </c>
      <c r="MI33" s="60" t="s">
        <v>357</v>
      </c>
      <c r="MJ33" s="61" t="s">
        <v>328</v>
      </c>
      <c r="MK33" s="63" t="s">
        <v>328</v>
      </c>
      <c r="ML33" s="61" t="s">
        <v>357</v>
      </c>
      <c r="MM33" s="60" t="s">
        <v>357</v>
      </c>
      <c r="MN33" s="60" t="s">
        <v>357</v>
      </c>
      <c r="MO33" s="60" t="s">
        <v>357</v>
      </c>
      <c r="MP33" s="60" t="s">
        <v>357</v>
      </c>
      <c r="MQ33" s="60" t="s">
        <v>357</v>
      </c>
      <c r="MR33" s="60" t="s">
        <v>363</v>
      </c>
      <c r="MS33" s="60" t="s">
        <v>376</v>
      </c>
      <c r="MT33" s="60" t="s">
        <v>376</v>
      </c>
      <c r="MU33" s="60" t="s">
        <v>376</v>
      </c>
      <c r="MV33" s="60" t="s">
        <v>376</v>
      </c>
      <c r="MW33" s="60" t="s">
        <v>376</v>
      </c>
      <c r="MX33" s="60" t="s">
        <v>395</v>
      </c>
      <c r="MY33" s="60" t="s">
        <v>360</v>
      </c>
      <c r="MZ33" s="60" t="s">
        <v>347</v>
      </c>
      <c r="NA33" s="60" t="s">
        <v>347</v>
      </c>
      <c r="NB33" s="60" t="s">
        <v>347</v>
      </c>
      <c r="NC33" s="60" t="s">
        <v>347</v>
      </c>
      <c r="ND33" s="60" t="s">
        <v>31</v>
      </c>
      <c r="NE33" s="60" t="s">
        <v>31</v>
      </c>
      <c r="NF33" s="60" t="s">
        <v>31</v>
      </c>
      <c r="NG33" s="60" t="s">
        <v>31</v>
      </c>
      <c r="NH33" s="60" t="s">
        <v>336</v>
      </c>
      <c r="NI33" s="60" t="s">
        <v>336</v>
      </c>
      <c r="NJ33" s="60" t="s">
        <v>354</v>
      </c>
      <c r="NK33" s="60" t="s">
        <v>354</v>
      </c>
      <c r="NL33" s="60" t="s">
        <v>354</v>
      </c>
      <c r="NM33" s="60" t="s">
        <v>354</v>
      </c>
      <c r="NN33" s="60" t="s">
        <v>354</v>
      </c>
      <c r="NO33" s="60" t="s">
        <v>354</v>
      </c>
      <c r="NP33" s="60" t="s">
        <v>354</v>
      </c>
      <c r="NQ33" s="60" t="s">
        <v>354</v>
      </c>
      <c r="NR33" s="78" t="s">
        <v>354</v>
      </c>
      <c r="NS33" s="61">
        <f t="shared" si="47"/>
        <v>23</v>
      </c>
      <c r="NT33" s="60">
        <f t="shared" si="48"/>
        <v>0</v>
      </c>
      <c r="NU33" s="60">
        <f>COUNTIF(LS33:NR33,"ПП.Д")</f>
        <v>4</v>
      </c>
      <c r="NV33" s="60">
        <f>COUNTIF(LS33:NR33,"ПП*")+COUNTIF(LS33:NR33,"*|ПП*")/2-COUNTIF(LS33:NR33,"ПП*|*")/2-NU33</f>
        <v>6</v>
      </c>
      <c r="NW33" s="60">
        <f>COUNTIF(LS33:NR33,"С*")+COUNTIF(LS33:NR33,"*|С*")/2-COUNTIF(LS33:NR33,"С*|*")/2</f>
        <v>2</v>
      </c>
      <c r="NX33" s="60">
        <f>COUNTIF(LS33:NR33,"Д")</f>
        <v>4</v>
      </c>
      <c r="NY33" s="60">
        <f>COUNTIF(LS33:NR33,"ГИА")</f>
        <v>2</v>
      </c>
      <c r="NZ33" s="60">
        <f>COUNTIF(LS33:NR33,"К")+COUNTIF(LS33:NR33,"*|К")/2+COUNTIF(LS33:NR33,"К|*")/2</f>
        <v>2</v>
      </c>
      <c r="OA33" s="81" t="str">
        <f>IF(SUM(NS33:NZ33)+COUNTIF(LS33:NR33,"=~*")=52,"ок!","ОШ!")</f>
        <v>ок!</v>
      </c>
      <c r="OB33" s="68"/>
      <c r="OC33" s="68"/>
      <c r="OD33" s="68"/>
      <c r="OE33" s="68"/>
      <c r="OF33" s="68"/>
      <c r="OG33" s="68"/>
      <c r="OH33" s="68"/>
      <c r="OI33" s="68"/>
      <c r="OJ33" s="68"/>
      <c r="OK33" s="68"/>
      <c r="OL33" s="68"/>
      <c r="OM33" s="68"/>
      <c r="ON33" s="68"/>
      <c r="OO33" s="68"/>
      <c r="OP33" s="68"/>
      <c r="OQ33" s="68"/>
      <c r="OR33" s="68"/>
      <c r="OS33" s="68"/>
      <c r="OT33" s="68"/>
      <c r="OU33" s="68"/>
      <c r="OV33" s="68"/>
      <c r="OW33" s="68"/>
      <c r="OX33" s="68"/>
      <c r="OY33" s="68"/>
      <c r="OZ33" s="68"/>
      <c r="PA33" s="68"/>
      <c r="PB33" s="68"/>
      <c r="PC33" s="68"/>
      <c r="PD33" s="68"/>
      <c r="PE33" s="68"/>
      <c r="PF33" s="68"/>
      <c r="PG33" s="68"/>
      <c r="PH33" s="68"/>
      <c r="PI33" s="68"/>
      <c r="PJ33" s="68"/>
      <c r="PK33" s="68"/>
      <c r="PL33" s="68"/>
      <c r="PM33" s="68"/>
      <c r="PN33" s="68"/>
      <c r="PO33" s="68"/>
      <c r="PP33" s="68"/>
      <c r="PQ33" s="68"/>
      <c r="PR33" s="68"/>
      <c r="PS33" s="68"/>
      <c r="PT33" s="68"/>
      <c r="PU33" s="68"/>
      <c r="PV33" s="68"/>
      <c r="PW33" s="68"/>
      <c r="PX33" s="68"/>
      <c r="PY33" s="68"/>
      <c r="PZ33" s="68"/>
      <c r="QA33" s="68"/>
      <c r="QB33" s="68"/>
      <c r="QC33" s="61"/>
      <c r="QD33" s="60"/>
      <c r="QE33" s="60"/>
      <c r="QF33" s="60"/>
      <c r="QG33" s="60"/>
      <c r="QH33" s="60"/>
      <c r="QI33" s="60"/>
      <c r="QJ33" s="60"/>
      <c r="QK33" s="81"/>
      <c r="QL33" s="68"/>
      <c r="QM33" s="68"/>
      <c r="QN33" s="68"/>
      <c r="QO33" s="68"/>
      <c r="QP33" s="68"/>
      <c r="QQ33" s="68"/>
      <c r="QR33" s="68"/>
      <c r="QS33" s="68"/>
      <c r="QT33" s="68"/>
      <c r="QU33" s="68"/>
      <c r="QV33" s="68"/>
      <c r="QW33" s="68"/>
      <c r="QX33" s="68"/>
      <c r="QY33" s="68"/>
      <c r="QZ33" s="68"/>
      <c r="RA33" s="68"/>
      <c r="RB33" s="68"/>
      <c r="RC33" s="68"/>
      <c r="RD33" s="68"/>
      <c r="RE33" s="68"/>
      <c r="RF33" s="68"/>
      <c r="RG33" s="68"/>
      <c r="RH33" s="68"/>
      <c r="RI33" s="68"/>
      <c r="RJ33" s="68"/>
      <c r="RK33" s="68"/>
      <c r="RL33" s="68"/>
      <c r="RM33" s="68"/>
      <c r="RN33" s="68"/>
      <c r="RO33" s="68"/>
      <c r="RP33" s="68"/>
      <c r="RQ33" s="68"/>
      <c r="RR33" s="68"/>
      <c r="RS33" s="68"/>
      <c r="RT33" s="68"/>
      <c r="RU33" s="68"/>
      <c r="RV33" s="68"/>
      <c r="RW33" s="68"/>
      <c r="RX33" s="68"/>
      <c r="RY33" s="68"/>
      <c r="RZ33" s="68"/>
      <c r="SA33" s="68"/>
      <c r="SB33" s="68"/>
      <c r="SC33" s="68"/>
      <c r="SD33" s="68"/>
      <c r="SE33" s="68"/>
      <c r="SF33" s="68"/>
      <c r="SG33" s="68"/>
      <c r="SH33" s="68"/>
      <c r="SI33" s="68"/>
      <c r="SJ33" s="68"/>
      <c r="SK33" s="68"/>
      <c r="SL33" s="68"/>
      <c r="SM33" s="61"/>
      <c r="SN33" s="60"/>
      <c r="SO33" s="60"/>
      <c r="SP33" s="60"/>
      <c r="SQ33" s="60"/>
      <c r="SR33" s="60"/>
      <c r="SS33" s="60"/>
      <c r="ST33" s="60"/>
      <c r="SU33" s="81"/>
      <c r="UW33" s="61"/>
      <c r="UX33" s="60"/>
      <c r="UY33" s="60"/>
      <c r="UZ33" s="60"/>
      <c r="VA33" s="60"/>
      <c r="VB33" s="60"/>
      <c r="VC33" s="60"/>
      <c r="VD33" s="60"/>
      <c r="VE33" s="81"/>
      <c r="XG33" s="61"/>
      <c r="XH33" s="60"/>
      <c r="XI33" s="60"/>
      <c r="XJ33" s="60"/>
      <c r="XK33" s="60"/>
      <c r="XL33" s="60"/>
      <c r="XM33" s="60"/>
      <c r="XN33" s="60"/>
      <c r="XO33" s="81"/>
    </row>
    <row r="34" spans="1:639" hidden="1" x14ac:dyDescent="0.25">
      <c r="A34" s="70" t="str">
        <f t="shared" si="33"/>
        <v>Б24.02.02 Пр-во АД(2014)11 кл., очно-заочная</v>
      </c>
      <c r="B34" s="177" t="s">
        <v>659</v>
      </c>
      <c r="C34" s="178" t="s">
        <v>94</v>
      </c>
      <c r="D34" s="178" t="s">
        <v>355</v>
      </c>
      <c r="E34" s="178"/>
      <c r="F34" s="177">
        <v>2013</v>
      </c>
      <c r="G34" s="191">
        <f t="shared" si="0"/>
        <v>125</v>
      </c>
      <c r="H34" s="191">
        <f t="shared" si="1"/>
        <v>230</v>
      </c>
      <c r="I34" s="191" t="str">
        <f>IF(VLOOKUP(B34,ФГОС!A$3:U$34,5,FALSE)=INT(H34/62),INT(H34/62),"ОШ!")</f>
        <v>ОШ!</v>
      </c>
      <c r="J34" s="191">
        <f>IF(VLOOKUP(B34,ФГОС!A$3:U$34,6,FALSE)=INT(MOD(H34,62)/4.332),INT(MOD(H34,62)/4.332),"ОШ!")</f>
        <v>10</v>
      </c>
      <c r="K34" s="191">
        <f t="shared" si="2"/>
        <v>141</v>
      </c>
      <c r="L34" s="191">
        <f t="shared" si="3"/>
        <v>0</v>
      </c>
      <c r="M34" s="191">
        <f t="shared" si="4"/>
        <v>6</v>
      </c>
      <c r="N34" s="191">
        <f t="shared" si="5"/>
        <v>4</v>
      </c>
      <c r="O34" s="191">
        <f t="shared" si="6"/>
        <v>7</v>
      </c>
      <c r="P34" s="191">
        <f t="shared" si="7"/>
        <v>4</v>
      </c>
      <c r="Q34" s="191">
        <f t="shared" si="8"/>
        <v>2</v>
      </c>
      <c r="R34" s="191">
        <f t="shared" si="9"/>
        <v>35</v>
      </c>
      <c r="S34" s="237" t="str">
        <f>IF(VLOOKUP(B34,ФГОС!A$3:U$34,21,FALSE)=SUM(K34:R34),"ок!","ОШ!")</f>
        <v>ОШ!</v>
      </c>
      <c r="EN34" s="67">
        <v>1</v>
      </c>
      <c r="EO34" s="61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1" t="s">
        <v>328</v>
      </c>
      <c r="FG34" s="63" t="s">
        <v>328</v>
      </c>
      <c r="FH34" s="61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 t="s">
        <v>47</v>
      </c>
      <c r="GF34" s="60" t="s">
        <v>328</v>
      </c>
      <c r="GG34" s="60" t="s">
        <v>328</v>
      </c>
      <c r="GH34" s="60" t="s">
        <v>328</v>
      </c>
      <c r="GI34" s="60" t="s">
        <v>328</v>
      </c>
      <c r="GJ34" s="60" t="s">
        <v>328</v>
      </c>
      <c r="GK34" s="60" t="s">
        <v>328</v>
      </c>
      <c r="GL34" s="60" t="s">
        <v>328</v>
      </c>
      <c r="GM34" s="60" t="s">
        <v>328</v>
      </c>
      <c r="GN34" s="78" t="s">
        <v>328</v>
      </c>
      <c r="GO34" s="61">
        <f t="shared" si="37"/>
        <v>40</v>
      </c>
      <c r="GP34" s="60">
        <f t="shared" si="38"/>
        <v>0</v>
      </c>
      <c r="GQ34" s="60">
        <f t="shared" si="16"/>
        <v>0</v>
      </c>
      <c r="GR34" s="60">
        <f t="shared" si="39"/>
        <v>0</v>
      </c>
      <c r="GS34" s="60">
        <f t="shared" si="17"/>
        <v>1</v>
      </c>
      <c r="GT34" s="60">
        <f t="shared" si="18"/>
        <v>0</v>
      </c>
      <c r="GU34" s="60">
        <f t="shared" si="19"/>
        <v>0</v>
      </c>
      <c r="GV34" s="60">
        <f t="shared" si="20"/>
        <v>11</v>
      </c>
      <c r="GW34" s="81" t="str">
        <f t="shared" si="21"/>
        <v>ок!</v>
      </c>
      <c r="GX34" s="80">
        <v>2</v>
      </c>
      <c r="GY34" s="61" t="s">
        <v>356</v>
      </c>
      <c r="GZ34" s="60" t="s">
        <v>356</v>
      </c>
      <c r="HA34" s="60" t="s">
        <v>356</v>
      </c>
      <c r="HB34" s="60" t="s">
        <v>356</v>
      </c>
      <c r="HC34" s="60" t="s">
        <v>356</v>
      </c>
      <c r="HD34" s="60" t="s">
        <v>356</v>
      </c>
      <c r="HE34" s="60" t="s">
        <v>356</v>
      </c>
      <c r="HF34" s="60" t="s">
        <v>356</v>
      </c>
      <c r="HG34" s="60" t="s">
        <v>356</v>
      </c>
      <c r="HH34" s="60" t="s">
        <v>356</v>
      </c>
      <c r="HI34" s="60" t="s">
        <v>356</v>
      </c>
      <c r="HJ34" s="60" t="s">
        <v>356</v>
      </c>
      <c r="HK34" s="60" t="s">
        <v>356</v>
      </c>
      <c r="HL34" s="60" t="s">
        <v>356</v>
      </c>
      <c r="HM34" s="60" t="s">
        <v>356</v>
      </c>
      <c r="HN34" s="60" t="s">
        <v>356</v>
      </c>
      <c r="HO34" s="60" t="s">
        <v>47</v>
      </c>
      <c r="HP34" s="61" t="s">
        <v>328</v>
      </c>
      <c r="HQ34" s="78" t="s">
        <v>328</v>
      </c>
      <c r="HR34" s="61" t="s">
        <v>356</v>
      </c>
      <c r="HS34" s="60" t="s">
        <v>356</v>
      </c>
      <c r="HT34" s="60" t="s">
        <v>356</v>
      </c>
      <c r="HU34" s="60" t="s">
        <v>356</v>
      </c>
      <c r="HV34" s="60" t="s">
        <v>356</v>
      </c>
      <c r="HW34" s="60" t="s">
        <v>356</v>
      </c>
      <c r="HX34" s="60" t="s">
        <v>356</v>
      </c>
      <c r="HY34" s="60" t="s">
        <v>356</v>
      </c>
      <c r="HZ34" s="60" t="s">
        <v>356</v>
      </c>
      <c r="IA34" s="60" t="s">
        <v>356</v>
      </c>
      <c r="IB34" s="60" t="s">
        <v>356</v>
      </c>
      <c r="IC34" s="60" t="s">
        <v>356</v>
      </c>
      <c r="ID34" s="60" t="s">
        <v>356</v>
      </c>
      <c r="IE34" s="60" t="s">
        <v>356</v>
      </c>
      <c r="IF34" s="60" t="s">
        <v>356</v>
      </c>
      <c r="IG34" s="60" t="s">
        <v>356</v>
      </c>
      <c r="IH34" s="60" t="s">
        <v>356</v>
      </c>
      <c r="II34" s="60" t="s">
        <v>356</v>
      </c>
      <c r="IJ34" s="60" t="s">
        <v>356</v>
      </c>
      <c r="IK34" s="60" t="s">
        <v>356</v>
      </c>
      <c r="IL34" s="60" t="s">
        <v>356</v>
      </c>
      <c r="IM34" s="60" t="s">
        <v>356</v>
      </c>
      <c r="IN34" s="60" t="s">
        <v>356</v>
      </c>
      <c r="IO34" s="60" t="s">
        <v>360</v>
      </c>
      <c r="IP34" s="60" t="s">
        <v>328</v>
      </c>
      <c r="IQ34" s="60" t="s">
        <v>328</v>
      </c>
      <c r="IR34" s="60" t="s">
        <v>328</v>
      </c>
      <c r="IS34" s="60" t="s">
        <v>328</v>
      </c>
      <c r="IT34" s="60" t="s">
        <v>328</v>
      </c>
      <c r="IU34" s="60" t="s">
        <v>328</v>
      </c>
      <c r="IV34" s="60" t="s">
        <v>328</v>
      </c>
      <c r="IW34" s="60" t="s">
        <v>328</v>
      </c>
      <c r="IX34" s="63" t="s">
        <v>328</v>
      </c>
      <c r="IY34" s="61">
        <f t="shared" si="40"/>
        <v>39</v>
      </c>
      <c r="IZ34" s="60">
        <f t="shared" si="41"/>
        <v>0</v>
      </c>
      <c r="JA34" s="60">
        <f t="shared" si="22"/>
        <v>0</v>
      </c>
      <c r="JB34" s="60">
        <f t="shared" si="42"/>
        <v>0</v>
      </c>
      <c r="JC34" s="60">
        <f t="shared" si="23"/>
        <v>2</v>
      </c>
      <c r="JD34" s="60">
        <f t="shared" si="24"/>
        <v>0</v>
      </c>
      <c r="JE34" s="60">
        <f t="shared" si="43"/>
        <v>0</v>
      </c>
      <c r="JF34" s="60">
        <f t="shared" si="25"/>
        <v>11</v>
      </c>
      <c r="JG34" s="81" t="str">
        <f t="shared" si="26"/>
        <v>ок!</v>
      </c>
      <c r="JH34" s="80">
        <v>3</v>
      </c>
      <c r="JI34" s="61" t="s">
        <v>357</v>
      </c>
      <c r="JJ34" s="60" t="s">
        <v>357</v>
      </c>
      <c r="JK34" s="60" t="s">
        <v>357</v>
      </c>
      <c r="JL34" s="60" t="s">
        <v>357</v>
      </c>
      <c r="JM34" s="60" t="s">
        <v>357</v>
      </c>
      <c r="JN34" s="60" t="s">
        <v>357</v>
      </c>
      <c r="JO34" s="60" t="s">
        <v>357</v>
      </c>
      <c r="JP34" s="60" t="s">
        <v>357</v>
      </c>
      <c r="JQ34" s="60" t="s">
        <v>357</v>
      </c>
      <c r="JR34" s="60" t="s">
        <v>357</v>
      </c>
      <c r="JS34" s="60" t="s">
        <v>357</v>
      </c>
      <c r="JT34" s="60" t="s">
        <v>357</v>
      </c>
      <c r="JU34" s="60" t="s">
        <v>357</v>
      </c>
      <c r="JV34" s="60" t="s">
        <v>357</v>
      </c>
      <c r="JW34" s="60" t="s">
        <v>357</v>
      </c>
      <c r="JX34" s="60" t="s">
        <v>357</v>
      </c>
      <c r="JY34" s="60" t="s">
        <v>47</v>
      </c>
      <c r="JZ34" s="61" t="s">
        <v>328</v>
      </c>
      <c r="KA34" s="63" t="s">
        <v>328</v>
      </c>
      <c r="KB34" s="61" t="s">
        <v>357</v>
      </c>
      <c r="KC34" s="60" t="s">
        <v>357</v>
      </c>
      <c r="KD34" s="60" t="s">
        <v>357</v>
      </c>
      <c r="KE34" s="60" t="s">
        <v>357</v>
      </c>
      <c r="KF34" s="60" t="s">
        <v>357</v>
      </c>
      <c r="KG34" s="60" t="s">
        <v>357</v>
      </c>
      <c r="KH34" s="60" t="s">
        <v>357</v>
      </c>
      <c r="KI34" s="60" t="s">
        <v>357</v>
      </c>
      <c r="KJ34" s="60" t="s">
        <v>357</v>
      </c>
      <c r="KK34" s="60" t="s">
        <v>357</v>
      </c>
      <c r="KL34" s="60" t="s">
        <v>357</v>
      </c>
      <c r="KM34" s="60" t="s">
        <v>357</v>
      </c>
      <c r="KN34" s="60" t="s">
        <v>357</v>
      </c>
      <c r="KO34" s="60" t="s">
        <v>357</v>
      </c>
      <c r="KP34" s="60" t="s">
        <v>357</v>
      </c>
      <c r="KQ34" s="60" t="s">
        <v>357</v>
      </c>
      <c r="KR34" s="60" t="s">
        <v>357</v>
      </c>
      <c r="KS34" s="60" t="s">
        <v>357</v>
      </c>
      <c r="KT34" s="60" t="s">
        <v>357</v>
      </c>
      <c r="KU34" s="60" t="s">
        <v>357</v>
      </c>
      <c r="KV34" s="60" t="s">
        <v>357</v>
      </c>
      <c r="KW34" s="60" t="s">
        <v>357</v>
      </c>
      <c r="KX34" s="60" t="s">
        <v>357</v>
      </c>
      <c r="KY34" s="60" t="s">
        <v>369</v>
      </c>
      <c r="KZ34" s="60" t="s">
        <v>328</v>
      </c>
      <c r="LA34" s="60" t="s">
        <v>328</v>
      </c>
      <c r="LB34" s="60" t="s">
        <v>328</v>
      </c>
      <c r="LC34" s="60" t="s">
        <v>328</v>
      </c>
      <c r="LD34" s="60" t="s">
        <v>328</v>
      </c>
      <c r="LE34" s="60" t="s">
        <v>328</v>
      </c>
      <c r="LF34" s="60" t="s">
        <v>328</v>
      </c>
      <c r="LG34" s="60" t="s">
        <v>328</v>
      </c>
      <c r="LH34" s="78" t="s">
        <v>328</v>
      </c>
      <c r="LI34" s="61">
        <f t="shared" si="44"/>
        <v>39</v>
      </c>
      <c r="LJ34" s="60">
        <f t="shared" si="45"/>
        <v>0</v>
      </c>
      <c r="LK34" s="60">
        <f t="shared" si="27"/>
        <v>0</v>
      </c>
      <c r="LL34" s="60">
        <f t="shared" si="46"/>
        <v>0</v>
      </c>
      <c r="LM34" s="60">
        <f t="shared" si="28"/>
        <v>2</v>
      </c>
      <c r="LN34" s="60">
        <f t="shared" si="29"/>
        <v>0</v>
      </c>
      <c r="LO34" s="60">
        <f t="shared" si="30"/>
        <v>0</v>
      </c>
      <c r="LP34" s="60">
        <f t="shared" si="31"/>
        <v>11</v>
      </c>
      <c r="LQ34" s="81" t="str">
        <f t="shared" si="32"/>
        <v>ок!</v>
      </c>
      <c r="LR34" s="80">
        <v>4</v>
      </c>
      <c r="LS34" s="61" t="s">
        <v>357</v>
      </c>
      <c r="LT34" s="61" t="s">
        <v>357</v>
      </c>
      <c r="LU34" s="61" t="s">
        <v>357</v>
      </c>
      <c r="LV34" s="61" t="s">
        <v>357</v>
      </c>
      <c r="LW34" s="60" t="s">
        <v>357</v>
      </c>
      <c r="LX34" s="60" t="s">
        <v>357</v>
      </c>
      <c r="LY34" s="60" t="s">
        <v>357</v>
      </c>
      <c r="LZ34" s="60" t="s">
        <v>357</v>
      </c>
      <c r="MA34" s="60" t="s">
        <v>357</v>
      </c>
      <c r="MB34" s="60" t="s">
        <v>357</v>
      </c>
      <c r="MC34" s="60" t="s">
        <v>357</v>
      </c>
      <c r="MD34" s="60" t="s">
        <v>357</v>
      </c>
      <c r="ME34" s="60" t="s">
        <v>357</v>
      </c>
      <c r="MF34" s="60" t="s">
        <v>357</v>
      </c>
      <c r="MG34" s="60" t="s">
        <v>357</v>
      </c>
      <c r="MH34" s="60" t="s">
        <v>357</v>
      </c>
      <c r="MI34" s="60" t="s">
        <v>357</v>
      </c>
      <c r="MJ34" s="61" t="s">
        <v>328</v>
      </c>
      <c r="MK34" s="63" t="s">
        <v>328</v>
      </c>
      <c r="ML34" s="61" t="s">
        <v>357</v>
      </c>
      <c r="MM34" s="60" t="s">
        <v>357</v>
      </c>
      <c r="MN34" s="60" t="s">
        <v>357</v>
      </c>
      <c r="MO34" s="60" t="s">
        <v>357</v>
      </c>
      <c r="MP34" s="60" t="s">
        <v>357</v>
      </c>
      <c r="MQ34" s="60" t="s">
        <v>357</v>
      </c>
      <c r="MR34" s="60" t="s">
        <v>363</v>
      </c>
      <c r="MS34" s="60" t="s">
        <v>363</v>
      </c>
      <c r="MT34" s="60" t="s">
        <v>363</v>
      </c>
      <c r="MU34" s="60" t="s">
        <v>363</v>
      </c>
      <c r="MV34" s="60" t="s">
        <v>363</v>
      </c>
      <c r="MW34" s="60" t="s">
        <v>387</v>
      </c>
      <c r="MX34" s="60" t="s">
        <v>395</v>
      </c>
      <c r="MY34" s="60" t="s">
        <v>47</v>
      </c>
      <c r="MZ34" s="60" t="s">
        <v>347</v>
      </c>
      <c r="NA34" s="60" t="s">
        <v>347</v>
      </c>
      <c r="NB34" s="60" t="s">
        <v>347</v>
      </c>
      <c r="NC34" s="60" t="s">
        <v>347</v>
      </c>
      <c r="ND34" s="60" t="s">
        <v>31</v>
      </c>
      <c r="NE34" s="60" t="s">
        <v>31</v>
      </c>
      <c r="NF34" s="60" t="s">
        <v>31</v>
      </c>
      <c r="NG34" s="60" t="s">
        <v>31</v>
      </c>
      <c r="NH34" s="60" t="s">
        <v>336</v>
      </c>
      <c r="NI34" s="60" t="s">
        <v>336</v>
      </c>
      <c r="NJ34" s="60" t="s">
        <v>354</v>
      </c>
      <c r="NK34" s="60" t="s">
        <v>354</v>
      </c>
      <c r="NL34" s="60" t="s">
        <v>354</v>
      </c>
      <c r="NM34" s="60" t="s">
        <v>354</v>
      </c>
      <c r="NN34" s="60" t="s">
        <v>354</v>
      </c>
      <c r="NO34" s="60" t="s">
        <v>354</v>
      </c>
      <c r="NP34" s="60" t="s">
        <v>354</v>
      </c>
      <c r="NQ34" s="60" t="s">
        <v>354</v>
      </c>
      <c r="NR34" s="78" t="s">
        <v>354</v>
      </c>
      <c r="NS34" s="61">
        <f t="shared" si="47"/>
        <v>23</v>
      </c>
      <c r="NT34" s="60">
        <f t="shared" si="48"/>
        <v>0</v>
      </c>
      <c r="NU34" s="60">
        <f>COUNTIF(LS34:NR34,"ПП.Д")</f>
        <v>4</v>
      </c>
      <c r="NV34" s="60">
        <f>COUNTIF(LS34:NR34,"ПП*")+COUNTIF(LS34:NR34,"*|ПП*")/2-COUNTIF(LS34:NR34,"ПП*|*")/2-NU34</f>
        <v>6</v>
      </c>
      <c r="NW34" s="60">
        <f>COUNTIF(LS34:NR34,"С*")+COUNTIF(LS34:NR34,"*|С*")/2-COUNTIF(LS34:NR34,"С*|*")/2</f>
        <v>2</v>
      </c>
      <c r="NX34" s="60">
        <f>COUNTIF(LS34:NR34,"Д")</f>
        <v>4</v>
      </c>
      <c r="NY34" s="60">
        <f>COUNTIF(LS34:NR34,"ГИА")</f>
        <v>2</v>
      </c>
      <c r="NZ34" s="60">
        <f>COUNTIF(LS34:NR34,"К")+COUNTIF(LS34:NR34,"*|К")/2+COUNTIF(LS34:NR34,"К|*")/2</f>
        <v>2</v>
      </c>
      <c r="OA34" s="81" t="str">
        <f>IF(SUM(NS34:NZ34)+COUNTIF(LS34:NR34,"=~*")=52,"ок!","ОШ!")</f>
        <v>ок!</v>
      </c>
      <c r="OB34" s="68"/>
      <c r="OC34" s="68"/>
      <c r="OD34" s="68"/>
      <c r="OE34" s="68"/>
      <c r="OF34" s="68"/>
      <c r="OG34" s="68"/>
      <c r="OH34" s="68"/>
      <c r="OI34" s="68"/>
      <c r="OJ34" s="68"/>
      <c r="OK34" s="68"/>
      <c r="OL34" s="68"/>
      <c r="OM34" s="68"/>
      <c r="ON34" s="68"/>
      <c r="OO34" s="68"/>
      <c r="OP34" s="68"/>
      <c r="OQ34" s="68"/>
      <c r="OR34" s="68"/>
      <c r="OS34" s="68"/>
      <c r="OT34" s="68"/>
      <c r="OU34" s="68"/>
      <c r="OV34" s="68"/>
      <c r="OW34" s="68"/>
      <c r="OX34" s="68"/>
      <c r="OY34" s="68"/>
      <c r="OZ34" s="68"/>
      <c r="PA34" s="68"/>
      <c r="PB34" s="68"/>
      <c r="PC34" s="68"/>
      <c r="PD34" s="68"/>
      <c r="PE34" s="68"/>
      <c r="PF34" s="68"/>
      <c r="PG34" s="68"/>
      <c r="PH34" s="68"/>
      <c r="PI34" s="68"/>
      <c r="PJ34" s="68"/>
      <c r="PK34" s="68"/>
      <c r="PL34" s="68"/>
      <c r="PM34" s="68"/>
      <c r="PN34" s="68"/>
      <c r="PO34" s="68"/>
      <c r="PP34" s="68"/>
      <c r="PQ34" s="68"/>
      <c r="PR34" s="68"/>
      <c r="PS34" s="68"/>
      <c r="PT34" s="68"/>
      <c r="PU34" s="68"/>
      <c r="PV34" s="68"/>
      <c r="PW34" s="68"/>
      <c r="PX34" s="68"/>
      <c r="PY34" s="68"/>
      <c r="PZ34" s="68"/>
      <c r="QA34" s="68"/>
      <c r="QB34" s="68"/>
      <c r="QC34" s="61"/>
      <c r="QD34" s="60"/>
      <c r="QE34" s="60"/>
      <c r="QF34" s="60"/>
      <c r="QG34" s="60"/>
      <c r="QH34" s="60"/>
      <c r="QI34" s="60"/>
      <c r="QJ34" s="60"/>
      <c r="QK34" s="81"/>
      <c r="QL34" s="68"/>
      <c r="QM34" s="68"/>
      <c r="QN34" s="68"/>
      <c r="QO34" s="68"/>
      <c r="QP34" s="68"/>
      <c r="QQ34" s="68"/>
      <c r="QR34" s="68"/>
      <c r="QS34" s="68"/>
      <c r="QT34" s="68"/>
      <c r="QU34" s="68"/>
      <c r="QV34" s="68"/>
      <c r="QW34" s="68"/>
      <c r="QX34" s="68"/>
      <c r="QY34" s="68"/>
      <c r="QZ34" s="68"/>
      <c r="RA34" s="68"/>
      <c r="RB34" s="68"/>
      <c r="RC34" s="68"/>
      <c r="RD34" s="68"/>
      <c r="RE34" s="68"/>
      <c r="RF34" s="68"/>
      <c r="RG34" s="68"/>
      <c r="RH34" s="68"/>
      <c r="RI34" s="68"/>
      <c r="RJ34" s="68"/>
      <c r="RK34" s="68"/>
      <c r="RL34" s="68"/>
      <c r="RM34" s="68"/>
      <c r="RN34" s="68"/>
      <c r="RO34" s="68"/>
      <c r="RP34" s="68"/>
      <c r="RQ34" s="68"/>
      <c r="RR34" s="68"/>
      <c r="RS34" s="68"/>
      <c r="RT34" s="68"/>
      <c r="RU34" s="68"/>
      <c r="RV34" s="68"/>
      <c r="RW34" s="68"/>
      <c r="RX34" s="68"/>
      <c r="RY34" s="68"/>
      <c r="RZ34" s="68"/>
      <c r="SA34" s="68"/>
      <c r="SB34" s="68"/>
      <c r="SC34" s="68"/>
      <c r="SD34" s="68"/>
      <c r="SE34" s="68"/>
      <c r="SF34" s="68"/>
      <c r="SG34" s="68"/>
      <c r="SH34" s="68"/>
      <c r="SI34" s="68"/>
      <c r="SJ34" s="68"/>
      <c r="SK34" s="68"/>
      <c r="SL34" s="68"/>
      <c r="SM34" s="61"/>
      <c r="SN34" s="60"/>
      <c r="SO34" s="60"/>
      <c r="SP34" s="60"/>
      <c r="SQ34" s="60"/>
      <c r="SR34" s="60"/>
      <c r="SS34" s="60"/>
      <c r="ST34" s="60"/>
      <c r="SU34" s="81"/>
      <c r="UW34" s="61"/>
      <c r="UX34" s="60"/>
      <c r="UY34" s="60"/>
      <c r="UZ34" s="60"/>
      <c r="VA34" s="60"/>
      <c r="VB34" s="60"/>
      <c r="VC34" s="60"/>
      <c r="VD34" s="60"/>
      <c r="VE34" s="81"/>
      <c r="XG34" s="61"/>
      <c r="XH34" s="60"/>
      <c r="XI34" s="60"/>
      <c r="XJ34" s="60"/>
      <c r="XK34" s="60"/>
      <c r="XL34" s="60"/>
      <c r="XM34" s="60"/>
      <c r="XN34" s="60"/>
      <c r="XO34" s="81"/>
    </row>
    <row r="35" spans="1:639" hidden="1" x14ac:dyDescent="0.25">
      <c r="A35" s="70" t="str">
        <f t="shared" si="33"/>
        <v>П11.01.01 Монтажник РЭАиП(2013)9 кл., очная</v>
      </c>
      <c r="B35" s="177" t="s">
        <v>662</v>
      </c>
      <c r="C35" s="178" t="s">
        <v>92</v>
      </c>
      <c r="D35" s="178" t="s">
        <v>350</v>
      </c>
      <c r="E35" s="178"/>
      <c r="F35" s="177">
        <v>2013</v>
      </c>
      <c r="G35" s="191">
        <f t="shared" ref="G35:G66" si="56">MATCH(1,$T35:$XFD35,0)</f>
        <v>125</v>
      </c>
      <c r="H35" s="191">
        <f t="shared" ref="H35:H66" si="57">MATCH("~*",$T35:$XFD35,0)-MATCH(1,$T35:$XFD35,0)</f>
        <v>146</v>
      </c>
      <c r="I35" s="191">
        <f>IF(VLOOKUP(B35,ФГОС!A$3:U$34,5,FALSE)=INT(H35/62),INT(H35/62),"ОШ!")</f>
        <v>2</v>
      </c>
      <c r="J35" s="191">
        <f>IF(VLOOKUP(B35,ФГОС!A$3:U$34,6,FALSE)=INT(MOD(H35,62)/4.332),INT(MOD(H35,62)/4.332),"ОШ!")</f>
        <v>5</v>
      </c>
      <c r="K35" s="191">
        <f t="shared" ref="K35:K66" si="58">SUMIF($T$1:$XFD$1,$K$1,$T35:$XFD35)</f>
        <v>77.5</v>
      </c>
      <c r="L35" s="191">
        <f t="shared" ref="L35:L66" si="59">SUMIF($T$1:$XFD$1,$L$1,$T35:$XFD35)</f>
        <v>10</v>
      </c>
      <c r="M35" s="191">
        <f t="shared" ref="M35:M66" si="60">SUMIF($T$1:$XFD$1,$M$1,$T35:$XFD35)</f>
        <v>9.5</v>
      </c>
      <c r="N35" s="191">
        <f t="shared" ref="N35:N66" si="61">SUMIF($T$1:$XFD$1,$N$1,$T35:$XFD35)</f>
        <v>0</v>
      </c>
      <c r="O35" s="191">
        <f t="shared" ref="O35:O66" si="62">SUMIF($T$1:$XFD$1,$O$1,$T35:$XFD35)</f>
        <v>3</v>
      </c>
      <c r="P35" s="191">
        <f t="shared" ref="P35:P66" si="63">SUMIF($T$1:$XFD$1,$P$1,$T35:$XFD35)</f>
        <v>0</v>
      </c>
      <c r="Q35" s="191">
        <f t="shared" ref="Q35:Q66" si="64">SUMIF($T$1:$XFD$1,$Q$1,$T35:$XFD35)</f>
        <v>1</v>
      </c>
      <c r="R35" s="191">
        <f t="shared" ref="R35:R66" si="65">SUMIF($T$1:$XFD$1,$R$1,$T35:$XFD35)</f>
        <v>24</v>
      </c>
      <c r="S35" s="237" t="str">
        <f>IF(VLOOKUP(B35,ФГОС!A$3:U$34,21,FALSE)=SUM(K35:R35),"ок!","ОШ!")</f>
        <v>ок!</v>
      </c>
      <c r="EN35" s="67">
        <v>1</v>
      </c>
      <c r="EO35" s="61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1" t="s">
        <v>328</v>
      </c>
      <c r="FG35" s="63" t="s">
        <v>328</v>
      </c>
      <c r="FH35" s="61" t="s">
        <v>614</v>
      </c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 t="s">
        <v>476</v>
      </c>
      <c r="GF35" s="60" t="s">
        <v>328</v>
      </c>
      <c r="GG35" s="60" t="s">
        <v>328</v>
      </c>
      <c r="GH35" s="60" t="s">
        <v>328</v>
      </c>
      <c r="GI35" s="60" t="s">
        <v>328</v>
      </c>
      <c r="GJ35" s="60" t="s">
        <v>328</v>
      </c>
      <c r="GK35" s="60" t="s">
        <v>328</v>
      </c>
      <c r="GL35" s="60" t="s">
        <v>328</v>
      </c>
      <c r="GM35" s="60" t="s">
        <v>328</v>
      </c>
      <c r="GN35" s="78" t="s">
        <v>328</v>
      </c>
      <c r="GO35" s="61">
        <f t="shared" si="37"/>
        <v>39.5</v>
      </c>
      <c r="GP35" s="60">
        <f t="shared" si="38"/>
        <v>1</v>
      </c>
      <c r="GQ35" s="60">
        <f t="shared" si="16"/>
        <v>0</v>
      </c>
      <c r="GR35" s="60">
        <f t="shared" si="39"/>
        <v>0.5</v>
      </c>
      <c r="GS35" s="60">
        <f t="shared" si="17"/>
        <v>0</v>
      </c>
      <c r="GT35" s="60">
        <f t="shared" si="18"/>
        <v>0</v>
      </c>
      <c r="GU35" s="60">
        <f t="shared" si="19"/>
        <v>0</v>
      </c>
      <c r="GV35" s="60">
        <f t="shared" si="20"/>
        <v>11</v>
      </c>
      <c r="GW35" s="81" t="str">
        <f t="shared" si="21"/>
        <v>ок!</v>
      </c>
      <c r="GX35" s="80">
        <v>2</v>
      </c>
      <c r="GY35" s="61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 t="s">
        <v>615</v>
      </c>
      <c r="HN35" s="60" t="s">
        <v>614</v>
      </c>
      <c r="HO35" s="60" t="s">
        <v>614</v>
      </c>
      <c r="HP35" s="61" t="s">
        <v>328</v>
      </c>
      <c r="HQ35" s="78" t="s">
        <v>328</v>
      </c>
      <c r="HR35" s="61" t="s">
        <v>614</v>
      </c>
      <c r="HS35" s="60" t="s">
        <v>614</v>
      </c>
      <c r="HT35" s="60" t="s">
        <v>614</v>
      </c>
      <c r="HU35" s="60" t="s">
        <v>614</v>
      </c>
      <c r="HV35" s="60" t="s">
        <v>614</v>
      </c>
      <c r="HW35" s="60" t="s">
        <v>616</v>
      </c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 t="s">
        <v>47</v>
      </c>
      <c r="IO35" s="60" t="s">
        <v>47</v>
      </c>
      <c r="IP35" s="60" t="s">
        <v>328</v>
      </c>
      <c r="IQ35" s="60" t="s">
        <v>328</v>
      </c>
      <c r="IR35" s="60" t="s">
        <v>328</v>
      </c>
      <c r="IS35" s="60" t="s">
        <v>328</v>
      </c>
      <c r="IT35" s="60" t="s">
        <v>328</v>
      </c>
      <c r="IU35" s="60" t="s">
        <v>328</v>
      </c>
      <c r="IV35" s="60" t="s">
        <v>328</v>
      </c>
      <c r="IW35" s="60" t="s">
        <v>328</v>
      </c>
      <c r="IX35" s="63" t="s">
        <v>328</v>
      </c>
      <c r="IY35" s="61">
        <f t="shared" si="40"/>
        <v>31</v>
      </c>
      <c r="IZ35" s="60">
        <f t="shared" si="41"/>
        <v>8</v>
      </c>
      <c r="JA35" s="60">
        <f t="shared" ref="JA35:JA65" si="66">COUNTIF(EO35:GN35,"ПП.Д")</f>
        <v>0</v>
      </c>
      <c r="JB35" s="60">
        <f t="shared" si="42"/>
        <v>0</v>
      </c>
      <c r="JC35" s="60">
        <f t="shared" ref="JC35:JC65" si="67">COUNTIF(GY35:IX35,"С*")+COUNTIF(GY35:IX35,"*|С*")/2-COUNTIF(GY35:IX35,"С*|*")/2</f>
        <v>2</v>
      </c>
      <c r="JD35" s="60">
        <f t="shared" ref="JD35:JD65" si="68">COUNTIF(GY35:IX35,"Д")</f>
        <v>0</v>
      </c>
      <c r="JE35" s="60">
        <f t="shared" si="43"/>
        <v>0</v>
      </c>
      <c r="JF35" s="60">
        <f t="shared" ref="JF35:JF65" si="69">COUNTIF(GY35:IX35,"К")+COUNTIF(GY35:IX35,"*|К")/2+COUNTIF(GY35:IX35,"К|*")/2</f>
        <v>11</v>
      </c>
      <c r="JG35" s="81" t="str">
        <f t="shared" ref="JG35:JG65" si="70">IF(SUM(IY35:JF35)+COUNTIF(GY35:IX35,"=~*")=52,"ок!","ОШ!")</f>
        <v>ок!</v>
      </c>
      <c r="JH35" s="80">
        <v>3</v>
      </c>
      <c r="JI35" s="61" t="s">
        <v>614</v>
      </c>
      <c r="JJ35" s="60"/>
      <c r="JK35" s="60"/>
      <c r="JL35" s="60"/>
      <c r="JM35" s="60"/>
      <c r="JN35" s="60"/>
      <c r="JO35" s="60"/>
      <c r="JP35" s="60"/>
      <c r="JQ35" s="60" t="s">
        <v>335</v>
      </c>
      <c r="JR35" s="60" t="s">
        <v>335</v>
      </c>
      <c r="JS35" s="60" t="s">
        <v>335</v>
      </c>
      <c r="JT35" s="60" t="s">
        <v>335</v>
      </c>
      <c r="JU35" s="60" t="s">
        <v>335</v>
      </c>
      <c r="JV35" s="60" t="s">
        <v>335</v>
      </c>
      <c r="JW35" s="60" t="s">
        <v>335</v>
      </c>
      <c r="JX35" s="60" t="s">
        <v>335</v>
      </c>
      <c r="JY35" s="60" t="s">
        <v>335</v>
      </c>
      <c r="JZ35" s="61" t="s">
        <v>328</v>
      </c>
      <c r="KA35" s="63" t="s">
        <v>328</v>
      </c>
      <c r="KB35" s="61" t="s">
        <v>47</v>
      </c>
      <c r="KC35" s="60" t="s">
        <v>336</v>
      </c>
      <c r="KD35" s="60" t="s">
        <v>354</v>
      </c>
      <c r="KE35" s="60" t="s">
        <v>354</v>
      </c>
      <c r="KF35" s="60" t="s">
        <v>354</v>
      </c>
      <c r="KG35" s="60" t="s">
        <v>354</v>
      </c>
      <c r="KH35" s="60" t="s">
        <v>354</v>
      </c>
      <c r="KI35" s="60" t="s">
        <v>354</v>
      </c>
      <c r="KJ35" s="60" t="s">
        <v>354</v>
      </c>
      <c r="KK35" s="60" t="s">
        <v>354</v>
      </c>
      <c r="KL35" s="60" t="s">
        <v>354</v>
      </c>
      <c r="KM35" s="60" t="s">
        <v>354</v>
      </c>
      <c r="KN35" s="60" t="s">
        <v>354</v>
      </c>
      <c r="KO35" s="60" t="s">
        <v>354</v>
      </c>
      <c r="KP35" s="60" t="s">
        <v>354</v>
      </c>
      <c r="KQ35" s="60" t="s">
        <v>354</v>
      </c>
      <c r="KR35" s="60" t="s">
        <v>354</v>
      </c>
      <c r="KS35" s="60" t="s">
        <v>354</v>
      </c>
      <c r="KT35" s="60" t="s">
        <v>354</v>
      </c>
      <c r="KU35" s="60" t="s">
        <v>354</v>
      </c>
      <c r="KV35" s="60" t="s">
        <v>354</v>
      </c>
      <c r="KW35" s="60" t="s">
        <v>354</v>
      </c>
      <c r="KX35" s="60" t="s">
        <v>354</v>
      </c>
      <c r="KY35" s="60" t="s">
        <v>354</v>
      </c>
      <c r="KZ35" s="60" t="s">
        <v>354</v>
      </c>
      <c r="LA35" s="60" t="s">
        <v>354</v>
      </c>
      <c r="LB35" s="60" t="s">
        <v>354</v>
      </c>
      <c r="LC35" s="60" t="s">
        <v>354</v>
      </c>
      <c r="LD35" s="60" t="s">
        <v>354</v>
      </c>
      <c r="LE35" s="60" t="s">
        <v>354</v>
      </c>
      <c r="LF35" s="60" t="s">
        <v>354</v>
      </c>
      <c r="LG35" s="60" t="s">
        <v>354</v>
      </c>
      <c r="LH35" s="78" t="s">
        <v>354</v>
      </c>
      <c r="LI35" s="61">
        <f t="shared" si="44"/>
        <v>7</v>
      </c>
      <c r="LJ35" s="60">
        <f t="shared" si="45"/>
        <v>1</v>
      </c>
      <c r="LK35" s="60">
        <f t="shared" ref="LK35:LK66" si="71">COUNTIF(JI35:LH35,"ПП.Д")</f>
        <v>0</v>
      </c>
      <c r="LL35" s="60">
        <f t="shared" si="46"/>
        <v>9</v>
      </c>
      <c r="LM35" s="60">
        <f t="shared" ref="LM35:LM66" si="72">COUNTIF(JI35:LH35,"С*")+COUNTIF(JI35:LH35,"*|С*")/2-COUNTIF(JI35:LH35,"С*|*")/2</f>
        <v>1</v>
      </c>
      <c r="LN35" s="60">
        <f t="shared" ref="LN35:LN66" si="73">COUNTIF(JI35:LH35,"Д")</f>
        <v>0</v>
      </c>
      <c r="LO35" s="60">
        <f t="shared" ref="LO35:LO66" si="74">COUNTIF(JI35:LH35,"ГИА")</f>
        <v>1</v>
      </c>
      <c r="LP35" s="60">
        <f t="shared" ref="LP35:LP66" si="75">COUNTIF(JI35:LH35,"К")+COUNTIF(JI35:LH35,"*|К")/2+COUNTIF(JI35:LH35,"К|*")/2</f>
        <v>2</v>
      </c>
      <c r="LQ35" s="81" t="str">
        <f t="shared" ref="LQ35:LQ66" si="76">IF(SUM(LI35:LP35)+COUNTIF(JI35:LH35,"=~*")=52,"ок!","ОШ!")</f>
        <v>ок!</v>
      </c>
      <c r="NS35" s="61"/>
      <c r="NT35" s="60"/>
      <c r="NU35" s="60"/>
      <c r="NV35" s="60"/>
      <c r="NW35" s="60"/>
      <c r="NX35" s="60"/>
      <c r="NY35" s="60"/>
      <c r="NZ35" s="60"/>
      <c r="OA35" s="81"/>
      <c r="QC35" s="61"/>
      <c r="QD35" s="60"/>
      <c r="QE35" s="60"/>
      <c r="QF35" s="60"/>
      <c r="QG35" s="60"/>
      <c r="QH35" s="60"/>
      <c r="QI35" s="60"/>
      <c r="QJ35" s="60"/>
      <c r="QK35" s="81"/>
      <c r="SM35" s="61"/>
      <c r="SN35" s="60"/>
      <c r="SO35" s="60"/>
      <c r="SP35" s="60"/>
      <c r="SQ35" s="60"/>
      <c r="SR35" s="60"/>
      <c r="SS35" s="60"/>
      <c r="ST35" s="60"/>
      <c r="SU35" s="81"/>
      <c r="UW35" s="61"/>
      <c r="UX35" s="60"/>
      <c r="UY35" s="60"/>
      <c r="UZ35" s="60"/>
      <c r="VA35" s="60"/>
      <c r="VB35" s="60"/>
      <c r="VC35" s="60"/>
      <c r="VD35" s="60"/>
      <c r="VE35" s="81"/>
      <c r="XG35" s="61"/>
      <c r="XH35" s="60"/>
      <c r="XI35" s="60"/>
      <c r="XJ35" s="60"/>
      <c r="XK35" s="60"/>
      <c r="XL35" s="60"/>
      <c r="XM35" s="60"/>
      <c r="XN35" s="60"/>
      <c r="XO35" s="81"/>
    </row>
    <row r="36" spans="1:639" hidden="1" x14ac:dyDescent="0.25">
      <c r="A36" s="70" t="str">
        <f t="shared" si="33"/>
        <v>П13.01.10 Элекртомонтер ЭО(2013)9 кл., очная</v>
      </c>
      <c r="B36" s="177" t="s">
        <v>664</v>
      </c>
      <c r="C36" s="178" t="s">
        <v>92</v>
      </c>
      <c r="D36" s="178" t="s">
        <v>350</v>
      </c>
      <c r="E36" s="178"/>
      <c r="F36" s="177">
        <v>2013</v>
      </c>
      <c r="G36" s="191">
        <f t="shared" si="56"/>
        <v>125</v>
      </c>
      <c r="H36" s="191">
        <f t="shared" si="57"/>
        <v>146</v>
      </c>
      <c r="I36" s="191">
        <f>IF(VLOOKUP(B36,ФГОС!A$3:U$34,5,FALSE)=INT(H36/62),INT(H36/62),"ОШ!")</f>
        <v>2</v>
      </c>
      <c r="J36" s="191">
        <f>IF(VLOOKUP(B36,ФГОС!A$3:U$34,6,FALSE)=INT(MOD(H36,62)/4.332),INT(MOD(H36,62)/4.332),"ОШ!")</f>
        <v>5</v>
      </c>
      <c r="K36" s="191">
        <f t="shared" si="58"/>
        <v>78.5</v>
      </c>
      <c r="L36" s="191">
        <f t="shared" si="59"/>
        <v>8.5</v>
      </c>
      <c r="M36" s="191">
        <f t="shared" si="60"/>
        <v>9</v>
      </c>
      <c r="N36" s="191">
        <f t="shared" si="61"/>
        <v>0</v>
      </c>
      <c r="O36" s="191">
        <f t="shared" si="62"/>
        <v>4</v>
      </c>
      <c r="P36" s="191">
        <f t="shared" si="63"/>
        <v>0</v>
      </c>
      <c r="Q36" s="191">
        <f t="shared" si="64"/>
        <v>1</v>
      </c>
      <c r="R36" s="191">
        <f t="shared" si="65"/>
        <v>24</v>
      </c>
      <c r="S36" s="237" t="str">
        <f>IF(VLOOKUP(B36,ФГОС!A$3:U$34,21,FALSE)=SUM(K36:R36),"ок!","ОШ!")</f>
        <v>ок!</v>
      </c>
      <c r="EN36" s="67">
        <v>1</v>
      </c>
      <c r="EO36" s="61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1" t="s">
        <v>328</v>
      </c>
      <c r="FG36" s="63" t="s">
        <v>328</v>
      </c>
      <c r="FH36" s="61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 t="s">
        <v>688</v>
      </c>
      <c r="GC36" s="60" t="s">
        <v>687</v>
      </c>
      <c r="GD36" s="60" t="s">
        <v>687</v>
      </c>
      <c r="GE36" s="60" t="s">
        <v>687</v>
      </c>
      <c r="GF36" s="60" t="s">
        <v>328</v>
      </c>
      <c r="GG36" s="60" t="s">
        <v>328</v>
      </c>
      <c r="GH36" s="60" t="s">
        <v>328</v>
      </c>
      <c r="GI36" s="60" t="s">
        <v>328</v>
      </c>
      <c r="GJ36" s="60" t="s">
        <v>328</v>
      </c>
      <c r="GK36" s="60" t="s">
        <v>328</v>
      </c>
      <c r="GL36" s="60" t="s">
        <v>328</v>
      </c>
      <c r="GM36" s="60" t="s">
        <v>328</v>
      </c>
      <c r="GN36" s="78" t="s">
        <v>328</v>
      </c>
      <c r="GO36" s="61">
        <f t="shared" si="37"/>
        <v>37.5</v>
      </c>
      <c r="GP36" s="60">
        <f t="shared" si="38"/>
        <v>3.5</v>
      </c>
      <c r="GQ36" s="60">
        <f t="shared" si="16"/>
        <v>0</v>
      </c>
      <c r="GR36" s="60">
        <f t="shared" si="39"/>
        <v>0</v>
      </c>
      <c r="GS36" s="60">
        <f t="shared" si="17"/>
        <v>0</v>
      </c>
      <c r="GT36" s="60">
        <f t="shared" si="18"/>
        <v>0</v>
      </c>
      <c r="GU36" s="60">
        <f t="shared" si="19"/>
        <v>0</v>
      </c>
      <c r="GV36" s="60">
        <f t="shared" si="20"/>
        <v>11</v>
      </c>
      <c r="GW36" s="81" t="str">
        <f t="shared" si="21"/>
        <v>ок!</v>
      </c>
      <c r="GX36" s="80">
        <v>2</v>
      </c>
      <c r="GY36" s="61" t="s">
        <v>686</v>
      </c>
      <c r="GZ36" s="60" t="s">
        <v>686</v>
      </c>
      <c r="HA36" s="60" t="s">
        <v>689</v>
      </c>
      <c r="HB36" s="60"/>
      <c r="HC36" s="60"/>
      <c r="HD36" s="60"/>
      <c r="HE36" s="60"/>
      <c r="HF36" s="60"/>
      <c r="HG36" s="60"/>
      <c r="HH36" s="60"/>
      <c r="HI36" s="60"/>
      <c r="HJ36" s="60"/>
      <c r="HK36" s="60"/>
      <c r="HL36" s="60"/>
      <c r="HM36" s="60"/>
      <c r="HN36" s="60"/>
      <c r="HO36" s="60"/>
      <c r="HP36" s="61" t="s">
        <v>328</v>
      </c>
      <c r="HQ36" s="78" t="s">
        <v>328</v>
      </c>
      <c r="HR36" s="61" t="s">
        <v>686</v>
      </c>
      <c r="HS36" s="60" t="s">
        <v>686</v>
      </c>
      <c r="HT36" s="60" t="s">
        <v>689</v>
      </c>
      <c r="HU36" s="60"/>
      <c r="HV36" s="60"/>
      <c r="HW36" s="60"/>
      <c r="HX36" s="60"/>
      <c r="HY36" s="60"/>
      <c r="HZ36" s="60"/>
      <c r="IA36" s="60"/>
      <c r="IB36" s="60"/>
      <c r="IC36" s="60"/>
      <c r="ID36" s="60"/>
      <c r="IE36" s="60"/>
      <c r="IF36" s="60"/>
      <c r="IG36" s="60"/>
      <c r="IH36" s="60"/>
      <c r="II36" s="60" t="s">
        <v>476</v>
      </c>
      <c r="IJ36" s="60" t="s">
        <v>335</v>
      </c>
      <c r="IK36" s="60" t="s">
        <v>335</v>
      </c>
      <c r="IL36" s="60" t="s">
        <v>335</v>
      </c>
      <c r="IM36" s="60" t="s">
        <v>47</v>
      </c>
      <c r="IN36" s="60" t="s">
        <v>47</v>
      </c>
      <c r="IO36" s="60" t="s">
        <v>47</v>
      </c>
      <c r="IP36" s="60" t="s">
        <v>328</v>
      </c>
      <c r="IQ36" s="60" t="s">
        <v>328</v>
      </c>
      <c r="IR36" s="60" t="s">
        <v>328</v>
      </c>
      <c r="IS36" s="60" t="s">
        <v>328</v>
      </c>
      <c r="IT36" s="60" t="s">
        <v>328</v>
      </c>
      <c r="IU36" s="60" t="s">
        <v>328</v>
      </c>
      <c r="IV36" s="60" t="s">
        <v>328</v>
      </c>
      <c r="IW36" s="60" t="s">
        <v>328</v>
      </c>
      <c r="IX36" s="63" t="s">
        <v>328</v>
      </c>
      <c r="IY36" s="61">
        <f t="shared" si="40"/>
        <v>29.5</v>
      </c>
      <c r="IZ36" s="60">
        <f t="shared" si="41"/>
        <v>5</v>
      </c>
      <c r="JA36" s="60">
        <f t="shared" si="66"/>
        <v>0</v>
      </c>
      <c r="JB36" s="60">
        <f t="shared" si="42"/>
        <v>3.5</v>
      </c>
      <c r="JC36" s="60">
        <f t="shared" si="67"/>
        <v>3</v>
      </c>
      <c r="JD36" s="60">
        <f t="shared" si="68"/>
        <v>0</v>
      </c>
      <c r="JE36" s="60">
        <f t="shared" ref="JE36:JE65" si="77">COUNTIF(GY36:IX36,"ГИА")</f>
        <v>0</v>
      </c>
      <c r="JF36" s="60">
        <f t="shared" si="69"/>
        <v>11</v>
      </c>
      <c r="JG36" s="81" t="str">
        <f t="shared" si="70"/>
        <v>ок!</v>
      </c>
      <c r="JH36" s="80">
        <v>3</v>
      </c>
      <c r="JI36" s="61"/>
      <c r="JJ36" s="60"/>
      <c r="JK36" s="60"/>
      <c r="JL36" s="60"/>
      <c r="JM36" s="60"/>
      <c r="JN36" s="60"/>
      <c r="JO36" s="60"/>
      <c r="JP36" s="60"/>
      <c r="JQ36" s="60"/>
      <c r="JR36" s="60"/>
      <c r="JS36" s="60"/>
      <c r="JT36" s="60" t="s">
        <v>476</v>
      </c>
      <c r="JU36" s="60" t="s">
        <v>335</v>
      </c>
      <c r="JV36" s="60" t="s">
        <v>335</v>
      </c>
      <c r="JW36" s="60" t="s">
        <v>335</v>
      </c>
      <c r="JX36" s="60" t="s">
        <v>335</v>
      </c>
      <c r="JY36" s="60" t="s">
        <v>335</v>
      </c>
      <c r="JZ36" s="61" t="s">
        <v>328</v>
      </c>
      <c r="KA36" s="63" t="s">
        <v>328</v>
      </c>
      <c r="KB36" s="61" t="s">
        <v>47</v>
      </c>
      <c r="KC36" s="60" t="s">
        <v>336</v>
      </c>
      <c r="KD36" s="60" t="s">
        <v>354</v>
      </c>
      <c r="KE36" s="60" t="s">
        <v>354</v>
      </c>
      <c r="KF36" s="60" t="s">
        <v>354</v>
      </c>
      <c r="KG36" s="60" t="s">
        <v>354</v>
      </c>
      <c r="KH36" s="60" t="s">
        <v>354</v>
      </c>
      <c r="KI36" s="60" t="s">
        <v>354</v>
      </c>
      <c r="KJ36" s="60" t="s">
        <v>354</v>
      </c>
      <c r="KK36" s="60" t="s">
        <v>354</v>
      </c>
      <c r="KL36" s="60" t="s">
        <v>354</v>
      </c>
      <c r="KM36" s="60" t="s">
        <v>354</v>
      </c>
      <c r="KN36" s="60" t="s">
        <v>354</v>
      </c>
      <c r="KO36" s="60" t="s">
        <v>354</v>
      </c>
      <c r="KP36" s="60" t="s">
        <v>354</v>
      </c>
      <c r="KQ36" s="60" t="s">
        <v>354</v>
      </c>
      <c r="KR36" s="60" t="s">
        <v>354</v>
      </c>
      <c r="KS36" s="60" t="s">
        <v>354</v>
      </c>
      <c r="KT36" s="60" t="s">
        <v>354</v>
      </c>
      <c r="KU36" s="60" t="s">
        <v>354</v>
      </c>
      <c r="KV36" s="60" t="s">
        <v>354</v>
      </c>
      <c r="KW36" s="60" t="s">
        <v>354</v>
      </c>
      <c r="KX36" s="60" t="s">
        <v>354</v>
      </c>
      <c r="KY36" s="60" t="s">
        <v>354</v>
      </c>
      <c r="KZ36" s="60" t="s">
        <v>354</v>
      </c>
      <c r="LA36" s="60" t="s">
        <v>354</v>
      </c>
      <c r="LB36" s="60" t="s">
        <v>354</v>
      </c>
      <c r="LC36" s="60" t="s">
        <v>354</v>
      </c>
      <c r="LD36" s="60" t="s">
        <v>354</v>
      </c>
      <c r="LE36" s="60" t="s">
        <v>354</v>
      </c>
      <c r="LF36" s="60" t="s">
        <v>354</v>
      </c>
      <c r="LG36" s="60" t="s">
        <v>354</v>
      </c>
      <c r="LH36" s="78" t="s">
        <v>354</v>
      </c>
      <c r="LI36" s="61">
        <f t="shared" si="44"/>
        <v>11.5</v>
      </c>
      <c r="LJ36" s="60">
        <f t="shared" si="45"/>
        <v>0</v>
      </c>
      <c r="LK36" s="60">
        <f t="shared" si="71"/>
        <v>0</v>
      </c>
      <c r="LL36" s="60">
        <f t="shared" si="46"/>
        <v>5.5</v>
      </c>
      <c r="LM36" s="60">
        <f t="shared" si="72"/>
        <v>1</v>
      </c>
      <c r="LN36" s="60">
        <f t="shared" si="73"/>
        <v>0</v>
      </c>
      <c r="LO36" s="60">
        <f t="shared" si="74"/>
        <v>1</v>
      </c>
      <c r="LP36" s="60">
        <f t="shared" si="75"/>
        <v>2</v>
      </c>
      <c r="LQ36" s="81" t="str">
        <f t="shared" si="76"/>
        <v>ок!</v>
      </c>
      <c r="NS36" s="61"/>
      <c r="NT36" s="60"/>
      <c r="NU36" s="60"/>
      <c r="NV36" s="60"/>
      <c r="NW36" s="60"/>
      <c r="NX36" s="60"/>
      <c r="NY36" s="60"/>
      <c r="NZ36" s="60"/>
      <c r="OA36" s="81"/>
      <c r="QC36" s="61"/>
      <c r="QD36" s="60"/>
      <c r="QE36" s="60"/>
      <c r="QF36" s="60"/>
      <c r="QG36" s="60"/>
      <c r="QH36" s="60"/>
      <c r="QI36" s="60"/>
      <c r="QJ36" s="60"/>
      <c r="QK36" s="81"/>
      <c r="SM36" s="61"/>
      <c r="SN36" s="60"/>
      <c r="SO36" s="60"/>
      <c r="SP36" s="60"/>
      <c r="SQ36" s="60"/>
      <c r="SR36" s="60"/>
      <c r="SS36" s="60"/>
      <c r="ST36" s="60"/>
      <c r="SU36" s="81"/>
      <c r="UW36" s="61"/>
      <c r="UX36" s="60"/>
      <c r="UY36" s="60"/>
      <c r="UZ36" s="60"/>
      <c r="VA36" s="60"/>
      <c r="VB36" s="60"/>
      <c r="VC36" s="60"/>
      <c r="VD36" s="60"/>
      <c r="VE36" s="81"/>
      <c r="XG36" s="61"/>
      <c r="XH36" s="60"/>
      <c r="XI36" s="60"/>
      <c r="XJ36" s="60"/>
      <c r="XK36" s="60"/>
      <c r="XL36" s="60"/>
      <c r="XM36" s="60"/>
      <c r="XN36" s="60"/>
      <c r="XO36" s="81"/>
    </row>
    <row r="37" spans="1:639" hidden="1" x14ac:dyDescent="0.25">
      <c r="A37" s="70" t="str">
        <f t="shared" si="33"/>
        <v>П15.01.05 Сварщик (ЭГСР)(2013)9 кл., очная-21</v>
      </c>
      <c r="B37" s="177" t="s">
        <v>666</v>
      </c>
      <c r="C37" s="178" t="s">
        <v>92</v>
      </c>
      <c r="D37" s="178" t="s">
        <v>350</v>
      </c>
      <c r="E37" s="178" t="s">
        <v>667</v>
      </c>
      <c r="F37" s="177">
        <v>2013</v>
      </c>
      <c r="G37" s="191">
        <f t="shared" si="56"/>
        <v>125</v>
      </c>
      <c r="H37" s="191">
        <f t="shared" si="57"/>
        <v>146</v>
      </c>
      <c r="I37" s="191">
        <f>IF(VLOOKUP(B37,ФГОС!A$3:U$34,5,FALSE)=INT(H37/62),INT(H37/62),"ОШ!")</f>
        <v>2</v>
      </c>
      <c r="J37" s="191">
        <f>IF(VLOOKUP(B37,ФГОС!A$3:U$34,6,FALSE)=INT(MOD(H37,62)/4.332),INT(MOD(H37,62)/4.332),"ОШ!")</f>
        <v>5</v>
      </c>
      <c r="K37" s="191">
        <f t="shared" si="58"/>
        <v>73</v>
      </c>
      <c r="L37" s="191">
        <f t="shared" si="59"/>
        <v>12</v>
      </c>
      <c r="M37" s="191">
        <f t="shared" si="60"/>
        <v>10</v>
      </c>
      <c r="N37" s="191">
        <f t="shared" si="61"/>
        <v>0</v>
      </c>
      <c r="O37" s="191">
        <f t="shared" si="62"/>
        <v>4</v>
      </c>
      <c r="P37" s="191">
        <f t="shared" si="63"/>
        <v>0</v>
      </c>
      <c r="Q37" s="191">
        <f t="shared" si="64"/>
        <v>2</v>
      </c>
      <c r="R37" s="191">
        <f t="shared" si="65"/>
        <v>24</v>
      </c>
      <c r="S37" s="237" t="str">
        <f>IF(VLOOKUP(B37,ФГОС!A$3:U$34,21,FALSE)=SUM(K37:R37),"ок!","ОШ!")</f>
        <v>ок!</v>
      </c>
      <c r="EN37" s="67">
        <v>1</v>
      </c>
      <c r="EO37" s="61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1" t="s">
        <v>328</v>
      </c>
      <c r="FG37" s="63" t="s">
        <v>328</v>
      </c>
      <c r="FH37" s="61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 t="s">
        <v>352</v>
      </c>
      <c r="GC37" s="60" t="s">
        <v>352</v>
      </c>
      <c r="GD37" s="60" t="s">
        <v>352</v>
      </c>
      <c r="GE37" s="60" t="s">
        <v>47</v>
      </c>
      <c r="GF37" s="60" t="s">
        <v>328</v>
      </c>
      <c r="GG37" s="60" t="s">
        <v>328</v>
      </c>
      <c r="GH37" s="60" t="s">
        <v>328</v>
      </c>
      <c r="GI37" s="60" t="s">
        <v>328</v>
      </c>
      <c r="GJ37" s="60" t="s">
        <v>328</v>
      </c>
      <c r="GK37" s="60" t="s">
        <v>328</v>
      </c>
      <c r="GL37" s="60" t="s">
        <v>328</v>
      </c>
      <c r="GM37" s="60" t="s">
        <v>328</v>
      </c>
      <c r="GN37" s="78" t="s">
        <v>328</v>
      </c>
      <c r="GO37" s="61">
        <f t="shared" si="37"/>
        <v>37</v>
      </c>
      <c r="GP37" s="60">
        <f t="shared" si="38"/>
        <v>3</v>
      </c>
      <c r="GQ37" s="60">
        <f t="shared" si="16"/>
        <v>0</v>
      </c>
      <c r="GR37" s="60">
        <f t="shared" si="39"/>
        <v>0</v>
      </c>
      <c r="GS37" s="60">
        <f t="shared" si="17"/>
        <v>1</v>
      </c>
      <c r="GT37" s="60">
        <f t="shared" si="18"/>
        <v>0</v>
      </c>
      <c r="GU37" s="60">
        <f t="shared" si="19"/>
        <v>0</v>
      </c>
      <c r="GV37" s="60">
        <f t="shared" si="20"/>
        <v>11</v>
      </c>
      <c r="GW37" s="81" t="str">
        <f t="shared" si="21"/>
        <v>ок!</v>
      </c>
      <c r="GX37" s="80">
        <v>2</v>
      </c>
      <c r="GY37" s="61" t="s">
        <v>608</v>
      </c>
      <c r="GZ37" s="60" t="s">
        <v>608</v>
      </c>
      <c r="HA37" s="60"/>
      <c r="HB37" s="60"/>
      <c r="HC37" s="60"/>
      <c r="HD37" s="60"/>
      <c r="HE37" s="60"/>
      <c r="HF37" s="60"/>
      <c r="HG37" s="60"/>
      <c r="HH37" s="60"/>
      <c r="HI37" s="60"/>
      <c r="HJ37" s="60"/>
      <c r="HK37" s="60"/>
      <c r="HL37" s="60"/>
      <c r="HM37" s="60"/>
      <c r="HN37" s="60"/>
      <c r="HO37" s="60"/>
      <c r="HP37" s="61" t="s">
        <v>328</v>
      </c>
      <c r="HQ37" s="78" t="s">
        <v>328</v>
      </c>
      <c r="HR37" s="61" t="s">
        <v>608</v>
      </c>
      <c r="HS37" s="60" t="s">
        <v>608</v>
      </c>
      <c r="HT37" s="60" t="s">
        <v>608</v>
      </c>
      <c r="HU37" s="60" t="s">
        <v>608</v>
      </c>
      <c r="HV37" s="60"/>
      <c r="HW37" s="60"/>
      <c r="HX37" s="60"/>
      <c r="HY37" s="60"/>
      <c r="HZ37" s="60"/>
      <c r="IA37" s="60"/>
      <c r="IB37" s="60"/>
      <c r="IC37" s="60"/>
      <c r="ID37" s="60"/>
      <c r="IE37" s="60"/>
      <c r="IF37" s="60"/>
      <c r="IG37" s="60"/>
      <c r="IH37" s="60"/>
      <c r="II37" s="60"/>
      <c r="IJ37" s="60"/>
      <c r="IK37" s="60"/>
      <c r="IL37" s="60" t="s">
        <v>335</v>
      </c>
      <c r="IM37" s="60" t="s">
        <v>335</v>
      </c>
      <c r="IN37" s="60" t="s">
        <v>47</v>
      </c>
      <c r="IO37" s="60" t="s">
        <v>47</v>
      </c>
      <c r="IP37" s="60" t="s">
        <v>328</v>
      </c>
      <c r="IQ37" s="60" t="s">
        <v>328</v>
      </c>
      <c r="IR37" s="60" t="s">
        <v>328</v>
      </c>
      <c r="IS37" s="60" t="s">
        <v>328</v>
      </c>
      <c r="IT37" s="60" t="s">
        <v>328</v>
      </c>
      <c r="IU37" s="60" t="s">
        <v>328</v>
      </c>
      <c r="IV37" s="60" t="s">
        <v>328</v>
      </c>
      <c r="IW37" s="60" t="s">
        <v>328</v>
      </c>
      <c r="IX37" s="63" t="s">
        <v>328</v>
      </c>
      <c r="IY37" s="61">
        <f t="shared" si="40"/>
        <v>31</v>
      </c>
      <c r="IZ37" s="60">
        <f t="shared" si="41"/>
        <v>6</v>
      </c>
      <c r="JA37" s="60">
        <f t="shared" si="66"/>
        <v>0</v>
      </c>
      <c r="JB37" s="60">
        <f t="shared" si="42"/>
        <v>2</v>
      </c>
      <c r="JC37" s="60">
        <f t="shared" si="67"/>
        <v>2</v>
      </c>
      <c r="JD37" s="60">
        <f t="shared" si="68"/>
        <v>0</v>
      </c>
      <c r="JE37" s="60">
        <f t="shared" si="77"/>
        <v>0</v>
      </c>
      <c r="JF37" s="60">
        <f t="shared" si="69"/>
        <v>11</v>
      </c>
      <c r="JG37" s="81" t="str">
        <f t="shared" si="70"/>
        <v>ок!</v>
      </c>
      <c r="JH37" s="80">
        <v>3</v>
      </c>
      <c r="JI37" s="61" t="s">
        <v>608</v>
      </c>
      <c r="JJ37" s="61" t="s">
        <v>608</v>
      </c>
      <c r="JK37" s="61" t="s">
        <v>608</v>
      </c>
      <c r="JL37" s="60"/>
      <c r="JM37" s="60"/>
      <c r="JN37" s="60"/>
      <c r="JO37" s="60"/>
      <c r="JP37" s="60"/>
      <c r="JQ37" s="60" t="s">
        <v>335</v>
      </c>
      <c r="JR37" s="60" t="s">
        <v>335</v>
      </c>
      <c r="JS37" s="60" t="s">
        <v>335</v>
      </c>
      <c r="JT37" s="60" t="s">
        <v>335</v>
      </c>
      <c r="JU37" s="60" t="s">
        <v>335</v>
      </c>
      <c r="JV37" s="60" t="s">
        <v>335</v>
      </c>
      <c r="JW37" s="60" t="s">
        <v>335</v>
      </c>
      <c r="JX37" s="60" t="s">
        <v>335</v>
      </c>
      <c r="JY37" s="60" t="s">
        <v>47</v>
      </c>
      <c r="JZ37" s="61" t="s">
        <v>328</v>
      </c>
      <c r="KA37" s="63" t="s">
        <v>328</v>
      </c>
      <c r="KB37" s="61" t="s">
        <v>336</v>
      </c>
      <c r="KC37" s="60" t="s">
        <v>336</v>
      </c>
      <c r="KD37" s="60" t="s">
        <v>354</v>
      </c>
      <c r="KE37" s="60" t="s">
        <v>354</v>
      </c>
      <c r="KF37" s="60" t="s">
        <v>354</v>
      </c>
      <c r="KG37" s="60" t="s">
        <v>354</v>
      </c>
      <c r="KH37" s="60" t="s">
        <v>354</v>
      </c>
      <c r="KI37" s="60" t="s">
        <v>354</v>
      </c>
      <c r="KJ37" s="60" t="s">
        <v>354</v>
      </c>
      <c r="KK37" s="60" t="s">
        <v>354</v>
      </c>
      <c r="KL37" s="60" t="s">
        <v>354</v>
      </c>
      <c r="KM37" s="60" t="s">
        <v>354</v>
      </c>
      <c r="KN37" s="60" t="s">
        <v>354</v>
      </c>
      <c r="KO37" s="60" t="s">
        <v>354</v>
      </c>
      <c r="KP37" s="60" t="s">
        <v>354</v>
      </c>
      <c r="KQ37" s="60" t="s">
        <v>354</v>
      </c>
      <c r="KR37" s="60" t="s">
        <v>354</v>
      </c>
      <c r="KS37" s="60" t="s">
        <v>354</v>
      </c>
      <c r="KT37" s="60" t="s">
        <v>354</v>
      </c>
      <c r="KU37" s="60" t="s">
        <v>354</v>
      </c>
      <c r="KV37" s="60" t="s">
        <v>354</v>
      </c>
      <c r="KW37" s="60" t="s">
        <v>354</v>
      </c>
      <c r="KX37" s="60" t="s">
        <v>354</v>
      </c>
      <c r="KY37" s="60" t="s">
        <v>354</v>
      </c>
      <c r="KZ37" s="60" t="s">
        <v>354</v>
      </c>
      <c r="LA37" s="60" t="s">
        <v>354</v>
      </c>
      <c r="LB37" s="60" t="s">
        <v>354</v>
      </c>
      <c r="LC37" s="60" t="s">
        <v>354</v>
      </c>
      <c r="LD37" s="60" t="s">
        <v>354</v>
      </c>
      <c r="LE37" s="60" t="s">
        <v>354</v>
      </c>
      <c r="LF37" s="60" t="s">
        <v>354</v>
      </c>
      <c r="LG37" s="60" t="s">
        <v>354</v>
      </c>
      <c r="LH37" s="78" t="s">
        <v>354</v>
      </c>
      <c r="LI37" s="61">
        <f t="shared" si="44"/>
        <v>5</v>
      </c>
      <c r="LJ37" s="60">
        <f t="shared" si="45"/>
        <v>3</v>
      </c>
      <c r="LK37" s="60">
        <f t="shared" si="71"/>
        <v>0</v>
      </c>
      <c r="LL37" s="60">
        <f t="shared" si="46"/>
        <v>8</v>
      </c>
      <c r="LM37" s="60">
        <f t="shared" si="72"/>
        <v>1</v>
      </c>
      <c r="LN37" s="60">
        <f t="shared" si="73"/>
        <v>0</v>
      </c>
      <c r="LO37" s="60">
        <f t="shared" si="74"/>
        <v>2</v>
      </c>
      <c r="LP37" s="60">
        <f t="shared" si="75"/>
        <v>2</v>
      </c>
      <c r="LQ37" s="81" t="str">
        <f t="shared" si="76"/>
        <v>ок!</v>
      </c>
      <c r="NS37" s="61"/>
      <c r="NT37" s="60"/>
      <c r="NU37" s="60"/>
      <c r="NV37" s="60"/>
      <c r="NW37" s="60"/>
      <c r="NX37" s="60"/>
      <c r="NY37" s="60"/>
      <c r="NZ37" s="60"/>
      <c r="OA37" s="81"/>
      <c r="OB37" s="68"/>
      <c r="OC37" s="68"/>
      <c r="OD37" s="68"/>
      <c r="OE37" s="68"/>
      <c r="OF37" s="68"/>
      <c r="OG37" s="68"/>
      <c r="OH37" s="68"/>
      <c r="OI37" s="68"/>
      <c r="OJ37" s="68"/>
      <c r="OK37" s="68"/>
      <c r="OL37" s="68"/>
      <c r="OM37" s="68"/>
      <c r="ON37" s="68"/>
      <c r="OO37" s="68"/>
      <c r="OP37" s="68"/>
      <c r="OQ37" s="68"/>
      <c r="OR37" s="68"/>
      <c r="OS37" s="68"/>
      <c r="OT37" s="68"/>
      <c r="OU37" s="68"/>
      <c r="OV37" s="68"/>
      <c r="OW37" s="68"/>
      <c r="OX37" s="68"/>
      <c r="OY37" s="68"/>
      <c r="OZ37" s="68"/>
      <c r="PA37" s="68"/>
      <c r="PB37" s="68"/>
      <c r="PC37" s="68"/>
      <c r="PD37" s="68"/>
      <c r="PE37" s="68"/>
      <c r="PF37" s="68"/>
      <c r="PG37" s="68"/>
      <c r="PH37" s="68"/>
      <c r="PI37" s="68"/>
      <c r="PJ37" s="68"/>
      <c r="PK37" s="68"/>
      <c r="PL37" s="68"/>
      <c r="PM37" s="68"/>
      <c r="PN37" s="68"/>
      <c r="PO37" s="68"/>
      <c r="PP37" s="68"/>
      <c r="PQ37" s="68"/>
      <c r="PR37" s="68"/>
      <c r="PS37" s="68"/>
      <c r="PT37" s="68"/>
      <c r="PU37" s="68"/>
      <c r="PV37" s="68"/>
      <c r="PW37" s="68"/>
      <c r="PX37" s="68"/>
      <c r="PY37" s="68"/>
      <c r="PZ37" s="68"/>
      <c r="QA37" s="68"/>
      <c r="QB37" s="68"/>
      <c r="QC37" s="61"/>
      <c r="QD37" s="60"/>
      <c r="QE37" s="60"/>
      <c r="QF37" s="60"/>
      <c r="QG37" s="60"/>
      <c r="QH37" s="60"/>
      <c r="QI37" s="60"/>
      <c r="QJ37" s="60"/>
      <c r="QK37" s="81"/>
      <c r="SM37" s="61"/>
      <c r="SN37" s="60"/>
      <c r="SO37" s="60"/>
      <c r="SP37" s="60"/>
      <c r="SQ37" s="60"/>
      <c r="SR37" s="60"/>
      <c r="SS37" s="60"/>
      <c r="ST37" s="60"/>
      <c r="SU37" s="81"/>
      <c r="UW37" s="61"/>
      <c r="UX37" s="60"/>
      <c r="UY37" s="60"/>
      <c r="UZ37" s="60"/>
      <c r="VA37" s="60"/>
      <c r="VB37" s="60"/>
      <c r="VC37" s="60"/>
      <c r="VD37" s="60"/>
      <c r="VE37" s="81"/>
      <c r="XG37" s="61"/>
      <c r="XH37" s="60"/>
      <c r="XI37" s="60"/>
      <c r="XJ37" s="60"/>
      <c r="XK37" s="60"/>
      <c r="XL37" s="60"/>
      <c r="XM37" s="60"/>
      <c r="XN37" s="60"/>
      <c r="XO37" s="81"/>
    </row>
    <row r="38" spans="1:639" hidden="1" x14ac:dyDescent="0.25">
      <c r="A38" s="70" t="str">
        <f t="shared" si="33"/>
        <v>П15.01.05 Сварщик (ЭГСР)(2013)9 кл., очная-22</v>
      </c>
      <c r="B38" s="177" t="s">
        <v>666</v>
      </c>
      <c r="C38" s="178" t="s">
        <v>92</v>
      </c>
      <c r="D38" s="178" t="s">
        <v>350</v>
      </c>
      <c r="E38" s="178" t="s">
        <v>511</v>
      </c>
      <c r="F38" s="177">
        <v>2013</v>
      </c>
      <c r="G38" s="191">
        <f t="shared" si="56"/>
        <v>125</v>
      </c>
      <c r="H38" s="191">
        <f t="shared" si="57"/>
        <v>146</v>
      </c>
      <c r="I38" s="191">
        <f>IF(VLOOKUP(B38,ФГОС!A$3:U$34,5,FALSE)=INT(H38/62),INT(H38/62),"ОШ!")</f>
        <v>2</v>
      </c>
      <c r="J38" s="191">
        <f>IF(VLOOKUP(B38,ФГОС!A$3:U$34,6,FALSE)=INT(MOD(H38,62)/4.332),INT(MOD(H38,62)/4.332),"ОШ!")</f>
        <v>5</v>
      </c>
      <c r="K38" s="191">
        <f t="shared" si="58"/>
        <v>74</v>
      </c>
      <c r="L38" s="191">
        <f t="shared" si="59"/>
        <v>12</v>
      </c>
      <c r="M38" s="191">
        <f t="shared" si="60"/>
        <v>9</v>
      </c>
      <c r="N38" s="191">
        <f t="shared" si="61"/>
        <v>0</v>
      </c>
      <c r="O38" s="191">
        <f t="shared" si="62"/>
        <v>4</v>
      </c>
      <c r="P38" s="191">
        <f t="shared" si="63"/>
        <v>0</v>
      </c>
      <c r="Q38" s="191">
        <f t="shared" si="64"/>
        <v>2</v>
      </c>
      <c r="R38" s="191">
        <f t="shared" si="65"/>
        <v>24</v>
      </c>
      <c r="S38" s="237" t="str">
        <f>IF(VLOOKUP(B38,ФГОС!A$3:U$34,21,FALSE)=SUM(K38:R38),"ок!","ОШ!")</f>
        <v>ок!</v>
      </c>
      <c r="EN38" s="67">
        <v>1</v>
      </c>
      <c r="EO38" s="61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1" t="s">
        <v>328</v>
      </c>
      <c r="FG38" s="63" t="s">
        <v>328</v>
      </c>
      <c r="FH38" s="61" t="s">
        <v>608</v>
      </c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 t="s">
        <v>328</v>
      </c>
      <c r="GG38" s="60" t="s">
        <v>328</v>
      </c>
      <c r="GH38" s="60" t="s">
        <v>328</v>
      </c>
      <c r="GI38" s="60" t="s">
        <v>328</v>
      </c>
      <c r="GJ38" s="60" t="s">
        <v>328</v>
      </c>
      <c r="GK38" s="60" t="s">
        <v>328</v>
      </c>
      <c r="GL38" s="60" t="s">
        <v>328</v>
      </c>
      <c r="GM38" s="60" t="s">
        <v>328</v>
      </c>
      <c r="GN38" s="78" t="s">
        <v>328</v>
      </c>
      <c r="GO38" s="61">
        <f t="shared" si="37"/>
        <v>40</v>
      </c>
      <c r="GP38" s="60">
        <f t="shared" si="38"/>
        <v>1</v>
      </c>
      <c r="GQ38" s="60">
        <f t="shared" si="16"/>
        <v>0</v>
      </c>
      <c r="GR38" s="60">
        <f t="shared" si="39"/>
        <v>0</v>
      </c>
      <c r="GS38" s="60">
        <f t="shared" si="17"/>
        <v>0</v>
      </c>
      <c r="GT38" s="60">
        <f t="shared" si="18"/>
        <v>0</v>
      </c>
      <c r="GU38" s="60">
        <f t="shared" si="19"/>
        <v>0</v>
      </c>
      <c r="GV38" s="60">
        <f t="shared" si="20"/>
        <v>11</v>
      </c>
      <c r="GW38" s="81" t="str">
        <f t="shared" si="21"/>
        <v>ок!</v>
      </c>
      <c r="GX38" s="80">
        <v>2</v>
      </c>
      <c r="GY38" s="61" t="s">
        <v>608</v>
      </c>
      <c r="GZ38" s="60" t="s">
        <v>608</v>
      </c>
      <c r="HA38" s="60" t="s">
        <v>609</v>
      </c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 t="s">
        <v>47</v>
      </c>
      <c r="HP38" s="61" t="s">
        <v>328</v>
      </c>
      <c r="HQ38" s="78" t="s">
        <v>328</v>
      </c>
      <c r="HR38" s="61" t="s">
        <v>608</v>
      </c>
      <c r="HS38" s="61" t="s">
        <v>608</v>
      </c>
      <c r="HT38" s="61" t="s">
        <v>608</v>
      </c>
      <c r="HU38" s="61" t="s">
        <v>608</v>
      </c>
      <c r="HV38" s="61" t="s">
        <v>608</v>
      </c>
      <c r="HW38" s="61" t="s">
        <v>608</v>
      </c>
      <c r="HX38" s="60" t="s">
        <v>609</v>
      </c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 t="s">
        <v>335</v>
      </c>
      <c r="IL38" s="60" t="s">
        <v>335</v>
      </c>
      <c r="IM38" s="60" t="s">
        <v>335</v>
      </c>
      <c r="IN38" s="60" t="s">
        <v>47</v>
      </c>
      <c r="IO38" s="60" t="s">
        <v>47</v>
      </c>
      <c r="IP38" s="60" t="s">
        <v>328</v>
      </c>
      <c r="IQ38" s="60" t="s">
        <v>328</v>
      </c>
      <c r="IR38" s="60" t="s">
        <v>328</v>
      </c>
      <c r="IS38" s="60" t="s">
        <v>328</v>
      </c>
      <c r="IT38" s="60" t="s">
        <v>328</v>
      </c>
      <c r="IU38" s="60" t="s">
        <v>328</v>
      </c>
      <c r="IV38" s="60" t="s">
        <v>328</v>
      </c>
      <c r="IW38" s="60" t="s">
        <v>328</v>
      </c>
      <c r="IX38" s="63" t="s">
        <v>328</v>
      </c>
      <c r="IY38" s="61">
        <f t="shared" si="40"/>
        <v>26</v>
      </c>
      <c r="IZ38" s="60">
        <f t="shared" si="41"/>
        <v>9</v>
      </c>
      <c r="JA38" s="60">
        <f t="shared" si="66"/>
        <v>0</v>
      </c>
      <c r="JB38" s="60">
        <f t="shared" si="42"/>
        <v>3</v>
      </c>
      <c r="JC38" s="60">
        <f t="shared" si="67"/>
        <v>3</v>
      </c>
      <c r="JD38" s="60">
        <f t="shared" si="68"/>
        <v>0</v>
      </c>
      <c r="JE38" s="60">
        <f t="shared" si="77"/>
        <v>0</v>
      </c>
      <c r="JF38" s="60">
        <f t="shared" si="69"/>
        <v>11</v>
      </c>
      <c r="JG38" s="81" t="str">
        <f t="shared" si="70"/>
        <v>ок!</v>
      </c>
      <c r="JH38" s="80">
        <v>3</v>
      </c>
      <c r="JI38" s="61" t="s">
        <v>608</v>
      </c>
      <c r="JJ38" s="61" t="s">
        <v>608</v>
      </c>
      <c r="JK38" s="60"/>
      <c r="JL38" s="60"/>
      <c r="JM38" s="60"/>
      <c r="JN38" s="60"/>
      <c r="JO38" s="60"/>
      <c r="JP38" s="60"/>
      <c r="JQ38" s="60"/>
      <c r="JR38" s="60"/>
      <c r="JS38" s="60" t="s">
        <v>335</v>
      </c>
      <c r="JT38" s="60" t="s">
        <v>335</v>
      </c>
      <c r="JU38" s="60" t="s">
        <v>335</v>
      </c>
      <c r="JV38" s="60" t="s">
        <v>335</v>
      </c>
      <c r="JW38" s="60" t="s">
        <v>335</v>
      </c>
      <c r="JX38" s="60" t="s">
        <v>335</v>
      </c>
      <c r="JY38" s="60" t="s">
        <v>47</v>
      </c>
      <c r="JZ38" s="61" t="s">
        <v>328</v>
      </c>
      <c r="KA38" s="63" t="s">
        <v>328</v>
      </c>
      <c r="KB38" s="61" t="s">
        <v>336</v>
      </c>
      <c r="KC38" s="60" t="s">
        <v>336</v>
      </c>
      <c r="KD38" s="60" t="s">
        <v>354</v>
      </c>
      <c r="KE38" s="60" t="s">
        <v>354</v>
      </c>
      <c r="KF38" s="60" t="s">
        <v>354</v>
      </c>
      <c r="KG38" s="60" t="s">
        <v>354</v>
      </c>
      <c r="KH38" s="60" t="s">
        <v>354</v>
      </c>
      <c r="KI38" s="60" t="s">
        <v>354</v>
      </c>
      <c r="KJ38" s="60" t="s">
        <v>354</v>
      </c>
      <c r="KK38" s="60" t="s">
        <v>354</v>
      </c>
      <c r="KL38" s="60" t="s">
        <v>354</v>
      </c>
      <c r="KM38" s="60" t="s">
        <v>354</v>
      </c>
      <c r="KN38" s="60" t="s">
        <v>354</v>
      </c>
      <c r="KO38" s="60" t="s">
        <v>354</v>
      </c>
      <c r="KP38" s="60" t="s">
        <v>354</v>
      </c>
      <c r="KQ38" s="60" t="s">
        <v>354</v>
      </c>
      <c r="KR38" s="60" t="s">
        <v>354</v>
      </c>
      <c r="KS38" s="60" t="s">
        <v>354</v>
      </c>
      <c r="KT38" s="60" t="s">
        <v>354</v>
      </c>
      <c r="KU38" s="60" t="s">
        <v>354</v>
      </c>
      <c r="KV38" s="60" t="s">
        <v>354</v>
      </c>
      <c r="KW38" s="60" t="s">
        <v>354</v>
      </c>
      <c r="KX38" s="60" t="s">
        <v>354</v>
      </c>
      <c r="KY38" s="60" t="s">
        <v>354</v>
      </c>
      <c r="KZ38" s="60" t="s">
        <v>354</v>
      </c>
      <c r="LA38" s="60" t="s">
        <v>354</v>
      </c>
      <c r="LB38" s="60" t="s">
        <v>354</v>
      </c>
      <c r="LC38" s="60" t="s">
        <v>354</v>
      </c>
      <c r="LD38" s="60" t="s">
        <v>354</v>
      </c>
      <c r="LE38" s="60" t="s">
        <v>354</v>
      </c>
      <c r="LF38" s="60" t="s">
        <v>354</v>
      </c>
      <c r="LG38" s="60" t="s">
        <v>354</v>
      </c>
      <c r="LH38" s="78" t="s">
        <v>354</v>
      </c>
      <c r="LI38" s="61">
        <f t="shared" si="44"/>
        <v>8</v>
      </c>
      <c r="LJ38" s="60">
        <f t="shared" si="45"/>
        <v>2</v>
      </c>
      <c r="LK38" s="60">
        <f t="shared" si="71"/>
        <v>0</v>
      </c>
      <c r="LL38" s="60">
        <f t="shared" si="46"/>
        <v>6</v>
      </c>
      <c r="LM38" s="60">
        <f t="shared" si="72"/>
        <v>1</v>
      </c>
      <c r="LN38" s="60">
        <f t="shared" si="73"/>
        <v>0</v>
      </c>
      <c r="LO38" s="60">
        <f t="shared" si="74"/>
        <v>2</v>
      </c>
      <c r="LP38" s="60">
        <f t="shared" si="75"/>
        <v>2</v>
      </c>
      <c r="LQ38" s="81" t="str">
        <f t="shared" si="76"/>
        <v>ок!</v>
      </c>
      <c r="NS38" s="61"/>
      <c r="NT38" s="60"/>
      <c r="NU38" s="60"/>
      <c r="NV38" s="60"/>
      <c r="NW38" s="60"/>
      <c r="NX38" s="60"/>
      <c r="NY38" s="60"/>
      <c r="NZ38" s="60"/>
      <c r="OA38" s="81"/>
      <c r="OB38" s="68"/>
      <c r="OC38" s="68"/>
      <c r="OD38" s="68"/>
      <c r="OE38" s="68"/>
      <c r="OF38" s="68"/>
      <c r="OG38" s="68"/>
      <c r="OH38" s="68"/>
      <c r="OI38" s="68"/>
      <c r="OJ38" s="68"/>
      <c r="OK38" s="68"/>
      <c r="OL38" s="68"/>
      <c r="OM38" s="68"/>
      <c r="ON38" s="68"/>
      <c r="OO38" s="68"/>
      <c r="OP38" s="68"/>
      <c r="OQ38" s="68"/>
      <c r="OR38" s="68"/>
      <c r="OS38" s="68"/>
      <c r="OT38" s="68"/>
      <c r="OU38" s="68"/>
      <c r="OV38" s="68"/>
      <c r="OW38" s="68"/>
      <c r="OX38" s="68"/>
      <c r="OY38" s="68"/>
      <c r="OZ38" s="68"/>
      <c r="PA38" s="68"/>
      <c r="PB38" s="68"/>
      <c r="PC38" s="68"/>
      <c r="PD38" s="68"/>
      <c r="PE38" s="68"/>
      <c r="PF38" s="68"/>
      <c r="PG38" s="68"/>
      <c r="PH38" s="68"/>
      <c r="PI38" s="68"/>
      <c r="PJ38" s="68"/>
      <c r="PK38" s="68"/>
      <c r="PL38" s="68"/>
      <c r="PM38" s="68"/>
      <c r="PN38" s="68"/>
      <c r="PO38" s="68"/>
      <c r="PP38" s="68"/>
      <c r="PQ38" s="68"/>
      <c r="PR38" s="68"/>
      <c r="PS38" s="68"/>
      <c r="PT38" s="68"/>
      <c r="PU38" s="68"/>
      <c r="PV38" s="68"/>
      <c r="PW38" s="68"/>
      <c r="PX38" s="68"/>
      <c r="PY38" s="68"/>
      <c r="PZ38" s="68"/>
      <c r="QA38" s="68"/>
      <c r="QB38" s="68"/>
      <c r="QC38" s="61"/>
      <c r="QD38" s="60"/>
      <c r="QE38" s="60"/>
      <c r="QF38" s="60"/>
      <c r="QG38" s="60"/>
      <c r="QH38" s="60"/>
      <c r="QI38" s="60"/>
      <c r="QJ38" s="60"/>
      <c r="QK38" s="81"/>
      <c r="SM38" s="61"/>
      <c r="SN38" s="60"/>
      <c r="SO38" s="60"/>
      <c r="SP38" s="60"/>
      <c r="SQ38" s="60"/>
      <c r="SR38" s="60"/>
      <c r="SS38" s="60"/>
      <c r="ST38" s="60"/>
      <c r="SU38" s="81"/>
      <c r="UW38" s="61"/>
      <c r="UX38" s="60"/>
      <c r="UY38" s="60"/>
      <c r="UZ38" s="60"/>
      <c r="VA38" s="60"/>
      <c r="VB38" s="60"/>
      <c r="VC38" s="60"/>
      <c r="VD38" s="60"/>
      <c r="VE38" s="81"/>
      <c r="XG38" s="61"/>
      <c r="XH38" s="60"/>
      <c r="XI38" s="60"/>
      <c r="XJ38" s="60"/>
      <c r="XK38" s="60"/>
      <c r="XL38" s="60"/>
      <c r="XM38" s="60"/>
      <c r="XN38" s="60"/>
      <c r="XO38" s="81"/>
    </row>
    <row r="39" spans="1:639" hidden="1" x14ac:dyDescent="0.25">
      <c r="A39" s="70" t="str">
        <f t="shared" si="33"/>
        <v>П15.01.25 Станочник (МО)(2013)9 кл., очная</v>
      </c>
      <c r="B39" s="177" t="s">
        <v>670</v>
      </c>
      <c r="C39" s="178" t="s">
        <v>92</v>
      </c>
      <c r="D39" s="178" t="s">
        <v>350</v>
      </c>
      <c r="E39" s="178"/>
      <c r="F39" s="177">
        <v>2013</v>
      </c>
      <c r="G39" s="191">
        <f t="shared" si="56"/>
        <v>125</v>
      </c>
      <c r="H39" s="191">
        <f t="shared" si="57"/>
        <v>146</v>
      </c>
      <c r="I39" s="191">
        <f>IF(VLOOKUP(B39,ФГОС!A$3:U$34,5,FALSE)=INT(H39/62),INT(H39/62),"ОШ!")</f>
        <v>2</v>
      </c>
      <c r="J39" s="191">
        <f>IF(VLOOKUP(B39,ФГОС!A$3:U$34,6,FALSE)=INT(MOD(H39,62)/4.332),INT(MOD(H39,62)/4.332),"ОШ!")</f>
        <v>5</v>
      </c>
      <c r="K39" s="191">
        <f t="shared" si="58"/>
        <v>74</v>
      </c>
      <c r="L39" s="191">
        <f t="shared" si="59"/>
        <v>12</v>
      </c>
      <c r="M39" s="191">
        <f t="shared" si="60"/>
        <v>9</v>
      </c>
      <c r="N39" s="191">
        <f t="shared" si="61"/>
        <v>0</v>
      </c>
      <c r="O39" s="191">
        <f t="shared" si="62"/>
        <v>4</v>
      </c>
      <c r="P39" s="191">
        <f t="shared" si="63"/>
        <v>0</v>
      </c>
      <c r="Q39" s="191">
        <f t="shared" si="64"/>
        <v>2</v>
      </c>
      <c r="R39" s="191">
        <f t="shared" si="65"/>
        <v>24</v>
      </c>
      <c r="S39" s="237" t="str">
        <f>IF(VLOOKUP(B39,ФГОС!A$3:U$34,21,FALSE)=SUM(K39:R39),"ок!","ОШ!")</f>
        <v>ок!</v>
      </c>
      <c r="EN39" s="67">
        <v>1</v>
      </c>
      <c r="EO39" s="61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1" t="s">
        <v>328</v>
      </c>
      <c r="FG39" s="63" t="s">
        <v>328</v>
      </c>
      <c r="FH39" s="61" t="s">
        <v>604</v>
      </c>
      <c r="FI39" s="60" t="s">
        <v>604</v>
      </c>
      <c r="FJ39" s="60" t="s">
        <v>604</v>
      </c>
      <c r="FK39" s="60" t="s">
        <v>604</v>
      </c>
      <c r="FL39" s="60" t="s">
        <v>604</v>
      </c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 t="s">
        <v>328</v>
      </c>
      <c r="GG39" s="60" t="s">
        <v>328</v>
      </c>
      <c r="GH39" s="60" t="s">
        <v>328</v>
      </c>
      <c r="GI39" s="60" t="s">
        <v>328</v>
      </c>
      <c r="GJ39" s="60" t="s">
        <v>328</v>
      </c>
      <c r="GK39" s="60" t="s">
        <v>328</v>
      </c>
      <c r="GL39" s="60" t="s">
        <v>328</v>
      </c>
      <c r="GM39" s="60" t="s">
        <v>328</v>
      </c>
      <c r="GN39" s="78" t="s">
        <v>328</v>
      </c>
      <c r="GO39" s="61">
        <f t="shared" si="37"/>
        <v>36</v>
      </c>
      <c r="GP39" s="60">
        <f t="shared" si="38"/>
        <v>5</v>
      </c>
      <c r="GQ39" s="60">
        <f t="shared" si="16"/>
        <v>0</v>
      </c>
      <c r="GR39" s="60">
        <f t="shared" si="39"/>
        <v>0</v>
      </c>
      <c r="GS39" s="60">
        <f t="shared" si="17"/>
        <v>0</v>
      </c>
      <c r="GT39" s="60">
        <f t="shared" si="18"/>
        <v>0</v>
      </c>
      <c r="GU39" s="60">
        <f t="shared" si="19"/>
        <v>0</v>
      </c>
      <c r="GV39" s="60">
        <f t="shared" si="20"/>
        <v>11</v>
      </c>
      <c r="GW39" s="81" t="str">
        <f t="shared" si="21"/>
        <v>ок!</v>
      </c>
      <c r="GX39" s="80">
        <v>2</v>
      </c>
      <c r="GY39" s="61" t="s">
        <v>604</v>
      </c>
      <c r="GZ39" s="60" t="s">
        <v>604</v>
      </c>
      <c r="HA39" s="60" t="s">
        <v>605</v>
      </c>
      <c r="HB39" s="60"/>
      <c r="HC39" s="60"/>
      <c r="HD39" s="60"/>
      <c r="HE39" s="60"/>
      <c r="HF39" s="60"/>
      <c r="HG39" s="60"/>
      <c r="HH39" s="60"/>
      <c r="HI39" s="60"/>
      <c r="HJ39" s="60"/>
      <c r="HK39" s="60"/>
      <c r="HL39" s="60"/>
      <c r="HM39" s="60"/>
      <c r="HN39" s="60"/>
      <c r="HO39" s="60"/>
      <c r="HP39" s="61" t="s">
        <v>328</v>
      </c>
      <c r="HQ39" s="78" t="s">
        <v>328</v>
      </c>
      <c r="HR39" s="61" t="s">
        <v>604</v>
      </c>
      <c r="HS39" s="60" t="s">
        <v>604</v>
      </c>
      <c r="HT39" s="60" t="s">
        <v>605</v>
      </c>
      <c r="HU39" s="60"/>
      <c r="HV39" s="60"/>
      <c r="HW39" s="60"/>
      <c r="HX39" s="60"/>
      <c r="HY39" s="60"/>
      <c r="HZ39" s="60"/>
      <c r="IA39" s="60"/>
      <c r="IB39" s="60"/>
      <c r="IC39" s="60"/>
      <c r="ID39" s="60"/>
      <c r="IE39" s="60"/>
      <c r="IF39" s="60"/>
      <c r="IG39" s="60"/>
      <c r="IH39" s="60"/>
      <c r="II39" s="60"/>
      <c r="IJ39" s="60" t="s">
        <v>335</v>
      </c>
      <c r="IK39" s="60" t="s">
        <v>335</v>
      </c>
      <c r="IL39" s="60" t="s">
        <v>335</v>
      </c>
      <c r="IM39" s="60" t="s">
        <v>47</v>
      </c>
      <c r="IN39" s="60" t="s">
        <v>47</v>
      </c>
      <c r="IO39" s="60" t="s">
        <v>47</v>
      </c>
      <c r="IP39" s="60" t="s">
        <v>328</v>
      </c>
      <c r="IQ39" s="60" t="s">
        <v>328</v>
      </c>
      <c r="IR39" s="60" t="s">
        <v>328</v>
      </c>
      <c r="IS39" s="60" t="s">
        <v>328</v>
      </c>
      <c r="IT39" s="60" t="s">
        <v>328</v>
      </c>
      <c r="IU39" s="60" t="s">
        <v>328</v>
      </c>
      <c r="IV39" s="60" t="s">
        <v>328</v>
      </c>
      <c r="IW39" s="60" t="s">
        <v>328</v>
      </c>
      <c r="IX39" s="63" t="s">
        <v>328</v>
      </c>
      <c r="IY39" s="61">
        <f t="shared" si="40"/>
        <v>30</v>
      </c>
      <c r="IZ39" s="60">
        <f t="shared" si="41"/>
        <v>5</v>
      </c>
      <c r="JA39" s="60">
        <f t="shared" si="66"/>
        <v>0</v>
      </c>
      <c r="JB39" s="60">
        <f t="shared" si="42"/>
        <v>3</v>
      </c>
      <c r="JC39" s="60">
        <f t="shared" si="67"/>
        <v>3</v>
      </c>
      <c r="JD39" s="60">
        <f t="shared" si="68"/>
        <v>0</v>
      </c>
      <c r="JE39" s="60">
        <f t="shared" si="77"/>
        <v>0</v>
      </c>
      <c r="JF39" s="60">
        <f t="shared" si="69"/>
        <v>11</v>
      </c>
      <c r="JG39" s="81" t="str">
        <f t="shared" si="70"/>
        <v>ок!</v>
      </c>
      <c r="JH39" s="80">
        <v>3</v>
      </c>
      <c r="JI39" s="61" t="s">
        <v>604</v>
      </c>
      <c r="JJ39" s="60" t="s">
        <v>604</v>
      </c>
      <c r="JK39" s="60"/>
      <c r="JL39" s="60"/>
      <c r="JM39" s="60"/>
      <c r="JN39" s="60"/>
      <c r="JO39" s="60"/>
      <c r="JP39" s="60"/>
      <c r="JQ39" s="60"/>
      <c r="JR39" s="60"/>
      <c r="JS39" s="60" t="s">
        <v>335</v>
      </c>
      <c r="JT39" s="60" t="s">
        <v>335</v>
      </c>
      <c r="JU39" s="60" t="s">
        <v>335</v>
      </c>
      <c r="JV39" s="60" t="s">
        <v>335</v>
      </c>
      <c r="JW39" s="60" t="s">
        <v>335</v>
      </c>
      <c r="JX39" s="60" t="s">
        <v>335</v>
      </c>
      <c r="JY39" s="60" t="s">
        <v>47</v>
      </c>
      <c r="JZ39" s="61" t="s">
        <v>328</v>
      </c>
      <c r="KA39" s="63" t="s">
        <v>328</v>
      </c>
      <c r="KB39" s="61" t="s">
        <v>336</v>
      </c>
      <c r="KC39" s="60" t="s">
        <v>336</v>
      </c>
      <c r="KD39" s="60" t="s">
        <v>354</v>
      </c>
      <c r="KE39" s="60" t="s">
        <v>354</v>
      </c>
      <c r="KF39" s="60" t="s">
        <v>354</v>
      </c>
      <c r="KG39" s="60" t="s">
        <v>354</v>
      </c>
      <c r="KH39" s="60" t="s">
        <v>354</v>
      </c>
      <c r="KI39" s="60" t="s">
        <v>354</v>
      </c>
      <c r="KJ39" s="60" t="s">
        <v>354</v>
      </c>
      <c r="KK39" s="60" t="s">
        <v>354</v>
      </c>
      <c r="KL39" s="60" t="s">
        <v>354</v>
      </c>
      <c r="KM39" s="60" t="s">
        <v>354</v>
      </c>
      <c r="KN39" s="60" t="s">
        <v>354</v>
      </c>
      <c r="KO39" s="60" t="s">
        <v>354</v>
      </c>
      <c r="KP39" s="60" t="s">
        <v>354</v>
      </c>
      <c r="KQ39" s="60" t="s">
        <v>354</v>
      </c>
      <c r="KR39" s="60" t="s">
        <v>354</v>
      </c>
      <c r="KS39" s="60" t="s">
        <v>354</v>
      </c>
      <c r="KT39" s="60" t="s">
        <v>354</v>
      </c>
      <c r="KU39" s="60" t="s">
        <v>354</v>
      </c>
      <c r="KV39" s="60" t="s">
        <v>354</v>
      </c>
      <c r="KW39" s="60" t="s">
        <v>354</v>
      </c>
      <c r="KX39" s="60" t="s">
        <v>354</v>
      </c>
      <c r="KY39" s="60" t="s">
        <v>354</v>
      </c>
      <c r="KZ39" s="60" t="s">
        <v>354</v>
      </c>
      <c r="LA39" s="60" t="s">
        <v>354</v>
      </c>
      <c r="LB39" s="60" t="s">
        <v>354</v>
      </c>
      <c r="LC39" s="60" t="s">
        <v>354</v>
      </c>
      <c r="LD39" s="60" t="s">
        <v>354</v>
      </c>
      <c r="LE39" s="60" t="s">
        <v>354</v>
      </c>
      <c r="LF39" s="60" t="s">
        <v>354</v>
      </c>
      <c r="LG39" s="60" t="s">
        <v>354</v>
      </c>
      <c r="LH39" s="78" t="s">
        <v>354</v>
      </c>
      <c r="LI39" s="61">
        <f t="shared" si="44"/>
        <v>8</v>
      </c>
      <c r="LJ39" s="60">
        <f t="shared" si="45"/>
        <v>2</v>
      </c>
      <c r="LK39" s="60">
        <f t="shared" si="71"/>
        <v>0</v>
      </c>
      <c r="LL39" s="60">
        <f t="shared" si="46"/>
        <v>6</v>
      </c>
      <c r="LM39" s="60">
        <f t="shared" si="72"/>
        <v>1</v>
      </c>
      <c r="LN39" s="60">
        <f t="shared" si="73"/>
        <v>0</v>
      </c>
      <c r="LO39" s="60">
        <f t="shared" si="74"/>
        <v>2</v>
      </c>
      <c r="LP39" s="60">
        <f t="shared" si="75"/>
        <v>2</v>
      </c>
      <c r="LQ39" s="81" t="str">
        <f t="shared" si="76"/>
        <v>ок!</v>
      </c>
      <c r="NS39" s="61"/>
      <c r="NT39" s="60"/>
      <c r="NU39" s="60"/>
      <c r="NV39" s="60"/>
      <c r="NW39" s="60"/>
      <c r="NX39" s="60"/>
      <c r="NY39" s="60"/>
      <c r="NZ39" s="60"/>
      <c r="OA39" s="81"/>
      <c r="OB39" s="68"/>
      <c r="OC39" s="68"/>
      <c r="OD39" s="68"/>
      <c r="OE39" s="68"/>
      <c r="OF39" s="68"/>
      <c r="OG39" s="68"/>
      <c r="OH39" s="68"/>
      <c r="OI39" s="68"/>
      <c r="OJ39" s="68"/>
      <c r="OK39" s="68"/>
      <c r="OL39" s="68"/>
      <c r="OM39" s="68"/>
      <c r="ON39" s="68"/>
      <c r="OO39" s="68"/>
      <c r="OP39" s="68"/>
      <c r="OQ39" s="68"/>
      <c r="OR39" s="68"/>
      <c r="OS39" s="68"/>
      <c r="OT39" s="68"/>
      <c r="OU39" s="68"/>
      <c r="OV39" s="68"/>
      <c r="OW39" s="68"/>
      <c r="OX39" s="68"/>
      <c r="OY39" s="68"/>
      <c r="OZ39" s="68"/>
      <c r="PA39" s="68"/>
      <c r="PB39" s="68"/>
      <c r="PC39" s="68"/>
      <c r="PD39" s="68"/>
      <c r="PE39" s="68"/>
      <c r="PF39" s="68"/>
      <c r="PG39" s="68"/>
      <c r="PH39" s="68"/>
      <c r="PI39" s="68"/>
      <c r="PJ39" s="68"/>
      <c r="PK39" s="68"/>
      <c r="PL39" s="68"/>
      <c r="PM39" s="68"/>
      <c r="PN39" s="68"/>
      <c r="PO39" s="68"/>
      <c r="PP39" s="68"/>
      <c r="PQ39" s="68"/>
      <c r="PR39" s="68"/>
      <c r="PS39" s="68"/>
      <c r="PT39" s="68"/>
      <c r="PU39" s="68"/>
      <c r="PV39" s="68"/>
      <c r="PW39" s="68"/>
      <c r="PX39" s="68"/>
      <c r="PY39" s="68"/>
      <c r="PZ39" s="68"/>
      <c r="QA39" s="68"/>
      <c r="QB39" s="68"/>
      <c r="QC39" s="61"/>
      <c r="QD39" s="60"/>
      <c r="QE39" s="60"/>
      <c r="QF39" s="60"/>
      <c r="QG39" s="60"/>
      <c r="QH39" s="60"/>
      <c r="QI39" s="60"/>
      <c r="QJ39" s="60"/>
      <c r="QK39" s="81"/>
      <c r="SM39" s="61"/>
      <c r="SN39" s="60"/>
      <c r="SO39" s="60"/>
      <c r="SP39" s="60"/>
      <c r="SQ39" s="60"/>
      <c r="SR39" s="60"/>
      <c r="SS39" s="60"/>
      <c r="ST39" s="60"/>
      <c r="SU39" s="81"/>
      <c r="UW39" s="61"/>
      <c r="UX39" s="60"/>
      <c r="UY39" s="60"/>
      <c r="UZ39" s="60"/>
      <c r="VA39" s="60"/>
      <c r="VB39" s="60"/>
      <c r="VC39" s="60"/>
      <c r="VD39" s="60"/>
      <c r="VE39" s="81"/>
      <c r="XG39" s="61"/>
      <c r="XH39" s="60"/>
      <c r="XI39" s="60"/>
      <c r="XJ39" s="60"/>
      <c r="XK39" s="60"/>
      <c r="XL39" s="60"/>
      <c r="XM39" s="60"/>
      <c r="XN39" s="60"/>
      <c r="XO39" s="81"/>
    </row>
    <row r="40" spans="1:639" hidden="1" x14ac:dyDescent="0.25">
      <c r="A40" s="70" t="str">
        <f t="shared" si="33"/>
        <v>П23.01.08 Слесарь по ремонту СМ(2013)9 кл., очная</v>
      </c>
      <c r="B40" s="177" t="s">
        <v>675</v>
      </c>
      <c r="C40" s="178" t="s">
        <v>92</v>
      </c>
      <c r="D40" s="178" t="s">
        <v>350</v>
      </c>
      <c r="E40" s="178"/>
      <c r="F40" s="177">
        <v>2013</v>
      </c>
      <c r="G40" s="191">
        <f t="shared" si="56"/>
        <v>125</v>
      </c>
      <c r="H40" s="191">
        <f t="shared" si="57"/>
        <v>146</v>
      </c>
      <c r="I40" s="191">
        <f>IF(VLOOKUP(B40,ФГОС!A$3:U$34,5,FALSE)=INT(H40/62),INT(H40/62),"ОШ!")</f>
        <v>2</v>
      </c>
      <c r="J40" s="191">
        <f>IF(VLOOKUP(B40,ФГОС!A$3:U$34,6,FALSE)=INT(MOD(H40,62)/4.332),INT(MOD(H40,62)/4.332),"ОШ!")</f>
        <v>5</v>
      </c>
      <c r="K40" s="191">
        <f t="shared" si="58"/>
        <v>79.5</v>
      </c>
      <c r="L40" s="191">
        <f t="shared" si="59"/>
        <v>8.5</v>
      </c>
      <c r="M40" s="191">
        <f t="shared" si="60"/>
        <v>8</v>
      </c>
      <c r="N40" s="191">
        <f t="shared" si="61"/>
        <v>0</v>
      </c>
      <c r="O40" s="191">
        <f t="shared" si="62"/>
        <v>4</v>
      </c>
      <c r="P40" s="191">
        <f t="shared" si="63"/>
        <v>0</v>
      </c>
      <c r="Q40" s="191">
        <f t="shared" si="64"/>
        <v>1</v>
      </c>
      <c r="R40" s="191">
        <f t="shared" si="65"/>
        <v>24</v>
      </c>
      <c r="S40" s="237" t="str">
        <f>IF(VLOOKUP(B40,ФГОС!A$3:U$34,21,FALSE)=SUM(K40:R40),"ок!","ОШ!")</f>
        <v>ок!</v>
      </c>
      <c r="EN40" s="67">
        <v>1</v>
      </c>
      <c r="EO40" s="61"/>
      <c r="EP40" s="60"/>
      <c r="EQ40" s="60"/>
      <c r="ER40" s="60"/>
      <c r="ES40" s="60"/>
      <c r="ET40" s="60"/>
      <c r="EU40" s="60"/>
      <c r="EV40" s="60"/>
      <c r="EW40" s="60"/>
      <c r="EX40" s="60"/>
      <c r="EY40" s="60"/>
      <c r="EZ40" s="60"/>
      <c r="FA40" s="60"/>
      <c r="FB40" s="60"/>
      <c r="FC40" s="60"/>
      <c r="FD40" s="60"/>
      <c r="FE40" s="60"/>
      <c r="FF40" s="61" t="s">
        <v>328</v>
      </c>
      <c r="FG40" s="63" t="s">
        <v>328</v>
      </c>
      <c r="FH40" s="61" t="s">
        <v>352</v>
      </c>
      <c r="FI40" s="60" t="s">
        <v>352</v>
      </c>
      <c r="FJ40" s="60"/>
      <c r="FK40" s="60"/>
      <c r="FL40" s="60"/>
      <c r="FM40" s="60"/>
      <c r="FN40" s="60"/>
      <c r="FO40" s="60"/>
      <c r="FP40" s="60"/>
      <c r="FQ40" s="60"/>
      <c r="FR40" s="60"/>
      <c r="FS40" s="60"/>
      <c r="FT40" s="60"/>
      <c r="FU40" s="60"/>
      <c r="FV40" s="60"/>
      <c r="FW40" s="60"/>
      <c r="FX40" s="60"/>
      <c r="FY40" s="60"/>
      <c r="FZ40" s="60"/>
      <c r="GA40" s="60"/>
      <c r="GB40" s="60"/>
      <c r="GC40" s="60"/>
      <c r="GD40" s="60"/>
      <c r="GE40" s="60" t="s">
        <v>47</v>
      </c>
      <c r="GF40" s="60" t="s">
        <v>328</v>
      </c>
      <c r="GG40" s="60" t="s">
        <v>328</v>
      </c>
      <c r="GH40" s="60" t="s">
        <v>328</v>
      </c>
      <c r="GI40" s="60" t="s">
        <v>328</v>
      </c>
      <c r="GJ40" s="60" t="s">
        <v>328</v>
      </c>
      <c r="GK40" s="60" t="s">
        <v>328</v>
      </c>
      <c r="GL40" s="60" t="s">
        <v>328</v>
      </c>
      <c r="GM40" s="60" t="s">
        <v>328</v>
      </c>
      <c r="GN40" s="78" t="s">
        <v>328</v>
      </c>
      <c r="GO40" s="61">
        <f t="shared" si="37"/>
        <v>38</v>
      </c>
      <c r="GP40" s="60">
        <f t="shared" si="38"/>
        <v>2</v>
      </c>
      <c r="GQ40" s="60">
        <f t="shared" si="16"/>
        <v>0</v>
      </c>
      <c r="GR40" s="60">
        <f t="shared" si="39"/>
        <v>0</v>
      </c>
      <c r="GS40" s="60">
        <f t="shared" si="17"/>
        <v>1</v>
      </c>
      <c r="GT40" s="60">
        <f t="shared" si="18"/>
        <v>0</v>
      </c>
      <c r="GU40" s="60">
        <f t="shared" si="19"/>
        <v>0</v>
      </c>
      <c r="GV40" s="60">
        <f t="shared" si="20"/>
        <v>11</v>
      </c>
      <c r="GW40" s="81" t="str">
        <f t="shared" si="21"/>
        <v>ок!</v>
      </c>
      <c r="GX40" s="80">
        <v>2</v>
      </c>
      <c r="GY40" s="61" t="s">
        <v>352</v>
      </c>
      <c r="GZ40" s="60" t="s">
        <v>352</v>
      </c>
      <c r="HA40" s="60"/>
      <c r="HB40" s="60"/>
      <c r="HC40" s="60"/>
      <c r="HD40" s="60"/>
      <c r="HE40" s="60"/>
      <c r="HF40" s="60"/>
      <c r="HG40" s="60"/>
      <c r="HH40" s="60"/>
      <c r="HI40" s="60"/>
      <c r="HJ40" s="60"/>
      <c r="HK40" s="60"/>
      <c r="HL40" s="60"/>
      <c r="HM40" s="60"/>
      <c r="HN40" s="60"/>
      <c r="HO40" s="60"/>
      <c r="HP40" s="61" t="s">
        <v>328</v>
      </c>
      <c r="HQ40" s="78" t="s">
        <v>328</v>
      </c>
      <c r="HR40" s="61" t="s">
        <v>693</v>
      </c>
      <c r="HS40" s="60" t="s">
        <v>694</v>
      </c>
      <c r="HT40" s="60"/>
      <c r="HU40" s="60"/>
      <c r="HV40" s="60"/>
      <c r="HW40" s="60"/>
      <c r="HX40" s="60"/>
      <c r="HY40" s="60"/>
      <c r="HZ40" s="60"/>
      <c r="IA40" s="60"/>
      <c r="IB40" s="60"/>
      <c r="IC40" s="60"/>
      <c r="ID40" s="60"/>
      <c r="IE40" s="60"/>
      <c r="IF40" s="60"/>
      <c r="IG40" s="60"/>
      <c r="IH40" s="60"/>
      <c r="II40" s="60"/>
      <c r="IJ40" s="60" t="s">
        <v>695</v>
      </c>
      <c r="IK40" s="60" t="s">
        <v>695</v>
      </c>
      <c r="IL40" s="60" t="s">
        <v>695</v>
      </c>
      <c r="IM40" s="60" t="s">
        <v>695</v>
      </c>
      <c r="IN40" s="60" t="s">
        <v>47</v>
      </c>
      <c r="IO40" s="60" t="s">
        <v>47</v>
      </c>
      <c r="IP40" s="60" t="s">
        <v>328</v>
      </c>
      <c r="IQ40" s="60" t="s">
        <v>328</v>
      </c>
      <c r="IR40" s="60" t="s">
        <v>328</v>
      </c>
      <c r="IS40" s="60" t="s">
        <v>328</v>
      </c>
      <c r="IT40" s="60" t="s">
        <v>328</v>
      </c>
      <c r="IU40" s="60" t="s">
        <v>328</v>
      </c>
      <c r="IV40" s="60" t="s">
        <v>328</v>
      </c>
      <c r="IW40" s="60" t="s">
        <v>328</v>
      </c>
      <c r="IX40" s="63" t="s">
        <v>328</v>
      </c>
      <c r="IY40" s="61">
        <f t="shared" si="40"/>
        <v>31.5</v>
      </c>
      <c r="IZ40" s="60">
        <f t="shared" si="41"/>
        <v>3.5</v>
      </c>
      <c r="JA40" s="60">
        <f t="shared" si="66"/>
        <v>0</v>
      </c>
      <c r="JB40" s="60">
        <f t="shared" si="42"/>
        <v>4</v>
      </c>
      <c r="JC40" s="60">
        <f t="shared" si="67"/>
        <v>2</v>
      </c>
      <c r="JD40" s="60">
        <f t="shared" si="68"/>
        <v>0</v>
      </c>
      <c r="JE40" s="60">
        <f t="shared" si="77"/>
        <v>0</v>
      </c>
      <c r="JF40" s="60">
        <f t="shared" si="69"/>
        <v>11</v>
      </c>
      <c r="JG40" s="81" t="str">
        <f t="shared" si="70"/>
        <v>ок!</v>
      </c>
      <c r="JH40" s="80">
        <v>3</v>
      </c>
      <c r="JI40" s="61" t="s">
        <v>608</v>
      </c>
      <c r="JJ40" s="60" t="s">
        <v>608</v>
      </c>
      <c r="JK40" s="60" t="s">
        <v>608</v>
      </c>
      <c r="JL40" s="60"/>
      <c r="JM40" s="60"/>
      <c r="JN40" s="60"/>
      <c r="JO40" s="60"/>
      <c r="JP40" s="60"/>
      <c r="JQ40" s="60"/>
      <c r="JR40" s="60"/>
      <c r="JS40" s="60"/>
      <c r="JT40" s="60"/>
      <c r="JU40" s="60"/>
      <c r="JV40" s="60" t="s">
        <v>335</v>
      </c>
      <c r="JW40" s="60" t="s">
        <v>335</v>
      </c>
      <c r="JX40" s="60" t="s">
        <v>335</v>
      </c>
      <c r="JY40" s="60" t="s">
        <v>335</v>
      </c>
      <c r="JZ40" s="61" t="s">
        <v>328</v>
      </c>
      <c r="KA40" s="63" t="s">
        <v>328</v>
      </c>
      <c r="KB40" s="61" t="s">
        <v>47</v>
      </c>
      <c r="KC40" s="60" t="s">
        <v>336</v>
      </c>
      <c r="KD40" s="60" t="s">
        <v>354</v>
      </c>
      <c r="KE40" s="60" t="s">
        <v>354</v>
      </c>
      <c r="KF40" s="60" t="s">
        <v>354</v>
      </c>
      <c r="KG40" s="60" t="s">
        <v>354</v>
      </c>
      <c r="KH40" s="60" t="s">
        <v>354</v>
      </c>
      <c r="KI40" s="60" t="s">
        <v>354</v>
      </c>
      <c r="KJ40" s="60" t="s">
        <v>354</v>
      </c>
      <c r="KK40" s="60" t="s">
        <v>354</v>
      </c>
      <c r="KL40" s="60" t="s">
        <v>354</v>
      </c>
      <c r="KM40" s="60" t="s">
        <v>354</v>
      </c>
      <c r="KN40" s="60" t="s">
        <v>354</v>
      </c>
      <c r="KO40" s="60" t="s">
        <v>354</v>
      </c>
      <c r="KP40" s="60" t="s">
        <v>354</v>
      </c>
      <c r="KQ40" s="60" t="s">
        <v>354</v>
      </c>
      <c r="KR40" s="60" t="s">
        <v>354</v>
      </c>
      <c r="KS40" s="60" t="s">
        <v>354</v>
      </c>
      <c r="KT40" s="60" t="s">
        <v>354</v>
      </c>
      <c r="KU40" s="60" t="s">
        <v>354</v>
      </c>
      <c r="KV40" s="60" t="s">
        <v>354</v>
      </c>
      <c r="KW40" s="60" t="s">
        <v>354</v>
      </c>
      <c r="KX40" s="60" t="s">
        <v>354</v>
      </c>
      <c r="KY40" s="60" t="s">
        <v>354</v>
      </c>
      <c r="KZ40" s="60" t="s">
        <v>354</v>
      </c>
      <c r="LA40" s="60" t="s">
        <v>354</v>
      </c>
      <c r="LB40" s="60" t="s">
        <v>354</v>
      </c>
      <c r="LC40" s="60" t="s">
        <v>354</v>
      </c>
      <c r="LD40" s="60" t="s">
        <v>354</v>
      </c>
      <c r="LE40" s="60" t="s">
        <v>354</v>
      </c>
      <c r="LF40" s="60" t="s">
        <v>354</v>
      </c>
      <c r="LG40" s="60" t="s">
        <v>354</v>
      </c>
      <c r="LH40" s="78" t="s">
        <v>354</v>
      </c>
      <c r="LI40" s="61">
        <f t="shared" si="44"/>
        <v>10</v>
      </c>
      <c r="LJ40" s="60">
        <f t="shared" si="45"/>
        <v>3</v>
      </c>
      <c r="LK40" s="60">
        <f t="shared" si="71"/>
        <v>0</v>
      </c>
      <c r="LL40" s="60">
        <f t="shared" si="46"/>
        <v>4</v>
      </c>
      <c r="LM40" s="60">
        <f t="shared" si="72"/>
        <v>1</v>
      </c>
      <c r="LN40" s="60">
        <f t="shared" si="73"/>
        <v>0</v>
      </c>
      <c r="LO40" s="60">
        <f t="shared" si="74"/>
        <v>1</v>
      </c>
      <c r="LP40" s="60">
        <f t="shared" si="75"/>
        <v>2</v>
      </c>
      <c r="LQ40" s="81" t="str">
        <f t="shared" si="76"/>
        <v>ок!</v>
      </c>
      <c r="NS40" s="61"/>
      <c r="NT40" s="60"/>
      <c r="NU40" s="60"/>
      <c r="NV40" s="60"/>
      <c r="NW40" s="60"/>
      <c r="NX40" s="60"/>
      <c r="NY40" s="60"/>
      <c r="NZ40" s="60"/>
      <c r="OA40" s="81"/>
      <c r="OB40" s="68"/>
      <c r="OC40" s="68"/>
      <c r="OD40" s="68"/>
      <c r="OE40" s="68"/>
      <c r="OF40" s="68"/>
      <c r="OG40" s="68"/>
      <c r="OH40" s="68"/>
      <c r="OI40" s="68"/>
      <c r="OJ40" s="68"/>
      <c r="OK40" s="68"/>
      <c r="OL40" s="68"/>
      <c r="OM40" s="68"/>
      <c r="ON40" s="68"/>
      <c r="OO40" s="68"/>
      <c r="OP40" s="68"/>
      <c r="OQ40" s="68"/>
      <c r="OR40" s="68"/>
      <c r="OS40" s="68"/>
      <c r="OT40" s="68"/>
      <c r="OU40" s="68"/>
      <c r="OV40" s="68"/>
      <c r="OW40" s="68"/>
      <c r="OX40" s="68"/>
      <c r="OY40" s="68"/>
      <c r="OZ40" s="68"/>
      <c r="PA40" s="68"/>
      <c r="PB40" s="68"/>
      <c r="PC40" s="68"/>
      <c r="PD40" s="68"/>
      <c r="PE40" s="68"/>
      <c r="PF40" s="68"/>
      <c r="PG40" s="68"/>
      <c r="PH40" s="68"/>
      <c r="PI40" s="68"/>
      <c r="PJ40" s="68"/>
      <c r="PK40" s="68"/>
      <c r="PL40" s="68"/>
      <c r="PM40" s="68"/>
      <c r="PN40" s="68"/>
      <c r="PO40" s="68"/>
      <c r="PP40" s="68"/>
      <c r="PQ40" s="68"/>
      <c r="PR40" s="68"/>
      <c r="PS40" s="68"/>
      <c r="PT40" s="68"/>
      <c r="PU40" s="68"/>
      <c r="PV40" s="68"/>
      <c r="PW40" s="68"/>
      <c r="PX40" s="68"/>
      <c r="PY40" s="68"/>
      <c r="PZ40" s="68"/>
      <c r="QA40" s="68"/>
      <c r="QB40" s="68"/>
      <c r="QC40" s="61"/>
      <c r="QD40" s="60"/>
      <c r="QE40" s="60"/>
      <c r="QF40" s="60"/>
      <c r="QG40" s="60"/>
      <c r="QH40" s="60"/>
      <c r="QI40" s="60"/>
      <c r="QJ40" s="60"/>
      <c r="QK40" s="81"/>
      <c r="SM40" s="61"/>
      <c r="SN40" s="60"/>
      <c r="SO40" s="60"/>
      <c r="SP40" s="60"/>
      <c r="SQ40" s="60"/>
      <c r="SR40" s="60"/>
      <c r="SS40" s="60"/>
      <c r="ST40" s="60"/>
      <c r="SU40" s="81"/>
      <c r="UW40" s="61"/>
      <c r="UX40" s="60"/>
      <c r="UY40" s="60"/>
      <c r="UZ40" s="60"/>
      <c r="VA40" s="60"/>
      <c r="VB40" s="60"/>
      <c r="VC40" s="60"/>
      <c r="VD40" s="60"/>
      <c r="VE40" s="81"/>
      <c r="XG40" s="61"/>
      <c r="XH40" s="60"/>
      <c r="XI40" s="60"/>
      <c r="XJ40" s="60"/>
      <c r="XK40" s="60"/>
      <c r="XL40" s="60"/>
      <c r="XM40" s="60"/>
      <c r="XN40" s="60"/>
      <c r="XO40" s="81"/>
    </row>
    <row r="41" spans="1:639" hidden="1" x14ac:dyDescent="0.25">
      <c r="A41" s="70" t="str">
        <f t="shared" si="33"/>
        <v>П23.01.08 Слесарь по ремонту СМ(2013)9 кл., очная</v>
      </c>
      <c r="B41" s="177" t="s">
        <v>675</v>
      </c>
      <c r="C41" s="178" t="s">
        <v>92</v>
      </c>
      <c r="D41" s="178" t="s">
        <v>350</v>
      </c>
      <c r="E41" s="178"/>
      <c r="F41" s="177">
        <v>2013</v>
      </c>
      <c r="G41" s="191">
        <f t="shared" si="56"/>
        <v>125</v>
      </c>
      <c r="H41" s="191">
        <f t="shared" si="57"/>
        <v>146</v>
      </c>
      <c r="I41" s="191">
        <f>IF(VLOOKUP(B41,ФГОС!A$3:U$34,5,FALSE)=INT(H41/62),INT(H41/62),"ОШ!")</f>
        <v>2</v>
      </c>
      <c r="J41" s="191">
        <f>IF(VLOOKUP(B41,ФГОС!A$3:U$34,6,FALSE)=INT(MOD(H41,62)/4.332),INT(MOD(H41,62)/4.332),"ОШ!")</f>
        <v>5</v>
      </c>
      <c r="K41" s="191">
        <f t="shared" si="58"/>
        <v>80</v>
      </c>
      <c r="L41" s="191">
        <f t="shared" si="59"/>
        <v>8</v>
      </c>
      <c r="M41" s="191">
        <f t="shared" si="60"/>
        <v>8</v>
      </c>
      <c r="N41" s="191">
        <f t="shared" si="61"/>
        <v>0</v>
      </c>
      <c r="O41" s="191">
        <f t="shared" si="62"/>
        <v>4</v>
      </c>
      <c r="P41" s="191">
        <f t="shared" si="63"/>
        <v>0</v>
      </c>
      <c r="Q41" s="191">
        <f t="shared" si="64"/>
        <v>1</v>
      </c>
      <c r="R41" s="191">
        <f t="shared" si="65"/>
        <v>24</v>
      </c>
      <c r="S41" s="237" t="str">
        <f>IF(VLOOKUP(B41,ФГОС!A$3:U$34,21,FALSE)=SUM(K41:R41),"ок!","ОШ!")</f>
        <v>ок!</v>
      </c>
      <c r="EN41" s="67">
        <v>1</v>
      </c>
      <c r="EO41" s="61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1" t="s">
        <v>328</v>
      </c>
      <c r="FG41" s="63" t="s">
        <v>328</v>
      </c>
      <c r="FH41" s="61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 t="s">
        <v>475</v>
      </c>
      <c r="GC41" s="60" t="s">
        <v>352</v>
      </c>
      <c r="GD41" s="60" t="s">
        <v>352</v>
      </c>
      <c r="GE41" s="60" t="s">
        <v>352</v>
      </c>
      <c r="GF41" s="60" t="s">
        <v>328</v>
      </c>
      <c r="GG41" s="60" t="s">
        <v>328</v>
      </c>
      <c r="GH41" s="60" t="s">
        <v>328</v>
      </c>
      <c r="GI41" s="60" t="s">
        <v>328</v>
      </c>
      <c r="GJ41" s="60" t="s">
        <v>328</v>
      </c>
      <c r="GK41" s="60" t="s">
        <v>328</v>
      </c>
      <c r="GL41" s="60" t="s">
        <v>328</v>
      </c>
      <c r="GM41" s="60" t="s">
        <v>328</v>
      </c>
      <c r="GN41" s="78" t="s">
        <v>328</v>
      </c>
      <c r="GO41" s="61">
        <f t="shared" si="37"/>
        <v>37.5</v>
      </c>
      <c r="GP41" s="60">
        <f t="shared" si="38"/>
        <v>3.5</v>
      </c>
      <c r="GQ41" s="60">
        <f t="shared" si="16"/>
        <v>0</v>
      </c>
      <c r="GR41" s="60">
        <f t="shared" si="39"/>
        <v>0</v>
      </c>
      <c r="GS41" s="60">
        <f t="shared" si="17"/>
        <v>0</v>
      </c>
      <c r="GT41" s="60">
        <f t="shared" si="18"/>
        <v>0</v>
      </c>
      <c r="GU41" s="60">
        <f t="shared" si="19"/>
        <v>0</v>
      </c>
      <c r="GV41" s="60">
        <f t="shared" si="20"/>
        <v>11</v>
      </c>
      <c r="GW41" s="81" t="str">
        <f t="shared" si="21"/>
        <v>ок!</v>
      </c>
      <c r="GX41" s="80">
        <v>2</v>
      </c>
      <c r="GY41" s="61" t="s">
        <v>352</v>
      </c>
      <c r="GZ41" s="60" t="s">
        <v>352</v>
      </c>
      <c r="HA41" s="60" t="s">
        <v>481</v>
      </c>
      <c r="HB41" s="60"/>
      <c r="HC41" s="60"/>
      <c r="HD41" s="60"/>
      <c r="HE41" s="60"/>
      <c r="HF41" s="60"/>
      <c r="HG41" s="60"/>
      <c r="HH41" s="60"/>
      <c r="HI41" s="60"/>
      <c r="HJ41" s="60"/>
      <c r="HK41" s="60"/>
      <c r="HL41" s="60"/>
      <c r="HM41" s="60"/>
      <c r="HN41" s="60"/>
      <c r="HO41" s="60"/>
      <c r="HP41" s="61" t="s">
        <v>328</v>
      </c>
      <c r="HQ41" s="78" t="s">
        <v>328</v>
      </c>
      <c r="HR41" s="61" t="s">
        <v>693</v>
      </c>
      <c r="HS41" s="60" t="s">
        <v>694</v>
      </c>
      <c r="HT41" s="60"/>
      <c r="HU41" s="60"/>
      <c r="HV41" s="60"/>
      <c r="HW41" s="60"/>
      <c r="HX41" s="60"/>
      <c r="HY41" s="60"/>
      <c r="HZ41" s="60"/>
      <c r="IA41" s="60"/>
      <c r="IB41" s="60"/>
      <c r="IC41" s="60"/>
      <c r="ID41" s="60"/>
      <c r="IE41" s="60"/>
      <c r="IF41" s="60"/>
      <c r="IG41" s="60"/>
      <c r="IH41" s="60"/>
      <c r="II41" s="60"/>
      <c r="IJ41" s="60" t="s">
        <v>695</v>
      </c>
      <c r="IK41" s="60" t="s">
        <v>695</v>
      </c>
      <c r="IL41" s="60" t="s">
        <v>695</v>
      </c>
      <c r="IM41" s="60" t="s">
        <v>47</v>
      </c>
      <c r="IN41" s="60" t="s">
        <v>47</v>
      </c>
      <c r="IO41" s="60" t="s">
        <v>47</v>
      </c>
      <c r="IP41" s="60" t="s">
        <v>328</v>
      </c>
      <c r="IQ41" s="60" t="s">
        <v>328</v>
      </c>
      <c r="IR41" s="60" t="s">
        <v>328</v>
      </c>
      <c r="IS41" s="60" t="s">
        <v>328</v>
      </c>
      <c r="IT41" s="60" t="s">
        <v>328</v>
      </c>
      <c r="IU41" s="60" t="s">
        <v>328</v>
      </c>
      <c r="IV41" s="60" t="s">
        <v>328</v>
      </c>
      <c r="IW41" s="60" t="s">
        <v>328</v>
      </c>
      <c r="IX41" s="63" t="s">
        <v>328</v>
      </c>
      <c r="IY41" s="61">
        <f t="shared" si="40"/>
        <v>31</v>
      </c>
      <c r="IZ41" s="60">
        <f t="shared" si="41"/>
        <v>4</v>
      </c>
      <c r="JA41" s="60">
        <f t="shared" si="66"/>
        <v>0</v>
      </c>
      <c r="JB41" s="60">
        <f t="shared" si="42"/>
        <v>3</v>
      </c>
      <c r="JC41" s="60">
        <f t="shared" si="67"/>
        <v>3</v>
      </c>
      <c r="JD41" s="60">
        <f t="shared" si="68"/>
        <v>0</v>
      </c>
      <c r="JE41" s="60">
        <f t="shared" si="77"/>
        <v>0</v>
      </c>
      <c r="JF41" s="60">
        <f t="shared" si="69"/>
        <v>11</v>
      </c>
      <c r="JG41" s="81" t="str">
        <f t="shared" si="70"/>
        <v>ок!</v>
      </c>
      <c r="JH41" s="80">
        <v>3</v>
      </c>
      <c r="JI41" s="61" t="s">
        <v>613</v>
      </c>
      <c r="JJ41" s="60"/>
      <c r="JK41" s="60"/>
      <c r="JL41" s="60"/>
      <c r="JM41" s="60"/>
      <c r="JN41" s="60"/>
      <c r="JO41" s="60"/>
      <c r="JP41" s="60"/>
      <c r="JQ41" s="60"/>
      <c r="JR41" s="60"/>
      <c r="JS41" s="60"/>
      <c r="JT41" s="60"/>
      <c r="JU41" s="60" t="s">
        <v>335</v>
      </c>
      <c r="JV41" s="60" t="s">
        <v>335</v>
      </c>
      <c r="JW41" s="60" t="s">
        <v>335</v>
      </c>
      <c r="JX41" s="60" t="s">
        <v>335</v>
      </c>
      <c r="JY41" s="60" t="s">
        <v>335</v>
      </c>
      <c r="JZ41" s="61" t="s">
        <v>328</v>
      </c>
      <c r="KA41" s="63" t="s">
        <v>328</v>
      </c>
      <c r="KB41" s="61" t="s">
        <v>47</v>
      </c>
      <c r="KC41" s="60" t="s">
        <v>336</v>
      </c>
      <c r="KD41" s="60" t="s">
        <v>354</v>
      </c>
      <c r="KE41" s="60" t="s">
        <v>354</v>
      </c>
      <c r="KF41" s="60" t="s">
        <v>354</v>
      </c>
      <c r="KG41" s="60" t="s">
        <v>354</v>
      </c>
      <c r="KH41" s="60" t="s">
        <v>354</v>
      </c>
      <c r="KI41" s="60" t="s">
        <v>354</v>
      </c>
      <c r="KJ41" s="60" t="s">
        <v>354</v>
      </c>
      <c r="KK41" s="60" t="s">
        <v>354</v>
      </c>
      <c r="KL41" s="60" t="s">
        <v>354</v>
      </c>
      <c r="KM41" s="60" t="s">
        <v>354</v>
      </c>
      <c r="KN41" s="60" t="s">
        <v>354</v>
      </c>
      <c r="KO41" s="60" t="s">
        <v>354</v>
      </c>
      <c r="KP41" s="60" t="s">
        <v>354</v>
      </c>
      <c r="KQ41" s="60" t="s">
        <v>354</v>
      </c>
      <c r="KR41" s="60" t="s">
        <v>354</v>
      </c>
      <c r="KS41" s="60" t="s">
        <v>354</v>
      </c>
      <c r="KT41" s="60" t="s">
        <v>354</v>
      </c>
      <c r="KU41" s="60" t="s">
        <v>354</v>
      </c>
      <c r="KV41" s="60" t="s">
        <v>354</v>
      </c>
      <c r="KW41" s="60" t="s">
        <v>354</v>
      </c>
      <c r="KX41" s="60" t="s">
        <v>354</v>
      </c>
      <c r="KY41" s="60" t="s">
        <v>354</v>
      </c>
      <c r="KZ41" s="60" t="s">
        <v>354</v>
      </c>
      <c r="LA41" s="60" t="s">
        <v>354</v>
      </c>
      <c r="LB41" s="60" t="s">
        <v>354</v>
      </c>
      <c r="LC41" s="60" t="s">
        <v>354</v>
      </c>
      <c r="LD41" s="60" t="s">
        <v>354</v>
      </c>
      <c r="LE41" s="60" t="s">
        <v>354</v>
      </c>
      <c r="LF41" s="60" t="s">
        <v>354</v>
      </c>
      <c r="LG41" s="60" t="s">
        <v>354</v>
      </c>
      <c r="LH41" s="78" t="s">
        <v>354</v>
      </c>
      <c r="LI41" s="61">
        <f t="shared" si="44"/>
        <v>11.5</v>
      </c>
      <c r="LJ41" s="60">
        <f t="shared" si="45"/>
        <v>0.5</v>
      </c>
      <c r="LK41" s="60">
        <f t="shared" si="71"/>
        <v>0</v>
      </c>
      <c r="LL41" s="60">
        <f t="shared" si="46"/>
        <v>5</v>
      </c>
      <c r="LM41" s="60">
        <f t="shared" si="72"/>
        <v>1</v>
      </c>
      <c r="LN41" s="60">
        <f t="shared" si="73"/>
        <v>0</v>
      </c>
      <c r="LO41" s="60">
        <f t="shared" si="74"/>
        <v>1</v>
      </c>
      <c r="LP41" s="60">
        <f t="shared" si="75"/>
        <v>2</v>
      </c>
      <c r="LQ41" s="81" t="str">
        <f t="shared" si="76"/>
        <v>ок!</v>
      </c>
      <c r="NS41" s="61"/>
      <c r="NT41" s="60"/>
      <c r="NU41" s="60"/>
      <c r="NV41" s="60"/>
      <c r="NW41" s="60"/>
      <c r="NX41" s="60"/>
      <c r="NY41" s="60"/>
      <c r="NZ41" s="60"/>
      <c r="OA41" s="81"/>
      <c r="OB41" s="68"/>
      <c r="OC41" s="68"/>
      <c r="OD41" s="68"/>
      <c r="OE41" s="68"/>
      <c r="OF41" s="68"/>
      <c r="OG41" s="68"/>
      <c r="OH41" s="68"/>
      <c r="OI41" s="68"/>
      <c r="OJ41" s="68"/>
      <c r="OK41" s="68"/>
      <c r="OL41" s="68"/>
      <c r="OM41" s="68"/>
      <c r="ON41" s="68"/>
      <c r="OO41" s="68"/>
      <c r="OP41" s="68"/>
      <c r="OQ41" s="68"/>
      <c r="OR41" s="68"/>
      <c r="OS41" s="68"/>
      <c r="OT41" s="68"/>
      <c r="OU41" s="68"/>
      <c r="OV41" s="68"/>
      <c r="OW41" s="68"/>
      <c r="OX41" s="68"/>
      <c r="OY41" s="68"/>
      <c r="OZ41" s="68"/>
      <c r="PA41" s="68"/>
      <c r="PB41" s="68"/>
      <c r="PC41" s="68"/>
      <c r="PD41" s="68"/>
      <c r="PE41" s="68"/>
      <c r="PF41" s="68"/>
      <c r="PG41" s="68"/>
      <c r="PH41" s="68"/>
      <c r="PI41" s="68"/>
      <c r="PJ41" s="68"/>
      <c r="PK41" s="68"/>
      <c r="PL41" s="68"/>
      <c r="PM41" s="68"/>
      <c r="PN41" s="68"/>
      <c r="PO41" s="68"/>
      <c r="PP41" s="68"/>
      <c r="PQ41" s="68"/>
      <c r="PR41" s="68"/>
      <c r="PS41" s="68"/>
      <c r="PT41" s="68"/>
      <c r="PU41" s="68"/>
      <c r="PV41" s="68"/>
      <c r="PW41" s="68"/>
      <c r="PX41" s="68"/>
      <c r="PY41" s="68"/>
      <c r="PZ41" s="68"/>
      <c r="QA41" s="68"/>
      <c r="QB41" s="68"/>
      <c r="QC41" s="61"/>
      <c r="QD41" s="60"/>
      <c r="QE41" s="60"/>
      <c r="QF41" s="60"/>
      <c r="QG41" s="60"/>
      <c r="QH41" s="60"/>
      <c r="QI41" s="60"/>
      <c r="QJ41" s="60"/>
      <c r="QK41" s="81"/>
      <c r="SM41" s="61"/>
      <c r="SN41" s="60"/>
      <c r="SO41" s="60"/>
      <c r="SP41" s="60"/>
      <c r="SQ41" s="60"/>
      <c r="SR41" s="60"/>
      <c r="SS41" s="60"/>
      <c r="ST41" s="60"/>
      <c r="SU41" s="81"/>
      <c r="UW41" s="61"/>
      <c r="UX41" s="60"/>
      <c r="UY41" s="60"/>
      <c r="UZ41" s="60"/>
      <c r="VA41" s="60"/>
      <c r="VB41" s="60"/>
      <c r="VC41" s="60"/>
      <c r="VD41" s="60"/>
      <c r="VE41" s="81"/>
      <c r="XG41" s="61"/>
      <c r="XH41" s="60"/>
      <c r="XI41" s="60"/>
      <c r="XJ41" s="60"/>
      <c r="XK41" s="60"/>
      <c r="XL41" s="60"/>
      <c r="XM41" s="60"/>
      <c r="XN41" s="60"/>
      <c r="XO41" s="81"/>
    </row>
    <row r="42" spans="1:639" hidden="1" x14ac:dyDescent="0.25">
      <c r="A42" s="70" t="str">
        <f t="shared" si="33"/>
        <v>П19.01.17 Повар, кондитер(2013)9 кл., очная</v>
      </c>
      <c r="B42" s="177" t="s">
        <v>672</v>
      </c>
      <c r="C42" s="178" t="s">
        <v>92</v>
      </c>
      <c r="D42" s="178" t="s">
        <v>350</v>
      </c>
      <c r="E42" s="178"/>
      <c r="F42" s="177">
        <v>2013</v>
      </c>
      <c r="G42" s="191">
        <f t="shared" si="56"/>
        <v>125</v>
      </c>
      <c r="H42" s="191">
        <f t="shared" si="57"/>
        <v>146</v>
      </c>
      <c r="I42" s="191">
        <f>IF(VLOOKUP(B42,ФГОС!A$3:U$34,5,FALSE)=INT(H42/62),INT(H42/62),"ОШ!")</f>
        <v>2</v>
      </c>
      <c r="J42" s="191">
        <f>IF(VLOOKUP(B42,ФГОС!A$3:U$34,6,FALSE)=INT(MOD(H42,62)/4.332),INT(MOD(H42,62)/4.332),"ОШ!")</f>
        <v>5</v>
      </c>
      <c r="K42" s="191">
        <f t="shared" si="58"/>
        <v>74</v>
      </c>
      <c r="L42" s="191">
        <f t="shared" si="59"/>
        <v>10</v>
      </c>
      <c r="M42" s="191">
        <f t="shared" si="60"/>
        <v>12</v>
      </c>
      <c r="N42" s="191">
        <f t="shared" si="61"/>
        <v>0</v>
      </c>
      <c r="O42" s="191">
        <f t="shared" si="62"/>
        <v>4</v>
      </c>
      <c r="P42" s="191">
        <f t="shared" si="63"/>
        <v>0</v>
      </c>
      <c r="Q42" s="191">
        <f t="shared" si="64"/>
        <v>1</v>
      </c>
      <c r="R42" s="191">
        <f t="shared" si="65"/>
        <v>24</v>
      </c>
      <c r="S42" s="237" t="str">
        <f>IF(VLOOKUP(B42,ФГОС!A$3:U$34,21,FALSE)=SUM(K42:R42),"ок!","ОШ!")</f>
        <v>ок!</v>
      </c>
      <c r="EN42" s="67">
        <v>1</v>
      </c>
      <c r="EO42" s="61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 t="s">
        <v>723</v>
      </c>
      <c r="FF42" s="61" t="s">
        <v>328</v>
      </c>
      <c r="FG42" s="63" t="s">
        <v>328</v>
      </c>
      <c r="FH42" s="61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 t="s">
        <v>724</v>
      </c>
      <c r="GC42" s="60" t="s">
        <v>406</v>
      </c>
      <c r="GD42" s="60" t="s">
        <v>377</v>
      </c>
      <c r="GE42" s="60" t="s">
        <v>404</v>
      </c>
      <c r="GF42" s="60" t="s">
        <v>328</v>
      </c>
      <c r="GG42" s="60" t="s">
        <v>328</v>
      </c>
      <c r="GH42" s="60" t="s">
        <v>328</v>
      </c>
      <c r="GI42" s="60" t="s">
        <v>328</v>
      </c>
      <c r="GJ42" s="60" t="s">
        <v>328</v>
      </c>
      <c r="GK42" s="60" t="s">
        <v>328</v>
      </c>
      <c r="GL42" s="60" t="s">
        <v>328</v>
      </c>
      <c r="GM42" s="60" t="s">
        <v>328</v>
      </c>
      <c r="GN42" s="78" t="s">
        <v>328</v>
      </c>
      <c r="GO42" s="61">
        <f t="shared" si="37"/>
        <v>36</v>
      </c>
      <c r="GP42" s="60">
        <f t="shared" si="38"/>
        <v>2</v>
      </c>
      <c r="GQ42" s="60">
        <f t="shared" si="16"/>
        <v>0</v>
      </c>
      <c r="GR42" s="60">
        <f t="shared" si="39"/>
        <v>2</v>
      </c>
      <c r="GS42" s="60">
        <f t="shared" si="17"/>
        <v>1</v>
      </c>
      <c r="GT42" s="60">
        <f t="shared" si="18"/>
        <v>0</v>
      </c>
      <c r="GU42" s="60">
        <f t="shared" si="19"/>
        <v>0</v>
      </c>
      <c r="GV42" s="60">
        <f t="shared" si="20"/>
        <v>11</v>
      </c>
      <c r="GW42" s="81" t="str">
        <f t="shared" si="21"/>
        <v>ок!</v>
      </c>
      <c r="GX42" s="80">
        <v>2</v>
      </c>
      <c r="GY42" s="61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0"/>
      <c r="HL42" s="60" t="s">
        <v>725</v>
      </c>
      <c r="HM42" s="60" t="s">
        <v>726</v>
      </c>
      <c r="HN42" s="60" t="s">
        <v>409</v>
      </c>
      <c r="HO42" s="60" t="s">
        <v>376</v>
      </c>
      <c r="HP42" s="61" t="s">
        <v>328</v>
      </c>
      <c r="HQ42" s="78" t="s">
        <v>328</v>
      </c>
      <c r="HR42" s="61"/>
      <c r="HS42" s="60"/>
      <c r="HT42" s="60"/>
      <c r="HU42" s="60"/>
      <c r="HV42" s="60"/>
      <c r="HW42" s="60"/>
      <c r="HX42" s="60"/>
      <c r="HY42" s="60"/>
      <c r="HZ42" s="60"/>
      <c r="IA42" s="60"/>
      <c r="IB42" s="60"/>
      <c r="IC42" s="60"/>
      <c r="ID42" s="60"/>
      <c r="IE42" s="60"/>
      <c r="IF42" s="60"/>
      <c r="IG42" s="60"/>
      <c r="IH42" s="60" t="s">
        <v>727</v>
      </c>
      <c r="II42" s="60" t="s">
        <v>728</v>
      </c>
      <c r="IJ42" s="60" t="s">
        <v>729</v>
      </c>
      <c r="IK42" s="60" t="s">
        <v>378</v>
      </c>
      <c r="IL42" s="60" t="s">
        <v>419</v>
      </c>
      <c r="IM42" s="60" t="s">
        <v>423</v>
      </c>
      <c r="IN42" s="60" t="s">
        <v>424</v>
      </c>
      <c r="IO42" s="60" t="s">
        <v>47</v>
      </c>
      <c r="IP42" s="60" t="s">
        <v>328</v>
      </c>
      <c r="IQ42" s="60" t="s">
        <v>328</v>
      </c>
      <c r="IR42" s="60" t="s">
        <v>328</v>
      </c>
      <c r="IS42" s="60" t="s">
        <v>328</v>
      </c>
      <c r="IT42" s="60" t="s">
        <v>328</v>
      </c>
      <c r="IU42" s="60" t="s">
        <v>328</v>
      </c>
      <c r="IV42" s="60" t="s">
        <v>328</v>
      </c>
      <c r="IW42" s="60" t="s">
        <v>328</v>
      </c>
      <c r="IX42" s="63" t="s">
        <v>328</v>
      </c>
      <c r="IY42" s="61">
        <f t="shared" si="40"/>
        <v>29</v>
      </c>
      <c r="IZ42" s="60">
        <f t="shared" si="41"/>
        <v>5</v>
      </c>
      <c r="JA42" s="60">
        <f t="shared" si="66"/>
        <v>0</v>
      </c>
      <c r="JB42" s="60">
        <f t="shared" si="42"/>
        <v>5</v>
      </c>
      <c r="JC42" s="60">
        <f t="shared" si="67"/>
        <v>2</v>
      </c>
      <c r="JD42" s="60">
        <f t="shared" si="68"/>
        <v>0</v>
      </c>
      <c r="JE42" s="60">
        <f t="shared" si="77"/>
        <v>0</v>
      </c>
      <c r="JF42" s="60">
        <f t="shared" si="69"/>
        <v>11</v>
      </c>
      <c r="JG42" s="81" t="str">
        <f t="shared" si="70"/>
        <v>ок!</v>
      </c>
      <c r="JH42" s="80">
        <v>3</v>
      </c>
      <c r="JI42" s="61"/>
      <c r="JJ42" s="60"/>
      <c r="JK42" s="60"/>
      <c r="JL42" s="60"/>
      <c r="JM42" s="60"/>
      <c r="JN42" s="60"/>
      <c r="JO42" s="60"/>
      <c r="JP42" s="60"/>
      <c r="JQ42" s="60"/>
      <c r="JR42" s="60" t="s">
        <v>730</v>
      </c>
      <c r="JS42" s="60" t="s">
        <v>730</v>
      </c>
      <c r="JT42" s="60" t="s">
        <v>730</v>
      </c>
      <c r="JU42" s="60" t="s">
        <v>421</v>
      </c>
      <c r="JV42" s="60" t="s">
        <v>421</v>
      </c>
      <c r="JW42" s="60" t="s">
        <v>421</v>
      </c>
      <c r="JX42" s="60" t="s">
        <v>421</v>
      </c>
      <c r="JY42" s="60" t="s">
        <v>421</v>
      </c>
      <c r="JZ42" s="61" t="s">
        <v>328</v>
      </c>
      <c r="KA42" s="63" t="s">
        <v>328</v>
      </c>
      <c r="KB42" s="61" t="s">
        <v>425</v>
      </c>
      <c r="KC42" s="60" t="s">
        <v>336</v>
      </c>
      <c r="KD42" s="60" t="s">
        <v>354</v>
      </c>
      <c r="KE42" s="60" t="s">
        <v>354</v>
      </c>
      <c r="KF42" s="60" t="s">
        <v>354</v>
      </c>
      <c r="KG42" s="60" t="s">
        <v>354</v>
      </c>
      <c r="KH42" s="60" t="s">
        <v>354</v>
      </c>
      <c r="KI42" s="60" t="s">
        <v>354</v>
      </c>
      <c r="KJ42" s="60" t="s">
        <v>354</v>
      </c>
      <c r="KK42" s="60" t="s">
        <v>354</v>
      </c>
      <c r="KL42" s="60" t="s">
        <v>354</v>
      </c>
      <c r="KM42" s="60" t="s">
        <v>354</v>
      </c>
      <c r="KN42" s="60" t="s">
        <v>354</v>
      </c>
      <c r="KO42" s="60" t="s">
        <v>354</v>
      </c>
      <c r="KP42" s="60" t="s">
        <v>354</v>
      </c>
      <c r="KQ42" s="60" t="s">
        <v>354</v>
      </c>
      <c r="KR42" s="60" t="s">
        <v>354</v>
      </c>
      <c r="KS42" s="60" t="s">
        <v>354</v>
      </c>
      <c r="KT42" s="60" t="s">
        <v>354</v>
      </c>
      <c r="KU42" s="60" t="s">
        <v>354</v>
      </c>
      <c r="KV42" s="60" t="s">
        <v>354</v>
      </c>
      <c r="KW42" s="60" t="s">
        <v>354</v>
      </c>
      <c r="KX42" s="60" t="s">
        <v>354</v>
      </c>
      <c r="KY42" s="60" t="s">
        <v>354</v>
      </c>
      <c r="KZ42" s="60" t="s">
        <v>354</v>
      </c>
      <c r="LA42" s="60" t="s">
        <v>354</v>
      </c>
      <c r="LB42" s="60" t="s">
        <v>354</v>
      </c>
      <c r="LC42" s="60" t="s">
        <v>354</v>
      </c>
      <c r="LD42" s="60" t="s">
        <v>354</v>
      </c>
      <c r="LE42" s="60" t="s">
        <v>354</v>
      </c>
      <c r="LF42" s="60" t="s">
        <v>354</v>
      </c>
      <c r="LG42" s="60" t="s">
        <v>354</v>
      </c>
      <c r="LH42" s="78" t="s">
        <v>354</v>
      </c>
      <c r="LI42" s="61">
        <f t="shared" si="44"/>
        <v>9</v>
      </c>
      <c r="LJ42" s="60">
        <f t="shared" si="45"/>
        <v>3</v>
      </c>
      <c r="LK42" s="60">
        <f t="shared" si="71"/>
        <v>0</v>
      </c>
      <c r="LL42" s="60">
        <f t="shared" si="46"/>
        <v>5</v>
      </c>
      <c r="LM42" s="60">
        <f t="shared" si="72"/>
        <v>1</v>
      </c>
      <c r="LN42" s="60">
        <f t="shared" si="73"/>
        <v>0</v>
      </c>
      <c r="LO42" s="60">
        <f t="shared" si="74"/>
        <v>1</v>
      </c>
      <c r="LP42" s="60">
        <f t="shared" si="75"/>
        <v>2</v>
      </c>
      <c r="LQ42" s="81" t="str">
        <f t="shared" si="76"/>
        <v>ок!</v>
      </c>
      <c r="NS42" s="61"/>
      <c r="NT42" s="60"/>
      <c r="NU42" s="60"/>
      <c r="NV42" s="60"/>
      <c r="NW42" s="60"/>
      <c r="NX42" s="60"/>
      <c r="NY42" s="60"/>
      <c r="NZ42" s="60"/>
      <c r="OA42" s="81"/>
      <c r="OB42" s="68"/>
      <c r="OC42" s="68"/>
      <c r="OD42" s="68"/>
      <c r="OE42" s="68"/>
      <c r="OF42" s="68"/>
      <c r="OG42" s="68"/>
      <c r="OH42" s="68"/>
      <c r="OI42" s="68"/>
      <c r="OJ42" s="68"/>
      <c r="OK42" s="68"/>
      <c r="OL42" s="68"/>
      <c r="OM42" s="68"/>
      <c r="ON42" s="68"/>
      <c r="OO42" s="68"/>
      <c r="OP42" s="68"/>
      <c r="OQ42" s="68"/>
      <c r="OR42" s="68"/>
      <c r="OS42" s="68"/>
      <c r="OT42" s="68"/>
      <c r="OU42" s="68"/>
      <c r="OV42" s="68"/>
      <c r="OW42" s="68"/>
      <c r="OX42" s="68"/>
      <c r="OY42" s="68"/>
      <c r="OZ42" s="68"/>
      <c r="PA42" s="68"/>
      <c r="PB42" s="68"/>
      <c r="PC42" s="68"/>
      <c r="PD42" s="68"/>
      <c r="PE42" s="68"/>
      <c r="PF42" s="68"/>
      <c r="PG42" s="68"/>
      <c r="PH42" s="68"/>
      <c r="PI42" s="68"/>
      <c r="PJ42" s="68"/>
      <c r="PK42" s="68"/>
      <c r="PL42" s="68"/>
      <c r="PM42" s="68"/>
      <c r="PN42" s="68"/>
      <c r="PO42" s="68"/>
      <c r="PP42" s="68"/>
      <c r="PQ42" s="68"/>
      <c r="PR42" s="68"/>
      <c r="PS42" s="68"/>
      <c r="PT42" s="68"/>
      <c r="PU42" s="68"/>
      <c r="PV42" s="68"/>
      <c r="PW42" s="68"/>
      <c r="PX42" s="68"/>
      <c r="PY42" s="68"/>
      <c r="PZ42" s="68"/>
      <c r="QA42" s="68"/>
      <c r="QB42" s="68"/>
      <c r="QC42" s="61"/>
      <c r="QD42" s="60"/>
      <c r="QE42" s="60"/>
      <c r="QF42" s="60"/>
      <c r="QG42" s="60"/>
      <c r="QH42" s="60"/>
      <c r="QI42" s="60"/>
      <c r="QJ42" s="60"/>
      <c r="QK42" s="81"/>
      <c r="QL42" s="68"/>
      <c r="QM42" s="68"/>
      <c r="QN42" s="68"/>
      <c r="QO42" s="68"/>
      <c r="QP42" s="68"/>
      <c r="QQ42" s="68"/>
      <c r="QR42" s="68"/>
      <c r="QS42" s="68"/>
      <c r="QT42" s="68"/>
      <c r="QU42" s="68"/>
      <c r="QV42" s="68"/>
      <c r="QW42" s="68"/>
      <c r="QX42" s="68"/>
      <c r="QY42" s="68"/>
      <c r="QZ42" s="68"/>
      <c r="RA42" s="68"/>
      <c r="RB42" s="68"/>
      <c r="RC42" s="68"/>
      <c r="RD42" s="68"/>
      <c r="RE42" s="68"/>
      <c r="RF42" s="68"/>
      <c r="RG42" s="68"/>
      <c r="RH42" s="68"/>
      <c r="RI42" s="68"/>
      <c r="RJ42" s="68"/>
      <c r="RK42" s="68"/>
      <c r="RL42" s="68"/>
      <c r="RM42" s="68"/>
      <c r="RN42" s="68"/>
      <c r="RO42" s="68"/>
      <c r="RP42" s="68"/>
      <c r="RQ42" s="68"/>
      <c r="RR42" s="68"/>
      <c r="RS42" s="68"/>
      <c r="RT42" s="68"/>
      <c r="RU42" s="68"/>
      <c r="RV42" s="68"/>
      <c r="RW42" s="68"/>
      <c r="RX42" s="68"/>
      <c r="RY42" s="68"/>
      <c r="RZ42" s="68"/>
      <c r="SA42" s="68"/>
      <c r="SB42" s="68"/>
      <c r="SC42" s="68"/>
      <c r="SD42" s="68"/>
      <c r="SE42" s="68"/>
      <c r="SF42" s="68"/>
      <c r="SG42" s="68"/>
      <c r="SH42" s="68"/>
      <c r="SI42" s="68"/>
      <c r="SJ42" s="68"/>
      <c r="SK42" s="68"/>
      <c r="SL42" s="68"/>
      <c r="SM42" s="61"/>
      <c r="SN42" s="60"/>
      <c r="SO42" s="60"/>
      <c r="SP42" s="60"/>
      <c r="SQ42" s="60"/>
      <c r="SR42" s="60"/>
      <c r="SS42" s="60"/>
      <c r="ST42" s="60"/>
      <c r="SU42" s="81"/>
      <c r="UW42" s="61"/>
      <c r="UX42" s="60"/>
      <c r="UY42" s="60"/>
      <c r="UZ42" s="60"/>
      <c r="VA42" s="60"/>
      <c r="VB42" s="60"/>
      <c r="VC42" s="60"/>
      <c r="VD42" s="60"/>
      <c r="VE42" s="81"/>
      <c r="XG42" s="61"/>
      <c r="XH42" s="60"/>
      <c r="XI42" s="60"/>
      <c r="XJ42" s="60"/>
      <c r="XK42" s="60"/>
      <c r="XL42" s="60"/>
      <c r="XM42" s="60"/>
      <c r="XN42" s="60"/>
      <c r="XO42" s="81"/>
    </row>
    <row r="43" spans="1:639" hidden="1" x14ac:dyDescent="0.25">
      <c r="A43" s="70" t="str">
        <f t="shared" si="33"/>
        <v>У09.02.03 Прогр-е в КС(2014)9 кл., очная</v>
      </c>
      <c r="B43" s="177" t="s">
        <v>646</v>
      </c>
      <c r="C43" s="178" t="s">
        <v>92</v>
      </c>
      <c r="D43" s="178" t="s">
        <v>350</v>
      </c>
      <c r="E43" s="178"/>
      <c r="F43" s="177">
        <v>2014</v>
      </c>
      <c r="G43" s="191">
        <f t="shared" si="56"/>
        <v>187</v>
      </c>
      <c r="H43" s="191">
        <f t="shared" si="57"/>
        <v>292</v>
      </c>
      <c r="I43" s="191">
        <f>IF(VLOOKUP(B43,ФГОС!A$3:U$34,5,FALSE)=INT(H43/62),INT(H43/62),"ОШ!")</f>
        <v>4</v>
      </c>
      <c r="J43" s="191">
        <f>IF(VLOOKUP(B43,ФГОС!A$3:U$34,6,FALSE)=INT(MOD(H43,62)/4.332),INT(MOD(H43,62)/4.332),"ОШ!")</f>
        <v>10</v>
      </c>
      <c r="K43" s="191">
        <f t="shared" si="58"/>
        <v>158</v>
      </c>
      <c r="L43" s="191">
        <f t="shared" si="59"/>
        <v>11</v>
      </c>
      <c r="M43" s="191">
        <f t="shared" si="60"/>
        <v>18</v>
      </c>
      <c r="N43" s="191">
        <f t="shared" si="61"/>
        <v>4</v>
      </c>
      <c r="O43" s="191">
        <f t="shared" si="62"/>
        <v>9</v>
      </c>
      <c r="P43" s="191">
        <f t="shared" si="63"/>
        <v>4</v>
      </c>
      <c r="Q43" s="191">
        <f t="shared" si="64"/>
        <v>2</v>
      </c>
      <c r="R43" s="191">
        <f t="shared" si="65"/>
        <v>45</v>
      </c>
      <c r="S43" s="237" t="str">
        <f>IF(VLOOKUP(B43,ФГОС!A$3:U$34,21,FALSE)=SUM(K43:R43),"ок!","ОШ!")</f>
        <v>ок!</v>
      </c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7">
        <v>1</v>
      </c>
      <c r="GY43" s="61"/>
      <c r="GZ43" s="60"/>
      <c r="HA43" s="60"/>
      <c r="HB43" s="60"/>
      <c r="HC43" s="60"/>
      <c r="HD43" s="60"/>
      <c r="HE43" s="60"/>
      <c r="HF43" s="60"/>
      <c r="HG43" s="60"/>
      <c r="HH43" s="60"/>
      <c r="HI43" s="60"/>
      <c r="HJ43" s="60"/>
      <c r="HK43" s="60"/>
      <c r="HL43" s="60"/>
      <c r="HM43" s="60"/>
      <c r="HN43" s="60"/>
      <c r="HO43" s="60"/>
      <c r="HP43" s="61" t="s">
        <v>328</v>
      </c>
      <c r="HQ43" s="78" t="s">
        <v>328</v>
      </c>
      <c r="HR43" s="61"/>
      <c r="HS43" s="60"/>
      <c r="HT43" s="60"/>
      <c r="HU43" s="60"/>
      <c r="HV43" s="60"/>
      <c r="HW43" s="60"/>
      <c r="HX43" s="60"/>
      <c r="HY43" s="60"/>
      <c r="HZ43" s="60"/>
      <c r="IA43" s="60"/>
      <c r="IB43" s="60" t="s">
        <v>328</v>
      </c>
      <c r="IC43" s="60"/>
      <c r="ID43" s="60"/>
      <c r="IE43" s="60"/>
      <c r="IF43" s="60"/>
      <c r="IG43" s="60"/>
      <c r="IH43" s="60"/>
      <c r="II43" s="60"/>
      <c r="IJ43" s="60"/>
      <c r="IK43" s="60"/>
      <c r="IL43" s="60"/>
      <c r="IM43" s="60"/>
      <c r="IN43" s="60"/>
      <c r="IO43" s="60" t="s">
        <v>47</v>
      </c>
      <c r="IP43" s="60" t="s">
        <v>47</v>
      </c>
      <c r="IQ43" s="60" t="s">
        <v>328</v>
      </c>
      <c r="IR43" s="60" t="s">
        <v>328</v>
      </c>
      <c r="IS43" s="60" t="s">
        <v>328</v>
      </c>
      <c r="IT43" s="60" t="s">
        <v>328</v>
      </c>
      <c r="IU43" s="60" t="s">
        <v>328</v>
      </c>
      <c r="IV43" s="60" t="s">
        <v>328</v>
      </c>
      <c r="IW43" s="60" t="s">
        <v>328</v>
      </c>
      <c r="IX43" s="63" t="s">
        <v>328</v>
      </c>
      <c r="IY43" s="61">
        <f t="shared" si="40"/>
        <v>39</v>
      </c>
      <c r="IZ43" s="60">
        <f t="shared" si="41"/>
        <v>0</v>
      </c>
      <c r="JA43" s="60">
        <f t="shared" si="66"/>
        <v>0</v>
      </c>
      <c r="JB43" s="60">
        <f t="shared" si="42"/>
        <v>0</v>
      </c>
      <c r="JC43" s="60">
        <f t="shared" si="67"/>
        <v>2</v>
      </c>
      <c r="JD43" s="60">
        <f t="shared" si="68"/>
        <v>0</v>
      </c>
      <c r="JE43" s="60">
        <f t="shared" si="77"/>
        <v>0</v>
      </c>
      <c r="JF43" s="60">
        <f t="shared" si="69"/>
        <v>11</v>
      </c>
      <c r="JG43" s="81" t="str">
        <f t="shared" si="70"/>
        <v>ок!</v>
      </c>
      <c r="JH43" s="80">
        <v>2</v>
      </c>
      <c r="JI43" s="61"/>
      <c r="JJ43" s="60"/>
      <c r="JK43" s="60"/>
      <c r="JL43" s="60"/>
      <c r="JM43" s="60"/>
      <c r="JN43" s="60"/>
      <c r="JO43" s="60"/>
      <c r="JP43" s="60"/>
      <c r="JQ43" s="60"/>
      <c r="JR43" s="60"/>
      <c r="JS43" s="60"/>
      <c r="JT43" s="60"/>
      <c r="JU43" s="60"/>
      <c r="JV43" s="60" t="s">
        <v>570</v>
      </c>
      <c r="JW43" s="60" t="s">
        <v>570</v>
      </c>
      <c r="JX43" s="60" t="s">
        <v>570</v>
      </c>
      <c r="JY43" s="60" t="s">
        <v>47</v>
      </c>
      <c r="JZ43" s="61" t="s">
        <v>328</v>
      </c>
      <c r="KA43" s="63" t="s">
        <v>328</v>
      </c>
      <c r="KB43" s="61"/>
      <c r="KC43" s="60"/>
      <c r="KD43" s="60"/>
      <c r="KE43" s="60"/>
      <c r="KF43" s="60"/>
      <c r="KG43" s="60"/>
      <c r="KH43" s="60"/>
      <c r="KI43" s="60"/>
      <c r="KJ43" s="60"/>
      <c r="KK43" s="60"/>
      <c r="KL43" s="60"/>
      <c r="KM43" s="60"/>
      <c r="KN43" s="60"/>
      <c r="KO43" s="60"/>
      <c r="KP43" s="60"/>
      <c r="KQ43" s="60"/>
      <c r="KR43" s="60" t="s">
        <v>571</v>
      </c>
      <c r="KS43" s="60" t="s">
        <v>571</v>
      </c>
      <c r="KT43" s="60" t="s">
        <v>571</v>
      </c>
      <c r="KU43" s="60" t="s">
        <v>585</v>
      </c>
      <c r="KV43" s="60" t="s">
        <v>585</v>
      </c>
      <c r="KW43" s="60" t="s">
        <v>585</v>
      </c>
      <c r="KX43" s="60" t="s">
        <v>585</v>
      </c>
      <c r="KY43" s="60" t="s">
        <v>585</v>
      </c>
      <c r="KZ43" s="60" t="s">
        <v>359</v>
      </c>
      <c r="LA43" s="60" t="s">
        <v>328</v>
      </c>
      <c r="LB43" s="60" t="s">
        <v>328</v>
      </c>
      <c r="LC43" s="60" t="s">
        <v>328</v>
      </c>
      <c r="LD43" s="60" t="s">
        <v>328</v>
      </c>
      <c r="LE43" s="60" t="s">
        <v>328</v>
      </c>
      <c r="LF43" s="60" t="s">
        <v>328</v>
      </c>
      <c r="LG43" s="60" t="s">
        <v>328</v>
      </c>
      <c r="LH43" s="78" t="s">
        <v>328</v>
      </c>
      <c r="LI43" s="61">
        <f t="shared" si="44"/>
        <v>29</v>
      </c>
      <c r="LJ43" s="60">
        <f t="shared" si="45"/>
        <v>6</v>
      </c>
      <c r="LK43" s="60">
        <f t="shared" si="71"/>
        <v>0</v>
      </c>
      <c r="LL43" s="60">
        <f t="shared" si="46"/>
        <v>5</v>
      </c>
      <c r="LM43" s="60">
        <f t="shared" si="72"/>
        <v>2</v>
      </c>
      <c r="LN43" s="60">
        <f t="shared" si="73"/>
        <v>0</v>
      </c>
      <c r="LO43" s="60">
        <f t="shared" si="74"/>
        <v>0</v>
      </c>
      <c r="LP43" s="60">
        <f t="shared" si="75"/>
        <v>10</v>
      </c>
      <c r="LQ43" s="81" t="str">
        <f t="shared" si="76"/>
        <v>ок!</v>
      </c>
      <c r="LR43" s="80">
        <v>3</v>
      </c>
      <c r="LS43" s="61"/>
      <c r="LT43" s="60"/>
      <c r="LU43" s="60"/>
      <c r="LV43" s="60"/>
      <c r="LW43" s="60"/>
      <c r="LX43" s="60"/>
      <c r="LY43" s="60"/>
      <c r="LZ43" s="60"/>
      <c r="MA43" s="60"/>
      <c r="MB43" s="60"/>
      <c r="MC43" s="60"/>
      <c r="MD43" s="60"/>
      <c r="ME43" s="60"/>
      <c r="MF43" s="60"/>
      <c r="MG43" s="60"/>
      <c r="MH43" s="60"/>
      <c r="MI43" s="60"/>
      <c r="MJ43" s="61" t="s">
        <v>328</v>
      </c>
      <c r="MK43" s="63" t="s">
        <v>328</v>
      </c>
      <c r="ML43" s="61"/>
      <c r="MM43" s="60"/>
      <c r="MN43" s="60"/>
      <c r="MO43" s="60"/>
      <c r="MP43" s="60"/>
      <c r="MQ43" s="60"/>
      <c r="MR43" s="60"/>
      <c r="MS43" s="60"/>
      <c r="MT43" s="60"/>
      <c r="MU43" s="60"/>
      <c r="MV43" s="60"/>
      <c r="MW43" s="60"/>
      <c r="MX43" s="60"/>
      <c r="MY43" s="60"/>
      <c r="MZ43" s="60"/>
      <c r="NA43" s="60"/>
      <c r="NB43" s="60"/>
      <c r="NC43" s="60" t="s">
        <v>582</v>
      </c>
      <c r="ND43" s="60" t="s">
        <v>582</v>
      </c>
      <c r="NE43" s="60" t="s">
        <v>596</v>
      </c>
      <c r="NF43" s="60" t="s">
        <v>596</v>
      </c>
      <c r="NG43" s="60" t="s">
        <v>594</v>
      </c>
      <c r="NH43" s="60" t="s">
        <v>594</v>
      </c>
      <c r="NI43" s="60" t="s">
        <v>369</v>
      </c>
      <c r="NJ43" s="60" t="s">
        <v>328</v>
      </c>
      <c r="NK43" s="60" t="s">
        <v>328</v>
      </c>
      <c r="NL43" s="60" t="s">
        <v>328</v>
      </c>
      <c r="NM43" s="60" t="s">
        <v>328</v>
      </c>
      <c r="NN43" s="60" t="s">
        <v>328</v>
      </c>
      <c r="NO43" s="60" t="s">
        <v>328</v>
      </c>
      <c r="NP43" s="60" t="s">
        <v>328</v>
      </c>
      <c r="NQ43" s="60" t="s">
        <v>328</v>
      </c>
      <c r="NR43" s="83" t="s">
        <v>328</v>
      </c>
      <c r="NS43" s="61">
        <f t="shared" si="47"/>
        <v>34</v>
      </c>
      <c r="NT43" s="60">
        <f t="shared" si="48"/>
        <v>4</v>
      </c>
      <c r="NU43" s="60">
        <f t="shared" ref="NU43:NU86" si="78">COUNTIF(LS43:NR43,"ПП.Д")</f>
        <v>0</v>
      </c>
      <c r="NV43" s="60">
        <f t="shared" ref="NV43:NV106" si="79">COUNTIF(LS43:NR43,"ПП*")+COUNTIF(LS43:NR43,"*|ПП*")/2-COUNTIF(LS43:NR43,"ПП*|*")/2-NU43</f>
        <v>2</v>
      </c>
      <c r="NW43" s="60">
        <f t="shared" ref="NW43:NW86" si="80">COUNTIF(LS43:NR43,"С*")+COUNTIF(LS43:NR43,"*|С*")/2-COUNTIF(LS43:NR43,"С*|*")/2</f>
        <v>1</v>
      </c>
      <c r="NX43" s="60">
        <f t="shared" ref="NX43:NX86" si="81">COUNTIF(LS43:NR43,"Д")</f>
        <v>0</v>
      </c>
      <c r="NY43" s="60">
        <f t="shared" ref="NY43:NY86" si="82">COUNTIF(LS43:NR43,"ГИА")</f>
        <v>0</v>
      </c>
      <c r="NZ43" s="60">
        <f t="shared" ref="NZ43:NZ86" si="83">COUNTIF(LS43:NR43,"К")+COUNTIF(LS43:NR43,"*|К")/2+COUNTIF(LS43:NR43,"К|*")/2</f>
        <v>11</v>
      </c>
      <c r="OA43" s="81" t="str">
        <f t="shared" ref="OA43:OA86" si="84">IF(SUM(NS43:NZ43)+COUNTIF(LS43:NR43,"=~*")=52,"ок!","ОШ!")</f>
        <v>ок!</v>
      </c>
      <c r="OB43" s="80">
        <v>4</v>
      </c>
      <c r="OC43" s="61"/>
      <c r="OD43" s="60"/>
      <c r="OE43" s="60"/>
      <c r="OF43" s="60"/>
      <c r="OG43" s="60"/>
      <c r="OH43" s="60"/>
      <c r="OI43" s="60"/>
      <c r="OJ43" s="60"/>
      <c r="OK43" s="60"/>
      <c r="OL43" s="60"/>
      <c r="OM43" s="60"/>
      <c r="ON43" s="60"/>
      <c r="OO43" s="60"/>
      <c r="OP43" s="60" t="s">
        <v>576</v>
      </c>
      <c r="OQ43" s="60" t="s">
        <v>577</v>
      </c>
      <c r="OR43" s="60" t="s">
        <v>577</v>
      </c>
      <c r="OS43" s="60" t="s">
        <v>370</v>
      </c>
      <c r="OT43" s="61" t="s">
        <v>328</v>
      </c>
      <c r="OU43" s="63" t="s">
        <v>328</v>
      </c>
      <c r="OV43" s="61"/>
      <c r="OW43" s="60"/>
      <c r="OX43" s="60"/>
      <c r="OY43" s="60"/>
      <c r="OZ43" s="60"/>
      <c r="PA43" s="60"/>
      <c r="PB43" s="60"/>
      <c r="PC43" s="60"/>
      <c r="PD43" s="60"/>
      <c r="PE43" s="60"/>
      <c r="PF43" s="60"/>
      <c r="PG43" s="60"/>
      <c r="PH43" s="60"/>
      <c r="PI43" s="60"/>
      <c r="PJ43" s="60"/>
      <c r="PK43" s="60"/>
      <c r="PL43" s="60"/>
      <c r="PM43" s="60"/>
      <c r="PN43" s="60" t="s">
        <v>602</v>
      </c>
      <c r="PO43" s="60" t="s">
        <v>580</v>
      </c>
      <c r="PP43" s="60" t="s">
        <v>580</v>
      </c>
      <c r="PQ43" s="60" t="s">
        <v>365</v>
      </c>
      <c r="PR43" s="60" t="s">
        <v>365</v>
      </c>
      <c r="PS43" s="60" t="s">
        <v>366</v>
      </c>
      <c r="PT43" s="60" t="s">
        <v>328</v>
      </c>
      <c r="PU43" s="60" t="s">
        <v>328</v>
      </c>
      <c r="PV43" s="60" t="s">
        <v>328</v>
      </c>
      <c r="PW43" s="60" t="s">
        <v>328</v>
      </c>
      <c r="PX43" s="60" t="s">
        <v>328</v>
      </c>
      <c r="PY43" s="60" t="s">
        <v>328</v>
      </c>
      <c r="PZ43" s="60" t="s">
        <v>328</v>
      </c>
      <c r="QA43" s="60" t="s">
        <v>328</v>
      </c>
      <c r="QB43" s="83" t="s">
        <v>328</v>
      </c>
      <c r="QC43" s="61">
        <f t="shared" ref="QC43:QC54" si="85">COUNTIF(OC43:QB43,"")+COUNTIF(OC43:QB43,"|*")/2+COUNTIF(OC43:QB43,"*|")/2+COUNTIF(OC43:QB43,"у")+COUNTIF(OC43:QB43,"п")</f>
        <v>31</v>
      </c>
      <c r="QD43" s="60">
        <f t="shared" ref="QD43:QD54" si="86">COUNTIF(OC43:QB43,"УП*")+COUNTIF(OC43:QB43,"*|УП*")/2-COUNTIF(OC43:QB43,"УП*|*")/2</f>
        <v>1</v>
      </c>
      <c r="QE43" s="60">
        <f t="shared" ref="QE43:QE54" si="87">COUNTIF(OC43:QB43,"ПП.Д")</f>
        <v>0</v>
      </c>
      <c r="QF43" s="60">
        <f>COUNTIF(OC43:QB43,"ПП*")+COUNTIF(OC43:QB43,"*|ПП*")/2-COUNTIF(OC43:QB43,"ПП*|*")/2-QE43</f>
        <v>7</v>
      </c>
      <c r="QG43" s="60">
        <f t="shared" ref="QG43:QG54" si="88">COUNTIF(OC43:QB43,"С*")+COUNTIF(OC43:QB43,"*|С*")/2-COUNTIF(OC43:QB43,"С*|*")/2</f>
        <v>2</v>
      </c>
      <c r="QH43" s="60">
        <f t="shared" ref="QH43:QH54" si="89">COUNTIF(OC43:QB43,"Д")</f>
        <v>0</v>
      </c>
      <c r="QI43" s="60">
        <f t="shared" ref="QI43:QI54" si="90">COUNTIF(OC43:QB43,"ГИА")</f>
        <v>0</v>
      </c>
      <c r="QJ43" s="60">
        <f t="shared" ref="QJ43:QJ54" si="91">COUNTIF(OC43:QB43,"К")+COUNTIF(OC43:QB43,"*|К")/2+COUNTIF(OC43:QB43,"К|*")/2</f>
        <v>11</v>
      </c>
      <c r="QK43" s="81" t="str">
        <f t="shared" ref="QK43:QK54" si="92">IF(SUM(QC43:QJ43)+COUNTIF(OC43:QB43,"=~*")=52,"ок!","ОШ!")</f>
        <v>ок!</v>
      </c>
      <c r="QL43" s="67">
        <v>5</v>
      </c>
      <c r="QM43" s="61"/>
      <c r="QN43" s="60"/>
      <c r="QO43" s="60"/>
      <c r="QP43" s="60"/>
      <c r="QQ43" s="60"/>
      <c r="QR43" s="60"/>
      <c r="QS43" s="60"/>
      <c r="QT43" s="60"/>
      <c r="QU43" s="60"/>
      <c r="QV43" s="60"/>
      <c r="QW43" s="60"/>
      <c r="QX43" s="60"/>
      <c r="QY43" s="60"/>
      <c r="QZ43" s="60"/>
      <c r="RA43" s="60"/>
      <c r="RB43" s="60"/>
      <c r="RC43" s="60" t="s">
        <v>590</v>
      </c>
      <c r="RD43" s="61" t="s">
        <v>328</v>
      </c>
      <c r="RE43" s="63" t="s">
        <v>328</v>
      </c>
      <c r="RF43" s="61"/>
      <c r="RG43" s="60"/>
      <c r="RH43" s="60"/>
      <c r="RI43" s="60"/>
      <c r="RJ43" s="60"/>
      <c r="RK43" s="60"/>
      <c r="RL43" s="60"/>
      <c r="RM43" s="60"/>
      <c r="RN43" s="60"/>
      <c r="RO43" s="60" t="s">
        <v>591</v>
      </c>
      <c r="RP43" s="60" t="s">
        <v>595</v>
      </c>
      <c r="RQ43" s="60" t="s">
        <v>595</v>
      </c>
      <c r="RR43" s="60" t="s">
        <v>374</v>
      </c>
      <c r="RS43" s="60" t="s">
        <v>47</v>
      </c>
      <c r="RT43" s="60" t="s">
        <v>347</v>
      </c>
      <c r="RU43" s="60" t="s">
        <v>347</v>
      </c>
      <c r="RV43" s="60" t="s">
        <v>347</v>
      </c>
      <c r="RW43" s="60" t="s">
        <v>347</v>
      </c>
      <c r="RX43" s="60" t="s">
        <v>31</v>
      </c>
      <c r="RY43" s="60" t="s">
        <v>31</v>
      </c>
      <c r="RZ43" s="60" t="s">
        <v>31</v>
      </c>
      <c r="SA43" s="60" t="s">
        <v>31</v>
      </c>
      <c r="SB43" s="60" t="s">
        <v>336</v>
      </c>
      <c r="SC43" s="60" t="s">
        <v>336</v>
      </c>
      <c r="SD43" s="60" t="s">
        <v>354</v>
      </c>
      <c r="SE43" s="60" t="s">
        <v>354</v>
      </c>
      <c r="SF43" s="60" t="s">
        <v>354</v>
      </c>
      <c r="SG43" s="60" t="s">
        <v>354</v>
      </c>
      <c r="SH43" s="60" t="s">
        <v>354</v>
      </c>
      <c r="SI43" s="60" t="s">
        <v>354</v>
      </c>
      <c r="SJ43" s="60" t="s">
        <v>354</v>
      </c>
      <c r="SK43" s="60" t="s">
        <v>354</v>
      </c>
      <c r="SL43" s="78" t="s">
        <v>354</v>
      </c>
      <c r="SM43" s="61">
        <f>COUNTIF(QM43:SL43,"")+COUNTIF(QM43:SL43,"|*")/2+COUNTIF(QM43:SL43,"*|")/2+COUNTIF(QM43:SL43,"у")+COUNTIF(QM43:SL43,"п")</f>
        <v>25</v>
      </c>
      <c r="SN43" s="60">
        <f>COUNTIF(QM43:SL43,"УП*")+COUNTIF(QM43:SL43,"*|УП*")/2-COUNTIF(QM43:SL43,"УП*|*")/2</f>
        <v>0</v>
      </c>
      <c r="SO43" s="60">
        <f>COUNTIF(QM43:SL43,"ПП.Д")</f>
        <v>4</v>
      </c>
      <c r="SP43" s="60">
        <f>COUNTIF(QM43:SL43,"ПП*")+COUNTIF(QM43:SL43,"*|ПП*")/2-COUNTIF(QM43:SL43,"ПП*|*")/2-SO43</f>
        <v>4</v>
      </c>
      <c r="SQ43" s="60">
        <f>COUNTIF(QM43:SL43,"С*")+COUNTIF(QM43:SL43,"*|С*")/2-COUNTIF(QM43:SL43,"С*|*")/2</f>
        <v>2</v>
      </c>
      <c r="SR43" s="60">
        <f>COUNTIF(QM43:SL43,"Д")</f>
        <v>4</v>
      </c>
      <c r="SS43" s="60">
        <f>COUNTIF(QM43:SL43,"ГИА")</f>
        <v>2</v>
      </c>
      <c r="ST43" s="60">
        <f>COUNTIF(QM43:SL43,"К")+COUNTIF(QM43:SL43,"*|К")/2+COUNTIF(QM43:SL43,"К|*")/2</f>
        <v>2</v>
      </c>
      <c r="SU43" s="81" t="str">
        <f>IF(SUM(SM43:ST43)+COUNTIF(QM43:SL43,"=~*")=52,"ок!","ОШ!")</f>
        <v>ок!</v>
      </c>
      <c r="UW43" s="61"/>
      <c r="UX43" s="60"/>
      <c r="UY43" s="60"/>
      <c r="UZ43" s="60"/>
      <c r="VA43" s="60"/>
      <c r="VB43" s="60"/>
      <c r="VC43" s="60"/>
      <c r="VD43" s="60"/>
      <c r="VE43" s="81"/>
      <c r="XG43" s="61"/>
      <c r="XH43" s="60"/>
      <c r="XI43" s="60"/>
      <c r="XJ43" s="60"/>
      <c r="XK43" s="60"/>
      <c r="XL43" s="60"/>
      <c r="XM43" s="60"/>
      <c r="XN43" s="60"/>
      <c r="XO43" s="81"/>
    </row>
    <row r="44" spans="1:639" hidden="1" x14ac:dyDescent="0.25">
      <c r="A44" s="70" t="str">
        <f t="shared" si="33"/>
        <v>У15.02.08 ТехМаш(2014)9 кл., очная</v>
      </c>
      <c r="B44" s="177" t="s">
        <v>647</v>
      </c>
      <c r="C44" s="178" t="s">
        <v>92</v>
      </c>
      <c r="D44" s="178" t="s">
        <v>350</v>
      </c>
      <c r="E44" s="178"/>
      <c r="F44" s="177">
        <v>2014</v>
      </c>
      <c r="G44" s="191">
        <f t="shared" si="56"/>
        <v>187</v>
      </c>
      <c r="H44" s="191">
        <f t="shared" si="57"/>
        <v>292</v>
      </c>
      <c r="I44" s="191">
        <f>IF(VLOOKUP(B44,ФГОС!A$3:U$34,5,FALSE)=INT(H44/62),INT(H44/62),"ОШ!")</f>
        <v>4</v>
      </c>
      <c r="J44" s="191">
        <f>IF(VLOOKUP(B44,ФГОС!A$3:U$34,6,FALSE)=INT(MOD(H44,62)/4.332),INT(MOD(H44,62)/4.332),"ОШ!")</f>
        <v>10</v>
      </c>
      <c r="K44" s="191">
        <f t="shared" si="58"/>
        <v>156</v>
      </c>
      <c r="L44" s="191">
        <f t="shared" si="59"/>
        <v>6</v>
      </c>
      <c r="M44" s="191">
        <f t="shared" si="60"/>
        <v>23</v>
      </c>
      <c r="N44" s="191">
        <f t="shared" si="61"/>
        <v>5</v>
      </c>
      <c r="O44" s="191">
        <f t="shared" si="62"/>
        <v>10</v>
      </c>
      <c r="P44" s="191">
        <f t="shared" si="63"/>
        <v>4</v>
      </c>
      <c r="Q44" s="191">
        <f t="shared" si="64"/>
        <v>2</v>
      </c>
      <c r="R44" s="191">
        <f t="shared" si="65"/>
        <v>45</v>
      </c>
      <c r="S44" s="237" t="str">
        <f>IF(VLOOKUP(B44,ФГОС!A$3:U$34,21,FALSE)=SUM(K44:R44),"ок!","ОШ!")</f>
        <v>ок!</v>
      </c>
      <c r="GX44" s="67">
        <v>1</v>
      </c>
      <c r="GY44" s="61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61" t="s">
        <v>328</v>
      </c>
      <c r="HQ44" s="78" t="s">
        <v>328</v>
      </c>
      <c r="HR44" s="61"/>
      <c r="HS44" s="60"/>
      <c r="HT44" s="60"/>
      <c r="HU44" s="60"/>
      <c r="HV44" s="60"/>
      <c r="HW44" s="60"/>
      <c r="HX44" s="60"/>
      <c r="HY44" s="60"/>
      <c r="HZ44" s="60"/>
      <c r="IA44" s="60"/>
      <c r="IB44" s="60" t="s">
        <v>328</v>
      </c>
      <c r="IC44" s="60"/>
      <c r="ID44" s="60"/>
      <c r="IE44" s="60"/>
      <c r="IF44" s="60"/>
      <c r="IG44" s="60"/>
      <c r="IH44" s="60"/>
      <c r="II44" s="60"/>
      <c r="IJ44" s="60"/>
      <c r="IK44" s="60"/>
      <c r="IL44" s="60"/>
      <c r="IM44" s="60"/>
      <c r="IN44" s="60"/>
      <c r="IO44" s="60" t="s">
        <v>47</v>
      </c>
      <c r="IP44" s="60" t="s">
        <v>47</v>
      </c>
      <c r="IQ44" s="60" t="s">
        <v>328</v>
      </c>
      <c r="IR44" s="60" t="s">
        <v>328</v>
      </c>
      <c r="IS44" s="60" t="s">
        <v>328</v>
      </c>
      <c r="IT44" s="60" t="s">
        <v>328</v>
      </c>
      <c r="IU44" s="60" t="s">
        <v>328</v>
      </c>
      <c r="IV44" s="60" t="s">
        <v>328</v>
      </c>
      <c r="IW44" s="60" t="s">
        <v>328</v>
      </c>
      <c r="IX44" s="63" t="s">
        <v>328</v>
      </c>
      <c r="IY44" s="61">
        <f t="shared" si="40"/>
        <v>39</v>
      </c>
      <c r="IZ44" s="60">
        <f t="shared" si="41"/>
        <v>0</v>
      </c>
      <c r="JA44" s="60">
        <f t="shared" si="66"/>
        <v>0</v>
      </c>
      <c r="JB44" s="60">
        <f t="shared" si="42"/>
        <v>0</v>
      </c>
      <c r="JC44" s="60">
        <f t="shared" si="67"/>
        <v>2</v>
      </c>
      <c r="JD44" s="60">
        <f t="shared" si="68"/>
        <v>0</v>
      </c>
      <c r="JE44" s="60">
        <f t="shared" si="77"/>
        <v>0</v>
      </c>
      <c r="JF44" s="60">
        <f t="shared" si="69"/>
        <v>11</v>
      </c>
      <c r="JG44" s="81" t="str">
        <f t="shared" si="70"/>
        <v>ок!</v>
      </c>
      <c r="JH44" s="80">
        <v>2</v>
      </c>
      <c r="JI44" s="61"/>
      <c r="JJ44" s="60"/>
      <c r="JK44" s="60"/>
      <c r="JL44" s="60"/>
      <c r="JM44" s="60"/>
      <c r="JN44" s="60"/>
      <c r="JO44" s="60"/>
      <c r="JP44" s="60"/>
      <c r="JQ44" s="60"/>
      <c r="JR44" s="60"/>
      <c r="JS44" s="60"/>
      <c r="JT44" s="60"/>
      <c r="JU44" s="60"/>
      <c r="JV44" s="60"/>
      <c r="JW44" s="60"/>
      <c r="JX44" s="60"/>
      <c r="JY44" s="60"/>
      <c r="JZ44" s="61" t="s">
        <v>328</v>
      </c>
      <c r="KA44" s="63" t="s">
        <v>328</v>
      </c>
      <c r="KB44" s="61"/>
      <c r="KC44" s="60"/>
      <c r="KD44" s="60"/>
      <c r="KE44" s="60"/>
      <c r="KF44" s="60"/>
      <c r="KG44" s="60"/>
      <c r="KH44" s="60"/>
      <c r="KI44" s="60"/>
      <c r="KJ44" s="60"/>
      <c r="KK44" s="60"/>
      <c r="KL44" s="60"/>
      <c r="KM44" s="60"/>
      <c r="KN44" s="60"/>
      <c r="KO44" s="60"/>
      <c r="KP44" s="60"/>
      <c r="KQ44" s="60"/>
      <c r="KR44" s="60"/>
      <c r="KS44" s="60"/>
      <c r="KT44" s="60"/>
      <c r="KU44" s="60"/>
      <c r="KV44" s="60"/>
      <c r="KW44" s="60"/>
      <c r="KX44" s="60" t="s">
        <v>47</v>
      </c>
      <c r="KY44" s="60" t="s">
        <v>47</v>
      </c>
      <c r="KZ44" s="60" t="s">
        <v>328</v>
      </c>
      <c r="LA44" s="60" t="s">
        <v>328</v>
      </c>
      <c r="LB44" s="60" t="s">
        <v>328</v>
      </c>
      <c r="LC44" s="60" t="s">
        <v>328</v>
      </c>
      <c r="LD44" s="60" t="s">
        <v>328</v>
      </c>
      <c r="LE44" s="60" t="s">
        <v>328</v>
      </c>
      <c r="LF44" s="60" t="s">
        <v>328</v>
      </c>
      <c r="LG44" s="60" t="s">
        <v>328</v>
      </c>
      <c r="LH44" s="78" t="s">
        <v>328</v>
      </c>
      <c r="LI44" s="61">
        <f t="shared" si="44"/>
        <v>39</v>
      </c>
      <c r="LJ44" s="60">
        <f t="shared" si="45"/>
        <v>0</v>
      </c>
      <c r="LK44" s="60">
        <f t="shared" si="71"/>
        <v>0</v>
      </c>
      <c r="LL44" s="60">
        <f t="shared" si="46"/>
        <v>0</v>
      </c>
      <c r="LM44" s="60">
        <f t="shared" si="72"/>
        <v>2</v>
      </c>
      <c r="LN44" s="60">
        <f t="shared" si="73"/>
        <v>0</v>
      </c>
      <c r="LO44" s="60">
        <f t="shared" si="74"/>
        <v>0</v>
      </c>
      <c r="LP44" s="60">
        <f t="shared" si="75"/>
        <v>11</v>
      </c>
      <c r="LQ44" s="81" t="str">
        <f t="shared" si="76"/>
        <v>ок!</v>
      </c>
      <c r="LR44" s="80">
        <v>3</v>
      </c>
      <c r="LS44" s="61"/>
      <c r="LT44" s="60"/>
      <c r="LU44" s="60"/>
      <c r="LV44" s="60"/>
      <c r="LW44" s="60"/>
      <c r="LX44" s="60"/>
      <c r="LY44" s="60"/>
      <c r="LZ44" s="60"/>
      <c r="MA44" s="60"/>
      <c r="MB44" s="60"/>
      <c r="MC44" s="60"/>
      <c r="MD44" s="60" t="s">
        <v>358</v>
      </c>
      <c r="ME44" s="60" t="s">
        <v>358</v>
      </c>
      <c r="MF44" s="60" t="s">
        <v>358</v>
      </c>
      <c r="MG44" s="60" t="s">
        <v>358</v>
      </c>
      <c r="MH44" s="60" t="s">
        <v>358</v>
      </c>
      <c r="MI44" s="60" t="s">
        <v>358</v>
      </c>
      <c r="MJ44" s="61" t="s">
        <v>328</v>
      </c>
      <c r="MK44" s="63" t="s">
        <v>328</v>
      </c>
      <c r="ML44" s="61" t="s">
        <v>415</v>
      </c>
      <c r="MM44" s="60" t="s">
        <v>415</v>
      </c>
      <c r="MN44" s="60" t="s">
        <v>415</v>
      </c>
      <c r="MO44" s="60" t="s">
        <v>360</v>
      </c>
      <c r="MP44" s="60"/>
      <c r="MQ44" s="60"/>
      <c r="MR44" s="60"/>
      <c r="MS44" s="60"/>
      <c r="MT44" s="60"/>
      <c r="MU44" s="60"/>
      <c r="MV44" s="60"/>
      <c r="MW44" s="60"/>
      <c r="MX44" s="60"/>
      <c r="MY44" s="60"/>
      <c r="MZ44" s="60"/>
      <c r="NA44" s="60"/>
      <c r="NB44" s="60"/>
      <c r="NC44" s="60"/>
      <c r="ND44" s="60"/>
      <c r="NE44" s="60"/>
      <c r="NF44" s="60"/>
      <c r="NG44" s="60"/>
      <c r="NH44" s="60"/>
      <c r="NI44" s="60"/>
      <c r="NJ44" s="60" t="s">
        <v>47</v>
      </c>
      <c r="NK44" s="60" t="s">
        <v>328</v>
      </c>
      <c r="NL44" s="60" t="s">
        <v>328</v>
      </c>
      <c r="NM44" s="60" t="s">
        <v>328</v>
      </c>
      <c r="NN44" s="60" t="s">
        <v>328</v>
      </c>
      <c r="NO44" s="60" t="s">
        <v>328</v>
      </c>
      <c r="NP44" s="60" t="s">
        <v>328</v>
      </c>
      <c r="NQ44" s="60" t="s">
        <v>328</v>
      </c>
      <c r="NR44" s="78" t="s">
        <v>328</v>
      </c>
      <c r="NS44" s="61">
        <f t="shared" si="47"/>
        <v>31</v>
      </c>
      <c r="NT44" s="60">
        <f t="shared" si="48"/>
        <v>6</v>
      </c>
      <c r="NU44" s="60">
        <f t="shared" si="78"/>
        <v>0</v>
      </c>
      <c r="NV44" s="60">
        <f t="shared" si="79"/>
        <v>3</v>
      </c>
      <c r="NW44" s="60">
        <f t="shared" si="80"/>
        <v>2</v>
      </c>
      <c r="NX44" s="60">
        <f t="shared" si="81"/>
        <v>0</v>
      </c>
      <c r="NY44" s="60">
        <f t="shared" si="82"/>
        <v>0</v>
      </c>
      <c r="NZ44" s="60">
        <f t="shared" si="83"/>
        <v>10</v>
      </c>
      <c r="OA44" s="81" t="str">
        <f t="shared" si="84"/>
        <v>ок!</v>
      </c>
      <c r="OB44" s="80">
        <v>4</v>
      </c>
      <c r="OC44" s="61"/>
      <c r="OD44" s="61"/>
      <c r="OE44" s="61"/>
      <c r="OF44" s="61"/>
      <c r="OG44" s="60"/>
      <c r="OH44" s="60"/>
      <c r="OI44" s="60"/>
      <c r="OJ44" s="60"/>
      <c r="OK44" s="60"/>
      <c r="OL44" s="60"/>
      <c r="OM44" s="60"/>
      <c r="ON44" s="60"/>
      <c r="OO44" s="60" t="s">
        <v>365</v>
      </c>
      <c r="OP44" s="60" t="s">
        <v>365</v>
      </c>
      <c r="OQ44" s="60" t="s">
        <v>365</v>
      </c>
      <c r="OR44" s="60" t="s">
        <v>365</v>
      </c>
      <c r="OS44" s="60" t="s">
        <v>47</v>
      </c>
      <c r="OT44" s="61" t="s">
        <v>328</v>
      </c>
      <c r="OU44" s="63" t="s">
        <v>328</v>
      </c>
      <c r="OV44" s="61"/>
      <c r="OW44" s="60"/>
      <c r="OX44" s="60"/>
      <c r="OY44" s="60"/>
      <c r="OZ44" s="60"/>
      <c r="PA44" s="60"/>
      <c r="PB44" s="60"/>
      <c r="PC44" s="60"/>
      <c r="PD44" s="60"/>
      <c r="PE44" s="60"/>
      <c r="PF44" s="60"/>
      <c r="PG44" s="60"/>
      <c r="PH44" s="60"/>
      <c r="PI44" s="60"/>
      <c r="PJ44" s="60"/>
      <c r="PK44" s="60"/>
      <c r="PL44" s="60" t="s">
        <v>367</v>
      </c>
      <c r="PM44" s="60" t="s">
        <v>367</v>
      </c>
      <c r="PN44" s="60" t="s">
        <v>367</v>
      </c>
      <c r="PO44" s="60" t="s">
        <v>367</v>
      </c>
      <c r="PP44" s="60" t="s">
        <v>367</v>
      </c>
      <c r="PQ44" s="60" t="s">
        <v>367</v>
      </c>
      <c r="PR44" s="60" t="s">
        <v>367</v>
      </c>
      <c r="PS44" s="60" t="s">
        <v>47</v>
      </c>
      <c r="PT44" s="60" t="s">
        <v>328</v>
      </c>
      <c r="PU44" s="60" t="s">
        <v>328</v>
      </c>
      <c r="PV44" s="60" t="s">
        <v>328</v>
      </c>
      <c r="PW44" s="60" t="s">
        <v>328</v>
      </c>
      <c r="PX44" s="60" t="s">
        <v>328</v>
      </c>
      <c r="PY44" s="60" t="s">
        <v>328</v>
      </c>
      <c r="PZ44" s="60" t="s">
        <v>328</v>
      </c>
      <c r="QA44" s="60" t="s">
        <v>328</v>
      </c>
      <c r="QB44" s="78" t="s">
        <v>328</v>
      </c>
      <c r="QC44" s="61">
        <f t="shared" si="85"/>
        <v>28</v>
      </c>
      <c r="QD44" s="60">
        <f t="shared" si="86"/>
        <v>0</v>
      </c>
      <c r="QE44" s="60">
        <f t="shared" si="87"/>
        <v>0</v>
      </c>
      <c r="QF44" s="60">
        <f>COUNTIF(OC44:QB44,"ПП*")+COUNTIF(OC44:QB44,"*|ПП*")/2-COUNTIF(OC44:QB44,"ПП*|*")/2-QE44</f>
        <v>11</v>
      </c>
      <c r="QG44" s="60">
        <f t="shared" si="88"/>
        <v>2</v>
      </c>
      <c r="QH44" s="60">
        <f t="shared" si="89"/>
        <v>0</v>
      </c>
      <c r="QI44" s="60">
        <f t="shared" si="90"/>
        <v>0</v>
      </c>
      <c r="QJ44" s="60">
        <f t="shared" si="91"/>
        <v>11</v>
      </c>
      <c r="QK44" s="81" t="str">
        <f t="shared" si="92"/>
        <v>ок!</v>
      </c>
      <c r="QL44" s="67">
        <v>5</v>
      </c>
      <c r="QM44" s="61"/>
      <c r="QN44" s="60"/>
      <c r="QO44" s="60"/>
      <c r="QP44" s="60"/>
      <c r="QQ44" s="60"/>
      <c r="QR44" s="60"/>
      <c r="QS44" s="60"/>
      <c r="QT44" s="60"/>
      <c r="QU44" s="60"/>
      <c r="QV44" s="60"/>
      <c r="QW44" s="60"/>
      <c r="QX44" s="60" t="s">
        <v>365</v>
      </c>
      <c r="QY44" s="60" t="s">
        <v>365</v>
      </c>
      <c r="QZ44" s="60" t="s">
        <v>365</v>
      </c>
      <c r="RA44" s="60" t="s">
        <v>365</v>
      </c>
      <c r="RB44" s="60" t="s">
        <v>365</v>
      </c>
      <c r="RC44" s="60" t="s">
        <v>366</v>
      </c>
      <c r="RD44" s="61" t="s">
        <v>328</v>
      </c>
      <c r="RE44" s="63" t="s">
        <v>328</v>
      </c>
      <c r="RF44" s="61"/>
      <c r="RG44" s="60"/>
      <c r="RH44" s="60"/>
      <c r="RI44" s="60"/>
      <c r="RJ44" s="60"/>
      <c r="RK44" s="60"/>
      <c r="RL44" s="60"/>
      <c r="RM44" s="60"/>
      <c r="RN44" s="60" t="s">
        <v>406</v>
      </c>
      <c r="RO44" s="60" t="s">
        <v>406</v>
      </c>
      <c r="RP44" s="60" t="s">
        <v>406</v>
      </c>
      <c r="RQ44" s="60" t="s">
        <v>368</v>
      </c>
      <c r="RR44" s="60" t="s">
        <v>371</v>
      </c>
      <c r="RS44" s="60" t="s">
        <v>347</v>
      </c>
      <c r="RT44" s="60" t="s">
        <v>347</v>
      </c>
      <c r="RU44" s="60" t="s">
        <v>347</v>
      </c>
      <c r="RV44" s="60" t="s">
        <v>347</v>
      </c>
      <c r="RW44" s="60" t="s">
        <v>347</v>
      </c>
      <c r="RX44" s="60" t="s">
        <v>31</v>
      </c>
      <c r="RY44" s="60" t="s">
        <v>31</v>
      </c>
      <c r="RZ44" s="60" t="s">
        <v>31</v>
      </c>
      <c r="SA44" s="60" t="s">
        <v>31</v>
      </c>
      <c r="SB44" s="60" t="s">
        <v>336</v>
      </c>
      <c r="SC44" s="60" t="s">
        <v>336</v>
      </c>
      <c r="SD44" s="60" t="s">
        <v>354</v>
      </c>
      <c r="SE44" s="60" t="s">
        <v>354</v>
      </c>
      <c r="SF44" s="60" t="s">
        <v>354</v>
      </c>
      <c r="SG44" s="60" t="s">
        <v>354</v>
      </c>
      <c r="SH44" s="60" t="s">
        <v>354</v>
      </c>
      <c r="SI44" s="60" t="s">
        <v>354</v>
      </c>
      <c r="SJ44" s="60" t="s">
        <v>354</v>
      </c>
      <c r="SK44" s="60" t="s">
        <v>354</v>
      </c>
      <c r="SL44" s="78" t="s">
        <v>354</v>
      </c>
      <c r="SM44" s="61">
        <f>COUNTIF(QM44:SL44,"")+COUNTIF(QM44:SL44,"|*")/2+COUNTIF(QM44:SL44,"*|")/2+COUNTIF(QM44:SL44,"у")+COUNTIF(QM44:SL44,"п")</f>
        <v>19</v>
      </c>
      <c r="SN44" s="60">
        <f>COUNTIF(QM44:SL44,"УП*")+COUNTIF(QM44:SL44,"*|УП*")/2-COUNTIF(QM44:SL44,"УП*|*")/2</f>
        <v>0</v>
      </c>
      <c r="SO44" s="60">
        <f>COUNTIF(QM44:SL44,"ПП.Д")</f>
        <v>5</v>
      </c>
      <c r="SP44" s="60">
        <f>COUNTIF(QM44:SL44,"ПП*")+COUNTIF(QM44:SL44,"*|ПП*")/2-COUNTIF(QM44:SL44,"ПП*|*")/2-SO44</f>
        <v>9</v>
      </c>
      <c r="SQ44" s="60">
        <f>COUNTIF(QM44:SL44,"С*")+COUNTIF(QM44:SL44,"*|С*")/2-COUNTIF(QM44:SL44,"С*|*")/2</f>
        <v>2</v>
      </c>
      <c r="SR44" s="60">
        <f>COUNTIF(QM44:SL44,"Д")</f>
        <v>4</v>
      </c>
      <c r="SS44" s="60">
        <f>COUNTIF(QM44:SL44,"ГИА")</f>
        <v>2</v>
      </c>
      <c r="ST44" s="60">
        <f>COUNTIF(QM44:SL44,"К")+COUNTIF(QM44:SL44,"*|К")/2+COUNTIF(QM44:SL44,"К|*")/2</f>
        <v>2</v>
      </c>
      <c r="SU44" s="81" t="str">
        <f>IF(SUM(SM44:ST44)+COUNTIF(QM44:SL44,"=~*")=52,"ок!","ОШ!")</f>
        <v>ок!</v>
      </c>
      <c r="UW44" s="61"/>
      <c r="UX44" s="60"/>
      <c r="UY44" s="60"/>
      <c r="UZ44" s="60"/>
      <c r="VA44" s="60"/>
      <c r="VB44" s="60"/>
      <c r="VC44" s="60"/>
      <c r="VD44" s="60"/>
      <c r="VE44" s="81"/>
      <c r="XG44" s="61"/>
      <c r="XH44" s="60"/>
      <c r="XI44" s="60"/>
      <c r="XJ44" s="60"/>
      <c r="XK44" s="60"/>
      <c r="XL44" s="60"/>
      <c r="XM44" s="60"/>
      <c r="XN44" s="60"/>
      <c r="XO44" s="81"/>
    </row>
    <row r="45" spans="1:639" hidden="1" x14ac:dyDescent="0.25">
      <c r="A45" s="70" t="str">
        <f t="shared" si="33"/>
        <v>Б09.02.03 Прогр-е в КС(2014)9 кл., очная</v>
      </c>
      <c r="B45" s="177" t="s">
        <v>648</v>
      </c>
      <c r="C45" s="178" t="s">
        <v>92</v>
      </c>
      <c r="D45" s="178" t="s">
        <v>350</v>
      </c>
      <c r="E45" s="178"/>
      <c r="F45" s="177">
        <v>2014</v>
      </c>
      <c r="G45" s="191">
        <f t="shared" si="56"/>
        <v>187</v>
      </c>
      <c r="H45" s="191">
        <f t="shared" si="57"/>
        <v>230</v>
      </c>
      <c r="I45" s="191">
        <f>IF(VLOOKUP(B45,ФГОС!A$3:U$34,5,FALSE)=INT(H45/62),INT(H45/62),"ОШ!")</f>
        <v>3</v>
      </c>
      <c r="J45" s="191">
        <f>IF(VLOOKUP(B45,ФГОС!A$3:U$34,6,FALSE)=INT(MOD(H45,62)/4.332),INT(MOD(H45,62)/4.332),"ОШ!")</f>
        <v>10</v>
      </c>
      <c r="K45" s="191">
        <f t="shared" si="58"/>
        <v>123</v>
      </c>
      <c r="L45" s="191">
        <f t="shared" si="59"/>
        <v>11</v>
      </c>
      <c r="M45" s="191">
        <f t="shared" si="60"/>
        <v>14</v>
      </c>
      <c r="N45" s="191">
        <f t="shared" si="61"/>
        <v>4</v>
      </c>
      <c r="O45" s="191">
        <f t="shared" si="62"/>
        <v>7</v>
      </c>
      <c r="P45" s="191">
        <f t="shared" si="63"/>
        <v>4</v>
      </c>
      <c r="Q45" s="191">
        <f t="shared" si="64"/>
        <v>2</v>
      </c>
      <c r="R45" s="191">
        <f t="shared" si="65"/>
        <v>34</v>
      </c>
      <c r="S45" s="237" t="str">
        <f>IF(VLOOKUP(B45,ФГОС!A$3:U$34,21,FALSE)=SUM(K45:R45),"ок!","ОШ!")</f>
        <v>ок!</v>
      </c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7">
        <v>1</v>
      </c>
      <c r="GY45" s="61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61" t="s">
        <v>328</v>
      </c>
      <c r="HQ45" s="78" t="s">
        <v>328</v>
      </c>
      <c r="HR45" s="61"/>
      <c r="HS45" s="60"/>
      <c r="HT45" s="60"/>
      <c r="HU45" s="60"/>
      <c r="HV45" s="60"/>
      <c r="HW45" s="60"/>
      <c r="HX45" s="60"/>
      <c r="HY45" s="60"/>
      <c r="HZ45" s="60"/>
      <c r="IA45" s="60"/>
      <c r="IB45" s="60" t="s">
        <v>328</v>
      </c>
      <c r="IC45" s="60"/>
      <c r="ID45" s="60"/>
      <c r="IE45" s="60"/>
      <c r="IF45" s="60"/>
      <c r="IG45" s="60"/>
      <c r="IH45" s="60"/>
      <c r="II45" s="60"/>
      <c r="IJ45" s="60"/>
      <c r="IK45" s="60"/>
      <c r="IL45" s="60"/>
      <c r="IM45" s="60"/>
      <c r="IN45" s="60"/>
      <c r="IO45" s="60" t="s">
        <v>47</v>
      </c>
      <c r="IP45" s="60" t="s">
        <v>47</v>
      </c>
      <c r="IQ45" s="60" t="s">
        <v>328</v>
      </c>
      <c r="IR45" s="60" t="s">
        <v>328</v>
      </c>
      <c r="IS45" s="60" t="s">
        <v>328</v>
      </c>
      <c r="IT45" s="60" t="s">
        <v>328</v>
      </c>
      <c r="IU45" s="60" t="s">
        <v>328</v>
      </c>
      <c r="IV45" s="60" t="s">
        <v>328</v>
      </c>
      <c r="IW45" s="60" t="s">
        <v>328</v>
      </c>
      <c r="IX45" s="63" t="s">
        <v>328</v>
      </c>
      <c r="IY45" s="61">
        <f t="shared" si="40"/>
        <v>39</v>
      </c>
      <c r="IZ45" s="60">
        <f t="shared" si="41"/>
        <v>0</v>
      </c>
      <c r="JA45" s="60">
        <f t="shared" si="66"/>
        <v>0</v>
      </c>
      <c r="JB45" s="60">
        <f t="shared" si="42"/>
        <v>0</v>
      </c>
      <c r="JC45" s="60">
        <f t="shared" si="67"/>
        <v>2</v>
      </c>
      <c r="JD45" s="60">
        <f t="shared" si="68"/>
        <v>0</v>
      </c>
      <c r="JE45" s="60">
        <f t="shared" si="77"/>
        <v>0</v>
      </c>
      <c r="JF45" s="60">
        <f t="shared" si="69"/>
        <v>11</v>
      </c>
      <c r="JG45" s="81" t="str">
        <f t="shared" si="70"/>
        <v>ок!</v>
      </c>
      <c r="JH45" s="80">
        <v>2</v>
      </c>
      <c r="JI45" s="61"/>
      <c r="JJ45" s="60"/>
      <c r="JK45" s="60"/>
      <c r="JL45" s="60"/>
      <c r="JM45" s="60"/>
      <c r="JN45" s="60"/>
      <c r="JO45" s="60"/>
      <c r="JP45" s="60"/>
      <c r="JQ45" s="60"/>
      <c r="JR45" s="60"/>
      <c r="JS45" s="60"/>
      <c r="JT45" s="60"/>
      <c r="JU45" s="60"/>
      <c r="JV45" s="60" t="s">
        <v>573</v>
      </c>
      <c r="JW45" s="60" t="s">
        <v>573</v>
      </c>
      <c r="JX45" s="60" t="s">
        <v>573</v>
      </c>
      <c r="JY45" s="60" t="s">
        <v>47</v>
      </c>
      <c r="JZ45" s="61" t="s">
        <v>328</v>
      </c>
      <c r="KA45" s="63" t="s">
        <v>328</v>
      </c>
      <c r="KB45" s="61"/>
      <c r="KC45" s="60"/>
      <c r="KD45" s="60"/>
      <c r="KE45" s="60"/>
      <c r="KF45" s="60"/>
      <c r="KG45" s="60"/>
      <c r="KH45" s="60"/>
      <c r="KI45" s="60"/>
      <c r="KJ45" s="60"/>
      <c r="KK45" s="60"/>
      <c r="KL45" s="60"/>
      <c r="KM45" s="60"/>
      <c r="KN45" s="60"/>
      <c r="KO45" s="60"/>
      <c r="KP45" s="60"/>
      <c r="KQ45" s="60"/>
      <c r="KR45" s="60" t="s">
        <v>574</v>
      </c>
      <c r="KS45" s="60" t="s">
        <v>574</v>
      </c>
      <c r="KT45" s="60" t="s">
        <v>574</v>
      </c>
      <c r="KU45" s="60" t="s">
        <v>586</v>
      </c>
      <c r="KV45" s="60" t="s">
        <v>586</v>
      </c>
      <c r="KW45" s="60" t="s">
        <v>586</v>
      </c>
      <c r="KX45" s="60" t="s">
        <v>586</v>
      </c>
      <c r="KY45" s="60" t="s">
        <v>586</v>
      </c>
      <c r="KZ45" s="60" t="s">
        <v>360</v>
      </c>
      <c r="LA45" s="60" t="s">
        <v>328</v>
      </c>
      <c r="LB45" s="60" t="s">
        <v>328</v>
      </c>
      <c r="LC45" s="60" t="s">
        <v>328</v>
      </c>
      <c r="LD45" s="60" t="s">
        <v>328</v>
      </c>
      <c r="LE45" s="60" t="s">
        <v>328</v>
      </c>
      <c r="LF45" s="60" t="s">
        <v>328</v>
      </c>
      <c r="LG45" s="60" t="s">
        <v>328</v>
      </c>
      <c r="LH45" s="78" t="s">
        <v>328</v>
      </c>
      <c r="LI45" s="61">
        <f t="shared" si="44"/>
        <v>29</v>
      </c>
      <c r="LJ45" s="60">
        <f t="shared" si="45"/>
        <v>6</v>
      </c>
      <c r="LK45" s="60">
        <f t="shared" si="71"/>
        <v>0</v>
      </c>
      <c r="LL45" s="60">
        <f t="shared" si="46"/>
        <v>5</v>
      </c>
      <c r="LM45" s="60">
        <f t="shared" si="72"/>
        <v>2</v>
      </c>
      <c r="LN45" s="60">
        <f t="shared" si="73"/>
        <v>0</v>
      </c>
      <c r="LO45" s="60">
        <f t="shared" si="74"/>
        <v>0</v>
      </c>
      <c r="LP45" s="60">
        <f t="shared" si="75"/>
        <v>10</v>
      </c>
      <c r="LQ45" s="81" t="str">
        <f t="shared" si="76"/>
        <v>ок!</v>
      </c>
      <c r="LR45" s="80">
        <v>3</v>
      </c>
      <c r="LS45" s="61"/>
      <c r="LT45" s="60"/>
      <c r="LU45" s="60"/>
      <c r="LV45" s="60"/>
      <c r="LW45" s="60"/>
      <c r="LX45" s="60"/>
      <c r="LY45" s="60"/>
      <c r="LZ45" s="60"/>
      <c r="MA45" s="60"/>
      <c r="MB45" s="60"/>
      <c r="MC45" s="60"/>
      <c r="MD45" s="60"/>
      <c r="ME45" s="60"/>
      <c r="MF45" s="60"/>
      <c r="MG45" s="60"/>
      <c r="MH45" s="60" t="s">
        <v>594</v>
      </c>
      <c r="MI45" s="60" t="s">
        <v>594</v>
      </c>
      <c r="MJ45" s="61" t="s">
        <v>328</v>
      </c>
      <c r="MK45" s="63" t="s">
        <v>328</v>
      </c>
      <c r="ML45" s="61"/>
      <c r="MM45" s="60"/>
      <c r="MN45" s="60"/>
      <c r="MO45" s="60"/>
      <c r="MP45" s="60"/>
      <c r="MQ45" s="60"/>
      <c r="MR45" s="60"/>
      <c r="MS45" s="60"/>
      <c r="MT45" s="60"/>
      <c r="MU45" s="60"/>
      <c r="MV45" s="60"/>
      <c r="MW45" s="60"/>
      <c r="MX45" s="60"/>
      <c r="MY45" s="60"/>
      <c r="MZ45" s="60"/>
      <c r="NA45" s="60"/>
      <c r="NB45" s="60"/>
      <c r="NC45" s="60" t="s">
        <v>596</v>
      </c>
      <c r="ND45" s="60" t="s">
        <v>596</v>
      </c>
      <c r="NE45" s="60" t="s">
        <v>582</v>
      </c>
      <c r="NF45" s="60" t="s">
        <v>582</v>
      </c>
      <c r="NG45" s="60" t="s">
        <v>737</v>
      </c>
      <c r="NH45" s="60" t="s">
        <v>365</v>
      </c>
      <c r="NI45" s="60" t="s">
        <v>365</v>
      </c>
      <c r="NJ45" s="60" t="s">
        <v>369</v>
      </c>
      <c r="NK45" s="60" t="s">
        <v>328</v>
      </c>
      <c r="NL45" s="60" t="s">
        <v>328</v>
      </c>
      <c r="NM45" s="60" t="s">
        <v>328</v>
      </c>
      <c r="NN45" s="60" t="s">
        <v>328</v>
      </c>
      <c r="NO45" s="60" t="s">
        <v>328</v>
      </c>
      <c r="NP45" s="60" t="s">
        <v>328</v>
      </c>
      <c r="NQ45" s="60" t="s">
        <v>328</v>
      </c>
      <c r="NR45" s="78" t="s">
        <v>328</v>
      </c>
      <c r="NS45" s="61">
        <f t="shared" si="47"/>
        <v>32</v>
      </c>
      <c r="NT45" s="60">
        <f t="shared" si="48"/>
        <v>4</v>
      </c>
      <c r="NU45" s="60">
        <f t="shared" si="78"/>
        <v>0</v>
      </c>
      <c r="NV45" s="60">
        <f t="shared" si="79"/>
        <v>5</v>
      </c>
      <c r="NW45" s="60">
        <f t="shared" si="80"/>
        <v>1</v>
      </c>
      <c r="NX45" s="60">
        <f t="shared" si="81"/>
        <v>0</v>
      </c>
      <c r="NY45" s="60">
        <f t="shared" si="82"/>
        <v>0</v>
      </c>
      <c r="NZ45" s="60">
        <f t="shared" si="83"/>
        <v>10</v>
      </c>
      <c r="OA45" s="81" t="str">
        <f t="shared" si="84"/>
        <v>ок!</v>
      </c>
      <c r="OB45" s="80">
        <v>4</v>
      </c>
      <c r="OC45" s="61"/>
      <c r="OD45" s="61"/>
      <c r="OE45" s="61"/>
      <c r="OF45" s="61"/>
      <c r="OG45" s="60"/>
      <c r="OH45" s="60"/>
      <c r="OI45" s="60"/>
      <c r="OJ45" s="60"/>
      <c r="OK45" s="60"/>
      <c r="OL45" s="60"/>
      <c r="OM45" s="60"/>
      <c r="ON45" s="60"/>
      <c r="OO45" s="60"/>
      <c r="OP45" s="60" t="s">
        <v>598</v>
      </c>
      <c r="OQ45" s="60" t="s">
        <v>577</v>
      </c>
      <c r="OR45" s="60" t="s">
        <v>577</v>
      </c>
      <c r="OS45" s="60" t="s">
        <v>370</v>
      </c>
      <c r="OT45" s="61" t="s">
        <v>328</v>
      </c>
      <c r="OU45" s="63" t="s">
        <v>328</v>
      </c>
      <c r="OV45" s="61"/>
      <c r="OW45" s="60"/>
      <c r="OX45" s="60"/>
      <c r="OY45" s="60"/>
      <c r="OZ45" s="60"/>
      <c r="PA45" s="60"/>
      <c r="PB45" s="60"/>
      <c r="PC45" s="60"/>
      <c r="PD45" s="60"/>
      <c r="PE45" s="60"/>
      <c r="PF45" s="60" t="s">
        <v>580</v>
      </c>
      <c r="PG45" s="60" t="s">
        <v>580</v>
      </c>
      <c r="PH45" s="60" t="s">
        <v>366</v>
      </c>
      <c r="PI45" s="60" t="s">
        <v>328</v>
      </c>
      <c r="PJ45" s="60" t="s">
        <v>347</v>
      </c>
      <c r="PK45" s="60" t="s">
        <v>347</v>
      </c>
      <c r="PL45" s="60" t="s">
        <v>347</v>
      </c>
      <c r="PM45" s="60" t="s">
        <v>347</v>
      </c>
      <c r="PN45" s="60" t="s">
        <v>31</v>
      </c>
      <c r="PO45" s="60" t="s">
        <v>31</v>
      </c>
      <c r="PP45" s="60" t="s">
        <v>31</v>
      </c>
      <c r="PQ45" s="60" t="s">
        <v>31</v>
      </c>
      <c r="PR45" s="60" t="s">
        <v>336</v>
      </c>
      <c r="PS45" s="60" t="s">
        <v>336</v>
      </c>
      <c r="PT45" s="60" t="s">
        <v>354</v>
      </c>
      <c r="PU45" s="60" t="s">
        <v>354</v>
      </c>
      <c r="PV45" s="60" t="s">
        <v>354</v>
      </c>
      <c r="PW45" s="60" t="s">
        <v>354</v>
      </c>
      <c r="PX45" s="60" t="s">
        <v>354</v>
      </c>
      <c r="PY45" s="60" t="s">
        <v>354</v>
      </c>
      <c r="PZ45" s="60" t="s">
        <v>354</v>
      </c>
      <c r="QA45" s="60" t="s">
        <v>354</v>
      </c>
      <c r="QB45" s="78" t="s">
        <v>354</v>
      </c>
      <c r="QC45" s="61">
        <f t="shared" si="85"/>
        <v>23</v>
      </c>
      <c r="QD45" s="60">
        <f t="shared" si="86"/>
        <v>1</v>
      </c>
      <c r="QE45" s="60">
        <f t="shared" si="87"/>
        <v>4</v>
      </c>
      <c r="QF45" s="60">
        <f t="shared" ref="QF45:QF58" si="93">COUNTIF(OC45:QB45,"ПП*")+COUNTIF(OC45:QB45,"*|ПП*")/2-COUNTIF(OC45:QB45,"ПП*|*")/2-QE45</f>
        <v>4</v>
      </c>
      <c r="QG45" s="60">
        <f t="shared" si="88"/>
        <v>2</v>
      </c>
      <c r="QH45" s="60">
        <f t="shared" si="89"/>
        <v>4</v>
      </c>
      <c r="QI45" s="60">
        <f t="shared" si="90"/>
        <v>2</v>
      </c>
      <c r="QJ45" s="60">
        <f t="shared" si="91"/>
        <v>3</v>
      </c>
      <c r="QK45" s="81" t="str">
        <f t="shared" si="92"/>
        <v>ок!</v>
      </c>
      <c r="QL45" s="68"/>
      <c r="QM45" s="68"/>
      <c r="QN45" s="68"/>
      <c r="QO45" s="68"/>
      <c r="QP45" s="68"/>
      <c r="QQ45" s="68"/>
      <c r="QR45" s="68"/>
      <c r="QS45" s="68"/>
      <c r="QT45" s="68"/>
      <c r="QU45" s="68"/>
      <c r="QV45" s="68"/>
      <c r="QW45" s="68"/>
      <c r="QX45" s="68"/>
      <c r="QY45" s="68"/>
      <c r="QZ45" s="68"/>
      <c r="RA45" s="68"/>
      <c r="RB45" s="68"/>
      <c r="RC45" s="68"/>
      <c r="RD45" s="68"/>
      <c r="RE45" s="68"/>
      <c r="RF45" s="68"/>
      <c r="RG45" s="68"/>
      <c r="RH45" s="68"/>
      <c r="RI45" s="68"/>
      <c r="RJ45" s="68"/>
      <c r="RK45" s="68"/>
      <c r="RL45" s="68"/>
      <c r="RM45" s="68"/>
      <c r="RN45" s="68"/>
      <c r="RO45" s="68"/>
      <c r="RP45" s="68"/>
      <c r="RQ45" s="68"/>
      <c r="RR45" s="68"/>
      <c r="RS45" s="68"/>
      <c r="RT45" s="68"/>
      <c r="RU45" s="68"/>
      <c r="RV45" s="68"/>
      <c r="RW45" s="68"/>
      <c r="RX45" s="68"/>
      <c r="RY45" s="68"/>
      <c r="RZ45" s="68"/>
      <c r="SA45" s="68"/>
      <c r="SB45" s="68"/>
      <c r="SC45" s="68"/>
      <c r="SD45" s="68"/>
      <c r="SE45" s="68"/>
      <c r="SF45" s="68"/>
      <c r="SG45" s="68"/>
      <c r="SH45" s="68"/>
      <c r="SI45" s="68"/>
      <c r="SJ45" s="68"/>
      <c r="SK45" s="68"/>
      <c r="SL45" s="68"/>
      <c r="SM45" s="61"/>
      <c r="SN45" s="60"/>
      <c r="SO45" s="60"/>
      <c r="SP45" s="60"/>
      <c r="SQ45" s="60"/>
      <c r="SR45" s="60"/>
      <c r="SS45" s="60"/>
      <c r="ST45" s="60"/>
      <c r="SU45" s="81"/>
      <c r="UW45" s="61"/>
      <c r="UX45" s="60"/>
      <c r="UY45" s="60"/>
      <c r="UZ45" s="60"/>
      <c r="VA45" s="60"/>
      <c r="VB45" s="60"/>
      <c r="VC45" s="60"/>
      <c r="VD45" s="60"/>
      <c r="VE45" s="81"/>
      <c r="XG45" s="61"/>
      <c r="XH45" s="60"/>
      <c r="XI45" s="60"/>
      <c r="XJ45" s="60"/>
      <c r="XK45" s="60"/>
      <c r="XL45" s="60"/>
      <c r="XM45" s="60"/>
      <c r="XN45" s="60"/>
      <c r="XO45" s="81"/>
    </row>
    <row r="46" spans="1:639" hidden="1" x14ac:dyDescent="0.25">
      <c r="A46" s="70" t="str">
        <f t="shared" si="33"/>
        <v>Б09.02.02 Комп.сети(2014)9 кл., очная</v>
      </c>
      <c r="B46" s="177" t="s">
        <v>645</v>
      </c>
      <c r="C46" s="178" t="s">
        <v>92</v>
      </c>
      <c r="D46" s="178" t="s">
        <v>350</v>
      </c>
      <c r="E46" s="178"/>
      <c r="F46" s="177">
        <v>2014</v>
      </c>
      <c r="G46" s="191">
        <f t="shared" si="56"/>
        <v>187</v>
      </c>
      <c r="H46" s="191">
        <f t="shared" si="57"/>
        <v>230</v>
      </c>
      <c r="I46" s="191">
        <f>IF(VLOOKUP(B46,ФГОС!A$3:U$34,5,FALSE)=INT(H46/62),INT(H46/62),"ОШ!")</f>
        <v>3</v>
      </c>
      <c r="J46" s="191">
        <f>IF(VLOOKUP(B46,ФГОС!A$3:U$34,6,FALSE)=INT(MOD(H46,62)/4.332),INT(MOD(H46,62)/4.332),"ОШ!")</f>
        <v>10</v>
      </c>
      <c r="K46" s="191">
        <f t="shared" si="58"/>
        <v>123</v>
      </c>
      <c r="L46" s="191">
        <f t="shared" si="59"/>
        <v>12</v>
      </c>
      <c r="M46" s="191">
        <f t="shared" si="60"/>
        <v>13</v>
      </c>
      <c r="N46" s="191">
        <f t="shared" si="61"/>
        <v>4</v>
      </c>
      <c r="O46" s="191">
        <f t="shared" si="62"/>
        <v>7</v>
      </c>
      <c r="P46" s="191">
        <f t="shared" si="63"/>
        <v>4</v>
      </c>
      <c r="Q46" s="191">
        <f t="shared" si="64"/>
        <v>2</v>
      </c>
      <c r="R46" s="191">
        <f t="shared" si="65"/>
        <v>34</v>
      </c>
      <c r="S46" s="237" t="str">
        <f>IF(VLOOKUP(B46,ФГОС!A$3:U$34,21,FALSE)=SUM(K46:R46),"ок!","ОШ!")</f>
        <v>ок!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7">
        <v>1</v>
      </c>
      <c r="GY46" s="61"/>
      <c r="GZ46" s="60"/>
      <c r="HA46" s="60"/>
      <c r="HB46" s="60"/>
      <c r="HC46" s="60"/>
      <c r="HD46" s="60"/>
      <c r="HE46" s="60"/>
      <c r="HF46" s="60"/>
      <c r="HG46" s="60"/>
      <c r="HH46" s="60"/>
      <c r="HI46" s="60"/>
      <c r="HJ46" s="60"/>
      <c r="HK46" s="60"/>
      <c r="HL46" s="60"/>
      <c r="HM46" s="60"/>
      <c r="HN46" s="60"/>
      <c r="HO46" s="60"/>
      <c r="HP46" s="61" t="s">
        <v>328</v>
      </c>
      <c r="HQ46" s="78" t="s">
        <v>328</v>
      </c>
      <c r="HR46" s="61"/>
      <c r="HS46" s="60"/>
      <c r="HT46" s="60"/>
      <c r="HU46" s="60"/>
      <c r="HV46" s="60"/>
      <c r="HW46" s="60"/>
      <c r="HX46" s="60"/>
      <c r="HY46" s="60"/>
      <c r="HZ46" s="60"/>
      <c r="IA46" s="60"/>
      <c r="IB46" s="60" t="s">
        <v>328</v>
      </c>
      <c r="IC46" s="60"/>
      <c r="ID46" s="60"/>
      <c r="IE46" s="60"/>
      <c r="IF46" s="60"/>
      <c r="IG46" s="60"/>
      <c r="IH46" s="60"/>
      <c r="II46" s="60"/>
      <c r="IJ46" s="60"/>
      <c r="IK46" s="60"/>
      <c r="IL46" s="60"/>
      <c r="IM46" s="60"/>
      <c r="IN46" s="60"/>
      <c r="IO46" s="60" t="s">
        <v>47</v>
      </c>
      <c r="IP46" s="60" t="s">
        <v>47</v>
      </c>
      <c r="IQ46" s="60" t="s">
        <v>328</v>
      </c>
      <c r="IR46" s="60" t="s">
        <v>328</v>
      </c>
      <c r="IS46" s="60" t="s">
        <v>328</v>
      </c>
      <c r="IT46" s="60" t="s">
        <v>328</v>
      </c>
      <c r="IU46" s="60" t="s">
        <v>328</v>
      </c>
      <c r="IV46" s="60" t="s">
        <v>328</v>
      </c>
      <c r="IW46" s="60" t="s">
        <v>328</v>
      </c>
      <c r="IX46" s="63" t="s">
        <v>328</v>
      </c>
      <c r="IY46" s="61">
        <f t="shared" si="40"/>
        <v>39</v>
      </c>
      <c r="IZ46" s="60">
        <f t="shared" si="41"/>
        <v>0</v>
      </c>
      <c r="JA46" s="60">
        <f t="shared" si="66"/>
        <v>0</v>
      </c>
      <c r="JB46" s="60">
        <f t="shared" si="42"/>
        <v>0</v>
      </c>
      <c r="JC46" s="60">
        <f t="shared" si="67"/>
        <v>2</v>
      </c>
      <c r="JD46" s="60">
        <f t="shared" si="68"/>
        <v>0</v>
      </c>
      <c r="JE46" s="60">
        <f t="shared" si="77"/>
        <v>0</v>
      </c>
      <c r="JF46" s="60">
        <f t="shared" si="69"/>
        <v>11</v>
      </c>
      <c r="JG46" s="81" t="str">
        <f t="shared" si="70"/>
        <v>ок!</v>
      </c>
      <c r="JH46" s="80">
        <v>2</v>
      </c>
      <c r="JI46" s="61"/>
      <c r="JJ46" s="60"/>
      <c r="JK46" s="60"/>
      <c r="JL46" s="60"/>
      <c r="JM46" s="60"/>
      <c r="JN46" s="60"/>
      <c r="JO46" s="60"/>
      <c r="JP46" s="60"/>
      <c r="JQ46" s="60"/>
      <c r="JR46" s="60"/>
      <c r="JS46" s="60"/>
      <c r="JT46" s="60"/>
      <c r="JU46" s="60"/>
      <c r="JV46" s="60" t="s">
        <v>684</v>
      </c>
      <c r="JW46" s="60" t="s">
        <v>684</v>
      </c>
      <c r="JX46" s="60" t="s">
        <v>684</v>
      </c>
      <c r="JY46" s="60" t="s">
        <v>47</v>
      </c>
      <c r="JZ46" s="61" t="s">
        <v>328</v>
      </c>
      <c r="KA46" s="63" t="s">
        <v>328</v>
      </c>
      <c r="KB46" s="61"/>
      <c r="KC46" s="60"/>
      <c r="KD46" s="60"/>
      <c r="KE46" s="60"/>
      <c r="KF46" s="60"/>
      <c r="KG46" s="60"/>
      <c r="KH46" s="60"/>
      <c r="KI46" s="60"/>
      <c r="KJ46" s="60"/>
      <c r="KK46" s="60"/>
      <c r="KL46" s="60"/>
      <c r="KM46" s="60"/>
      <c r="KN46" s="60"/>
      <c r="KO46" s="60"/>
      <c r="KP46" s="60"/>
      <c r="KQ46" s="60"/>
      <c r="KR46" s="60" t="s">
        <v>587</v>
      </c>
      <c r="KS46" s="60" t="s">
        <v>587</v>
      </c>
      <c r="KT46" s="60" t="s">
        <v>587</v>
      </c>
      <c r="KU46" s="60" t="s">
        <v>411</v>
      </c>
      <c r="KV46" s="60" t="s">
        <v>411</v>
      </c>
      <c r="KW46" s="60" t="s">
        <v>411</v>
      </c>
      <c r="KX46" s="60" t="s">
        <v>411</v>
      </c>
      <c r="KY46" s="60" t="s">
        <v>411</v>
      </c>
      <c r="KZ46" s="60" t="s">
        <v>360</v>
      </c>
      <c r="LA46" s="60" t="s">
        <v>328</v>
      </c>
      <c r="LB46" s="60" t="s">
        <v>328</v>
      </c>
      <c r="LC46" s="60" t="s">
        <v>328</v>
      </c>
      <c r="LD46" s="60" t="s">
        <v>328</v>
      </c>
      <c r="LE46" s="60" t="s">
        <v>328</v>
      </c>
      <c r="LF46" s="60" t="s">
        <v>328</v>
      </c>
      <c r="LG46" s="60" t="s">
        <v>328</v>
      </c>
      <c r="LH46" s="78" t="s">
        <v>328</v>
      </c>
      <c r="LI46" s="61">
        <f t="shared" si="44"/>
        <v>29</v>
      </c>
      <c r="LJ46" s="60">
        <f t="shared" si="45"/>
        <v>6</v>
      </c>
      <c r="LK46" s="60">
        <f t="shared" si="71"/>
        <v>0</v>
      </c>
      <c r="LL46" s="60">
        <f t="shared" si="46"/>
        <v>5</v>
      </c>
      <c r="LM46" s="60">
        <f t="shared" si="72"/>
        <v>2</v>
      </c>
      <c r="LN46" s="60">
        <f t="shared" si="73"/>
        <v>0</v>
      </c>
      <c r="LO46" s="60">
        <f t="shared" si="74"/>
        <v>0</v>
      </c>
      <c r="LP46" s="60">
        <f t="shared" si="75"/>
        <v>10</v>
      </c>
      <c r="LQ46" s="81" t="str">
        <f t="shared" si="76"/>
        <v>ок!</v>
      </c>
      <c r="LR46" s="80">
        <v>3</v>
      </c>
      <c r="LS46" s="61"/>
      <c r="LT46" s="60"/>
      <c r="LU46" s="60"/>
      <c r="LV46" s="60"/>
      <c r="LW46" s="60"/>
      <c r="LX46" s="60"/>
      <c r="LY46" s="60"/>
      <c r="LZ46" s="60"/>
      <c r="MA46" s="60"/>
      <c r="MB46" s="60"/>
      <c r="MC46" s="60"/>
      <c r="MD46" s="60"/>
      <c r="ME46" s="60"/>
      <c r="MF46" s="60"/>
      <c r="MG46" s="60"/>
      <c r="MH46" s="60" t="s">
        <v>579</v>
      </c>
      <c r="MI46" s="60" t="s">
        <v>579</v>
      </c>
      <c r="MJ46" s="61" t="s">
        <v>328</v>
      </c>
      <c r="MK46" s="63" t="s">
        <v>328</v>
      </c>
      <c r="ML46" s="61"/>
      <c r="MM46" s="60"/>
      <c r="MN46" s="60"/>
      <c r="MO46" s="60"/>
      <c r="MP46" s="60"/>
      <c r="MQ46" s="60"/>
      <c r="MR46" s="60"/>
      <c r="MS46" s="60"/>
      <c r="MT46" s="60"/>
      <c r="MU46" s="60"/>
      <c r="MV46" s="60"/>
      <c r="MW46" s="60"/>
      <c r="MX46" s="60"/>
      <c r="MY46" s="60"/>
      <c r="MZ46" s="60"/>
      <c r="NA46" s="60"/>
      <c r="NB46" s="60"/>
      <c r="NC46" s="60" t="s">
        <v>597</v>
      </c>
      <c r="ND46" s="60" t="s">
        <v>597</v>
      </c>
      <c r="NE46" s="60" t="s">
        <v>597</v>
      </c>
      <c r="NF46" s="60" t="s">
        <v>406</v>
      </c>
      <c r="NG46" s="60" t="s">
        <v>406</v>
      </c>
      <c r="NH46" s="60" t="s">
        <v>406</v>
      </c>
      <c r="NI46" s="60" t="s">
        <v>406</v>
      </c>
      <c r="NJ46" s="60" t="s">
        <v>369</v>
      </c>
      <c r="NK46" s="60" t="s">
        <v>328</v>
      </c>
      <c r="NL46" s="60" t="s">
        <v>328</v>
      </c>
      <c r="NM46" s="60" t="s">
        <v>328</v>
      </c>
      <c r="NN46" s="60" t="s">
        <v>328</v>
      </c>
      <c r="NO46" s="60" t="s">
        <v>328</v>
      </c>
      <c r="NP46" s="60" t="s">
        <v>328</v>
      </c>
      <c r="NQ46" s="60" t="s">
        <v>328</v>
      </c>
      <c r="NR46" s="78" t="s">
        <v>328</v>
      </c>
      <c r="NS46" s="61">
        <f t="shared" si="47"/>
        <v>32</v>
      </c>
      <c r="NT46" s="60">
        <f t="shared" si="48"/>
        <v>5</v>
      </c>
      <c r="NU46" s="60">
        <f t="shared" si="78"/>
        <v>0</v>
      </c>
      <c r="NV46" s="60">
        <f t="shared" si="79"/>
        <v>4</v>
      </c>
      <c r="NW46" s="60">
        <f t="shared" si="80"/>
        <v>1</v>
      </c>
      <c r="NX46" s="60">
        <f t="shared" si="81"/>
        <v>0</v>
      </c>
      <c r="NY46" s="60">
        <f t="shared" si="82"/>
        <v>0</v>
      </c>
      <c r="NZ46" s="60">
        <f t="shared" si="83"/>
        <v>10</v>
      </c>
      <c r="OA46" s="81" t="str">
        <f t="shared" si="84"/>
        <v>ок!</v>
      </c>
      <c r="OB46" s="80">
        <v>4</v>
      </c>
      <c r="OC46" s="61"/>
      <c r="OD46" s="61"/>
      <c r="OE46" s="61"/>
      <c r="OF46" s="61"/>
      <c r="OG46" s="60"/>
      <c r="OH46" s="60"/>
      <c r="OI46" s="60"/>
      <c r="OJ46" s="60"/>
      <c r="OK46" s="60"/>
      <c r="OL46" s="60"/>
      <c r="OM46" s="60"/>
      <c r="ON46" s="60"/>
      <c r="OO46" s="60"/>
      <c r="OP46" s="60" t="s">
        <v>599</v>
      </c>
      <c r="OQ46" s="60" t="s">
        <v>600</v>
      </c>
      <c r="OR46" s="60" t="s">
        <v>600</v>
      </c>
      <c r="OS46" s="60" t="s">
        <v>370</v>
      </c>
      <c r="OT46" s="61" t="s">
        <v>328</v>
      </c>
      <c r="OU46" s="63" t="s">
        <v>328</v>
      </c>
      <c r="OV46" s="61"/>
      <c r="OW46" s="60"/>
      <c r="OX46" s="60"/>
      <c r="OY46" s="60"/>
      <c r="OZ46" s="60"/>
      <c r="PA46" s="60"/>
      <c r="PB46" s="60"/>
      <c r="PC46" s="60"/>
      <c r="PD46" s="60"/>
      <c r="PE46" s="60"/>
      <c r="PF46" s="60" t="s">
        <v>603</v>
      </c>
      <c r="PG46" s="60" t="s">
        <v>603</v>
      </c>
      <c r="PH46" s="60" t="s">
        <v>366</v>
      </c>
      <c r="PI46" s="60" t="s">
        <v>328</v>
      </c>
      <c r="PJ46" s="60" t="s">
        <v>347</v>
      </c>
      <c r="PK46" s="60" t="s">
        <v>347</v>
      </c>
      <c r="PL46" s="60" t="s">
        <v>347</v>
      </c>
      <c r="PM46" s="60" t="s">
        <v>347</v>
      </c>
      <c r="PN46" s="60" t="s">
        <v>31</v>
      </c>
      <c r="PO46" s="60" t="s">
        <v>31</v>
      </c>
      <c r="PP46" s="60" t="s">
        <v>31</v>
      </c>
      <c r="PQ46" s="60" t="s">
        <v>31</v>
      </c>
      <c r="PR46" s="60" t="s">
        <v>336</v>
      </c>
      <c r="PS46" s="60" t="s">
        <v>336</v>
      </c>
      <c r="PT46" s="60" t="s">
        <v>354</v>
      </c>
      <c r="PU46" s="60" t="s">
        <v>354</v>
      </c>
      <c r="PV46" s="60" t="s">
        <v>354</v>
      </c>
      <c r="PW46" s="60" t="s">
        <v>354</v>
      </c>
      <c r="PX46" s="60" t="s">
        <v>354</v>
      </c>
      <c r="PY46" s="60" t="s">
        <v>354</v>
      </c>
      <c r="PZ46" s="60" t="s">
        <v>354</v>
      </c>
      <c r="QA46" s="60" t="s">
        <v>354</v>
      </c>
      <c r="QB46" s="78" t="s">
        <v>354</v>
      </c>
      <c r="QC46" s="61">
        <f t="shared" si="85"/>
        <v>23</v>
      </c>
      <c r="QD46" s="60">
        <f t="shared" si="86"/>
        <v>1</v>
      </c>
      <c r="QE46" s="60">
        <f t="shared" si="87"/>
        <v>4</v>
      </c>
      <c r="QF46" s="60">
        <f t="shared" si="93"/>
        <v>4</v>
      </c>
      <c r="QG46" s="60">
        <f t="shared" si="88"/>
        <v>2</v>
      </c>
      <c r="QH46" s="60">
        <f t="shared" si="89"/>
        <v>4</v>
      </c>
      <c r="QI46" s="60">
        <f t="shared" si="90"/>
        <v>2</v>
      </c>
      <c r="QJ46" s="60">
        <f t="shared" si="91"/>
        <v>3</v>
      </c>
      <c r="QK46" s="81" t="str">
        <f t="shared" si="92"/>
        <v>ок!</v>
      </c>
      <c r="QL46" s="68"/>
      <c r="QM46" s="68"/>
      <c r="QN46" s="68"/>
      <c r="QO46" s="68"/>
      <c r="QP46" s="68"/>
      <c r="QQ46" s="68"/>
      <c r="QR46" s="68"/>
      <c r="QS46" s="68"/>
      <c r="QT46" s="68"/>
      <c r="QU46" s="68"/>
      <c r="QV46" s="68"/>
      <c r="QW46" s="68"/>
      <c r="QX46" s="68"/>
      <c r="QY46" s="68"/>
      <c r="QZ46" s="68"/>
      <c r="RA46" s="68"/>
      <c r="RB46" s="68"/>
      <c r="RC46" s="68"/>
      <c r="RD46" s="68"/>
      <c r="RE46" s="68"/>
      <c r="RF46" s="68"/>
      <c r="RG46" s="68"/>
      <c r="RH46" s="68"/>
      <c r="RI46" s="68"/>
      <c r="RJ46" s="68"/>
      <c r="RK46" s="68"/>
      <c r="RL46" s="68"/>
      <c r="RM46" s="68"/>
      <c r="RN46" s="68"/>
      <c r="RO46" s="68"/>
      <c r="RP46" s="68"/>
      <c r="RQ46" s="68"/>
      <c r="RR46" s="68"/>
      <c r="RS46" s="68"/>
      <c r="RT46" s="68"/>
      <c r="RU46" s="68"/>
      <c r="RV46" s="68"/>
      <c r="RW46" s="68"/>
      <c r="RX46" s="68"/>
      <c r="RY46" s="68"/>
      <c r="RZ46" s="68"/>
      <c r="SA46" s="68"/>
      <c r="SB46" s="68"/>
      <c r="SC46" s="68"/>
      <c r="SD46" s="68"/>
      <c r="SE46" s="68"/>
      <c r="SF46" s="68"/>
      <c r="SG46" s="68"/>
      <c r="SH46" s="68"/>
      <c r="SI46" s="68"/>
      <c r="SJ46" s="68"/>
      <c r="SK46" s="68"/>
      <c r="SL46" s="68"/>
      <c r="SM46" s="61"/>
      <c r="SN46" s="60"/>
      <c r="SO46" s="60"/>
      <c r="SP46" s="60"/>
      <c r="SQ46" s="60"/>
      <c r="SR46" s="60"/>
      <c r="SS46" s="60"/>
      <c r="ST46" s="60"/>
      <c r="SU46" s="81"/>
      <c r="UW46" s="61"/>
      <c r="UX46" s="60"/>
      <c r="UY46" s="60"/>
      <c r="UZ46" s="60"/>
      <c r="VA46" s="60"/>
      <c r="VB46" s="60"/>
      <c r="VC46" s="60"/>
      <c r="VD46" s="60"/>
      <c r="VE46" s="81"/>
      <c r="XG46" s="61"/>
      <c r="XH46" s="60"/>
      <c r="XI46" s="60"/>
      <c r="XJ46" s="60"/>
      <c r="XK46" s="60"/>
      <c r="XL46" s="60"/>
      <c r="XM46" s="60"/>
      <c r="XN46" s="60"/>
      <c r="XO46" s="81"/>
    </row>
    <row r="47" spans="1:639" hidden="1" x14ac:dyDescent="0.25">
      <c r="A47" s="70" t="str">
        <f t="shared" si="33"/>
        <v>Б10.02.03 Инф.безопасность АС(2014)9 кл., очная</v>
      </c>
      <c r="B47" s="177" t="s">
        <v>649</v>
      </c>
      <c r="C47" s="178" t="s">
        <v>92</v>
      </c>
      <c r="D47" s="178" t="s">
        <v>350</v>
      </c>
      <c r="E47" s="178"/>
      <c r="F47" s="177">
        <v>2014</v>
      </c>
      <c r="G47" s="191">
        <f t="shared" si="56"/>
        <v>187</v>
      </c>
      <c r="H47" s="191">
        <f t="shared" si="57"/>
        <v>230</v>
      </c>
      <c r="I47" s="191">
        <f>IF(VLOOKUP(B47,ФГОС!A$3:U$34,5,FALSE)=INT(H47/62),INT(H47/62),"ОШ!")</f>
        <v>3</v>
      </c>
      <c r="J47" s="191">
        <f>IF(VLOOKUP(B47,ФГОС!A$3:U$34,6,FALSE)=INT(MOD(H47,62)/4.332),INT(MOD(H47,62)/4.332),"ОШ!")</f>
        <v>10</v>
      </c>
      <c r="K47" s="191">
        <f t="shared" si="58"/>
        <v>123</v>
      </c>
      <c r="L47" s="191">
        <f t="shared" si="59"/>
        <v>14</v>
      </c>
      <c r="M47" s="191">
        <f t="shared" si="60"/>
        <v>11</v>
      </c>
      <c r="N47" s="191">
        <f t="shared" si="61"/>
        <v>4</v>
      </c>
      <c r="O47" s="191">
        <f t="shared" si="62"/>
        <v>7</v>
      </c>
      <c r="P47" s="191">
        <f t="shared" si="63"/>
        <v>4</v>
      </c>
      <c r="Q47" s="191">
        <f t="shared" si="64"/>
        <v>2</v>
      </c>
      <c r="R47" s="191">
        <f t="shared" si="65"/>
        <v>34</v>
      </c>
      <c r="S47" s="237" t="str">
        <f>IF(VLOOKUP(B47,ФГОС!A$3:U$34,21,FALSE)=SUM(K47:R47),"ок!","ОШ!")</f>
        <v>ок!</v>
      </c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7">
        <v>1</v>
      </c>
      <c r="GY47" s="61"/>
      <c r="GZ47" s="60"/>
      <c r="HA47" s="60"/>
      <c r="HB47" s="60"/>
      <c r="HC47" s="60"/>
      <c r="HD47" s="60"/>
      <c r="HE47" s="60"/>
      <c r="HF47" s="60"/>
      <c r="HG47" s="60"/>
      <c r="HH47" s="60"/>
      <c r="HI47" s="60"/>
      <c r="HJ47" s="60"/>
      <c r="HK47" s="60"/>
      <c r="HL47" s="60"/>
      <c r="HM47" s="60"/>
      <c r="HN47" s="60"/>
      <c r="HO47" s="60"/>
      <c r="HP47" s="61" t="s">
        <v>328</v>
      </c>
      <c r="HQ47" s="78" t="s">
        <v>328</v>
      </c>
      <c r="HR47" s="61"/>
      <c r="HS47" s="60"/>
      <c r="HT47" s="60"/>
      <c r="HU47" s="60"/>
      <c r="HV47" s="60"/>
      <c r="HW47" s="60"/>
      <c r="HX47" s="60"/>
      <c r="HY47" s="60"/>
      <c r="HZ47" s="60"/>
      <c r="IA47" s="60"/>
      <c r="IB47" s="60" t="s">
        <v>328</v>
      </c>
      <c r="IC47" s="60"/>
      <c r="ID47" s="60"/>
      <c r="IE47" s="60"/>
      <c r="IF47" s="60"/>
      <c r="IG47" s="60"/>
      <c r="IH47" s="60"/>
      <c r="II47" s="60"/>
      <c r="IJ47" s="60"/>
      <c r="IK47" s="60"/>
      <c r="IL47" s="60"/>
      <c r="IM47" s="60"/>
      <c r="IN47" s="60"/>
      <c r="IO47" s="60" t="s">
        <v>47</v>
      </c>
      <c r="IP47" s="60" t="s">
        <v>47</v>
      </c>
      <c r="IQ47" s="60" t="s">
        <v>328</v>
      </c>
      <c r="IR47" s="60" t="s">
        <v>328</v>
      </c>
      <c r="IS47" s="60" t="s">
        <v>328</v>
      </c>
      <c r="IT47" s="60" t="s">
        <v>328</v>
      </c>
      <c r="IU47" s="60" t="s">
        <v>328</v>
      </c>
      <c r="IV47" s="60" t="s">
        <v>328</v>
      </c>
      <c r="IW47" s="60" t="s">
        <v>328</v>
      </c>
      <c r="IX47" s="63" t="s">
        <v>328</v>
      </c>
      <c r="IY47" s="61">
        <f t="shared" si="40"/>
        <v>39</v>
      </c>
      <c r="IZ47" s="60">
        <f t="shared" si="41"/>
        <v>0</v>
      </c>
      <c r="JA47" s="60">
        <f t="shared" si="66"/>
        <v>0</v>
      </c>
      <c r="JB47" s="60">
        <f t="shared" si="42"/>
        <v>0</v>
      </c>
      <c r="JC47" s="60">
        <f t="shared" si="67"/>
        <v>2</v>
      </c>
      <c r="JD47" s="60">
        <f t="shared" si="68"/>
        <v>0</v>
      </c>
      <c r="JE47" s="60">
        <f t="shared" si="77"/>
        <v>0</v>
      </c>
      <c r="JF47" s="60">
        <f t="shared" si="69"/>
        <v>11</v>
      </c>
      <c r="JG47" s="81" t="str">
        <f t="shared" si="70"/>
        <v>ок!</v>
      </c>
      <c r="JH47" s="80">
        <v>2</v>
      </c>
      <c r="JI47" s="61"/>
      <c r="JJ47" s="60"/>
      <c r="JK47" s="60"/>
      <c r="JL47" s="60"/>
      <c r="JM47" s="60"/>
      <c r="JN47" s="60"/>
      <c r="JO47" s="60"/>
      <c r="JP47" s="60"/>
      <c r="JQ47" s="60"/>
      <c r="JR47" s="60"/>
      <c r="JS47" s="60"/>
      <c r="JT47" s="60"/>
      <c r="JU47" s="60"/>
      <c r="JV47" s="60" t="s">
        <v>573</v>
      </c>
      <c r="JW47" s="60" t="s">
        <v>573</v>
      </c>
      <c r="JX47" s="60" t="s">
        <v>573</v>
      </c>
      <c r="JY47" s="60" t="s">
        <v>47</v>
      </c>
      <c r="JZ47" s="61" t="s">
        <v>328</v>
      </c>
      <c r="KA47" s="63" t="s">
        <v>328</v>
      </c>
      <c r="KB47" s="61"/>
      <c r="KC47" s="60"/>
      <c r="KD47" s="60"/>
      <c r="KE47" s="60"/>
      <c r="KF47" s="60"/>
      <c r="KG47" s="60"/>
      <c r="KH47" s="60"/>
      <c r="KI47" s="60"/>
      <c r="KJ47" s="60"/>
      <c r="KK47" s="60"/>
      <c r="KL47" s="60"/>
      <c r="KM47" s="60"/>
      <c r="KN47" s="60"/>
      <c r="KO47" s="60"/>
      <c r="KP47" s="60"/>
      <c r="KQ47" s="60"/>
      <c r="KR47" s="60" t="s">
        <v>574</v>
      </c>
      <c r="KS47" s="60" t="s">
        <v>574</v>
      </c>
      <c r="KT47" s="60" t="s">
        <v>574</v>
      </c>
      <c r="KU47" s="60" t="s">
        <v>575</v>
      </c>
      <c r="KV47" s="60" t="s">
        <v>575</v>
      </c>
      <c r="KW47" s="60" t="s">
        <v>575</v>
      </c>
      <c r="KX47" s="60" t="s">
        <v>575</v>
      </c>
      <c r="KY47" s="60" t="s">
        <v>589</v>
      </c>
      <c r="KZ47" s="60" t="s">
        <v>360</v>
      </c>
      <c r="LA47" s="60" t="s">
        <v>328</v>
      </c>
      <c r="LB47" s="60" t="s">
        <v>328</v>
      </c>
      <c r="LC47" s="60" t="s">
        <v>328</v>
      </c>
      <c r="LD47" s="60" t="s">
        <v>328</v>
      </c>
      <c r="LE47" s="60" t="s">
        <v>328</v>
      </c>
      <c r="LF47" s="60" t="s">
        <v>328</v>
      </c>
      <c r="LG47" s="60" t="s">
        <v>328</v>
      </c>
      <c r="LH47" s="78" t="s">
        <v>328</v>
      </c>
      <c r="LI47" s="61">
        <f t="shared" si="44"/>
        <v>29</v>
      </c>
      <c r="LJ47" s="60">
        <f t="shared" si="45"/>
        <v>10</v>
      </c>
      <c r="LK47" s="60">
        <f t="shared" si="71"/>
        <v>0</v>
      </c>
      <c r="LL47" s="60">
        <f t="shared" si="46"/>
        <v>1</v>
      </c>
      <c r="LM47" s="60">
        <f t="shared" si="72"/>
        <v>2</v>
      </c>
      <c r="LN47" s="60">
        <f t="shared" si="73"/>
        <v>0</v>
      </c>
      <c r="LO47" s="60">
        <f t="shared" si="74"/>
        <v>0</v>
      </c>
      <c r="LP47" s="60">
        <f t="shared" si="75"/>
        <v>10</v>
      </c>
      <c r="LQ47" s="81" t="str">
        <f t="shared" si="76"/>
        <v>ок!</v>
      </c>
      <c r="LR47" s="80">
        <v>3</v>
      </c>
      <c r="LS47" s="61"/>
      <c r="LT47" s="60"/>
      <c r="LU47" s="60"/>
      <c r="LV47" s="60"/>
      <c r="LW47" s="60"/>
      <c r="LX47" s="60"/>
      <c r="LY47" s="60"/>
      <c r="LZ47" s="60"/>
      <c r="MA47" s="60"/>
      <c r="MB47" s="60"/>
      <c r="MC47" s="60"/>
      <c r="MD47" s="60"/>
      <c r="ME47" s="60"/>
      <c r="MF47" s="60"/>
      <c r="MG47" s="60"/>
      <c r="MH47" s="60" t="s">
        <v>579</v>
      </c>
      <c r="MI47" s="60" t="s">
        <v>579</v>
      </c>
      <c r="MJ47" s="61" t="s">
        <v>328</v>
      </c>
      <c r="MK47" s="63" t="s">
        <v>328</v>
      </c>
      <c r="ML47" s="61"/>
      <c r="MM47" s="60"/>
      <c r="MN47" s="60"/>
      <c r="MO47" s="60"/>
      <c r="MP47" s="60"/>
      <c r="MQ47" s="60"/>
      <c r="MR47" s="60"/>
      <c r="MS47" s="60"/>
      <c r="MT47" s="60"/>
      <c r="MU47" s="60"/>
      <c r="MV47" s="60"/>
      <c r="MW47" s="60"/>
      <c r="MX47" s="60"/>
      <c r="MY47" s="60"/>
      <c r="MZ47" s="60"/>
      <c r="NA47" s="60"/>
      <c r="NB47" s="60"/>
      <c r="NC47" s="60" t="s">
        <v>583</v>
      </c>
      <c r="ND47" s="60" t="s">
        <v>583</v>
      </c>
      <c r="NE47" s="60" t="s">
        <v>583</v>
      </c>
      <c r="NF47" s="60" t="s">
        <v>583</v>
      </c>
      <c r="NG47" s="60" t="s">
        <v>369</v>
      </c>
      <c r="NH47" s="60" t="s">
        <v>363</v>
      </c>
      <c r="NI47" s="60" t="s">
        <v>363</v>
      </c>
      <c r="NJ47" s="60" t="s">
        <v>328</v>
      </c>
      <c r="NK47" s="60" t="s">
        <v>328</v>
      </c>
      <c r="NL47" s="60" t="s">
        <v>328</v>
      </c>
      <c r="NM47" s="60" t="s">
        <v>328</v>
      </c>
      <c r="NN47" s="60" t="s">
        <v>328</v>
      </c>
      <c r="NO47" s="60" t="s">
        <v>328</v>
      </c>
      <c r="NP47" s="60" t="s">
        <v>328</v>
      </c>
      <c r="NQ47" s="60" t="s">
        <v>328</v>
      </c>
      <c r="NR47" s="78" t="s">
        <v>328</v>
      </c>
      <c r="NS47" s="61">
        <f t="shared" si="47"/>
        <v>32</v>
      </c>
      <c r="NT47" s="60">
        <f t="shared" si="48"/>
        <v>2</v>
      </c>
      <c r="NU47" s="60">
        <f t="shared" si="78"/>
        <v>0</v>
      </c>
      <c r="NV47" s="60">
        <f t="shared" si="79"/>
        <v>6</v>
      </c>
      <c r="NW47" s="60">
        <f t="shared" si="80"/>
        <v>1</v>
      </c>
      <c r="NX47" s="60">
        <f t="shared" si="81"/>
        <v>0</v>
      </c>
      <c r="NY47" s="60">
        <f t="shared" si="82"/>
        <v>0</v>
      </c>
      <c r="NZ47" s="60">
        <f t="shared" si="83"/>
        <v>11</v>
      </c>
      <c r="OA47" s="81" t="str">
        <f t="shared" si="84"/>
        <v>ок!</v>
      </c>
      <c r="OB47" s="80">
        <v>4</v>
      </c>
      <c r="OC47" s="61"/>
      <c r="OD47" s="61"/>
      <c r="OE47" s="61"/>
      <c r="OF47" s="61"/>
      <c r="OG47" s="60"/>
      <c r="OH47" s="60"/>
      <c r="OI47" s="60"/>
      <c r="OJ47" s="60"/>
      <c r="OK47" s="60"/>
      <c r="OL47" s="60"/>
      <c r="OM47" s="60"/>
      <c r="ON47" s="60"/>
      <c r="OO47" s="60"/>
      <c r="OP47" s="60" t="s">
        <v>382</v>
      </c>
      <c r="OQ47" s="60" t="s">
        <v>382</v>
      </c>
      <c r="OR47" s="60" t="s">
        <v>601</v>
      </c>
      <c r="OS47" s="60" t="s">
        <v>370</v>
      </c>
      <c r="OT47" s="61" t="s">
        <v>328</v>
      </c>
      <c r="OU47" s="63" t="s">
        <v>328</v>
      </c>
      <c r="OV47" s="61"/>
      <c r="OW47" s="60"/>
      <c r="OX47" s="60"/>
      <c r="OY47" s="60"/>
      <c r="OZ47" s="60"/>
      <c r="PA47" s="60"/>
      <c r="PB47" s="60"/>
      <c r="PC47" s="60"/>
      <c r="PD47" s="60"/>
      <c r="PE47" s="60"/>
      <c r="PF47" s="60" t="s">
        <v>601</v>
      </c>
      <c r="PG47" s="60" t="s">
        <v>383</v>
      </c>
      <c r="PH47" s="60" t="s">
        <v>383</v>
      </c>
      <c r="PI47" s="60" t="s">
        <v>366</v>
      </c>
      <c r="PJ47" s="60" t="s">
        <v>347</v>
      </c>
      <c r="PK47" s="60" t="s">
        <v>347</v>
      </c>
      <c r="PL47" s="60" t="s">
        <v>347</v>
      </c>
      <c r="PM47" s="60" t="s">
        <v>347</v>
      </c>
      <c r="PN47" s="60" t="s">
        <v>31</v>
      </c>
      <c r="PO47" s="60" t="s">
        <v>31</v>
      </c>
      <c r="PP47" s="60" t="s">
        <v>31</v>
      </c>
      <c r="PQ47" s="60" t="s">
        <v>31</v>
      </c>
      <c r="PR47" s="60" t="s">
        <v>336</v>
      </c>
      <c r="PS47" s="60" t="s">
        <v>336</v>
      </c>
      <c r="PT47" s="60" t="s">
        <v>354</v>
      </c>
      <c r="PU47" s="60" t="s">
        <v>354</v>
      </c>
      <c r="PV47" s="60" t="s">
        <v>354</v>
      </c>
      <c r="PW47" s="60" t="s">
        <v>354</v>
      </c>
      <c r="PX47" s="60" t="s">
        <v>354</v>
      </c>
      <c r="PY47" s="60" t="s">
        <v>354</v>
      </c>
      <c r="PZ47" s="60" t="s">
        <v>354</v>
      </c>
      <c r="QA47" s="60" t="s">
        <v>354</v>
      </c>
      <c r="QB47" s="78" t="s">
        <v>354</v>
      </c>
      <c r="QC47" s="61">
        <f t="shared" si="85"/>
        <v>23</v>
      </c>
      <c r="QD47" s="60">
        <f t="shared" si="86"/>
        <v>2</v>
      </c>
      <c r="QE47" s="60">
        <f t="shared" si="87"/>
        <v>4</v>
      </c>
      <c r="QF47" s="60">
        <f t="shared" si="93"/>
        <v>4</v>
      </c>
      <c r="QG47" s="60">
        <f t="shared" si="88"/>
        <v>2</v>
      </c>
      <c r="QH47" s="60">
        <f t="shared" si="89"/>
        <v>4</v>
      </c>
      <c r="QI47" s="60">
        <f t="shared" si="90"/>
        <v>2</v>
      </c>
      <c r="QJ47" s="60">
        <f t="shared" si="91"/>
        <v>2</v>
      </c>
      <c r="QK47" s="81" t="str">
        <f t="shared" si="92"/>
        <v>ок!</v>
      </c>
      <c r="SM47" s="61"/>
      <c r="SN47" s="60"/>
      <c r="SO47" s="60"/>
      <c r="SP47" s="60"/>
      <c r="SQ47" s="60"/>
      <c r="SR47" s="60"/>
      <c r="SS47" s="60"/>
      <c r="ST47" s="60"/>
      <c r="SU47" s="81"/>
      <c r="UW47" s="61"/>
      <c r="UX47" s="60"/>
      <c r="UY47" s="60"/>
      <c r="UZ47" s="60"/>
      <c r="VA47" s="60"/>
      <c r="VB47" s="60"/>
      <c r="VC47" s="60"/>
      <c r="VD47" s="60"/>
      <c r="VE47" s="81"/>
      <c r="XG47" s="61"/>
      <c r="XH47" s="60"/>
      <c r="XI47" s="60"/>
      <c r="XJ47" s="60"/>
      <c r="XK47" s="60"/>
      <c r="XL47" s="60"/>
      <c r="XM47" s="60"/>
      <c r="XN47" s="60"/>
      <c r="XO47" s="81"/>
    </row>
    <row r="48" spans="1:639" hidden="1" x14ac:dyDescent="0.25">
      <c r="A48" s="70" t="str">
        <f t="shared" si="33"/>
        <v>Б12.02.03 Радиоэлектр.ПУ(2014)9 кл., очная</v>
      </c>
      <c r="B48" s="177" t="s">
        <v>650</v>
      </c>
      <c r="C48" s="178" t="s">
        <v>92</v>
      </c>
      <c r="D48" s="178" t="s">
        <v>350</v>
      </c>
      <c r="E48" s="178"/>
      <c r="F48" s="177">
        <v>2014</v>
      </c>
      <c r="G48" s="191">
        <f t="shared" si="56"/>
        <v>187</v>
      </c>
      <c r="H48" s="191">
        <f t="shared" si="57"/>
        <v>230</v>
      </c>
      <c r="I48" s="191">
        <f>IF(VLOOKUP(B48,ФГОС!A$3:U$34,5,FALSE)=INT(H48/62),INT(H48/62),"ОШ!")</f>
        <v>3</v>
      </c>
      <c r="J48" s="191">
        <f>IF(VLOOKUP(B48,ФГОС!A$3:U$34,6,FALSE)=INT(MOD(H48,62)/4.332),INT(MOD(H48,62)/4.332),"ОШ!")</f>
        <v>10</v>
      </c>
      <c r="K48" s="191">
        <f t="shared" si="58"/>
        <v>125</v>
      </c>
      <c r="L48" s="191">
        <f t="shared" si="59"/>
        <v>6</v>
      </c>
      <c r="M48" s="191">
        <f t="shared" si="60"/>
        <v>17</v>
      </c>
      <c r="N48" s="191">
        <f t="shared" si="61"/>
        <v>4</v>
      </c>
      <c r="O48" s="191">
        <f t="shared" si="62"/>
        <v>7</v>
      </c>
      <c r="P48" s="191">
        <f t="shared" si="63"/>
        <v>4</v>
      </c>
      <c r="Q48" s="191">
        <f t="shared" si="64"/>
        <v>2</v>
      </c>
      <c r="R48" s="191">
        <f t="shared" si="65"/>
        <v>34</v>
      </c>
      <c r="S48" s="237" t="str">
        <f>IF(VLOOKUP(B48,ФГОС!A$3:U$34,21,FALSE)=SUM(K48:R48),"ок!","ОШ!")</f>
        <v>ок!</v>
      </c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7">
        <v>1</v>
      </c>
      <c r="GY48" s="61"/>
      <c r="GZ48" s="60"/>
      <c r="HA48" s="60"/>
      <c r="HB48" s="60"/>
      <c r="HC48" s="60"/>
      <c r="HD48" s="60"/>
      <c r="HE48" s="60"/>
      <c r="HF48" s="60"/>
      <c r="HG48" s="60"/>
      <c r="HH48" s="60"/>
      <c r="HI48" s="60"/>
      <c r="HJ48" s="60"/>
      <c r="HK48" s="60"/>
      <c r="HL48" s="60"/>
      <c r="HM48" s="60"/>
      <c r="HN48" s="60"/>
      <c r="HO48" s="60"/>
      <c r="HP48" s="61" t="s">
        <v>328</v>
      </c>
      <c r="HQ48" s="78" t="s">
        <v>328</v>
      </c>
      <c r="HR48" s="61"/>
      <c r="HS48" s="60"/>
      <c r="HT48" s="60"/>
      <c r="HU48" s="60"/>
      <c r="HV48" s="60"/>
      <c r="HW48" s="60"/>
      <c r="HX48" s="60"/>
      <c r="HY48" s="60"/>
      <c r="HZ48" s="60"/>
      <c r="IA48" s="60"/>
      <c r="IB48" s="60" t="s">
        <v>328</v>
      </c>
      <c r="IC48" s="60"/>
      <c r="ID48" s="60"/>
      <c r="IE48" s="60"/>
      <c r="IF48" s="60"/>
      <c r="IG48" s="60"/>
      <c r="IH48" s="60"/>
      <c r="II48" s="60"/>
      <c r="IJ48" s="60"/>
      <c r="IK48" s="60"/>
      <c r="IL48" s="60"/>
      <c r="IM48" s="60"/>
      <c r="IN48" s="60"/>
      <c r="IO48" s="60" t="s">
        <v>47</v>
      </c>
      <c r="IP48" s="60" t="s">
        <v>47</v>
      </c>
      <c r="IQ48" s="60" t="s">
        <v>328</v>
      </c>
      <c r="IR48" s="60" t="s">
        <v>328</v>
      </c>
      <c r="IS48" s="60" t="s">
        <v>328</v>
      </c>
      <c r="IT48" s="60" t="s">
        <v>328</v>
      </c>
      <c r="IU48" s="60" t="s">
        <v>328</v>
      </c>
      <c r="IV48" s="60" t="s">
        <v>328</v>
      </c>
      <c r="IW48" s="60" t="s">
        <v>328</v>
      </c>
      <c r="IX48" s="63" t="s">
        <v>328</v>
      </c>
      <c r="IY48" s="61">
        <f t="shared" si="40"/>
        <v>39</v>
      </c>
      <c r="IZ48" s="60">
        <f t="shared" si="41"/>
        <v>0</v>
      </c>
      <c r="JA48" s="60">
        <f t="shared" si="66"/>
        <v>0</v>
      </c>
      <c r="JB48" s="60">
        <f t="shared" si="42"/>
        <v>0</v>
      </c>
      <c r="JC48" s="60">
        <f t="shared" si="67"/>
        <v>2</v>
      </c>
      <c r="JD48" s="60">
        <f t="shared" si="68"/>
        <v>0</v>
      </c>
      <c r="JE48" s="60">
        <f t="shared" si="77"/>
        <v>0</v>
      </c>
      <c r="JF48" s="60">
        <f t="shared" si="69"/>
        <v>11</v>
      </c>
      <c r="JG48" s="81" t="str">
        <f t="shared" si="70"/>
        <v>ок!</v>
      </c>
      <c r="JH48" s="80">
        <v>2</v>
      </c>
      <c r="JI48" s="61"/>
      <c r="JJ48" s="60"/>
      <c r="JK48" s="60"/>
      <c r="JL48" s="60"/>
      <c r="JM48" s="60"/>
      <c r="JN48" s="60"/>
      <c r="JO48" s="60"/>
      <c r="JP48" s="60"/>
      <c r="JQ48" s="60"/>
      <c r="JR48" s="60"/>
      <c r="JS48" s="60"/>
      <c r="JT48" s="60"/>
      <c r="JU48" s="60"/>
      <c r="JV48" s="60"/>
      <c r="JW48" s="60"/>
      <c r="JX48" s="60"/>
      <c r="JY48" s="60" t="s">
        <v>47</v>
      </c>
      <c r="JZ48" s="61" t="s">
        <v>328</v>
      </c>
      <c r="KA48" s="63" t="s">
        <v>328</v>
      </c>
      <c r="KB48" s="61"/>
      <c r="KC48" s="60"/>
      <c r="KD48" s="60"/>
      <c r="KE48" s="60"/>
      <c r="KF48" s="60"/>
      <c r="KG48" s="60"/>
      <c r="KH48" s="60"/>
      <c r="KI48" s="60"/>
      <c r="KJ48" s="60"/>
      <c r="KK48" s="60"/>
      <c r="KL48" s="60"/>
      <c r="KM48" s="60"/>
      <c r="KN48" s="60"/>
      <c r="KO48" s="60"/>
      <c r="KP48" s="60"/>
      <c r="KQ48" s="60"/>
      <c r="KR48" s="60"/>
      <c r="KS48" s="60"/>
      <c r="KT48" s="60" t="s">
        <v>402</v>
      </c>
      <c r="KU48" s="60" t="s">
        <v>402</v>
      </c>
      <c r="KV48" s="60" t="s">
        <v>402</v>
      </c>
      <c r="KW48" s="60" t="s">
        <v>384</v>
      </c>
      <c r="KX48" s="60" t="s">
        <v>384</v>
      </c>
      <c r="KY48" s="60" t="s">
        <v>384</v>
      </c>
      <c r="KZ48" s="60" t="s">
        <v>47</v>
      </c>
      <c r="LA48" s="60" t="s">
        <v>328</v>
      </c>
      <c r="LB48" s="60" t="s">
        <v>328</v>
      </c>
      <c r="LC48" s="60" t="s">
        <v>328</v>
      </c>
      <c r="LD48" s="60" t="s">
        <v>328</v>
      </c>
      <c r="LE48" s="60" t="s">
        <v>328</v>
      </c>
      <c r="LF48" s="60" t="s">
        <v>328</v>
      </c>
      <c r="LG48" s="60" t="s">
        <v>328</v>
      </c>
      <c r="LH48" s="78" t="s">
        <v>328</v>
      </c>
      <c r="LI48" s="61">
        <f t="shared" si="44"/>
        <v>34</v>
      </c>
      <c r="LJ48" s="60">
        <f t="shared" si="45"/>
        <v>6</v>
      </c>
      <c r="LK48" s="60">
        <f t="shared" si="71"/>
        <v>0</v>
      </c>
      <c r="LL48" s="60">
        <f t="shared" si="46"/>
        <v>0</v>
      </c>
      <c r="LM48" s="60">
        <f t="shared" si="72"/>
        <v>2</v>
      </c>
      <c r="LN48" s="60">
        <f t="shared" si="73"/>
        <v>0</v>
      </c>
      <c r="LO48" s="60">
        <f t="shared" si="74"/>
        <v>0</v>
      </c>
      <c r="LP48" s="60">
        <f t="shared" si="75"/>
        <v>10</v>
      </c>
      <c r="LQ48" s="81" t="str">
        <f t="shared" si="76"/>
        <v>ок!</v>
      </c>
      <c r="LR48" s="80">
        <v>3</v>
      </c>
      <c r="LS48" s="61"/>
      <c r="LT48" s="60"/>
      <c r="LU48" s="60"/>
      <c r="LV48" s="60"/>
      <c r="LW48" s="60"/>
      <c r="LX48" s="60"/>
      <c r="LY48" s="60"/>
      <c r="LZ48" s="60"/>
      <c r="MA48" s="60"/>
      <c r="MB48" s="60"/>
      <c r="MC48" s="60"/>
      <c r="MD48" s="60"/>
      <c r="ME48" s="60"/>
      <c r="MF48" s="60"/>
      <c r="MG48" s="60"/>
      <c r="MH48" s="60"/>
      <c r="MI48" s="60" t="s">
        <v>47</v>
      </c>
      <c r="MJ48" s="61" t="s">
        <v>328</v>
      </c>
      <c r="MK48" s="63" t="s">
        <v>328</v>
      </c>
      <c r="ML48" s="61"/>
      <c r="MM48" s="60"/>
      <c r="MN48" s="60"/>
      <c r="MO48" s="60"/>
      <c r="MP48" s="60"/>
      <c r="MQ48" s="60"/>
      <c r="MR48" s="60"/>
      <c r="MS48" s="60"/>
      <c r="MT48" s="60"/>
      <c r="MU48" s="60"/>
      <c r="MV48" s="60"/>
      <c r="MW48" s="60"/>
      <c r="MX48" s="60"/>
      <c r="MY48" s="60"/>
      <c r="MZ48" s="60"/>
      <c r="NA48" s="60"/>
      <c r="NB48" s="60"/>
      <c r="NC48" s="60" t="s">
        <v>403</v>
      </c>
      <c r="ND48" s="60" t="s">
        <v>403</v>
      </c>
      <c r="NE48" s="60" t="s">
        <v>403</v>
      </c>
      <c r="NF48" s="60" t="s">
        <v>403</v>
      </c>
      <c r="NG48" s="60" t="s">
        <v>403</v>
      </c>
      <c r="NH48" s="60" t="s">
        <v>403</v>
      </c>
      <c r="NI48" s="60" t="s">
        <v>404</v>
      </c>
      <c r="NJ48" s="60" t="s">
        <v>328</v>
      </c>
      <c r="NK48" s="60" t="s">
        <v>328</v>
      </c>
      <c r="NL48" s="60" t="s">
        <v>328</v>
      </c>
      <c r="NM48" s="60" t="s">
        <v>328</v>
      </c>
      <c r="NN48" s="60" t="s">
        <v>328</v>
      </c>
      <c r="NO48" s="60" t="s">
        <v>328</v>
      </c>
      <c r="NP48" s="60" t="s">
        <v>328</v>
      </c>
      <c r="NQ48" s="60" t="s">
        <v>328</v>
      </c>
      <c r="NR48" s="78" t="s">
        <v>328</v>
      </c>
      <c r="NS48" s="61">
        <f t="shared" si="47"/>
        <v>33</v>
      </c>
      <c r="NT48" s="60">
        <f t="shared" si="48"/>
        <v>0</v>
      </c>
      <c r="NU48" s="60">
        <f t="shared" si="78"/>
        <v>0</v>
      </c>
      <c r="NV48" s="60">
        <f t="shared" si="79"/>
        <v>6</v>
      </c>
      <c r="NW48" s="60">
        <f t="shared" si="80"/>
        <v>2</v>
      </c>
      <c r="NX48" s="60">
        <f t="shared" si="81"/>
        <v>0</v>
      </c>
      <c r="NY48" s="60">
        <f t="shared" si="82"/>
        <v>0</v>
      </c>
      <c r="NZ48" s="60">
        <f t="shared" si="83"/>
        <v>11</v>
      </c>
      <c r="OA48" s="81" t="str">
        <f t="shared" si="84"/>
        <v>ок!</v>
      </c>
      <c r="OB48" s="80">
        <v>4</v>
      </c>
      <c r="OC48" s="61"/>
      <c r="OD48" s="61"/>
      <c r="OE48" s="61"/>
      <c r="OF48" s="61"/>
      <c r="OG48" s="60"/>
      <c r="OH48" s="60"/>
      <c r="OI48" s="60"/>
      <c r="OJ48" s="60"/>
      <c r="OK48" s="60"/>
      <c r="OL48" s="60"/>
      <c r="OM48" s="60"/>
      <c r="ON48" s="60"/>
      <c r="OO48" s="60"/>
      <c r="OP48" s="60"/>
      <c r="OQ48" s="60"/>
      <c r="OR48" s="60"/>
      <c r="OS48" s="60"/>
      <c r="OT48" s="61" t="s">
        <v>328</v>
      </c>
      <c r="OU48" s="63" t="s">
        <v>328</v>
      </c>
      <c r="OV48" s="61"/>
      <c r="OW48" s="60"/>
      <c r="OX48" s="60" t="s">
        <v>363</v>
      </c>
      <c r="OY48" s="60" t="s">
        <v>363</v>
      </c>
      <c r="OZ48" s="60" t="s">
        <v>363</v>
      </c>
      <c r="PA48" s="60" t="s">
        <v>363</v>
      </c>
      <c r="PB48" s="60" t="s">
        <v>363</v>
      </c>
      <c r="PC48" s="60" t="s">
        <v>363</v>
      </c>
      <c r="PD48" s="60" t="s">
        <v>363</v>
      </c>
      <c r="PE48" s="60" t="s">
        <v>363</v>
      </c>
      <c r="PF48" s="60" t="s">
        <v>363</v>
      </c>
      <c r="PG48" s="60" t="s">
        <v>363</v>
      </c>
      <c r="PH48" s="60" t="s">
        <v>387</v>
      </c>
      <c r="PI48" s="60" t="s">
        <v>395</v>
      </c>
      <c r="PJ48" s="60" t="s">
        <v>347</v>
      </c>
      <c r="PK48" s="60" t="s">
        <v>347</v>
      </c>
      <c r="PL48" s="60" t="s">
        <v>347</v>
      </c>
      <c r="PM48" s="60" t="s">
        <v>347</v>
      </c>
      <c r="PN48" s="60" t="s">
        <v>31</v>
      </c>
      <c r="PO48" s="60" t="s">
        <v>31</v>
      </c>
      <c r="PP48" s="60" t="s">
        <v>31</v>
      </c>
      <c r="PQ48" s="60" t="s">
        <v>31</v>
      </c>
      <c r="PR48" s="60" t="s">
        <v>336</v>
      </c>
      <c r="PS48" s="60" t="s">
        <v>336</v>
      </c>
      <c r="PT48" s="60" t="s">
        <v>354</v>
      </c>
      <c r="PU48" s="60" t="s">
        <v>354</v>
      </c>
      <c r="PV48" s="60" t="s">
        <v>354</v>
      </c>
      <c r="PW48" s="60" t="s">
        <v>354</v>
      </c>
      <c r="PX48" s="60" t="s">
        <v>354</v>
      </c>
      <c r="PY48" s="60" t="s">
        <v>354</v>
      </c>
      <c r="PZ48" s="60" t="s">
        <v>354</v>
      </c>
      <c r="QA48" s="60" t="s">
        <v>354</v>
      </c>
      <c r="QB48" s="78" t="s">
        <v>354</v>
      </c>
      <c r="QC48" s="61">
        <f t="shared" si="85"/>
        <v>19</v>
      </c>
      <c r="QD48" s="60">
        <f t="shared" si="86"/>
        <v>0</v>
      </c>
      <c r="QE48" s="60">
        <f t="shared" si="87"/>
        <v>4</v>
      </c>
      <c r="QF48" s="60">
        <f t="shared" si="93"/>
        <v>11</v>
      </c>
      <c r="QG48" s="60">
        <f t="shared" si="88"/>
        <v>1</v>
      </c>
      <c r="QH48" s="60">
        <f t="shared" si="89"/>
        <v>4</v>
      </c>
      <c r="QI48" s="60">
        <f t="shared" si="90"/>
        <v>2</v>
      </c>
      <c r="QJ48" s="60">
        <f t="shared" si="91"/>
        <v>2</v>
      </c>
      <c r="QK48" s="81" t="str">
        <f t="shared" si="92"/>
        <v>ок!</v>
      </c>
      <c r="SM48" s="61"/>
      <c r="SN48" s="60"/>
      <c r="SO48" s="60"/>
      <c r="SP48" s="60"/>
      <c r="SQ48" s="60"/>
      <c r="SR48" s="60"/>
      <c r="SS48" s="60"/>
      <c r="ST48" s="60"/>
      <c r="SU48" s="81"/>
      <c r="UW48" s="61"/>
      <c r="UX48" s="60"/>
      <c r="UY48" s="60"/>
      <c r="UZ48" s="60"/>
      <c r="VA48" s="60"/>
      <c r="VB48" s="60"/>
      <c r="VC48" s="60"/>
      <c r="VD48" s="60"/>
      <c r="VE48" s="81"/>
      <c r="XG48" s="61"/>
      <c r="XH48" s="60"/>
      <c r="XI48" s="60"/>
      <c r="XJ48" s="60"/>
      <c r="XK48" s="60"/>
      <c r="XL48" s="60"/>
      <c r="XM48" s="60"/>
      <c r="XN48" s="60"/>
      <c r="XO48" s="81"/>
    </row>
    <row r="49" spans="1:639" hidden="1" x14ac:dyDescent="0.25">
      <c r="A49" s="70" t="str">
        <f t="shared" si="33"/>
        <v>Б13.02.11 Тех.эксплуатация ЭиЭМО(2014)9 кл., очная</v>
      </c>
      <c r="B49" s="177" t="s">
        <v>652</v>
      </c>
      <c r="C49" s="178" t="s">
        <v>92</v>
      </c>
      <c r="D49" s="178" t="s">
        <v>350</v>
      </c>
      <c r="E49" s="178"/>
      <c r="F49" s="177">
        <v>2014</v>
      </c>
      <c r="G49" s="191">
        <f t="shared" si="56"/>
        <v>187</v>
      </c>
      <c r="H49" s="191">
        <f t="shared" si="57"/>
        <v>230</v>
      </c>
      <c r="I49" s="191">
        <f>IF(VLOOKUP(B49,ФГОС!A$3:U$34,5,FALSE)=INT(H49/62),INT(H49/62),"ОШ!")</f>
        <v>3</v>
      </c>
      <c r="J49" s="191">
        <f>IF(VLOOKUP(B49,ФГОС!A$3:U$34,6,FALSE)=INT(MOD(H49,62)/4.332),INT(MOD(H49,62)/4.332),"ОШ!")</f>
        <v>10</v>
      </c>
      <c r="K49" s="191">
        <f t="shared" si="58"/>
        <v>125</v>
      </c>
      <c r="L49" s="191">
        <f t="shared" si="59"/>
        <v>6</v>
      </c>
      <c r="M49" s="191">
        <f t="shared" si="60"/>
        <v>17</v>
      </c>
      <c r="N49" s="191">
        <f t="shared" si="61"/>
        <v>4</v>
      </c>
      <c r="O49" s="191">
        <f t="shared" si="62"/>
        <v>7</v>
      </c>
      <c r="P49" s="191">
        <f t="shared" si="63"/>
        <v>4</v>
      </c>
      <c r="Q49" s="191">
        <f t="shared" si="64"/>
        <v>2</v>
      </c>
      <c r="R49" s="191">
        <f t="shared" si="65"/>
        <v>34</v>
      </c>
      <c r="S49" s="237" t="str">
        <f>IF(VLOOKUP(B49,ФГОС!A$3:U$34,21,FALSE)=SUM(K49:R49),"ок!","ОШ!")</f>
        <v>ок!</v>
      </c>
      <c r="GX49" s="67">
        <v>1</v>
      </c>
      <c r="GY49" s="61"/>
      <c r="GZ49" s="60"/>
      <c r="HA49" s="60"/>
      <c r="HB49" s="60"/>
      <c r="HC49" s="60"/>
      <c r="HD49" s="60"/>
      <c r="HE49" s="60"/>
      <c r="HF49" s="60"/>
      <c r="HG49" s="60"/>
      <c r="HH49" s="60"/>
      <c r="HI49" s="60"/>
      <c r="HJ49" s="60"/>
      <c r="HK49" s="60"/>
      <c r="HL49" s="60"/>
      <c r="HM49" s="60"/>
      <c r="HN49" s="60"/>
      <c r="HO49" s="60"/>
      <c r="HP49" s="61" t="s">
        <v>328</v>
      </c>
      <c r="HQ49" s="78" t="s">
        <v>328</v>
      </c>
      <c r="HR49" s="61"/>
      <c r="HS49" s="60"/>
      <c r="HT49" s="60"/>
      <c r="HU49" s="60"/>
      <c r="HV49" s="60"/>
      <c r="HW49" s="60"/>
      <c r="HX49" s="60"/>
      <c r="HY49" s="60"/>
      <c r="HZ49" s="60"/>
      <c r="IA49" s="60"/>
      <c r="IB49" s="60" t="s">
        <v>328</v>
      </c>
      <c r="IC49" s="60"/>
      <c r="ID49" s="60"/>
      <c r="IE49" s="60"/>
      <c r="IF49" s="60"/>
      <c r="IG49" s="60"/>
      <c r="IH49" s="60"/>
      <c r="II49" s="60"/>
      <c r="IJ49" s="60"/>
      <c r="IK49" s="60"/>
      <c r="IL49" s="60"/>
      <c r="IM49" s="60"/>
      <c r="IN49" s="60"/>
      <c r="IO49" s="60" t="s">
        <v>47</v>
      </c>
      <c r="IP49" s="60" t="s">
        <v>47</v>
      </c>
      <c r="IQ49" s="60" t="s">
        <v>328</v>
      </c>
      <c r="IR49" s="60" t="s">
        <v>328</v>
      </c>
      <c r="IS49" s="60" t="s">
        <v>328</v>
      </c>
      <c r="IT49" s="60" t="s">
        <v>328</v>
      </c>
      <c r="IU49" s="60" t="s">
        <v>328</v>
      </c>
      <c r="IV49" s="60" t="s">
        <v>328</v>
      </c>
      <c r="IW49" s="60" t="s">
        <v>328</v>
      </c>
      <c r="IX49" s="63" t="s">
        <v>328</v>
      </c>
      <c r="IY49" s="61">
        <f t="shared" si="40"/>
        <v>39</v>
      </c>
      <c r="IZ49" s="60">
        <f t="shared" si="41"/>
        <v>0</v>
      </c>
      <c r="JA49" s="60">
        <f t="shared" si="66"/>
        <v>0</v>
      </c>
      <c r="JB49" s="60">
        <f t="shared" si="42"/>
        <v>0</v>
      </c>
      <c r="JC49" s="60">
        <f t="shared" si="67"/>
        <v>2</v>
      </c>
      <c r="JD49" s="60">
        <f t="shared" si="68"/>
        <v>0</v>
      </c>
      <c r="JE49" s="60">
        <f t="shared" si="77"/>
        <v>0</v>
      </c>
      <c r="JF49" s="60">
        <f t="shared" si="69"/>
        <v>11</v>
      </c>
      <c r="JG49" s="81" t="str">
        <f t="shared" si="70"/>
        <v>ок!</v>
      </c>
      <c r="JH49" s="80">
        <v>2</v>
      </c>
      <c r="JI49" s="61"/>
      <c r="JJ49" s="60"/>
      <c r="JK49" s="60"/>
      <c r="JL49" s="60"/>
      <c r="JM49" s="60"/>
      <c r="JN49" s="60"/>
      <c r="JO49" s="60"/>
      <c r="JP49" s="60"/>
      <c r="JQ49" s="60"/>
      <c r="JR49" s="60"/>
      <c r="JS49" s="60"/>
      <c r="JT49" s="60"/>
      <c r="JU49" s="60"/>
      <c r="JV49" s="60"/>
      <c r="JW49" s="60"/>
      <c r="JX49" s="60"/>
      <c r="JY49" s="60" t="s">
        <v>47</v>
      </c>
      <c r="JZ49" s="61" t="s">
        <v>328</v>
      </c>
      <c r="KA49" s="63" t="s">
        <v>328</v>
      </c>
      <c r="KB49" s="61"/>
      <c r="KC49" s="60"/>
      <c r="KD49" s="60"/>
      <c r="KE49" s="60"/>
      <c r="KF49" s="60"/>
      <c r="KG49" s="60"/>
      <c r="KH49" s="60"/>
      <c r="KI49" s="60"/>
      <c r="KJ49" s="60"/>
      <c r="KK49" s="60"/>
      <c r="KL49" s="60"/>
      <c r="KM49" s="60"/>
      <c r="KN49" s="60"/>
      <c r="KO49" s="60"/>
      <c r="KP49" s="60"/>
      <c r="KQ49" s="60"/>
      <c r="KR49" s="60"/>
      <c r="KS49" s="60"/>
      <c r="KT49" s="60" t="s">
        <v>384</v>
      </c>
      <c r="KU49" s="60" t="s">
        <v>384</v>
      </c>
      <c r="KV49" s="60" t="s">
        <v>384</v>
      </c>
      <c r="KW49" s="60" t="s">
        <v>385</v>
      </c>
      <c r="KX49" s="60" t="s">
        <v>385</v>
      </c>
      <c r="KY49" s="60" t="s">
        <v>385</v>
      </c>
      <c r="KZ49" s="60" t="s">
        <v>47</v>
      </c>
      <c r="LA49" s="60" t="s">
        <v>328</v>
      </c>
      <c r="LB49" s="60" t="s">
        <v>328</v>
      </c>
      <c r="LC49" s="60" t="s">
        <v>328</v>
      </c>
      <c r="LD49" s="60" t="s">
        <v>328</v>
      </c>
      <c r="LE49" s="60" t="s">
        <v>328</v>
      </c>
      <c r="LF49" s="60" t="s">
        <v>328</v>
      </c>
      <c r="LG49" s="60" t="s">
        <v>328</v>
      </c>
      <c r="LH49" s="78" t="s">
        <v>328</v>
      </c>
      <c r="LI49" s="61">
        <f t="shared" si="44"/>
        <v>34</v>
      </c>
      <c r="LJ49" s="60">
        <f t="shared" si="45"/>
        <v>6</v>
      </c>
      <c r="LK49" s="60">
        <f t="shared" si="71"/>
        <v>0</v>
      </c>
      <c r="LL49" s="60">
        <f t="shared" si="46"/>
        <v>0</v>
      </c>
      <c r="LM49" s="60">
        <f t="shared" si="72"/>
        <v>2</v>
      </c>
      <c r="LN49" s="60">
        <f t="shared" si="73"/>
        <v>0</v>
      </c>
      <c r="LO49" s="60">
        <f t="shared" si="74"/>
        <v>0</v>
      </c>
      <c r="LP49" s="60">
        <f t="shared" si="75"/>
        <v>10</v>
      </c>
      <c r="LQ49" s="81" t="str">
        <f t="shared" si="76"/>
        <v>ок!</v>
      </c>
      <c r="LR49" s="80">
        <v>3</v>
      </c>
      <c r="LS49" s="61"/>
      <c r="LT49" s="60"/>
      <c r="LU49" s="60"/>
      <c r="LV49" s="60"/>
      <c r="LW49" s="60"/>
      <c r="LX49" s="60"/>
      <c r="LY49" s="60"/>
      <c r="LZ49" s="60"/>
      <c r="MA49" s="60"/>
      <c r="MB49" s="60"/>
      <c r="MC49" s="60"/>
      <c r="MD49" s="60" t="s">
        <v>386</v>
      </c>
      <c r="ME49" s="60" t="s">
        <v>386</v>
      </c>
      <c r="MF49" s="60" t="s">
        <v>386</v>
      </c>
      <c r="MG49" s="60" t="s">
        <v>386</v>
      </c>
      <c r="MH49" s="60" t="s">
        <v>386</v>
      </c>
      <c r="MI49" s="60" t="s">
        <v>379</v>
      </c>
      <c r="MJ49" s="61" t="s">
        <v>328</v>
      </c>
      <c r="MK49" s="63" t="s">
        <v>328</v>
      </c>
      <c r="ML49" s="61"/>
      <c r="MM49" s="60"/>
      <c r="MN49" s="60"/>
      <c r="MO49" s="60"/>
      <c r="MP49" s="60"/>
      <c r="MQ49" s="60"/>
      <c r="MR49" s="60"/>
      <c r="MS49" s="60"/>
      <c r="MT49" s="60"/>
      <c r="MU49" s="60"/>
      <c r="MV49" s="60"/>
      <c r="MW49" s="60"/>
      <c r="MX49" s="60"/>
      <c r="MY49" s="60"/>
      <c r="MZ49" s="60"/>
      <c r="NA49" s="60"/>
      <c r="NB49" s="60"/>
      <c r="NC49" s="60"/>
      <c r="ND49" s="60"/>
      <c r="NE49" s="60"/>
      <c r="NF49" s="60"/>
      <c r="NG49" s="60"/>
      <c r="NH49" s="60" t="s">
        <v>420</v>
      </c>
      <c r="NI49" s="60" t="s">
        <v>370</v>
      </c>
      <c r="NJ49" s="60" t="s">
        <v>328</v>
      </c>
      <c r="NK49" s="60" t="s">
        <v>328</v>
      </c>
      <c r="NL49" s="60" t="s">
        <v>328</v>
      </c>
      <c r="NM49" s="60" t="s">
        <v>328</v>
      </c>
      <c r="NN49" s="60" t="s">
        <v>328</v>
      </c>
      <c r="NO49" s="60" t="s">
        <v>328</v>
      </c>
      <c r="NP49" s="60" t="s">
        <v>328</v>
      </c>
      <c r="NQ49" s="60" t="s">
        <v>328</v>
      </c>
      <c r="NR49" s="78" t="s">
        <v>328</v>
      </c>
      <c r="NS49" s="61">
        <f t="shared" si="47"/>
        <v>33</v>
      </c>
      <c r="NT49" s="60">
        <f t="shared" si="48"/>
        <v>0</v>
      </c>
      <c r="NU49" s="60">
        <f t="shared" si="78"/>
        <v>0</v>
      </c>
      <c r="NV49" s="60">
        <f t="shared" si="79"/>
        <v>6</v>
      </c>
      <c r="NW49" s="60">
        <f t="shared" si="80"/>
        <v>2</v>
      </c>
      <c r="NX49" s="60">
        <f t="shared" si="81"/>
        <v>0</v>
      </c>
      <c r="NY49" s="60">
        <f t="shared" si="82"/>
        <v>0</v>
      </c>
      <c r="NZ49" s="60">
        <f t="shared" si="83"/>
        <v>11</v>
      </c>
      <c r="OA49" s="81" t="str">
        <f t="shared" si="84"/>
        <v>ок!</v>
      </c>
      <c r="OB49" s="80">
        <v>4</v>
      </c>
      <c r="OC49" s="61"/>
      <c r="OD49" s="61"/>
      <c r="OE49" s="61"/>
      <c r="OF49" s="61"/>
      <c r="OG49" s="60"/>
      <c r="OH49" s="60"/>
      <c r="OI49" s="60"/>
      <c r="OJ49" s="60"/>
      <c r="OK49" s="60"/>
      <c r="OL49" s="60"/>
      <c r="OM49" s="60"/>
      <c r="ON49" s="60"/>
      <c r="OO49" s="60"/>
      <c r="OP49" s="60"/>
      <c r="OQ49" s="60"/>
      <c r="OR49" s="60"/>
      <c r="OS49" s="60"/>
      <c r="OT49" s="61" t="s">
        <v>328</v>
      </c>
      <c r="OU49" s="63" t="s">
        <v>328</v>
      </c>
      <c r="OV49" s="61"/>
      <c r="OW49" s="60"/>
      <c r="OX49" s="60" t="s">
        <v>367</v>
      </c>
      <c r="OY49" s="60" t="s">
        <v>367</v>
      </c>
      <c r="OZ49" s="60" t="s">
        <v>367</v>
      </c>
      <c r="PA49" s="60" t="s">
        <v>367</v>
      </c>
      <c r="PB49" s="60" t="s">
        <v>367</v>
      </c>
      <c r="PC49" s="60" t="s">
        <v>367</v>
      </c>
      <c r="PD49" s="60" t="s">
        <v>367</v>
      </c>
      <c r="PE49" s="60" t="s">
        <v>367</v>
      </c>
      <c r="PF49" s="60" t="s">
        <v>367</v>
      </c>
      <c r="PG49" s="60" t="s">
        <v>367</v>
      </c>
      <c r="PH49" s="60" t="s">
        <v>387</v>
      </c>
      <c r="PI49" s="60" t="s">
        <v>401</v>
      </c>
      <c r="PJ49" s="60" t="s">
        <v>347</v>
      </c>
      <c r="PK49" s="60" t="s">
        <v>347</v>
      </c>
      <c r="PL49" s="60" t="s">
        <v>347</v>
      </c>
      <c r="PM49" s="60" t="s">
        <v>347</v>
      </c>
      <c r="PN49" s="60" t="s">
        <v>31</v>
      </c>
      <c r="PO49" s="60" t="s">
        <v>31</v>
      </c>
      <c r="PP49" s="60" t="s">
        <v>31</v>
      </c>
      <c r="PQ49" s="60" t="s">
        <v>31</v>
      </c>
      <c r="PR49" s="60" t="s">
        <v>336</v>
      </c>
      <c r="PS49" s="60" t="s">
        <v>336</v>
      </c>
      <c r="PT49" s="60" t="s">
        <v>354</v>
      </c>
      <c r="PU49" s="60" t="s">
        <v>354</v>
      </c>
      <c r="PV49" s="60" t="s">
        <v>354</v>
      </c>
      <c r="PW49" s="60" t="s">
        <v>354</v>
      </c>
      <c r="PX49" s="60" t="s">
        <v>354</v>
      </c>
      <c r="PY49" s="60" t="s">
        <v>354</v>
      </c>
      <c r="PZ49" s="60" t="s">
        <v>354</v>
      </c>
      <c r="QA49" s="60" t="s">
        <v>354</v>
      </c>
      <c r="QB49" s="78" t="s">
        <v>354</v>
      </c>
      <c r="QC49" s="61">
        <f t="shared" si="85"/>
        <v>19</v>
      </c>
      <c r="QD49" s="60">
        <f t="shared" si="86"/>
        <v>0</v>
      </c>
      <c r="QE49" s="60">
        <f t="shared" si="87"/>
        <v>4</v>
      </c>
      <c r="QF49" s="60">
        <f t="shared" si="93"/>
        <v>11</v>
      </c>
      <c r="QG49" s="60">
        <f t="shared" si="88"/>
        <v>1</v>
      </c>
      <c r="QH49" s="60">
        <f t="shared" si="89"/>
        <v>4</v>
      </c>
      <c r="QI49" s="60">
        <f t="shared" si="90"/>
        <v>2</v>
      </c>
      <c r="QJ49" s="60">
        <f t="shared" si="91"/>
        <v>2</v>
      </c>
      <c r="QK49" s="81" t="str">
        <f t="shared" si="92"/>
        <v>ок!</v>
      </c>
      <c r="QL49" s="68"/>
      <c r="QM49" s="68"/>
      <c r="QN49" s="68"/>
      <c r="QO49" s="68"/>
      <c r="QP49" s="68"/>
      <c r="QQ49" s="68"/>
      <c r="QR49" s="68"/>
      <c r="QS49" s="68"/>
      <c r="QT49" s="68"/>
      <c r="QU49" s="68"/>
      <c r="QV49" s="68"/>
      <c r="QW49" s="68"/>
      <c r="QX49" s="68"/>
      <c r="QY49" s="68"/>
      <c r="QZ49" s="68"/>
      <c r="RA49" s="68"/>
      <c r="RB49" s="68"/>
      <c r="RC49" s="68"/>
      <c r="RD49" s="68"/>
      <c r="RE49" s="68"/>
      <c r="RF49" s="68"/>
      <c r="RG49" s="68"/>
      <c r="RH49" s="68"/>
      <c r="RI49" s="68"/>
      <c r="RJ49" s="68"/>
      <c r="RK49" s="68"/>
      <c r="RL49" s="68"/>
      <c r="RM49" s="68"/>
      <c r="RN49" s="68"/>
      <c r="RO49" s="68"/>
      <c r="RP49" s="68"/>
      <c r="RQ49" s="68"/>
      <c r="RR49" s="68"/>
      <c r="RS49" s="68"/>
      <c r="RT49" s="68"/>
      <c r="RU49" s="68"/>
      <c r="RV49" s="68"/>
      <c r="RW49" s="68"/>
      <c r="RX49" s="68"/>
      <c r="RY49" s="68"/>
      <c r="RZ49" s="68"/>
      <c r="SA49" s="68"/>
      <c r="SB49" s="68"/>
      <c r="SC49" s="68"/>
      <c r="SD49" s="68"/>
      <c r="SE49" s="68"/>
      <c r="SF49" s="68"/>
      <c r="SG49" s="68"/>
      <c r="SH49" s="68"/>
      <c r="SI49" s="68"/>
      <c r="SJ49" s="68"/>
      <c r="SK49" s="68"/>
      <c r="SL49" s="68"/>
      <c r="SM49" s="61"/>
      <c r="SN49" s="60"/>
      <c r="SO49" s="60"/>
      <c r="SP49" s="60"/>
      <c r="SQ49" s="60"/>
      <c r="SR49" s="60"/>
      <c r="SS49" s="60"/>
      <c r="ST49" s="60"/>
      <c r="SU49" s="81"/>
      <c r="UW49" s="61"/>
      <c r="UX49" s="60"/>
      <c r="UY49" s="60"/>
      <c r="UZ49" s="60"/>
      <c r="VA49" s="60"/>
      <c r="VB49" s="60"/>
      <c r="VC49" s="60"/>
      <c r="VD49" s="60"/>
      <c r="VE49" s="81"/>
      <c r="XG49" s="61"/>
      <c r="XH49" s="60"/>
      <c r="XI49" s="60"/>
      <c r="XJ49" s="60"/>
      <c r="XK49" s="60"/>
      <c r="XL49" s="60"/>
      <c r="XM49" s="60"/>
      <c r="XN49" s="60"/>
      <c r="XO49" s="81"/>
    </row>
    <row r="50" spans="1:639" hidden="1" x14ac:dyDescent="0.25">
      <c r="A50" s="70" t="str">
        <f t="shared" si="33"/>
        <v>Б15.02.08 ТехМаш(2014)9 кл., очная</v>
      </c>
      <c r="B50" s="177" t="s">
        <v>653</v>
      </c>
      <c r="C50" s="178" t="s">
        <v>92</v>
      </c>
      <c r="D50" s="178" t="s">
        <v>350</v>
      </c>
      <c r="E50" s="178"/>
      <c r="F50" s="177">
        <v>2014</v>
      </c>
      <c r="G50" s="191">
        <f t="shared" si="56"/>
        <v>187</v>
      </c>
      <c r="H50" s="191">
        <f t="shared" si="57"/>
        <v>230</v>
      </c>
      <c r="I50" s="191">
        <f>IF(VLOOKUP(B50,ФГОС!A$3:U$34,5,FALSE)=INT(H50/62),INT(H50/62),"ОШ!")</f>
        <v>3</v>
      </c>
      <c r="J50" s="191">
        <f>IF(VLOOKUP(B50,ФГОС!A$3:U$34,6,FALSE)=INT(MOD(H50,62)/4.332),INT(MOD(H50,62)/4.332),"ОШ!")</f>
        <v>10</v>
      </c>
      <c r="K50" s="191">
        <f t="shared" si="58"/>
        <v>122</v>
      </c>
      <c r="L50" s="191">
        <f t="shared" si="59"/>
        <v>5</v>
      </c>
      <c r="M50" s="191">
        <f t="shared" si="60"/>
        <v>20</v>
      </c>
      <c r="N50" s="191">
        <f t="shared" si="61"/>
        <v>4</v>
      </c>
      <c r="O50" s="191">
        <f t="shared" si="62"/>
        <v>8</v>
      </c>
      <c r="P50" s="191">
        <f t="shared" si="63"/>
        <v>4</v>
      </c>
      <c r="Q50" s="191">
        <f t="shared" si="64"/>
        <v>2</v>
      </c>
      <c r="R50" s="191">
        <f t="shared" si="65"/>
        <v>34</v>
      </c>
      <c r="S50" s="237" t="str">
        <f>IF(VLOOKUP(B50,ФГОС!A$3:U$34,21,FALSE)=SUM(K50:R50),"ок!","ОШ!")</f>
        <v>ок!</v>
      </c>
      <c r="GX50" s="67">
        <v>1</v>
      </c>
      <c r="GY50" s="61"/>
      <c r="GZ50" s="60"/>
      <c r="HA50" s="60"/>
      <c r="HB50" s="60"/>
      <c r="HC50" s="60"/>
      <c r="HD50" s="60"/>
      <c r="HE50" s="60"/>
      <c r="HF50" s="60"/>
      <c r="HG50" s="60"/>
      <c r="HH50" s="60"/>
      <c r="HI50" s="60"/>
      <c r="HJ50" s="60"/>
      <c r="HK50" s="60"/>
      <c r="HL50" s="60"/>
      <c r="HM50" s="60"/>
      <c r="HN50" s="60"/>
      <c r="HO50" s="60"/>
      <c r="HP50" s="61" t="s">
        <v>328</v>
      </c>
      <c r="HQ50" s="78" t="s">
        <v>328</v>
      </c>
      <c r="HR50" s="61"/>
      <c r="HS50" s="60"/>
      <c r="HT50" s="60"/>
      <c r="HU50" s="60"/>
      <c r="HV50" s="60"/>
      <c r="HW50" s="60"/>
      <c r="HX50" s="60"/>
      <c r="HY50" s="60"/>
      <c r="HZ50" s="60"/>
      <c r="IA50" s="60"/>
      <c r="IB50" s="60" t="s">
        <v>328</v>
      </c>
      <c r="IC50" s="60"/>
      <c r="ID50" s="60"/>
      <c r="IE50" s="60"/>
      <c r="IF50" s="60"/>
      <c r="IG50" s="60"/>
      <c r="IH50" s="60"/>
      <c r="II50" s="60"/>
      <c r="IJ50" s="60"/>
      <c r="IK50" s="60"/>
      <c r="IL50" s="60"/>
      <c r="IM50" s="60"/>
      <c r="IN50" s="60"/>
      <c r="IO50" s="60" t="s">
        <v>47</v>
      </c>
      <c r="IP50" s="60" t="s">
        <v>47</v>
      </c>
      <c r="IQ50" s="60" t="s">
        <v>328</v>
      </c>
      <c r="IR50" s="60" t="s">
        <v>328</v>
      </c>
      <c r="IS50" s="60" t="s">
        <v>328</v>
      </c>
      <c r="IT50" s="60" t="s">
        <v>328</v>
      </c>
      <c r="IU50" s="60" t="s">
        <v>328</v>
      </c>
      <c r="IV50" s="60" t="s">
        <v>328</v>
      </c>
      <c r="IW50" s="60" t="s">
        <v>328</v>
      </c>
      <c r="IX50" s="63" t="s">
        <v>328</v>
      </c>
      <c r="IY50" s="61">
        <f t="shared" si="40"/>
        <v>39</v>
      </c>
      <c r="IZ50" s="60">
        <f t="shared" si="41"/>
        <v>0</v>
      </c>
      <c r="JA50" s="60">
        <f t="shared" si="66"/>
        <v>0</v>
      </c>
      <c r="JB50" s="60">
        <f t="shared" si="42"/>
        <v>0</v>
      </c>
      <c r="JC50" s="60">
        <f t="shared" si="67"/>
        <v>2</v>
      </c>
      <c r="JD50" s="60">
        <f t="shared" si="68"/>
        <v>0</v>
      </c>
      <c r="JE50" s="60">
        <f t="shared" si="77"/>
        <v>0</v>
      </c>
      <c r="JF50" s="60">
        <f t="shared" si="69"/>
        <v>11</v>
      </c>
      <c r="JG50" s="81" t="str">
        <f t="shared" si="70"/>
        <v>ок!</v>
      </c>
      <c r="JH50" s="80">
        <v>2</v>
      </c>
      <c r="JI50" s="61"/>
      <c r="JJ50" s="60"/>
      <c r="JK50" s="60"/>
      <c r="JL50" s="60"/>
      <c r="JM50" s="60"/>
      <c r="JN50" s="60"/>
      <c r="JO50" s="60"/>
      <c r="JP50" s="60"/>
      <c r="JQ50" s="60"/>
      <c r="JR50" s="60"/>
      <c r="JS50" s="60"/>
      <c r="JT50" s="60"/>
      <c r="JU50" s="60"/>
      <c r="JV50" s="60"/>
      <c r="JW50" s="60"/>
      <c r="JX50" s="60"/>
      <c r="JY50" s="60"/>
      <c r="JZ50" s="61" t="s">
        <v>328</v>
      </c>
      <c r="KA50" s="63" t="s">
        <v>328</v>
      </c>
      <c r="KB50" s="61"/>
      <c r="KC50" s="60"/>
      <c r="KD50" s="60"/>
      <c r="KE50" s="60"/>
      <c r="KF50" s="60"/>
      <c r="KG50" s="60"/>
      <c r="KH50" s="60"/>
      <c r="KI50" s="60"/>
      <c r="KJ50" s="60"/>
      <c r="KK50" s="60"/>
      <c r="KL50" s="60"/>
      <c r="KM50" s="60"/>
      <c r="KN50" s="60"/>
      <c r="KO50" s="60"/>
      <c r="KP50" s="60"/>
      <c r="KQ50" s="60"/>
      <c r="KR50" s="60"/>
      <c r="KS50" s="60"/>
      <c r="KT50" s="60"/>
      <c r="KU50" s="60"/>
      <c r="KV50" s="60"/>
      <c r="KW50" s="60"/>
      <c r="KX50" s="60" t="s">
        <v>47</v>
      </c>
      <c r="KY50" s="60" t="s">
        <v>47</v>
      </c>
      <c r="KZ50" s="60" t="s">
        <v>328</v>
      </c>
      <c r="LA50" s="60" t="s">
        <v>328</v>
      </c>
      <c r="LB50" s="60" t="s">
        <v>328</v>
      </c>
      <c r="LC50" s="60" t="s">
        <v>328</v>
      </c>
      <c r="LD50" s="60" t="s">
        <v>328</v>
      </c>
      <c r="LE50" s="60" t="s">
        <v>328</v>
      </c>
      <c r="LF50" s="60" t="s">
        <v>328</v>
      </c>
      <c r="LG50" s="60" t="s">
        <v>328</v>
      </c>
      <c r="LH50" s="78" t="s">
        <v>328</v>
      </c>
      <c r="LI50" s="61">
        <f t="shared" si="44"/>
        <v>39</v>
      </c>
      <c r="LJ50" s="60">
        <f t="shared" si="45"/>
        <v>0</v>
      </c>
      <c r="LK50" s="60">
        <f t="shared" si="71"/>
        <v>0</v>
      </c>
      <c r="LL50" s="60">
        <f t="shared" si="46"/>
        <v>0</v>
      </c>
      <c r="LM50" s="60">
        <f t="shared" si="72"/>
        <v>2</v>
      </c>
      <c r="LN50" s="60">
        <f t="shared" si="73"/>
        <v>0</v>
      </c>
      <c r="LO50" s="60">
        <f t="shared" si="74"/>
        <v>0</v>
      </c>
      <c r="LP50" s="60">
        <f t="shared" si="75"/>
        <v>11</v>
      </c>
      <c r="LQ50" s="81" t="str">
        <f t="shared" si="76"/>
        <v>ок!</v>
      </c>
      <c r="LR50" s="80">
        <v>3</v>
      </c>
      <c r="LS50" s="61"/>
      <c r="LT50" s="60"/>
      <c r="LU50" s="60"/>
      <c r="LV50" s="60"/>
      <c r="LW50" s="60"/>
      <c r="LX50" s="60"/>
      <c r="LY50" s="60"/>
      <c r="LZ50" s="60"/>
      <c r="MA50" s="60"/>
      <c r="MB50" s="60"/>
      <c r="MC50" s="60"/>
      <c r="MD50" s="60"/>
      <c r="ME50" s="60" t="s">
        <v>358</v>
      </c>
      <c r="MF50" s="60" t="s">
        <v>358</v>
      </c>
      <c r="MG50" s="60" t="s">
        <v>358</v>
      </c>
      <c r="MH50" s="60" t="s">
        <v>358</v>
      </c>
      <c r="MI50" s="60" t="s">
        <v>358</v>
      </c>
      <c r="MJ50" s="61" t="s">
        <v>328</v>
      </c>
      <c r="MK50" s="63" t="s">
        <v>328</v>
      </c>
      <c r="ML50" s="61" t="s">
        <v>415</v>
      </c>
      <c r="MM50" s="60" t="s">
        <v>415</v>
      </c>
      <c r="MN50" s="60" t="s">
        <v>415</v>
      </c>
      <c r="MO50" s="60" t="s">
        <v>415</v>
      </c>
      <c r="MP50" s="60" t="s">
        <v>415</v>
      </c>
      <c r="MQ50" s="60" t="s">
        <v>360</v>
      </c>
      <c r="MR50" s="60"/>
      <c r="MS50" s="60"/>
      <c r="MT50" s="60"/>
      <c r="MU50" s="60"/>
      <c r="MV50" s="60"/>
      <c r="MW50" s="60"/>
      <c r="MX50" s="60"/>
      <c r="MY50" s="60"/>
      <c r="MZ50" s="60"/>
      <c r="NA50" s="60"/>
      <c r="NB50" s="60"/>
      <c r="NC50" s="60"/>
      <c r="ND50" s="60"/>
      <c r="NE50" s="60" t="s">
        <v>367</v>
      </c>
      <c r="NF50" s="60" t="s">
        <v>367</v>
      </c>
      <c r="NG50" s="60" t="s">
        <v>367</v>
      </c>
      <c r="NH50" s="60" t="s">
        <v>367</v>
      </c>
      <c r="NI50" s="60" t="s">
        <v>367</v>
      </c>
      <c r="NJ50" s="60" t="s">
        <v>359</v>
      </c>
      <c r="NK50" s="60" t="s">
        <v>328</v>
      </c>
      <c r="NL50" s="60" t="s">
        <v>328</v>
      </c>
      <c r="NM50" s="60" t="s">
        <v>328</v>
      </c>
      <c r="NN50" s="60" t="s">
        <v>328</v>
      </c>
      <c r="NO50" s="60" t="s">
        <v>328</v>
      </c>
      <c r="NP50" s="60" t="s">
        <v>328</v>
      </c>
      <c r="NQ50" s="60" t="s">
        <v>328</v>
      </c>
      <c r="NR50" s="78" t="s">
        <v>328</v>
      </c>
      <c r="NS50" s="61">
        <f t="shared" si="47"/>
        <v>25</v>
      </c>
      <c r="NT50" s="60">
        <f t="shared" si="48"/>
        <v>5</v>
      </c>
      <c r="NU50" s="60">
        <f t="shared" si="78"/>
        <v>0</v>
      </c>
      <c r="NV50" s="60">
        <f t="shared" si="79"/>
        <v>10</v>
      </c>
      <c r="NW50" s="60">
        <f t="shared" si="80"/>
        <v>2</v>
      </c>
      <c r="NX50" s="60">
        <f t="shared" si="81"/>
        <v>0</v>
      </c>
      <c r="NY50" s="60">
        <f t="shared" si="82"/>
        <v>0</v>
      </c>
      <c r="NZ50" s="60">
        <f t="shared" si="83"/>
        <v>10</v>
      </c>
      <c r="OA50" s="81" t="str">
        <f t="shared" si="84"/>
        <v>ок!</v>
      </c>
      <c r="OB50" s="80">
        <v>4</v>
      </c>
      <c r="OC50" s="61"/>
      <c r="OD50" s="61"/>
      <c r="OE50" s="61"/>
      <c r="OF50" s="61"/>
      <c r="OG50" s="60"/>
      <c r="OH50" s="60"/>
      <c r="OI50" s="60"/>
      <c r="OJ50" s="60"/>
      <c r="OK50" s="60"/>
      <c r="OL50" s="60"/>
      <c r="OM50" s="60"/>
      <c r="ON50" s="60"/>
      <c r="OO50" s="60" t="s">
        <v>365</v>
      </c>
      <c r="OP50" s="60" t="s">
        <v>365</v>
      </c>
      <c r="OQ50" s="60" t="s">
        <v>365</v>
      </c>
      <c r="OR50" s="60" t="s">
        <v>365</v>
      </c>
      <c r="OS50" s="60" t="s">
        <v>47</v>
      </c>
      <c r="OT50" s="61" t="s">
        <v>328</v>
      </c>
      <c r="OU50" s="63" t="s">
        <v>328</v>
      </c>
      <c r="OV50" s="61"/>
      <c r="OW50" s="60"/>
      <c r="OX50" s="60"/>
      <c r="OY50" s="60"/>
      <c r="OZ50" s="60"/>
      <c r="PA50" s="60"/>
      <c r="PB50" s="60"/>
      <c r="PC50" s="60" t="s">
        <v>376</v>
      </c>
      <c r="PD50" s="60" t="s">
        <v>376</v>
      </c>
      <c r="PE50" s="60" t="s">
        <v>376</v>
      </c>
      <c r="PF50" s="60" t="s">
        <v>376</v>
      </c>
      <c r="PG50" s="60" t="s">
        <v>376</v>
      </c>
      <c r="PH50" s="60" t="s">
        <v>368</v>
      </c>
      <c r="PI50" s="60" t="s">
        <v>395</v>
      </c>
      <c r="PJ50" s="60" t="s">
        <v>347</v>
      </c>
      <c r="PK50" s="60" t="s">
        <v>347</v>
      </c>
      <c r="PL50" s="60" t="s">
        <v>347</v>
      </c>
      <c r="PM50" s="60" t="s">
        <v>347</v>
      </c>
      <c r="PN50" s="60" t="s">
        <v>31</v>
      </c>
      <c r="PO50" s="60" t="s">
        <v>31</v>
      </c>
      <c r="PP50" s="60" t="s">
        <v>31</v>
      </c>
      <c r="PQ50" s="60" t="s">
        <v>31</v>
      </c>
      <c r="PR50" s="60" t="s">
        <v>336</v>
      </c>
      <c r="PS50" s="60" t="s">
        <v>336</v>
      </c>
      <c r="PT50" s="60" t="s">
        <v>354</v>
      </c>
      <c r="PU50" s="60" t="s">
        <v>354</v>
      </c>
      <c r="PV50" s="60" t="s">
        <v>354</v>
      </c>
      <c r="PW50" s="60" t="s">
        <v>354</v>
      </c>
      <c r="PX50" s="60" t="s">
        <v>354</v>
      </c>
      <c r="PY50" s="60" t="s">
        <v>354</v>
      </c>
      <c r="PZ50" s="60" t="s">
        <v>354</v>
      </c>
      <c r="QA50" s="60" t="s">
        <v>354</v>
      </c>
      <c r="QB50" s="78" t="s">
        <v>354</v>
      </c>
      <c r="QC50" s="61">
        <f t="shared" si="85"/>
        <v>19</v>
      </c>
      <c r="QD50" s="60">
        <f t="shared" si="86"/>
        <v>0</v>
      </c>
      <c r="QE50" s="60">
        <f t="shared" si="87"/>
        <v>4</v>
      </c>
      <c r="QF50" s="60">
        <f t="shared" si="93"/>
        <v>10</v>
      </c>
      <c r="QG50" s="60">
        <f t="shared" si="88"/>
        <v>2</v>
      </c>
      <c r="QH50" s="60">
        <f t="shared" si="89"/>
        <v>4</v>
      </c>
      <c r="QI50" s="60">
        <f t="shared" si="90"/>
        <v>2</v>
      </c>
      <c r="QJ50" s="60">
        <f t="shared" si="91"/>
        <v>2</v>
      </c>
      <c r="QK50" s="81" t="str">
        <f t="shared" si="92"/>
        <v>ок!</v>
      </c>
      <c r="SM50" s="61"/>
      <c r="SN50" s="60"/>
      <c r="SO50" s="60"/>
      <c r="SP50" s="60"/>
      <c r="SQ50" s="60"/>
      <c r="SR50" s="60"/>
      <c r="SS50" s="60"/>
      <c r="ST50" s="60"/>
      <c r="SU50" s="81"/>
      <c r="UW50" s="61"/>
      <c r="UX50" s="60"/>
      <c r="UY50" s="60"/>
      <c r="UZ50" s="60"/>
      <c r="VA50" s="60"/>
      <c r="VB50" s="60"/>
      <c r="VC50" s="60"/>
      <c r="VD50" s="60"/>
      <c r="VE50" s="81"/>
      <c r="XG50" s="61"/>
      <c r="XH50" s="60"/>
      <c r="XI50" s="60"/>
      <c r="XJ50" s="60"/>
      <c r="XK50" s="60"/>
      <c r="XL50" s="60"/>
      <c r="XM50" s="60"/>
      <c r="XN50" s="60"/>
      <c r="XO50" s="81"/>
    </row>
    <row r="51" spans="1:639" hidden="1" x14ac:dyDescent="0.25">
      <c r="A51" s="70" t="str">
        <f t="shared" si="33"/>
        <v>Б22.02.06 Сварочное пр-во(2014)9 кл., очная</v>
      </c>
      <c r="B51" s="177" t="s">
        <v>655</v>
      </c>
      <c r="C51" s="178" t="s">
        <v>92</v>
      </c>
      <c r="D51" s="178" t="s">
        <v>350</v>
      </c>
      <c r="E51" s="178"/>
      <c r="F51" s="177">
        <v>2014</v>
      </c>
      <c r="G51" s="191">
        <f t="shared" si="56"/>
        <v>187</v>
      </c>
      <c r="H51" s="191">
        <f t="shared" si="57"/>
        <v>230</v>
      </c>
      <c r="I51" s="191">
        <f>IF(VLOOKUP(B51,ФГОС!A$3:U$34,5,FALSE)=INT(H51/62),INT(H51/62),"ОШ!")</f>
        <v>3</v>
      </c>
      <c r="J51" s="191">
        <f>IF(VLOOKUP(B51,ФГОС!A$3:U$34,6,FALSE)=INT(MOD(H51,62)/4.332),INT(MOD(H51,62)/4.332),"ОШ!")</f>
        <v>10</v>
      </c>
      <c r="K51" s="191">
        <f t="shared" si="58"/>
        <v>123</v>
      </c>
      <c r="L51" s="191">
        <f t="shared" si="59"/>
        <v>11</v>
      </c>
      <c r="M51" s="191">
        <f t="shared" si="60"/>
        <v>14</v>
      </c>
      <c r="N51" s="191">
        <f t="shared" si="61"/>
        <v>4</v>
      </c>
      <c r="O51" s="191">
        <f t="shared" si="62"/>
        <v>7</v>
      </c>
      <c r="P51" s="191">
        <f t="shared" si="63"/>
        <v>4</v>
      </c>
      <c r="Q51" s="191">
        <f t="shared" si="64"/>
        <v>2</v>
      </c>
      <c r="R51" s="191">
        <f t="shared" si="65"/>
        <v>34</v>
      </c>
      <c r="S51" s="237" t="str">
        <f>IF(VLOOKUP(B51,ФГОС!A$3:U$34,21,FALSE)=SUM(K51:R51),"ок!","ОШ!")</f>
        <v>ок!</v>
      </c>
      <c r="GX51" s="67">
        <v>1</v>
      </c>
      <c r="GY51" s="61"/>
      <c r="GZ51" s="60"/>
      <c r="HA51" s="60"/>
      <c r="HB51" s="60"/>
      <c r="HC51" s="60"/>
      <c r="HD51" s="60"/>
      <c r="HE51" s="60"/>
      <c r="HF51" s="60"/>
      <c r="HG51" s="60"/>
      <c r="HH51" s="60"/>
      <c r="HI51" s="60"/>
      <c r="HJ51" s="60"/>
      <c r="HK51" s="60"/>
      <c r="HL51" s="60"/>
      <c r="HM51" s="60"/>
      <c r="HN51" s="60"/>
      <c r="HO51" s="60"/>
      <c r="HP51" s="61" t="s">
        <v>328</v>
      </c>
      <c r="HQ51" s="78" t="s">
        <v>328</v>
      </c>
      <c r="HR51" s="61"/>
      <c r="HS51" s="60"/>
      <c r="HT51" s="60"/>
      <c r="HU51" s="60"/>
      <c r="HV51" s="60"/>
      <c r="HW51" s="60"/>
      <c r="HX51" s="60"/>
      <c r="HY51" s="60"/>
      <c r="HZ51" s="60"/>
      <c r="IA51" s="60"/>
      <c r="IB51" s="60" t="s">
        <v>328</v>
      </c>
      <c r="IC51" s="60"/>
      <c r="ID51" s="60"/>
      <c r="IE51" s="60"/>
      <c r="IF51" s="60"/>
      <c r="IG51" s="60"/>
      <c r="IH51" s="60"/>
      <c r="II51" s="60"/>
      <c r="IJ51" s="60"/>
      <c r="IK51" s="60"/>
      <c r="IL51" s="60"/>
      <c r="IM51" s="60"/>
      <c r="IN51" s="60"/>
      <c r="IO51" s="60" t="s">
        <v>47</v>
      </c>
      <c r="IP51" s="60" t="s">
        <v>47</v>
      </c>
      <c r="IQ51" s="60" t="s">
        <v>328</v>
      </c>
      <c r="IR51" s="60" t="s">
        <v>328</v>
      </c>
      <c r="IS51" s="60" t="s">
        <v>328</v>
      </c>
      <c r="IT51" s="60" t="s">
        <v>328</v>
      </c>
      <c r="IU51" s="60" t="s">
        <v>328</v>
      </c>
      <c r="IV51" s="60" t="s">
        <v>328</v>
      </c>
      <c r="IW51" s="60" t="s">
        <v>328</v>
      </c>
      <c r="IX51" s="63" t="s">
        <v>328</v>
      </c>
      <c r="IY51" s="61">
        <f t="shared" si="40"/>
        <v>39</v>
      </c>
      <c r="IZ51" s="60">
        <f t="shared" si="41"/>
        <v>0</v>
      </c>
      <c r="JA51" s="60">
        <f t="shared" si="66"/>
        <v>0</v>
      </c>
      <c r="JB51" s="60">
        <f t="shared" si="42"/>
        <v>0</v>
      </c>
      <c r="JC51" s="60">
        <f t="shared" si="67"/>
        <v>2</v>
      </c>
      <c r="JD51" s="60">
        <f t="shared" si="68"/>
        <v>0</v>
      </c>
      <c r="JE51" s="60">
        <f t="shared" si="77"/>
        <v>0</v>
      </c>
      <c r="JF51" s="60">
        <f t="shared" si="69"/>
        <v>11</v>
      </c>
      <c r="JG51" s="81" t="str">
        <f t="shared" si="70"/>
        <v>ок!</v>
      </c>
      <c r="JH51" s="80">
        <v>2</v>
      </c>
      <c r="JI51" s="61" t="s">
        <v>416</v>
      </c>
      <c r="JJ51" s="61" t="s">
        <v>416</v>
      </c>
      <c r="JK51" s="60"/>
      <c r="JL51" s="60"/>
      <c r="JM51" s="60"/>
      <c r="JN51" s="60"/>
      <c r="JO51" s="60"/>
      <c r="JP51" s="60"/>
      <c r="JQ51" s="60"/>
      <c r="JR51" s="60"/>
      <c r="JS51" s="60"/>
      <c r="JT51" s="60"/>
      <c r="JU51" s="60"/>
      <c r="JV51" s="60"/>
      <c r="JW51" s="60"/>
      <c r="JX51" s="60"/>
      <c r="JY51" s="60" t="s">
        <v>47</v>
      </c>
      <c r="JZ51" s="61" t="s">
        <v>328</v>
      </c>
      <c r="KA51" s="63" t="s">
        <v>328</v>
      </c>
      <c r="KB51" s="61"/>
      <c r="KC51" s="60"/>
      <c r="KD51" s="60"/>
      <c r="KE51" s="60"/>
      <c r="KF51" s="60"/>
      <c r="KG51" s="60"/>
      <c r="KH51" s="60"/>
      <c r="KI51" s="60"/>
      <c r="KJ51" s="60"/>
      <c r="KK51" s="60"/>
      <c r="KL51" s="60"/>
      <c r="KM51" s="60"/>
      <c r="KN51" s="60"/>
      <c r="KO51" s="60"/>
      <c r="KP51" s="60"/>
      <c r="KQ51" s="60"/>
      <c r="KR51" s="60"/>
      <c r="KS51" s="60"/>
      <c r="KT51" s="60"/>
      <c r="KU51" s="60"/>
      <c r="KV51" s="60" t="s">
        <v>416</v>
      </c>
      <c r="KW51" s="60" t="s">
        <v>389</v>
      </c>
      <c r="KX51" s="60" t="s">
        <v>389</v>
      </c>
      <c r="KY51" s="60" t="s">
        <v>389</v>
      </c>
      <c r="KZ51" s="60" t="s">
        <v>47</v>
      </c>
      <c r="LA51" s="60" t="s">
        <v>328</v>
      </c>
      <c r="LB51" s="60" t="s">
        <v>328</v>
      </c>
      <c r="LC51" s="60" t="s">
        <v>328</v>
      </c>
      <c r="LD51" s="60" t="s">
        <v>328</v>
      </c>
      <c r="LE51" s="60" t="s">
        <v>328</v>
      </c>
      <c r="LF51" s="60" t="s">
        <v>328</v>
      </c>
      <c r="LG51" s="60" t="s">
        <v>328</v>
      </c>
      <c r="LH51" s="78" t="s">
        <v>328</v>
      </c>
      <c r="LI51" s="61">
        <f t="shared" si="44"/>
        <v>34</v>
      </c>
      <c r="LJ51" s="60">
        <f t="shared" si="45"/>
        <v>6</v>
      </c>
      <c r="LK51" s="60">
        <f t="shared" si="71"/>
        <v>0</v>
      </c>
      <c r="LL51" s="60">
        <f t="shared" si="46"/>
        <v>0</v>
      </c>
      <c r="LM51" s="60">
        <f t="shared" si="72"/>
        <v>2</v>
      </c>
      <c r="LN51" s="60">
        <f t="shared" si="73"/>
        <v>0</v>
      </c>
      <c r="LO51" s="60">
        <f t="shared" si="74"/>
        <v>0</v>
      </c>
      <c r="LP51" s="60">
        <f t="shared" si="75"/>
        <v>10</v>
      </c>
      <c r="LQ51" s="81" t="str">
        <f t="shared" si="76"/>
        <v>ок!</v>
      </c>
      <c r="LR51" s="80">
        <v>3</v>
      </c>
      <c r="LS51" s="61"/>
      <c r="LT51" s="60"/>
      <c r="LU51" s="60"/>
      <c r="LV51" s="60"/>
      <c r="LW51" s="60"/>
      <c r="LX51" s="60"/>
      <c r="LY51" s="60"/>
      <c r="LZ51" s="60"/>
      <c r="MA51" s="60"/>
      <c r="MB51" s="60"/>
      <c r="MC51" s="60"/>
      <c r="MD51" s="60"/>
      <c r="ME51" s="60" t="s">
        <v>389</v>
      </c>
      <c r="MF51" s="60" t="s">
        <v>389</v>
      </c>
      <c r="MG51" s="60" t="s">
        <v>389</v>
      </c>
      <c r="MH51" s="60" t="s">
        <v>389</v>
      </c>
      <c r="MI51" s="60" t="s">
        <v>389</v>
      </c>
      <c r="MJ51" s="61" t="s">
        <v>328</v>
      </c>
      <c r="MK51" s="63" t="s">
        <v>328</v>
      </c>
      <c r="ML51" s="61"/>
      <c r="MM51" s="60"/>
      <c r="MN51" s="60"/>
      <c r="MO51" s="60"/>
      <c r="MP51" s="60"/>
      <c r="MQ51" s="60"/>
      <c r="MR51" s="60"/>
      <c r="MS51" s="60"/>
      <c r="MT51" s="60"/>
      <c r="MU51" s="60"/>
      <c r="MV51" s="60"/>
      <c r="MW51" s="60"/>
      <c r="MX51" s="60"/>
      <c r="MY51" s="60"/>
      <c r="MZ51" s="60"/>
      <c r="NA51" s="60"/>
      <c r="NB51" s="60"/>
      <c r="NC51" s="60" t="s">
        <v>390</v>
      </c>
      <c r="ND51" s="60" t="s">
        <v>390</v>
      </c>
      <c r="NE51" s="60" t="s">
        <v>390</v>
      </c>
      <c r="NF51" s="60" t="s">
        <v>390</v>
      </c>
      <c r="NG51" s="60" t="s">
        <v>390</v>
      </c>
      <c r="NH51" s="60" t="s">
        <v>408</v>
      </c>
      <c r="NI51" s="60" t="s">
        <v>47</v>
      </c>
      <c r="NJ51" s="60" t="s">
        <v>328</v>
      </c>
      <c r="NK51" s="60" t="s">
        <v>328</v>
      </c>
      <c r="NL51" s="60" t="s">
        <v>328</v>
      </c>
      <c r="NM51" s="60" t="s">
        <v>328</v>
      </c>
      <c r="NN51" s="60" t="s">
        <v>328</v>
      </c>
      <c r="NO51" s="60" t="s">
        <v>328</v>
      </c>
      <c r="NP51" s="60" t="s">
        <v>328</v>
      </c>
      <c r="NQ51" s="60" t="s">
        <v>328</v>
      </c>
      <c r="NR51" s="78" t="s">
        <v>328</v>
      </c>
      <c r="NS51" s="61">
        <f t="shared" si="47"/>
        <v>29</v>
      </c>
      <c r="NT51" s="60">
        <f t="shared" si="48"/>
        <v>5</v>
      </c>
      <c r="NU51" s="60">
        <f t="shared" si="78"/>
        <v>0</v>
      </c>
      <c r="NV51" s="60">
        <f t="shared" si="79"/>
        <v>5</v>
      </c>
      <c r="NW51" s="60">
        <f t="shared" si="80"/>
        <v>2</v>
      </c>
      <c r="NX51" s="60">
        <f t="shared" si="81"/>
        <v>0</v>
      </c>
      <c r="NY51" s="60">
        <f t="shared" si="82"/>
        <v>0</v>
      </c>
      <c r="NZ51" s="60">
        <f t="shared" si="83"/>
        <v>11</v>
      </c>
      <c r="OA51" s="81" t="str">
        <f t="shared" si="84"/>
        <v>ок!</v>
      </c>
      <c r="OB51" s="80">
        <v>4</v>
      </c>
      <c r="OC51" s="61"/>
      <c r="OD51" s="61"/>
      <c r="OE51" s="61"/>
      <c r="OF51" s="61"/>
      <c r="OG51" s="60"/>
      <c r="OH51" s="60"/>
      <c r="OI51" s="60"/>
      <c r="OJ51" s="60"/>
      <c r="OK51" s="60"/>
      <c r="OL51" s="60"/>
      <c r="OM51" s="60"/>
      <c r="ON51" s="60"/>
      <c r="OO51" s="60"/>
      <c r="OP51" s="60"/>
      <c r="OQ51" s="60"/>
      <c r="OR51" s="60"/>
      <c r="OS51" s="60"/>
      <c r="OT51" s="61" t="s">
        <v>328</v>
      </c>
      <c r="OU51" s="63" t="s">
        <v>328</v>
      </c>
      <c r="OV51" s="61"/>
      <c r="OW51" s="60"/>
      <c r="OX51" s="60"/>
      <c r="OY51" s="60"/>
      <c r="OZ51" s="60" t="s">
        <v>367</v>
      </c>
      <c r="PA51" s="60" t="s">
        <v>367</v>
      </c>
      <c r="PB51" s="60" t="s">
        <v>367</v>
      </c>
      <c r="PC51" s="60" t="s">
        <v>363</v>
      </c>
      <c r="PD51" s="60" t="s">
        <v>363</v>
      </c>
      <c r="PE51" s="60" t="s">
        <v>363</v>
      </c>
      <c r="PF51" s="60" t="s">
        <v>365</v>
      </c>
      <c r="PG51" s="60" t="s">
        <v>365</v>
      </c>
      <c r="PH51" s="60" t="s">
        <v>392</v>
      </c>
      <c r="PI51" s="60" t="s">
        <v>417</v>
      </c>
      <c r="PJ51" s="60" t="s">
        <v>347</v>
      </c>
      <c r="PK51" s="60" t="s">
        <v>347</v>
      </c>
      <c r="PL51" s="60" t="s">
        <v>347</v>
      </c>
      <c r="PM51" s="60" t="s">
        <v>347</v>
      </c>
      <c r="PN51" s="60" t="s">
        <v>31</v>
      </c>
      <c r="PO51" s="60" t="s">
        <v>31</v>
      </c>
      <c r="PP51" s="60" t="s">
        <v>31</v>
      </c>
      <c r="PQ51" s="60" t="s">
        <v>31</v>
      </c>
      <c r="PR51" s="60" t="s">
        <v>336</v>
      </c>
      <c r="PS51" s="60" t="s">
        <v>336</v>
      </c>
      <c r="PT51" s="60" t="s">
        <v>354</v>
      </c>
      <c r="PU51" s="60" t="s">
        <v>354</v>
      </c>
      <c r="PV51" s="60" t="s">
        <v>354</v>
      </c>
      <c r="PW51" s="60" t="s">
        <v>354</v>
      </c>
      <c r="PX51" s="60" t="s">
        <v>354</v>
      </c>
      <c r="PY51" s="60" t="s">
        <v>354</v>
      </c>
      <c r="PZ51" s="60" t="s">
        <v>354</v>
      </c>
      <c r="QA51" s="60" t="s">
        <v>354</v>
      </c>
      <c r="QB51" s="78" t="s">
        <v>354</v>
      </c>
      <c r="QC51" s="61">
        <f t="shared" si="85"/>
        <v>21</v>
      </c>
      <c r="QD51" s="60">
        <f t="shared" si="86"/>
        <v>0</v>
      </c>
      <c r="QE51" s="60">
        <f t="shared" si="87"/>
        <v>4</v>
      </c>
      <c r="QF51" s="60">
        <f t="shared" si="93"/>
        <v>9</v>
      </c>
      <c r="QG51" s="60">
        <f t="shared" si="88"/>
        <v>1</v>
      </c>
      <c r="QH51" s="60">
        <f t="shared" si="89"/>
        <v>4</v>
      </c>
      <c r="QI51" s="60">
        <f t="shared" si="90"/>
        <v>2</v>
      </c>
      <c r="QJ51" s="60">
        <f t="shared" si="91"/>
        <v>2</v>
      </c>
      <c r="QK51" s="81" t="str">
        <f t="shared" si="92"/>
        <v>ок!</v>
      </c>
      <c r="SM51" s="61"/>
      <c r="SN51" s="60"/>
      <c r="SO51" s="60"/>
      <c r="SP51" s="60"/>
      <c r="SQ51" s="60"/>
      <c r="SR51" s="60"/>
      <c r="SS51" s="60"/>
      <c r="ST51" s="60"/>
      <c r="SU51" s="81"/>
      <c r="UW51" s="61"/>
      <c r="UX51" s="60"/>
      <c r="UY51" s="60"/>
      <c r="UZ51" s="60"/>
      <c r="VA51" s="60"/>
      <c r="VB51" s="60"/>
      <c r="VC51" s="60"/>
      <c r="VD51" s="60"/>
      <c r="VE51" s="81"/>
      <c r="XG51" s="61"/>
      <c r="XH51" s="60"/>
      <c r="XI51" s="60"/>
      <c r="XJ51" s="60"/>
      <c r="XK51" s="60"/>
      <c r="XL51" s="60"/>
      <c r="XM51" s="60"/>
      <c r="XN51" s="60"/>
      <c r="XO51" s="81"/>
    </row>
    <row r="52" spans="1:639" hidden="1" x14ac:dyDescent="0.25">
      <c r="A52" s="70" t="str">
        <f t="shared" si="33"/>
        <v>Б24.02.01 Пр-во ЛА(2014)9 кл., очная</v>
      </c>
      <c r="B52" s="177" t="s">
        <v>658</v>
      </c>
      <c r="C52" s="178" t="s">
        <v>92</v>
      </c>
      <c r="D52" s="178" t="s">
        <v>350</v>
      </c>
      <c r="E52" s="178"/>
      <c r="F52" s="177">
        <v>2014</v>
      </c>
      <c r="G52" s="191">
        <f t="shared" si="56"/>
        <v>187</v>
      </c>
      <c r="H52" s="191">
        <f t="shared" si="57"/>
        <v>230</v>
      </c>
      <c r="I52" s="191">
        <f>IF(VLOOKUP(B52,ФГОС!A$3:U$34,5,FALSE)=INT(H52/62),INT(H52/62),"ОШ!")</f>
        <v>3</v>
      </c>
      <c r="J52" s="191">
        <f>IF(VLOOKUP(B52,ФГОС!A$3:U$34,6,FALSE)=INT(MOD(H52,62)/4.332),INT(MOD(H52,62)/4.332),"ОШ!")</f>
        <v>10</v>
      </c>
      <c r="K52" s="191">
        <f t="shared" si="58"/>
        <v>124</v>
      </c>
      <c r="L52" s="191">
        <f t="shared" si="59"/>
        <v>6</v>
      </c>
      <c r="M52" s="191">
        <f t="shared" si="60"/>
        <v>18</v>
      </c>
      <c r="N52" s="191">
        <f t="shared" si="61"/>
        <v>4</v>
      </c>
      <c r="O52" s="191">
        <f t="shared" si="62"/>
        <v>7</v>
      </c>
      <c r="P52" s="191">
        <f t="shared" si="63"/>
        <v>4</v>
      </c>
      <c r="Q52" s="191">
        <f t="shared" si="64"/>
        <v>2</v>
      </c>
      <c r="R52" s="191">
        <f t="shared" si="65"/>
        <v>34</v>
      </c>
      <c r="S52" s="237" t="str">
        <f>IF(VLOOKUP(B52,ФГОС!A$3:U$34,21,FALSE)=SUM(K52:R52),"ок!","ОШ!")</f>
        <v>ок!</v>
      </c>
      <c r="GX52" s="67">
        <v>1</v>
      </c>
      <c r="GY52" s="61"/>
      <c r="GZ52" s="60"/>
      <c r="HA52" s="60"/>
      <c r="HB52" s="60"/>
      <c r="HC52" s="60"/>
      <c r="HD52" s="60"/>
      <c r="HE52" s="60"/>
      <c r="HF52" s="60"/>
      <c r="HG52" s="60"/>
      <c r="HH52" s="60"/>
      <c r="HI52" s="60"/>
      <c r="HJ52" s="60"/>
      <c r="HK52" s="60"/>
      <c r="HL52" s="60"/>
      <c r="HM52" s="60"/>
      <c r="HN52" s="60"/>
      <c r="HO52" s="60"/>
      <c r="HP52" s="61" t="s">
        <v>328</v>
      </c>
      <c r="HQ52" s="78" t="s">
        <v>328</v>
      </c>
      <c r="HR52" s="61"/>
      <c r="HS52" s="60"/>
      <c r="HT52" s="60"/>
      <c r="HU52" s="60"/>
      <c r="HV52" s="60"/>
      <c r="HW52" s="60"/>
      <c r="HX52" s="60"/>
      <c r="HY52" s="60"/>
      <c r="HZ52" s="60"/>
      <c r="IA52" s="60"/>
      <c r="IB52" s="60" t="s">
        <v>328</v>
      </c>
      <c r="IC52" s="60"/>
      <c r="ID52" s="60"/>
      <c r="IE52" s="60"/>
      <c r="IF52" s="60"/>
      <c r="IG52" s="60"/>
      <c r="IH52" s="60"/>
      <c r="II52" s="60"/>
      <c r="IJ52" s="60"/>
      <c r="IK52" s="60"/>
      <c r="IL52" s="60"/>
      <c r="IM52" s="60"/>
      <c r="IN52" s="60"/>
      <c r="IO52" s="60" t="s">
        <v>47</v>
      </c>
      <c r="IP52" s="60" t="s">
        <v>47</v>
      </c>
      <c r="IQ52" s="60" t="s">
        <v>328</v>
      </c>
      <c r="IR52" s="60" t="s">
        <v>328</v>
      </c>
      <c r="IS52" s="60" t="s">
        <v>328</v>
      </c>
      <c r="IT52" s="60" t="s">
        <v>328</v>
      </c>
      <c r="IU52" s="60" t="s">
        <v>328</v>
      </c>
      <c r="IV52" s="60" t="s">
        <v>328</v>
      </c>
      <c r="IW52" s="60" t="s">
        <v>328</v>
      </c>
      <c r="IX52" s="63" t="s">
        <v>328</v>
      </c>
      <c r="IY52" s="61">
        <f t="shared" si="40"/>
        <v>39</v>
      </c>
      <c r="IZ52" s="60">
        <f t="shared" si="41"/>
        <v>0</v>
      </c>
      <c r="JA52" s="60">
        <f t="shared" si="66"/>
        <v>0</v>
      </c>
      <c r="JB52" s="60">
        <f t="shared" si="42"/>
        <v>0</v>
      </c>
      <c r="JC52" s="60">
        <f t="shared" si="67"/>
        <v>2</v>
      </c>
      <c r="JD52" s="60">
        <f t="shared" si="68"/>
        <v>0</v>
      </c>
      <c r="JE52" s="60">
        <f t="shared" si="77"/>
        <v>0</v>
      </c>
      <c r="JF52" s="60">
        <f t="shared" si="69"/>
        <v>11</v>
      </c>
      <c r="JG52" s="81" t="str">
        <f t="shared" si="70"/>
        <v>ок!</v>
      </c>
      <c r="JH52" s="80">
        <v>2</v>
      </c>
      <c r="JI52" s="61"/>
      <c r="JJ52" s="60"/>
      <c r="JK52" s="60"/>
      <c r="JL52" s="60"/>
      <c r="JM52" s="60"/>
      <c r="JN52" s="60"/>
      <c r="JO52" s="60"/>
      <c r="JP52" s="60"/>
      <c r="JQ52" s="60"/>
      <c r="JR52" s="60"/>
      <c r="JS52" s="60"/>
      <c r="JT52" s="60"/>
      <c r="JU52" s="60"/>
      <c r="JV52" s="60"/>
      <c r="JW52" s="60"/>
      <c r="JX52" s="60"/>
      <c r="JY52" s="60" t="s">
        <v>47</v>
      </c>
      <c r="JZ52" s="61" t="s">
        <v>328</v>
      </c>
      <c r="KA52" s="63" t="s">
        <v>328</v>
      </c>
      <c r="KB52" s="61"/>
      <c r="KC52" s="60"/>
      <c r="KD52" s="60"/>
      <c r="KE52" s="60"/>
      <c r="KF52" s="60"/>
      <c r="KG52" s="60"/>
      <c r="KH52" s="60"/>
      <c r="KI52" s="60"/>
      <c r="KJ52" s="60"/>
      <c r="KK52" s="60"/>
      <c r="KL52" s="60"/>
      <c r="KM52" s="60"/>
      <c r="KN52" s="60"/>
      <c r="KO52" s="60"/>
      <c r="KP52" s="60"/>
      <c r="KQ52" s="60"/>
      <c r="KR52" s="60"/>
      <c r="KS52" s="60"/>
      <c r="KT52" s="60" t="s">
        <v>396</v>
      </c>
      <c r="KU52" s="60" t="s">
        <v>396</v>
      </c>
      <c r="KV52" s="60" t="s">
        <v>396</v>
      </c>
      <c r="KW52" s="60" t="s">
        <v>396</v>
      </c>
      <c r="KX52" s="60" t="s">
        <v>396</v>
      </c>
      <c r="KY52" s="60" t="s">
        <v>396</v>
      </c>
      <c r="KZ52" s="60" t="s">
        <v>47</v>
      </c>
      <c r="LA52" s="60" t="s">
        <v>328</v>
      </c>
      <c r="LB52" s="60" t="s">
        <v>328</v>
      </c>
      <c r="LC52" s="60" t="s">
        <v>328</v>
      </c>
      <c r="LD52" s="60" t="s">
        <v>328</v>
      </c>
      <c r="LE52" s="60" t="s">
        <v>328</v>
      </c>
      <c r="LF52" s="60" t="s">
        <v>328</v>
      </c>
      <c r="LG52" s="60" t="s">
        <v>328</v>
      </c>
      <c r="LH52" s="78" t="s">
        <v>328</v>
      </c>
      <c r="LI52" s="61">
        <f t="shared" si="44"/>
        <v>34</v>
      </c>
      <c r="LJ52" s="60">
        <f t="shared" si="45"/>
        <v>6</v>
      </c>
      <c r="LK52" s="60">
        <f t="shared" si="71"/>
        <v>0</v>
      </c>
      <c r="LL52" s="60">
        <f t="shared" si="46"/>
        <v>0</v>
      </c>
      <c r="LM52" s="60">
        <f t="shared" si="72"/>
        <v>2</v>
      </c>
      <c r="LN52" s="60">
        <f t="shared" si="73"/>
        <v>0</v>
      </c>
      <c r="LO52" s="60">
        <f t="shared" si="74"/>
        <v>0</v>
      </c>
      <c r="LP52" s="60">
        <f t="shared" si="75"/>
        <v>10</v>
      </c>
      <c r="LQ52" s="81" t="str">
        <f t="shared" si="76"/>
        <v>ок!</v>
      </c>
      <c r="LR52" s="80">
        <v>3</v>
      </c>
      <c r="LS52" s="61"/>
      <c r="LT52" s="60"/>
      <c r="LU52" s="60"/>
      <c r="LV52" s="60"/>
      <c r="LW52" s="60"/>
      <c r="LX52" s="60"/>
      <c r="LY52" s="60"/>
      <c r="LZ52" s="60"/>
      <c r="MA52" s="60"/>
      <c r="MB52" s="60"/>
      <c r="MC52" s="60"/>
      <c r="MD52" s="60"/>
      <c r="ME52" s="60" t="s">
        <v>414</v>
      </c>
      <c r="MF52" s="60" t="s">
        <v>414</v>
      </c>
      <c r="MG52" s="60" t="s">
        <v>414</v>
      </c>
      <c r="MH52" s="60" t="s">
        <v>414</v>
      </c>
      <c r="MI52" s="60" t="s">
        <v>379</v>
      </c>
      <c r="MJ52" s="61" t="s">
        <v>328</v>
      </c>
      <c r="MK52" s="63" t="s">
        <v>328</v>
      </c>
      <c r="ML52" s="61"/>
      <c r="MM52" s="60"/>
      <c r="MN52" s="60"/>
      <c r="MO52" s="60"/>
      <c r="MP52" s="60"/>
      <c r="MQ52" s="60"/>
      <c r="MR52" s="60"/>
      <c r="MS52" s="60"/>
      <c r="MT52" s="60"/>
      <c r="MU52" s="60"/>
      <c r="MV52" s="60"/>
      <c r="MW52" s="60"/>
      <c r="MX52" s="60"/>
      <c r="MY52" s="60"/>
      <c r="MZ52" s="60"/>
      <c r="NA52" s="60"/>
      <c r="NB52" s="60"/>
      <c r="NC52" s="60" t="s">
        <v>398</v>
      </c>
      <c r="ND52" s="60" t="s">
        <v>398</v>
      </c>
      <c r="NE52" s="60" t="s">
        <v>398</v>
      </c>
      <c r="NF52" s="60" t="s">
        <v>398</v>
      </c>
      <c r="NG52" s="60" t="s">
        <v>398</v>
      </c>
      <c r="NH52" s="60" t="s">
        <v>398</v>
      </c>
      <c r="NI52" s="60" t="s">
        <v>370</v>
      </c>
      <c r="NJ52" s="60" t="s">
        <v>328</v>
      </c>
      <c r="NK52" s="60" t="s">
        <v>328</v>
      </c>
      <c r="NL52" s="60" t="s">
        <v>328</v>
      </c>
      <c r="NM52" s="60" t="s">
        <v>328</v>
      </c>
      <c r="NN52" s="60" t="s">
        <v>328</v>
      </c>
      <c r="NO52" s="60" t="s">
        <v>328</v>
      </c>
      <c r="NP52" s="60" t="s">
        <v>328</v>
      </c>
      <c r="NQ52" s="60" t="s">
        <v>328</v>
      </c>
      <c r="NR52" s="78" t="s">
        <v>328</v>
      </c>
      <c r="NS52" s="61">
        <f t="shared" si="47"/>
        <v>29</v>
      </c>
      <c r="NT52" s="60">
        <f t="shared" si="48"/>
        <v>0</v>
      </c>
      <c r="NU52" s="60">
        <f t="shared" si="78"/>
        <v>0</v>
      </c>
      <c r="NV52" s="60">
        <f t="shared" si="79"/>
        <v>10</v>
      </c>
      <c r="NW52" s="60">
        <f t="shared" si="80"/>
        <v>2</v>
      </c>
      <c r="NX52" s="60">
        <f t="shared" si="81"/>
        <v>0</v>
      </c>
      <c r="NY52" s="60">
        <f t="shared" si="82"/>
        <v>0</v>
      </c>
      <c r="NZ52" s="60">
        <f t="shared" si="83"/>
        <v>11</v>
      </c>
      <c r="OA52" s="81" t="str">
        <f t="shared" si="84"/>
        <v>ок!</v>
      </c>
      <c r="OB52" s="80">
        <v>4</v>
      </c>
      <c r="OC52" s="61"/>
      <c r="OD52" s="61"/>
      <c r="OE52" s="61"/>
      <c r="OF52" s="61"/>
      <c r="OG52" s="60"/>
      <c r="OH52" s="60"/>
      <c r="OI52" s="60"/>
      <c r="OJ52" s="60"/>
      <c r="OK52" s="60"/>
      <c r="OL52" s="60"/>
      <c r="OM52" s="60"/>
      <c r="ON52" s="60"/>
      <c r="OO52" s="60"/>
      <c r="OP52" s="60" t="s">
        <v>400</v>
      </c>
      <c r="OQ52" s="60" t="s">
        <v>400</v>
      </c>
      <c r="OR52" s="60" t="s">
        <v>400</v>
      </c>
      <c r="OS52" s="60" t="s">
        <v>400</v>
      </c>
      <c r="OT52" s="61" t="s">
        <v>328</v>
      </c>
      <c r="OU52" s="63" t="s">
        <v>328</v>
      </c>
      <c r="OV52" s="61"/>
      <c r="OW52" s="60"/>
      <c r="OX52" s="60"/>
      <c r="OY52" s="60"/>
      <c r="OZ52" s="60"/>
      <c r="PA52" s="60"/>
      <c r="PB52" s="60"/>
      <c r="PC52" s="60"/>
      <c r="PD52" s="60"/>
      <c r="PE52" s="60" t="s">
        <v>367</v>
      </c>
      <c r="PF52" s="60" t="s">
        <v>367</v>
      </c>
      <c r="PG52" s="60" t="s">
        <v>367</v>
      </c>
      <c r="PH52" s="60" t="s">
        <v>387</v>
      </c>
      <c r="PI52" s="60" t="s">
        <v>401</v>
      </c>
      <c r="PJ52" s="60" t="s">
        <v>347</v>
      </c>
      <c r="PK52" s="60" t="s">
        <v>347</v>
      </c>
      <c r="PL52" s="60" t="s">
        <v>347</v>
      </c>
      <c r="PM52" s="60" t="s">
        <v>347</v>
      </c>
      <c r="PN52" s="60" t="s">
        <v>31</v>
      </c>
      <c r="PO52" s="60" t="s">
        <v>31</v>
      </c>
      <c r="PP52" s="60" t="s">
        <v>31</v>
      </c>
      <c r="PQ52" s="60" t="s">
        <v>31</v>
      </c>
      <c r="PR52" s="60" t="s">
        <v>336</v>
      </c>
      <c r="PS52" s="60" t="s">
        <v>336</v>
      </c>
      <c r="PT52" s="60" t="s">
        <v>354</v>
      </c>
      <c r="PU52" s="60" t="s">
        <v>354</v>
      </c>
      <c r="PV52" s="60" t="s">
        <v>354</v>
      </c>
      <c r="PW52" s="60" t="s">
        <v>354</v>
      </c>
      <c r="PX52" s="60" t="s">
        <v>354</v>
      </c>
      <c r="PY52" s="60" t="s">
        <v>354</v>
      </c>
      <c r="PZ52" s="60" t="s">
        <v>354</v>
      </c>
      <c r="QA52" s="60" t="s">
        <v>354</v>
      </c>
      <c r="QB52" s="78" t="s">
        <v>354</v>
      </c>
      <c r="QC52" s="61">
        <f t="shared" si="85"/>
        <v>22</v>
      </c>
      <c r="QD52" s="60">
        <f t="shared" si="86"/>
        <v>0</v>
      </c>
      <c r="QE52" s="60">
        <f t="shared" si="87"/>
        <v>4</v>
      </c>
      <c r="QF52" s="60">
        <f t="shared" si="93"/>
        <v>8</v>
      </c>
      <c r="QG52" s="60">
        <f t="shared" si="88"/>
        <v>1</v>
      </c>
      <c r="QH52" s="60">
        <f t="shared" si="89"/>
        <v>4</v>
      </c>
      <c r="QI52" s="60">
        <f t="shared" si="90"/>
        <v>2</v>
      </c>
      <c r="QJ52" s="60">
        <f t="shared" si="91"/>
        <v>2</v>
      </c>
      <c r="QK52" s="81" t="str">
        <f t="shared" si="92"/>
        <v>ок!</v>
      </c>
      <c r="QL52" s="68"/>
      <c r="QM52" s="68"/>
      <c r="QN52" s="68"/>
      <c r="QO52" s="68"/>
      <c r="QP52" s="68"/>
      <c r="QQ52" s="68"/>
      <c r="QR52" s="68"/>
      <c r="QS52" s="68"/>
      <c r="QT52" s="68"/>
      <c r="QU52" s="68"/>
      <c r="QV52" s="68"/>
      <c r="QW52" s="68"/>
      <c r="QX52" s="68"/>
      <c r="QY52" s="68"/>
      <c r="QZ52" s="68"/>
      <c r="RA52" s="68"/>
      <c r="RB52" s="68"/>
      <c r="RC52" s="68"/>
      <c r="RD52" s="68"/>
      <c r="RE52" s="68"/>
      <c r="RF52" s="68"/>
      <c r="RG52" s="68"/>
      <c r="RH52" s="68"/>
      <c r="RI52" s="68"/>
      <c r="RJ52" s="68"/>
      <c r="RK52" s="68"/>
      <c r="RL52" s="68"/>
      <c r="RM52" s="68"/>
      <c r="RN52" s="68"/>
      <c r="RO52" s="68"/>
      <c r="RP52" s="68"/>
      <c r="RQ52" s="68"/>
      <c r="RR52" s="68"/>
      <c r="RS52" s="68"/>
      <c r="RT52" s="68"/>
      <c r="RU52" s="68"/>
      <c r="RV52" s="68"/>
      <c r="RW52" s="68"/>
      <c r="RX52" s="68"/>
      <c r="RY52" s="68"/>
      <c r="RZ52" s="68"/>
      <c r="SA52" s="68"/>
      <c r="SB52" s="68"/>
      <c r="SC52" s="68"/>
      <c r="SD52" s="68"/>
      <c r="SE52" s="68"/>
      <c r="SF52" s="68"/>
      <c r="SG52" s="68"/>
      <c r="SH52" s="68"/>
      <c r="SI52" s="68"/>
      <c r="SJ52" s="68"/>
      <c r="SK52" s="68"/>
      <c r="SL52" s="68"/>
      <c r="SM52" s="61"/>
      <c r="SN52" s="60"/>
      <c r="SO52" s="60"/>
      <c r="SP52" s="60"/>
      <c r="SQ52" s="60"/>
      <c r="SR52" s="60"/>
      <c r="SS52" s="60"/>
      <c r="ST52" s="60"/>
      <c r="SU52" s="81"/>
      <c r="UW52" s="61"/>
      <c r="UX52" s="60"/>
      <c r="UY52" s="60"/>
      <c r="UZ52" s="60"/>
      <c r="VA52" s="60"/>
      <c r="VB52" s="60"/>
      <c r="VC52" s="60"/>
      <c r="VD52" s="60"/>
      <c r="VE52" s="81"/>
      <c r="XG52" s="61"/>
      <c r="XH52" s="60"/>
      <c r="XI52" s="60"/>
      <c r="XJ52" s="60"/>
      <c r="XK52" s="60"/>
      <c r="XL52" s="60"/>
      <c r="XM52" s="60"/>
      <c r="XN52" s="60"/>
      <c r="XO52" s="81"/>
    </row>
    <row r="53" spans="1:639" hidden="1" x14ac:dyDescent="0.25">
      <c r="A53" s="70" t="str">
        <f t="shared" si="33"/>
        <v>Б24.02.02 Пр-во АД(2014)9 кл., очная</v>
      </c>
      <c r="B53" s="177" t="s">
        <v>657</v>
      </c>
      <c r="C53" s="178" t="s">
        <v>92</v>
      </c>
      <c r="D53" s="178" t="s">
        <v>350</v>
      </c>
      <c r="E53" s="178"/>
      <c r="F53" s="177">
        <v>2014</v>
      </c>
      <c r="G53" s="191">
        <f t="shared" si="56"/>
        <v>187</v>
      </c>
      <c r="H53" s="191">
        <f t="shared" si="57"/>
        <v>230</v>
      </c>
      <c r="I53" s="191">
        <f>IF(VLOOKUP(B53,ФГОС!A$3:U$34,5,FALSE)=INT(H53/62),INT(H53/62),"ОШ!")</f>
        <v>3</v>
      </c>
      <c r="J53" s="191">
        <f>IF(VLOOKUP(B53,ФГОС!A$3:U$34,6,FALSE)=INT(MOD(H53,62)/4.332),INT(MOD(H53,62)/4.332),"ОШ!")</f>
        <v>10</v>
      </c>
      <c r="K53" s="191">
        <f t="shared" si="58"/>
        <v>125</v>
      </c>
      <c r="L53" s="191">
        <f t="shared" si="59"/>
        <v>5</v>
      </c>
      <c r="M53" s="191">
        <f t="shared" si="60"/>
        <v>18</v>
      </c>
      <c r="N53" s="191">
        <f t="shared" si="61"/>
        <v>4</v>
      </c>
      <c r="O53" s="191">
        <f t="shared" si="62"/>
        <v>7</v>
      </c>
      <c r="P53" s="191">
        <f t="shared" si="63"/>
        <v>4</v>
      </c>
      <c r="Q53" s="191">
        <f t="shared" si="64"/>
        <v>2</v>
      </c>
      <c r="R53" s="191">
        <f t="shared" si="65"/>
        <v>34</v>
      </c>
      <c r="S53" s="237" t="str">
        <f>IF(VLOOKUP(B53,ФГОС!A$3:U$34,21,FALSE)=SUM(K53:R53),"ок!","ОШ!")</f>
        <v>ок!</v>
      </c>
      <c r="GX53" s="67">
        <v>1</v>
      </c>
      <c r="GY53" s="61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1" t="s">
        <v>328</v>
      </c>
      <c r="HQ53" s="78" t="s">
        <v>328</v>
      </c>
      <c r="HR53" s="61"/>
      <c r="HS53" s="60"/>
      <c r="HT53" s="60"/>
      <c r="HU53" s="60"/>
      <c r="HV53" s="60"/>
      <c r="HW53" s="60"/>
      <c r="HX53" s="60"/>
      <c r="HY53" s="60"/>
      <c r="HZ53" s="60"/>
      <c r="IA53" s="60"/>
      <c r="IB53" s="60" t="s">
        <v>328</v>
      </c>
      <c r="IC53" s="60"/>
      <c r="ID53" s="60"/>
      <c r="IE53" s="60"/>
      <c r="IF53" s="60"/>
      <c r="IG53" s="60"/>
      <c r="IH53" s="60"/>
      <c r="II53" s="60"/>
      <c r="IJ53" s="60"/>
      <c r="IK53" s="60"/>
      <c r="IL53" s="60"/>
      <c r="IM53" s="60"/>
      <c r="IN53" s="60"/>
      <c r="IO53" s="60" t="s">
        <v>47</v>
      </c>
      <c r="IP53" s="60" t="s">
        <v>47</v>
      </c>
      <c r="IQ53" s="60" t="s">
        <v>328</v>
      </c>
      <c r="IR53" s="60" t="s">
        <v>328</v>
      </c>
      <c r="IS53" s="60" t="s">
        <v>328</v>
      </c>
      <c r="IT53" s="60" t="s">
        <v>328</v>
      </c>
      <c r="IU53" s="60" t="s">
        <v>328</v>
      </c>
      <c r="IV53" s="60" t="s">
        <v>328</v>
      </c>
      <c r="IW53" s="60" t="s">
        <v>328</v>
      </c>
      <c r="IX53" s="63" t="s">
        <v>328</v>
      </c>
      <c r="IY53" s="61">
        <f t="shared" si="40"/>
        <v>39</v>
      </c>
      <c r="IZ53" s="60">
        <f t="shared" si="41"/>
        <v>0</v>
      </c>
      <c r="JA53" s="60">
        <f t="shared" si="66"/>
        <v>0</v>
      </c>
      <c r="JB53" s="60">
        <f t="shared" si="42"/>
        <v>0</v>
      </c>
      <c r="JC53" s="60">
        <f t="shared" si="67"/>
        <v>2</v>
      </c>
      <c r="JD53" s="60">
        <f t="shared" si="68"/>
        <v>0</v>
      </c>
      <c r="JE53" s="60">
        <f t="shared" si="77"/>
        <v>0</v>
      </c>
      <c r="JF53" s="60">
        <f t="shared" si="69"/>
        <v>11</v>
      </c>
      <c r="JG53" s="81" t="str">
        <f t="shared" si="70"/>
        <v>ок!</v>
      </c>
      <c r="JH53" s="80">
        <v>2</v>
      </c>
      <c r="JI53" s="61"/>
      <c r="JJ53" s="60"/>
      <c r="JK53" s="60"/>
      <c r="JL53" s="60"/>
      <c r="JM53" s="60"/>
      <c r="JN53" s="60"/>
      <c r="JO53" s="60"/>
      <c r="JP53" s="60"/>
      <c r="JQ53" s="60"/>
      <c r="JR53" s="60"/>
      <c r="JS53" s="60"/>
      <c r="JT53" s="60"/>
      <c r="JU53" s="60"/>
      <c r="JV53" s="60"/>
      <c r="JW53" s="60"/>
      <c r="JX53" s="60"/>
      <c r="JY53" s="60" t="s">
        <v>47</v>
      </c>
      <c r="JZ53" s="61" t="s">
        <v>328</v>
      </c>
      <c r="KA53" s="63" t="s">
        <v>328</v>
      </c>
      <c r="KB53" s="61"/>
      <c r="KC53" s="60"/>
      <c r="KD53" s="60"/>
      <c r="KE53" s="60"/>
      <c r="KF53" s="60"/>
      <c r="KG53" s="60"/>
      <c r="KH53" s="60"/>
      <c r="KI53" s="60"/>
      <c r="KJ53" s="60"/>
      <c r="KK53" s="60"/>
      <c r="KL53" s="60"/>
      <c r="KM53" s="60"/>
      <c r="KN53" s="60"/>
      <c r="KO53" s="60"/>
      <c r="KP53" s="60"/>
      <c r="KQ53" s="60"/>
      <c r="KR53" s="60"/>
      <c r="KS53" s="60"/>
      <c r="KT53" s="60" t="s">
        <v>396</v>
      </c>
      <c r="KU53" s="60" t="s">
        <v>396</v>
      </c>
      <c r="KV53" s="60" t="s">
        <v>396</v>
      </c>
      <c r="KW53" s="60" t="s">
        <v>396</v>
      </c>
      <c r="KX53" s="60" t="s">
        <v>396</v>
      </c>
      <c r="KY53" s="60" t="s">
        <v>414</v>
      </c>
      <c r="KZ53" s="60" t="s">
        <v>47</v>
      </c>
      <c r="LA53" s="60" t="s">
        <v>328</v>
      </c>
      <c r="LB53" s="60" t="s">
        <v>328</v>
      </c>
      <c r="LC53" s="60" t="s">
        <v>328</v>
      </c>
      <c r="LD53" s="60" t="s">
        <v>328</v>
      </c>
      <c r="LE53" s="60" t="s">
        <v>328</v>
      </c>
      <c r="LF53" s="60" t="s">
        <v>328</v>
      </c>
      <c r="LG53" s="60" t="s">
        <v>328</v>
      </c>
      <c r="LH53" s="78" t="s">
        <v>328</v>
      </c>
      <c r="LI53" s="61">
        <f t="shared" si="44"/>
        <v>34</v>
      </c>
      <c r="LJ53" s="60">
        <f t="shared" si="45"/>
        <v>5</v>
      </c>
      <c r="LK53" s="60">
        <f t="shared" si="71"/>
        <v>0</v>
      </c>
      <c r="LL53" s="60">
        <f t="shared" si="46"/>
        <v>1</v>
      </c>
      <c r="LM53" s="60">
        <f t="shared" si="72"/>
        <v>2</v>
      </c>
      <c r="LN53" s="60">
        <f t="shared" si="73"/>
        <v>0</v>
      </c>
      <c r="LO53" s="60">
        <f t="shared" si="74"/>
        <v>0</v>
      </c>
      <c r="LP53" s="60">
        <f t="shared" si="75"/>
        <v>10</v>
      </c>
      <c r="LQ53" s="81" t="str">
        <f t="shared" si="76"/>
        <v>ок!</v>
      </c>
      <c r="LR53" s="80">
        <v>3</v>
      </c>
      <c r="LS53" s="61"/>
      <c r="LT53" s="60"/>
      <c r="LU53" s="60"/>
      <c r="LV53" s="60"/>
      <c r="LW53" s="60"/>
      <c r="LX53" s="60"/>
      <c r="LY53" s="60"/>
      <c r="LZ53" s="60"/>
      <c r="MA53" s="60"/>
      <c r="MB53" s="60"/>
      <c r="MC53" s="60"/>
      <c r="MD53" s="60"/>
      <c r="ME53" s="60"/>
      <c r="MF53" s="60" t="s">
        <v>414</v>
      </c>
      <c r="MG53" s="60" t="s">
        <v>414</v>
      </c>
      <c r="MH53" s="60" t="s">
        <v>414</v>
      </c>
      <c r="MI53" s="60" t="s">
        <v>360</v>
      </c>
      <c r="MJ53" s="61" t="s">
        <v>328</v>
      </c>
      <c r="MK53" s="63" t="s">
        <v>328</v>
      </c>
      <c r="ML53" s="61"/>
      <c r="MM53" s="60"/>
      <c r="MN53" s="60"/>
      <c r="MO53" s="60"/>
      <c r="MP53" s="60"/>
      <c r="MQ53" s="60"/>
      <c r="MR53" s="60"/>
      <c r="MS53" s="60"/>
      <c r="MT53" s="60"/>
      <c r="MU53" s="60"/>
      <c r="MV53" s="60"/>
      <c r="MW53" s="60"/>
      <c r="MX53" s="60"/>
      <c r="MY53" s="60"/>
      <c r="MZ53" s="60"/>
      <c r="NA53" s="60"/>
      <c r="NB53" s="60"/>
      <c r="NC53" s="60" t="s">
        <v>400</v>
      </c>
      <c r="ND53" s="60" t="s">
        <v>400</v>
      </c>
      <c r="NE53" s="60" t="s">
        <v>400</v>
      </c>
      <c r="NF53" s="60" t="s">
        <v>400</v>
      </c>
      <c r="NG53" s="60" t="s">
        <v>400</v>
      </c>
      <c r="NH53" s="60" t="s">
        <v>400</v>
      </c>
      <c r="NI53" s="60" t="s">
        <v>369</v>
      </c>
      <c r="NJ53" s="60" t="s">
        <v>328</v>
      </c>
      <c r="NK53" s="60" t="s">
        <v>328</v>
      </c>
      <c r="NL53" s="60" t="s">
        <v>328</v>
      </c>
      <c r="NM53" s="60" t="s">
        <v>328</v>
      </c>
      <c r="NN53" s="60" t="s">
        <v>328</v>
      </c>
      <c r="NO53" s="60" t="s">
        <v>328</v>
      </c>
      <c r="NP53" s="60" t="s">
        <v>328</v>
      </c>
      <c r="NQ53" s="60" t="s">
        <v>328</v>
      </c>
      <c r="NR53" s="78" t="s">
        <v>328</v>
      </c>
      <c r="NS53" s="61">
        <f t="shared" si="47"/>
        <v>30</v>
      </c>
      <c r="NT53" s="60">
        <f t="shared" si="48"/>
        <v>0</v>
      </c>
      <c r="NU53" s="60">
        <f t="shared" si="78"/>
        <v>0</v>
      </c>
      <c r="NV53" s="60">
        <f t="shared" si="79"/>
        <v>9</v>
      </c>
      <c r="NW53" s="60">
        <f t="shared" si="80"/>
        <v>2</v>
      </c>
      <c r="NX53" s="60">
        <f t="shared" si="81"/>
        <v>0</v>
      </c>
      <c r="NY53" s="60">
        <f t="shared" si="82"/>
        <v>0</v>
      </c>
      <c r="NZ53" s="60">
        <f t="shared" si="83"/>
        <v>11</v>
      </c>
      <c r="OA53" s="81" t="str">
        <f t="shared" si="84"/>
        <v>ок!</v>
      </c>
      <c r="OB53" s="80">
        <v>4</v>
      </c>
      <c r="OC53" s="61"/>
      <c r="OD53" s="61"/>
      <c r="OE53" s="61"/>
      <c r="OF53" s="61"/>
      <c r="OG53" s="60"/>
      <c r="OH53" s="60"/>
      <c r="OI53" s="60"/>
      <c r="OJ53" s="60"/>
      <c r="OK53" s="60"/>
      <c r="OL53" s="60"/>
      <c r="OM53" s="60"/>
      <c r="ON53" s="60"/>
      <c r="OO53" s="60"/>
      <c r="OP53" s="60" t="s">
        <v>398</v>
      </c>
      <c r="OQ53" s="60" t="s">
        <v>398</v>
      </c>
      <c r="OR53" s="60" t="s">
        <v>398</v>
      </c>
      <c r="OS53" s="60" t="s">
        <v>398</v>
      </c>
      <c r="OT53" s="61" t="s">
        <v>328</v>
      </c>
      <c r="OU53" s="63" t="s">
        <v>328</v>
      </c>
      <c r="OV53" s="61"/>
      <c r="OW53" s="60"/>
      <c r="OX53" s="60"/>
      <c r="OY53" s="60"/>
      <c r="OZ53" s="60"/>
      <c r="PA53" s="60"/>
      <c r="PB53" s="60"/>
      <c r="PC53" s="60"/>
      <c r="PD53" s="60"/>
      <c r="PE53" s="60" t="s">
        <v>363</v>
      </c>
      <c r="PF53" s="60" t="s">
        <v>363</v>
      </c>
      <c r="PG53" s="60" t="s">
        <v>363</v>
      </c>
      <c r="PH53" s="60" t="s">
        <v>387</v>
      </c>
      <c r="PI53" s="60" t="s">
        <v>395</v>
      </c>
      <c r="PJ53" s="60" t="s">
        <v>347</v>
      </c>
      <c r="PK53" s="60" t="s">
        <v>347</v>
      </c>
      <c r="PL53" s="60" t="s">
        <v>347</v>
      </c>
      <c r="PM53" s="60" t="s">
        <v>347</v>
      </c>
      <c r="PN53" s="60" t="s">
        <v>31</v>
      </c>
      <c r="PO53" s="60" t="s">
        <v>31</v>
      </c>
      <c r="PP53" s="60" t="s">
        <v>31</v>
      </c>
      <c r="PQ53" s="60" t="s">
        <v>31</v>
      </c>
      <c r="PR53" s="60" t="s">
        <v>336</v>
      </c>
      <c r="PS53" s="60" t="s">
        <v>336</v>
      </c>
      <c r="PT53" s="60" t="s">
        <v>354</v>
      </c>
      <c r="PU53" s="60" t="s">
        <v>354</v>
      </c>
      <c r="PV53" s="60" t="s">
        <v>354</v>
      </c>
      <c r="PW53" s="60" t="s">
        <v>354</v>
      </c>
      <c r="PX53" s="60" t="s">
        <v>354</v>
      </c>
      <c r="PY53" s="60" t="s">
        <v>354</v>
      </c>
      <c r="PZ53" s="60" t="s">
        <v>354</v>
      </c>
      <c r="QA53" s="60" t="s">
        <v>354</v>
      </c>
      <c r="QB53" s="78" t="s">
        <v>354</v>
      </c>
      <c r="QC53" s="61">
        <f t="shared" si="85"/>
        <v>22</v>
      </c>
      <c r="QD53" s="60">
        <f t="shared" si="86"/>
        <v>0</v>
      </c>
      <c r="QE53" s="60">
        <f t="shared" si="87"/>
        <v>4</v>
      </c>
      <c r="QF53" s="60">
        <f t="shared" si="93"/>
        <v>8</v>
      </c>
      <c r="QG53" s="60">
        <f t="shared" si="88"/>
        <v>1</v>
      </c>
      <c r="QH53" s="60">
        <f t="shared" si="89"/>
        <v>4</v>
      </c>
      <c r="QI53" s="60">
        <f t="shared" si="90"/>
        <v>2</v>
      </c>
      <c r="QJ53" s="60">
        <f t="shared" si="91"/>
        <v>2</v>
      </c>
      <c r="QK53" s="81" t="str">
        <f t="shared" si="92"/>
        <v>ок!</v>
      </c>
      <c r="QL53" s="68"/>
      <c r="QM53" s="68"/>
      <c r="QN53" s="68"/>
      <c r="QO53" s="68"/>
      <c r="QP53" s="68"/>
      <c r="QQ53" s="68"/>
      <c r="QR53" s="68"/>
      <c r="QS53" s="68"/>
      <c r="QT53" s="68"/>
      <c r="QU53" s="68"/>
      <c r="QV53" s="68"/>
      <c r="QW53" s="68"/>
      <c r="QX53" s="68"/>
      <c r="QY53" s="68"/>
      <c r="QZ53" s="68"/>
      <c r="RA53" s="68"/>
      <c r="RB53" s="68"/>
      <c r="RC53" s="68"/>
      <c r="RD53" s="68"/>
      <c r="RE53" s="68"/>
      <c r="RF53" s="68"/>
      <c r="RG53" s="68"/>
      <c r="RH53" s="68"/>
      <c r="RI53" s="68"/>
      <c r="RJ53" s="68"/>
      <c r="RK53" s="68"/>
      <c r="RL53" s="68"/>
      <c r="RM53" s="68"/>
      <c r="RN53" s="68"/>
      <c r="RO53" s="68"/>
      <c r="RP53" s="68"/>
      <c r="RQ53" s="68"/>
      <c r="RR53" s="68"/>
      <c r="RS53" s="68"/>
      <c r="RT53" s="68"/>
      <c r="RU53" s="68"/>
      <c r="RV53" s="68"/>
      <c r="RW53" s="68"/>
      <c r="RX53" s="68"/>
      <c r="RY53" s="68"/>
      <c r="RZ53" s="68"/>
      <c r="SA53" s="68"/>
      <c r="SB53" s="68"/>
      <c r="SC53" s="68"/>
      <c r="SD53" s="68"/>
      <c r="SE53" s="68"/>
      <c r="SF53" s="68"/>
      <c r="SG53" s="68"/>
      <c r="SH53" s="68"/>
      <c r="SI53" s="68"/>
      <c r="SJ53" s="68"/>
      <c r="SK53" s="68"/>
      <c r="SL53" s="68"/>
      <c r="SM53" s="61"/>
      <c r="SN53" s="60"/>
      <c r="SO53" s="60"/>
      <c r="SP53" s="60"/>
      <c r="SQ53" s="60"/>
      <c r="SR53" s="60"/>
      <c r="SS53" s="60"/>
      <c r="ST53" s="60"/>
      <c r="SU53" s="81"/>
      <c r="UW53" s="61"/>
      <c r="UX53" s="60"/>
      <c r="UY53" s="60"/>
      <c r="UZ53" s="60"/>
      <c r="VA53" s="60"/>
      <c r="VB53" s="60"/>
      <c r="VC53" s="60"/>
      <c r="VD53" s="60"/>
      <c r="VE53" s="81"/>
      <c r="XG53" s="61"/>
      <c r="XH53" s="60"/>
      <c r="XI53" s="60"/>
      <c r="XJ53" s="60"/>
      <c r="XK53" s="60"/>
      <c r="XL53" s="60"/>
      <c r="XM53" s="60"/>
      <c r="XN53" s="60"/>
      <c r="XO53" s="81"/>
    </row>
    <row r="54" spans="1:639" hidden="1" x14ac:dyDescent="0.25">
      <c r="A54" s="70" t="str">
        <f t="shared" si="33"/>
        <v>У38.02.01 Экономика и бухучет(2014)9 кл., очная</v>
      </c>
      <c r="B54" s="177" t="s">
        <v>677</v>
      </c>
      <c r="C54" s="178" t="s">
        <v>92</v>
      </c>
      <c r="D54" s="178" t="s">
        <v>350</v>
      </c>
      <c r="E54" s="178"/>
      <c r="F54" s="177">
        <v>2014</v>
      </c>
      <c r="G54" s="191">
        <f t="shared" si="56"/>
        <v>187</v>
      </c>
      <c r="H54" s="191">
        <f t="shared" si="57"/>
        <v>230</v>
      </c>
      <c r="I54" s="191">
        <f>IF(VLOOKUP(B54,ФГОС!A$3:U$34,5,FALSE)=INT(H54/62),INT(H54/62),"ОШ!")</f>
        <v>3</v>
      </c>
      <c r="J54" s="191">
        <f>IF(VLOOKUP(B54,ФГОС!A$3:U$34,6,FALSE)=INT(MOD(H54,62)/4.332),INT(MOD(H54,62)/4.332),"ОШ!")</f>
        <v>10</v>
      </c>
      <c r="K54" s="191">
        <f t="shared" si="58"/>
        <v>134</v>
      </c>
      <c r="L54" s="191">
        <f t="shared" si="59"/>
        <v>6</v>
      </c>
      <c r="M54" s="191">
        <f t="shared" si="60"/>
        <v>8</v>
      </c>
      <c r="N54" s="191">
        <f t="shared" si="61"/>
        <v>4</v>
      </c>
      <c r="O54" s="191">
        <f t="shared" si="62"/>
        <v>7</v>
      </c>
      <c r="P54" s="191">
        <f t="shared" si="63"/>
        <v>4</v>
      </c>
      <c r="Q54" s="191">
        <f t="shared" si="64"/>
        <v>2</v>
      </c>
      <c r="R54" s="191">
        <f t="shared" si="65"/>
        <v>34</v>
      </c>
      <c r="S54" s="237" t="str">
        <f>IF(VLOOKUP(B54,ФГОС!A$3:U$34,21,FALSE)=SUM(K54:R54),"ок!","ОШ!")</f>
        <v>ок!</v>
      </c>
      <c r="GX54" s="67">
        <v>1</v>
      </c>
      <c r="GY54" s="61"/>
      <c r="GZ54" s="60"/>
      <c r="HA54" s="60"/>
      <c r="HB54" s="60"/>
      <c r="HC54" s="60"/>
      <c r="HD54" s="60"/>
      <c r="HE54" s="60"/>
      <c r="HF54" s="60"/>
      <c r="HG54" s="60"/>
      <c r="HH54" s="60"/>
      <c r="HI54" s="60"/>
      <c r="HJ54" s="60"/>
      <c r="HK54" s="60"/>
      <c r="HL54" s="60"/>
      <c r="HM54" s="60"/>
      <c r="HN54" s="60"/>
      <c r="HO54" s="60"/>
      <c r="HP54" s="61" t="s">
        <v>328</v>
      </c>
      <c r="HQ54" s="78" t="s">
        <v>328</v>
      </c>
      <c r="HR54" s="61"/>
      <c r="HS54" s="60"/>
      <c r="HT54" s="60"/>
      <c r="HU54" s="60"/>
      <c r="HV54" s="60"/>
      <c r="HW54" s="60"/>
      <c r="HX54" s="60"/>
      <c r="HY54" s="60"/>
      <c r="HZ54" s="60"/>
      <c r="IA54" s="60"/>
      <c r="IB54" s="60" t="s">
        <v>328</v>
      </c>
      <c r="IC54" s="60"/>
      <c r="ID54" s="60"/>
      <c r="IE54" s="60"/>
      <c r="IF54" s="60"/>
      <c r="IG54" s="60"/>
      <c r="IH54" s="60"/>
      <c r="II54" s="60"/>
      <c r="IJ54" s="60"/>
      <c r="IK54" s="60"/>
      <c r="IL54" s="60"/>
      <c r="IM54" s="60"/>
      <c r="IN54" s="60"/>
      <c r="IO54" s="60" t="s">
        <v>47</v>
      </c>
      <c r="IP54" s="60" t="s">
        <v>47</v>
      </c>
      <c r="IQ54" s="60" t="s">
        <v>328</v>
      </c>
      <c r="IR54" s="60" t="s">
        <v>328</v>
      </c>
      <c r="IS54" s="60" t="s">
        <v>328</v>
      </c>
      <c r="IT54" s="60" t="s">
        <v>328</v>
      </c>
      <c r="IU54" s="60" t="s">
        <v>328</v>
      </c>
      <c r="IV54" s="60" t="s">
        <v>328</v>
      </c>
      <c r="IW54" s="60" t="s">
        <v>328</v>
      </c>
      <c r="IX54" s="63" t="s">
        <v>328</v>
      </c>
      <c r="IY54" s="61">
        <f t="shared" si="40"/>
        <v>39</v>
      </c>
      <c r="IZ54" s="60">
        <f t="shared" si="41"/>
        <v>0</v>
      </c>
      <c r="JA54" s="60">
        <f t="shared" si="66"/>
        <v>0</v>
      </c>
      <c r="JB54" s="60">
        <f t="shared" si="42"/>
        <v>0</v>
      </c>
      <c r="JC54" s="60">
        <f t="shared" si="67"/>
        <v>2</v>
      </c>
      <c r="JD54" s="60">
        <f t="shared" si="68"/>
        <v>0</v>
      </c>
      <c r="JE54" s="60">
        <f t="shared" si="77"/>
        <v>0</v>
      </c>
      <c r="JF54" s="60">
        <f t="shared" si="69"/>
        <v>11</v>
      </c>
      <c r="JG54" s="81" t="str">
        <f t="shared" si="70"/>
        <v>ок!</v>
      </c>
      <c r="JH54" s="80">
        <v>2</v>
      </c>
      <c r="JI54" s="61"/>
      <c r="JJ54" s="60"/>
      <c r="JK54" s="60"/>
      <c r="JL54" s="60"/>
      <c r="JM54" s="60"/>
      <c r="JN54" s="60"/>
      <c r="JO54" s="60"/>
      <c r="JP54" s="60"/>
      <c r="JQ54" s="60"/>
      <c r="JR54" s="60"/>
      <c r="JS54" s="60"/>
      <c r="JT54" s="60"/>
      <c r="JU54" s="60"/>
      <c r="JV54" s="60"/>
      <c r="JW54" s="60"/>
      <c r="JX54" s="60"/>
      <c r="JY54" s="60"/>
      <c r="JZ54" s="61" t="s">
        <v>328</v>
      </c>
      <c r="KA54" s="63" t="s">
        <v>328</v>
      </c>
      <c r="KB54" s="61"/>
      <c r="KC54" s="60"/>
      <c r="KD54" s="60"/>
      <c r="KE54" s="60"/>
      <c r="KF54" s="60"/>
      <c r="KG54" s="60"/>
      <c r="KH54" s="60"/>
      <c r="KI54" s="60"/>
      <c r="KJ54" s="60"/>
      <c r="KK54" s="60"/>
      <c r="KL54" s="60"/>
      <c r="KM54" s="60"/>
      <c r="KN54" s="60"/>
      <c r="KO54" s="60"/>
      <c r="KP54" s="60"/>
      <c r="KQ54" s="60"/>
      <c r="KR54" s="60"/>
      <c r="KS54" s="60"/>
      <c r="KT54" s="60"/>
      <c r="KU54" s="60"/>
      <c r="KV54" s="60"/>
      <c r="KW54" s="60" t="s">
        <v>714</v>
      </c>
      <c r="KX54" s="60" t="s">
        <v>419</v>
      </c>
      <c r="KY54" s="60" t="s">
        <v>359</v>
      </c>
      <c r="KZ54" s="60" t="s">
        <v>328</v>
      </c>
      <c r="LA54" s="60" t="s">
        <v>328</v>
      </c>
      <c r="LB54" s="60" t="s">
        <v>328</v>
      </c>
      <c r="LC54" s="60" t="s">
        <v>328</v>
      </c>
      <c r="LD54" s="60" t="s">
        <v>328</v>
      </c>
      <c r="LE54" s="60" t="s">
        <v>328</v>
      </c>
      <c r="LF54" s="60" t="s">
        <v>328</v>
      </c>
      <c r="LG54" s="60" t="s">
        <v>328</v>
      </c>
      <c r="LH54" s="78" t="s">
        <v>328</v>
      </c>
      <c r="LI54" s="61">
        <f t="shared" si="44"/>
        <v>38</v>
      </c>
      <c r="LJ54" s="60">
        <f t="shared" si="45"/>
        <v>1</v>
      </c>
      <c r="LK54" s="60">
        <f t="shared" si="71"/>
        <v>0</v>
      </c>
      <c r="LL54" s="60">
        <f t="shared" si="46"/>
        <v>1</v>
      </c>
      <c r="LM54" s="60">
        <f t="shared" si="72"/>
        <v>1</v>
      </c>
      <c r="LN54" s="60">
        <f t="shared" si="73"/>
        <v>0</v>
      </c>
      <c r="LO54" s="60">
        <f t="shared" si="74"/>
        <v>0</v>
      </c>
      <c r="LP54" s="60">
        <f t="shared" si="75"/>
        <v>11</v>
      </c>
      <c r="LQ54" s="81" t="str">
        <f t="shared" si="76"/>
        <v>ок!</v>
      </c>
      <c r="LR54" s="80">
        <v>3</v>
      </c>
      <c r="LS54" s="61"/>
      <c r="LT54" s="60"/>
      <c r="LU54" s="60"/>
      <c r="LV54" s="60"/>
      <c r="LW54" s="60"/>
      <c r="LX54" s="60"/>
      <c r="LY54" s="60"/>
      <c r="LZ54" s="60"/>
      <c r="MA54" s="60"/>
      <c r="MB54" s="60"/>
      <c r="MC54" s="60"/>
      <c r="MD54" s="60"/>
      <c r="ME54" s="60"/>
      <c r="MF54" s="60" t="s">
        <v>715</v>
      </c>
      <c r="MG54" s="60" t="s">
        <v>406</v>
      </c>
      <c r="MH54" s="60" t="s">
        <v>406</v>
      </c>
      <c r="MI54" s="60" t="s">
        <v>369</v>
      </c>
      <c r="MJ54" s="61" t="s">
        <v>328</v>
      </c>
      <c r="MK54" s="63" t="s">
        <v>328</v>
      </c>
      <c r="ML54" s="61"/>
      <c r="MM54" s="60"/>
      <c r="MN54" s="60"/>
      <c r="MO54" s="60"/>
      <c r="MP54" s="60"/>
      <c r="MQ54" s="60"/>
      <c r="MR54" s="60"/>
      <c r="MS54" s="60"/>
      <c r="MT54" s="60"/>
      <c r="MU54" s="60"/>
      <c r="MV54" s="60"/>
      <c r="MW54" s="60"/>
      <c r="MX54" s="60"/>
      <c r="MY54" s="60"/>
      <c r="MZ54" s="60"/>
      <c r="NA54" s="60"/>
      <c r="NB54" s="60"/>
      <c r="NC54" s="60"/>
      <c r="ND54" s="60"/>
      <c r="NE54" s="60"/>
      <c r="NF54" s="60"/>
      <c r="NG54" s="60" t="s">
        <v>716</v>
      </c>
      <c r="NH54" s="60" t="s">
        <v>409</v>
      </c>
      <c r="NI54" s="60" t="s">
        <v>409</v>
      </c>
      <c r="NJ54" s="60" t="s">
        <v>370</v>
      </c>
      <c r="NK54" s="60" t="s">
        <v>328</v>
      </c>
      <c r="NL54" s="60" t="s">
        <v>328</v>
      </c>
      <c r="NM54" s="60" t="s">
        <v>328</v>
      </c>
      <c r="NN54" s="60" t="s">
        <v>328</v>
      </c>
      <c r="NO54" s="60" t="s">
        <v>328</v>
      </c>
      <c r="NP54" s="60" t="s">
        <v>328</v>
      </c>
      <c r="NQ54" s="60" t="s">
        <v>328</v>
      </c>
      <c r="NR54" s="78" t="s">
        <v>328</v>
      </c>
      <c r="NS54" s="61">
        <f t="shared" si="47"/>
        <v>34</v>
      </c>
      <c r="NT54" s="60">
        <f t="shared" si="48"/>
        <v>2</v>
      </c>
      <c r="NU54" s="60">
        <f t="shared" si="78"/>
        <v>0</v>
      </c>
      <c r="NV54" s="60">
        <f t="shared" si="79"/>
        <v>4</v>
      </c>
      <c r="NW54" s="60">
        <f t="shared" si="80"/>
        <v>2</v>
      </c>
      <c r="NX54" s="60">
        <f t="shared" si="81"/>
        <v>0</v>
      </c>
      <c r="NY54" s="60">
        <f t="shared" si="82"/>
        <v>0</v>
      </c>
      <c r="NZ54" s="60">
        <f t="shared" si="83"/>
        <v>10</v>
      </c>
      <c r="OA54" s="81" t="str">
        <f t="shared" si="84"/>
        <v>ок!</v>
      </c>
      <c r="OB54" s="80">
        <v>4</v>
      </c>
      <c r="OC54" s="61"/>
      <c r="OD54" s="61"/>
      <c r="OE54" s="61"/>
      <c r="OF54" s="61"/>
      <c r="OG54" s="60"/>
      <c r="OH54" s="60"/>
      <c r="OI54" s="60"/>
      <c r="OJ54" s="60"/>
      <c r="OK54" s="60"/>
      <c r="OL54" s="60"/>
      <c r="OM54" s="60"/>
      <c r="ON54" s="60"/>
      <c r="OO54" s="60"/>
      <c r="OP54" s="60"/>
      <c r="OQ54" s="60" t="s">
        <v>719</v>
      </c>
      <c r="OR54" s="60" t="s">
        <v>376</v>
      </c>
      <c r="OS54" s="60" t="s">
        <v>366</v>
      </c>
      <c r="OT54" s="61" t="s">
        <v>328</v>
      </c>
      <c r="OU54" s="63" t="s">
        <v>328</v>
      </c>
      <c r="OV54" s="61"/>
      <c r="OW54" s="60"/>
      <c r="OX54" s="60"/>
      <c r="OY54" s="60"/>
      <c r="OZ54" s="60"/>
      <c r="PA54" s="60"/>
      <c r="PB54" s="60"/>
      <c r="PC54" s="60"/>
      <c r="PD54" s="60"/>
      <c r="PE54" s="60" t="s">
        <v>720</v>
      </c>
      <c r="PF54" s="60" t="s">
        <v>717</v>
      </c>
      <c r="PG54" s="60" t="s">
        <v>377</v>
      </c>
      <c r="PH54" s="60" t="s">
        <v>378</v>
      </c>
      <c r="PI54" s="60" t="s">
        <v>374</v>
      </c>
      <c r="PJ54" s="60" t="s">
        <v>347</v>
      </c>
      <c r="PK54" s="60" t="s">
        <v>347</v>
      </c>
      <c r="PL54" s="60" t="s">
        <v>347</v>
      </c>
      <c r="PM54" s="60" t="s">
        <v>347</v>
      </c>
      <c r="PN54" s="60" t="s">
        <v>31</v>
      </c>
      <c r="PO54" s="60" t="s">
        <v>31</v>
      </c>
      <c r="PP54" s="60" t="s">
        <v>31</v>
      </c>
      <c r="PQ54" s="60" t="s">
        <v>31</v>
      </c>
      <c r="PR54" s="60" t="s">
        <v>336</v>
      </c>
      <c r="PS54" s="60" t="s">
        <v>336</v>
      </c>
      <c r="PT54" s="60" t="s">
        <v>354</v>
      </c>
      <c r="PU54" s="60" t="s">
        <v>354</v>
      </c>
      <c r="PV54" s="60" t="s">
        <v>354</v>
      </c>
      <c r="PW54" s="60" t="s">
        <v>354</v>
      </c>
      <c r="PX54" s="60" t="s">
        <v>354</v>
      </c>
      <c r="PY54" s="60" t="s">
        <v>354</v>
      </c>
      <c r="PZ54" s="60" t="s">
        <v>354</v>
      </c>
      <c r="QA54" s="60" t="s">
        <v>354</v>
      </c>
      <c r="QB54" s="78" t="s">
        <v>354</v>
      </c>
      <c r="QC54" s="61">
        <f t="shared" si="85"/>
        <v>23</v>
      </c>
      <c r="QD54" s="60">
        <f t="shared" si="86"/>
        <v>3</v>
      </c>
      <c r="QE54" s="60">
        <f t="shared" si="87"/>
        <v>4</v>
      </c>
      <c r="QF54" s="60">
        <f t="shared" si="93"/>
        <v>3</v>
      </c>
      <c r="QG54" s="60">
        <f t="shared" si="88"/>
        <v>2</v>
      </c>
      <c r="QH54" s="60">
        <f t="shared" si="89"/>
        <v>4</v>
      </c>
      <c r="QI54" s="60">
        <f t="shared" si="90"/>
        <v>2</v>
      </c>
      <c r="QJ54" s="60">
        <f t="shared" si="91"/>
        <v>2</v>
      </c>
      <c r="QK54" s="81" t="str">
        <f t="shared" si="92"/>
        <v>ок!</v>
      </c>
      <c r="QL54" s="68"/>
      <c r="QM54" s="68"/>
      <c r="QN54" s="68"/>
      <c r="QO54" s="68"/>
      <c r="QP54" s="68"/>
      <c r="QQ54" s="68"/>
      <c r="QR54" s="68"/>
      <c r="QS54" s="68"/>
      <c r="QT54" s="68"/>
      <c r="QU54" s="68"/>
      <c r="QV54" s="68"/>
      <c r="QW54" s="68"/>
      <c r="QX54" s="68"/>
      <c r="QY54" s="68"/>
      <c r="QZ54" s="68"/>
      <c r="RA54" s="68"/>
      <c r="RB54" s="68"/>
      <c r="RC54" s="68"/>
      <c r="RD54" s="68"/>
      <c r="RE54" s="68"/>
      <c r="RF54" s="68"/>
      <c r="RG54" s="68"/>
      <c r="RH54" s="68"/>
      <c r="RI54" s="68"/>
      <c r="RJ54" s="68"/>
      <c r="RK54" s="68"/>
      <c r="RL54" s="68"/>
      <c r="RM54" s="68"/>
      <c r="RN54" s="68"/>
      <c r="RO54" s="68"/>
      <c r="RP54" s="68"/>
      <c r="RQ54" s="68"/>
      <c r="RR54" s="68"/>
      <c r="RS54" s="68"/>
      <c r="RT54" s="68"/>
      <c r="RU54" s="68"/>
      <c r="RV54" s="68"/>
      <c r="RW54" s="68"/>
      <c r="RX54" s="68"/>
      <c r="RY54" s="68"/>
      <c r="RZ54" s="68"/>
      <c r="SA54" s="68"/>
      <c r="SB54" s="68"/>
      <c r="SC54" s="68"/>
      <c r="SD54" s="68"/>
      <c r="SE54" s="68"/>
      <c r="SF54" s="68"/>
      <c r="SG54" s="68"/>
      <c r="SH54" s="68"/>
      <c r="SI54" s="68"/>
      <c r="SJ54" s="68"/>
      <c r="SK54" s="68"/>
      <c r="SL54" s="68"/>
      <c r="SM54" s="61"/>
      <c r="SN54" s="60"/>
      <c r="SO54" s="60"/>
      <c r="SP54" s="60"/>
      <c r="SQ54" s="60"/>
      <c r="SR54" s="60"/>
      <c r="SS54" s="60"/>
      <c r="ST54" s="60"/>
      <c r="SU54" s="81"/>
      <c r="UW54" s="61"/>
      <c r="UX54" s="60"/>
      <c r="UY54" s="60"/>
      <c r="UZ54" s="60"/>
      <c r="VA54" s="60"/>
      <c r="VB54" s="60"/>
      <c r="VC54" s="60"/>
      <c r="VD54" s="60"/>
      <c r="VE54" s="81"/>
      <c r="XG54" s="61"/>
      <c r="XH54" s="60"/>
      <c r="XI54" s="60"/>
      <c r="XJ54" s="60"/>
      <c r="XK54" s="60"/>
      <c r="XL54" s="60"/>
      <c r="XM54" s="60"/>
      <c r="XN54" s="60"/>
      <c r="XO54" s="81"/>
    </row>
    <row r="55" spans="1:639" hidden="1" x14ac:dyDescent="0.25">
      <c r="A55" s="70" t="str">
        <f t="shared" si="33"/>
        <v>Б38.02.03 Логистика(2014)9 кл., очная</v>
      </c>
      <c r="B55" s="177" t="s">
        <v>661</v>
      </c>
      <c r="C55" s="178" t="s">
        <v>92</v>
      </c>
      <c r="D55" s="178" t="s">
        <v>350</v>
      </c>
      <c r="E55" s="178"/>
      <c r="F55" s="177">
        <v>2014</v>
      </c>
      <c r="G55" s="191">
        <f t="shared" si="56"/>
        <v>187</v>
      </c>
      <c r="H55" s="191">
        <f t="shared" si="57"/>
        <v>168</v>
      </c>
      <c r="I55" s="191">
        <f>IF(VLOOKUP(B55,ФГОС!A$3:U$34,5,FALSE)=INT(H55/62),INT(H55/62),"ОШ!")</f>
        <v>2</v>
      </c>
      <c r="J55" s="191">
        <f>IF(VLOOKUP(B55,ФГОС!A$3:U$34,6,FALSE)=INT(MOD(H55,62)/4.332),INT(MOD(H55,62)/4.332),"ОШ!")</f>
        <v>10</v>
      </c>
      <c r="K55" s="191">
        <f t="shared" si="58"/>
        <v>98</v>
      </c>
      <c r="L55" s="191">
        <f t="shared" si="59"/>
        <v>4</v>
      </c>
      <c r="M55" s="191">
        <f t="shared" si="60"/>
        <v>6</v>
      </c>
      <c r="N55" s="191">
        <f t="shared" si="61"/>
        <v>4</v>
      </c>
      <c r="O55" s="191">
        <f t="shared" si="62"/>
        <v>5</v>
      </c>
      <c r="P55" s="191">
        <f t="shared" si="63"/>
        <v>4</v>
      </c>
      <c r="Q55" s="191">
        <f t="shared" si="64"/>
        <v>2</v>
      </c>
      <c r="R55" s="191">
        <f t="shared" si="65"/>
        <v>24</v>
      </c>
      <c r="S55" s="237" t="str">
        <f>IF(VLOOKUP(B55,ФГОС!A$3:U$34,21,FALSE)=SUM(K55:R55),"ок!","ОШ!")</f>
        <v>ок!</v>
      </c>
      <c r="GX55" s="67">
        <v>1</v>
      </c>
      <c r="GY55" s="61"/>
      <c r="GZ55" s="60"/>
      <c r="HA55" s="60"/>
      <c r="HB55" s="60"/>
      <c r="HC55" s="60"/>
      <c r="HD55" s="60"/>
      <c r="HE55" s="60"/>
      <c r="HF55" s="60"/>
      <c r="HG55" s="60"/>
      <c r="HH55" s="60"/>
      <c r="HI55" s="60"/>
      <c r="HJ55" s="60"/>
      <c r="HK55" s="60"/>
      <c r="HL55" s="60"/>
      <c r="HM55" s="60"/>
      <c r="HN55" s="60"/>
      <c r="HO55" s="60"/>
      <c r="HP55" s="61" t="s">
        <v>328</v>
      </c>
      <c r="HQ55" s="78" t="s">
        <v>328</v>
      </c>
      <c r="HR55" s="61"/>
      <c r="HS55" s="60"/>
      <c r="HT55" s="60"/>
      <c r="HU55" s="60"/>
      <c r="HV55" s="60"/>
      <c r="HW55" s="60"/>
      <c r="HX55" s="60"/>
      <c r="HY55" s="60"/>
      <c r="HZ55" s="60"/>
      <c r="IA55" s="60"/>
      <c r="IB55" s="60" t="s">
        <v>328</v>
      </c>
      <c r="IC55" s="60"/>
      <c r="ID55" s="60"/>
      <c r="IE55" s="60"/>
      <c r="IF55" s="60"/>
      <c r="IG55" s="60"/>
      <c r="IH55" s="60"/>
      <c r="II55" s="60"/>
      <c r="IJ55" s="60"/>
      <c r="IK55" s="60"/>
      <c r="IL55" s="60"/>
      <c r="IM55" s="60"/>
      <c r="IN55" s="60"/>
      <c r="IO55" s="60" t="s">
        <v>47</v>
      </c>
      <c r="IP55" s="60" t="s">
        <v>47</v>
      </c>
      <c r="IQ55" s="60" t="s">
        <v>328</v>
      </c>
      <c r="IR55" s="60" t="s">
        <v>328</v>
      </c>
      <c r="IS55" s="60" t="s">
        <v>328</v>
      </c>
      <c r="IT55" s="60" t="s">
        <v>328</v>
      </c>
      <c r="IU55" s="60" t="s">
        <v>328</v>
      </c>
      <c r="IV55" s="60" t="s">
        <v>328</v>
      </c>
      <c r="IW55" s="60" t="s">
        <v>328</v>
      </c>
      <c r="IX55" s="63" t="s">
        <v>328</v>
      </c>
      <c r="IY55" s="61">
        <f t="shared" si="40"/>
        <v>39</v>
      </c>
      <c r="IZ55" s="60">
        <f t="shared" si="41"/>
        <v>0</v>
      </c>
      <c r="JA55" s="60">
        <f t="shared" si="66"/>
        <v>0</v>
      </c>
      <c r="JB55" s="60">
        <f t="shared" si="42"/>
        <v>0</v>
      </c>
      <c r="JC55" s="60">
        <f t="shared" si="67"/>
        <v>2</v>
      </c>
      <c r="JD55" s="60">
        <f t="shared" si="68"/>
        <v>0</v>
      </c>
      <c r="JE55" s="60">
        <f t="shared" si="77"/>
        <v>0</v>
      </c>
      <c r="JF55" s="60">
        <f t="shared" si="69"/>
        <v>11</v>
      </c>
      <c r="JG55" s="81" t="str">
        <f t="shared" si="70"/>
        <v>ок!</v>
      </c>
      <c r="JH55" s="80">
        <v>2</v>
      </c>
      <c r="JI55" s="61"/>
      <c r="JJ55" s="60"/>
      <c r="JK55" s="60"/>
      <c r="JL55" s="60"/>
      <c r="JM55" s="60"/>
      <c r="JN55" s="60"/>
      <c r="JO55" s="60"/>
      <c r="JP55" s="60"/>
      <c r="JQ55" s="60"/>
      <c r="JR55" s="60"/>
      <c r="JS55" s="60"/>
      <c r="JT55" s="60"/>
      <c r="JU55" s="60"/>
      <c r="JV55" s="60"/>
      <c r="JW55" s="60"/>
      <c r="JX55" s="60"/>
      <c r="JY55" s="60"/>
      <c r="JZ55" s="61" t="s">
        <v>328</v>
      </c>
      <c r="KA55" s="63" t="s">
        <v>328</v>
      </c>
      <c r="KB55" s="61"/>
      <c r="KC55" s="60"/>
      <c r="KD55" s="60"/>
      <c r="KE55" s="60"/>
      <c r="KF55" s="60"/>
      <c r="KG55" s="60"/>
      <c r="KH55" s="60"/>
      <c r="KI55" s="60"/>
      <c r="KJ55" s="60"/>
      <c r="KK55" s="60"/>
      <c r="KL55" s="60"/>
      <c r="KM55" s="60"/>
      <c r="KN55" s="60"/>
      <c r="KO55" s="60"/>
      <c r="KP55" s="60"/>
      <c r="KQ55" s="60"/>
      <c r="KR55" s="60"/>
      <c r="KS55" s="60"/>
      <c r="KT55" s="60" t="s">
        <v>362</v>
      </c>
      <c r="KU55" s="60" t="s">
        <v>375</v>
      </c>
      <c r="KV55" s="60" t="s">
        <v>406</v>
      </c>
      <c r="KW55" s="60" t="s">
        <v>409</v>
      </c>
      <c r="KX55" s="60" t="s">
        <v>409</v>
      </c>
      <c r="KY55" s="60" t="s">
        <v>371</v>
      </c>
      <c r="KZ55" s="60" t="s">
        <v>328</v>
      </c>
      <c r="LA55" s="60" t="s">
        <v>328</v>
      </c>
      <c r="LB55" s="60" t="s">
        <v>328</v>
      </c>
      <c r="LC55" s="60" t="s">
        <v>328</v>
      </c>
      <c r="LD55" s="60" t="s">
        <v>328</v>
      </c>
      <c r="LE55" s="60" t="s">
        <v>328</v>
      </c>
      <c r="LF55" s="60" t="s">
        <v>328</v>
      </c>
      <c r="LG55" s="60" t="s">
        <v>328</v>
      </c>
      <c r="LH55" s="78" t="s">
        <v>328</v>
      </c>
      <c r="LI55" s="61">
        <f t="shared" si="44"/>
        <v>35</v>
      </c>
      <c r="LJ55" s="60">
        <f t="shared" si="45"/>
        <v>2</v>
      </c>
      <c r="LK55" s="60">
        <f t="shared" si="71"/>
        <v>0</v>
      </c>
      <c r="LL55" s="60">
        <f t="shared" si="46"/>
        <v>3</v>
      </c>
      <c r="LM55" s="60">
        <f t="shared" si="72"/>
        <v>1</v>
      </c>
      <c r="LN55" s="60">
        <f t="shared" si="73"/>
        <v>0</v>
      </c>
      <c r="LO55" s="60">
        <f t="shared" si="74"/>
        <v>0</v>
      </c>
      <c r="LP55" s="60">
        <f t="shared" si="75"/>
        <v>11</v>
      </c>
      <c r="LQ55" s="81" t="str">
        <f t="shared" si="76"/>
        <v>ок!</v>
      </c>
      <c r="LR55" s="80">
        <v>3</v>
      </c>
      <c r="LS55" s="61"/>
      <c r="LT55" s="60"/>
      <c r="LU55" s="60"/>
      <c r="LV55" s="60"/>
      <c r="LW55" s="60"/>
      <c r="LX55" s="60"/>
      <c r="LY55" s="60"/>
      <c r="LZ55" s="60"/>
      <c r="MA55" s="60"/>
      <c r="MB55" s="60"/>
      <c r="MC55" s="60"/>
      <c r="MD55" s="60"/>
      <c r="ME55" s="60"/>
      <c r="MF55" s="60"/>
      <c r="MG55" s="60" t="s">
        <v>719</v>
      </c>
      <c r="MH55" s="60" t="s">
        <v>376</v>
      </c>
      <c r="MI55" s="60" t="s">
        <v>366</v>
      </c>
      <c r="MJ55" s="61" t="s">
        <v>328</v>
      </c>
      <c r="MK55" s="63" t="s">
        <v>328</v>
      </c>
      <c r="ML55" s="61"/>
      <c r="MM55" s="60"/>
      <c r="MN55" s="60"/>
      <c r="MO55" s="60"/>
      <c r="MP55" s="60"/>
      <c r="MQ55" s="60"/>
      <c r="MR55" s="60"/>
      <c r="MS55" s="60"/>
      <c r="MT55" s="60"/>
      <c r="MU55" s="60"/>
      <c r="MV55" s="60" t="s">
        <v>720</v>
      </c>
      <c r="MW55" s="60" t="s">
        <v>377</v>
      </c>
      <c r="MX55" s="60" t="s">
        <v>377</v>
      </c>
      <c r="MY55" s="60" t="s">
        <v>360</v>
      </c>
      <c r="MZ55" s="60" t="s">
        <v>347</v>
      </c>
      <c r="NA55" s="60" t="s">
        <v>347</v>
      </c>
      <c r="NB55" s="60" t="s">
        <v>347</v>
      </c>
      <c r="NC55" s="60" t="s">
        <v>347</v>
      </c>
      <c r="ND55" s="60" t="s">
        <v>31</v>
      </c>
      <c r="NE55" s="60" t="s">
        <v>31</v>
      </c>
      <c r="NF55" s="60" t="s">
        <v>31</v>
      </c>
      <c r="NG55" s="60" t="s">
        <v>31</v>
      </c>
      <c r="NH55" s="60" t="s">
        <v>336</v>
      </c>
      <c r="NI55" s="60" t="s">
        <v>336</v>
      </c>
      <c r="NJ55" s="60" t="s">
        <v>354</v>
      </c>
      <c r="NK55" s="60" t="s">
        <v>354</v>
      </c>
      <c r="NL55" s="60" t="s">
        <v>354</v>
      </c>
      <c r="NM55" s="60" t="s">
        <v>354</v>
      </c>
      <c r="NN55" s="60" t="s">
        <v>354</v>
      </c>
      <c r="NO55" s="60" t="s">
        <v>354</v>
      </c>
      <c r="NP55" s="60" t="s">
        <v>354</v>
      </c>
      <c r="NQ55" s="60" t="s">
        <v>354</v>
      </c>
      <c r="NR55" s="78" t="s">
        <v>354</v>
      </c>
      <c r="NS55" s="61">
        <f t="shared" si="47"/>
        <v>24</v>
      </c>
      <c r="NT55" s="60">
        <f t="shared" si="48"/>
        <v>2</v>
      </c>
      <c r="NU55" s="60">
        <f t="shared" si="78"/>
        <v>4</v>
      </c>
      <c r="NV55" s="60">
        <f t="shared" si="79"/>
        <v>3</v>
      </c>
      <c r="NW55" s="60">
        <f t="shared" si="80"/>
        <v>2</v>
      </c>
      <c r="NX55" s="60">
        <f t="shared" si="81"/>
        <v>4</v>
      </c>
      <c r="NY55" s="60">
        <f t="shared" si="82"/>
        <v>2</v>
      </c>
      <c r="NZ55" s="60">
        <f t="shared" si="83"/>
        <v>2</v>
      </c>
      <c r="OA55" s="81" t="str">
        <f t="shared" si="84"/>
        <v>ок!</v>
      </c>
      <c r="OB55" s="68"/>
      <c r="OC55" s="68"/>
      <c r="OD55" s="68"/>
      <c r="OE55" s="68"/>
      <c r="OF55" s="68"/>
      <c r="OG55" s="68"/>
      <c r="OH55" s="68"/>
      <c r="OI55" s="68"/>
      <c r="OJ55" s="68"/>
      <c r="OK55" s="68"/>
      <c r="OL55" s="68"/>
      <c r="OM55" s="68"/>
      <c r="ON55" s="68"/>
      <c r="OO55" s="68"/>
      <c r="OP55" s="68"/>
      <c r="OQ55" s="68"/>
      <c r="OR55" s="68"/>
      <c r="OS55" s="68"/>
      <c r="OT55" s="68"/>
      <c r="OU55" s="68"/>
      <c r="OV55" s="68"/>
      <c r="OW55" s="68"/>
      <c r="OX55" s="68"/>
      <c r="OY55" s="68"/>
      <c r="OZ55" s="68"/>
      <c r="PA55" s="68"/>
      <c r="PB55" s="68"/>
      <c r="PC55" s="68"/>
      <c r="PD55" s="68"/>
      <c r="PE55" s="68"/>
      <c r="PF55" s="68"/>
      <c r="PG55" s="68"/>
      <c r="PH55" s="68"/>
      <c r="PI55" s="68"/>
      <c r="PJ55" s="68"/>
      <c r="PK55" s="68"/>
      <c r="PL55" s="68"/>
      <c r="PM55" s="68"/>
      <c r="PN55" s="68"/>
      <c r="PO55" s="68"/>
      <c r="PP55" s="68"/>
      <c r="PQ55" s="68"/>
      <c r="PR55" s="68"/>
      <c r="PS55" s="68"/>
      <c r="PT55" s="68"/>
      <c r="PU55" s="68"/>
      <c r="PV55" s="68"/>
      <c r="PW55" s="68"/>
      <c r="PX55" s="68"/>
      <c r="PY55" s="68"/>
      <c r="PZ55" s="68"/>
      <c r="QA55" s="68"/>
      <c r="QB55" s="68"/>
      <c r="QC55" s="61"/>
      <c r="QD55" s="60"/>
      <c r="QE55" s="60"/>
      <c r="QF55" s="60"/>
      <c r="QG55" s="60"/>
      <c r="QH55" s="60"/>
      <c r="QI55" s="60"/>
      <c r="QJ55" s="60"/>
      <c r="QK55" s="81"/>
      <c r="QL55" s="68"/>
      <c r="QM55" s="68"/>
      <c r="QN55" s="68"/>
      <c r="QO55" s="68"/>
      <c r="QP55" s="68"/>
      <c r="QQ55" s="68"/>
      <c r="QR55" s="68"/>
      <c r="QS55" s="68"/>
      <c r="QT55" s="68"/>
      <c r="QU55" s="68"/>
      <c r="QV55" s="68"/>
      <c r="QW55" s="68"/>
      <c r="QX55" s="68"/>
      <c r="QY55" s="68"/>
      <c r="QZ55" s="68"/>
      <c r="RA55" s="68"/>
      <c r="RB55" s="68"/>
      <c r="RC55" s="68"/>
      <c r="RD55" s="68"/>
      <c r="RE55" s="68"/>
      <c r="RF55" s="68"/>
      <c r="RG55" s="68"/>
      <c r="RH55" s="68"/>
      <c r="RI55" s="68"/>
      <c r="RJ55" s="68"/>
      <c r="RK55" s="68"/>
      <c r="RL55" s="68"/>
      <c r="RM55" s="68"/>
      <c r="RN55" s="68"/>
      <c r="RO55" s="68"/>
      <c r="RP55" s="68"/>
      <c r="RQ55" s="68"/>
      <c r="RR55" s="68"/>
      <c r="RS55" s="68"/>
      <c r="RT55" s="68"/>
      <c r="RU55" s="68"/>
      <c r="RV55" s="68"/>
      <c r="RW55" s="68"/>
      <c r="RX55" s="68"/>
      <c r="RY55" s="68"/>
      <c r="RZ55" s="68"/>
      <c r="SA55" s="68"/>
      <c r="SB55" s="68"/>
      <c r="SC55" s="68"/>
      <c r="SD55" s="68"/>
      <c r="SE55" s="68"/>
      <c r="SF55" s="68"/>
      <c r="SG55" s="68"/>
      <c r="SH55" s="68"/>
      <c r="SI55" s="68"/>
      <c r="SJ55" s="68"/>
      <c r="SK55" s="68"/>
      <c r="SL55" s="68"/>
      <c r="SM55" s="61"/>
      <c r="SN55" s="60"/>
      <c r="SO55" s="60"/>
      <c r="SP55" s="60"/>
      <c r="SQ55" s="60"/>
      <c r="SR55" s="60"/>
      <c r="SS55" s="60"/>
      <c r="ST55" s="60"/>
      <c r="SU55" s="81"/>
      <c r="UW55" s="61"/>
      <c r="UX55" s="60"/>
      <c r="UY55" s="60"/>
      <c r="UZ55" s="60"/>
      <c r="VA55" s="60"/>
      <c r="VB55" s="60"/>
      <c r="VC55" s="60"/>
      <c r="VD55" s="60"/>
      <c r="VE55" s="81"/>
      <c r="XG55" s="61"/>
      <c r="XH55" s="60"/>
      <c r="XI55" s="60"/>
      <c r="XJ55" s="60"/>
      <c r="XK55" s="60"/>
      <c r="XL55" s="60"/>
      <c r="XM55" s="60"/>
      <c r="XN55" s="60"/>
      <c r="XO55" s="81"/>
    </row>
    <row r="56" spans="1:639" hidden="1" x14ac:dyDescent="0.25">
      <c r="A56" s="70" t="str">
        <f t="shared" si="33"/>
        <v>Б15.02.08 ТехМаш(2014)11 кл., очно-заочная</v>
      </c>
      <c r="B56" s="177" t="s">
        <v>654</v>
      </c>
      <c r="C56" s="178" t="s">
        <v>94</v>
      </c>
      <c r="D56" s="178" t="s">
        <v>355</v>
      </c>
      <c r="E56" s="178"/>
      <c r="F56" s="177">
        <v>2014</v>
      </c>
      <c r="G56" s="191">
        <f t="shared" si="56"/>
        <v>187</v>
      </c>
      <c r="H56" s="191">
        <f t="shared" si="57"/>
        <v>230</v>
      </c>
      <c r="I56" s="191" t="str">
        <f>IF(VLOOKUP(B56,ФГОС!A$3:U$34,5,FALSE)=INT(H56/62),INT(H56/62),"ОШ!")</f>
        <v>ОШ!</v>
      </c>
      <c r="J56" s="191">
        <f>IF(VLOOKUP(B56,ФГОС!A$3:U$34,6,FALSE)=INT(MOD(H56,62)/4.332),INT(MOD(H56,62)/4.332),"ОШ!")</f>
        <v>10</v>
      </c>
      <c r="K56" s="191">
        <f t="shared" si="58"/>
        <v>141</v>
      </c>
      <c r="L56" s="191">
        <f t="shared" si="59"/>
        <v>0</v>
      </c>
      <c r="M56" s="191">
        <f t="shared" si="60"/>
        <v>6</v>
      </c>
      <c r="N56" s="191">
        <f t="shared" si="61"/>
        <v>4</v>
      </c>
      <c r="O56" s="191">
        <f t="shared" si="62"/>
        <v>7</v>
      </c>
      <c r="P56" s="191">
        <f t="shared" si="63"/>
        <v>4</v>
      </c>
      <c r="Q56" s="191">
        <f t="shared" si="64"/>
        <v>2</v>
      </c>
      <c r="R56" s="191">
        <f t="shared" si="65"/>
        <v>35</v>
      </c>
      <c r="S56" s="237" t="str">
        <f>IF(VLOOKUP(B56,ФГОС!A$3:U$34,21,FALSE)=SUM(K56:R56),"ок!","ОШ!")</f>
        <v>ОШ!</v>
      </c>
      <c r="GX56" s="67">
        <v>1</v>
      </c>
      <c r="GY56" s="61"/>
      <c r="GZ56" s="60"/>
      <c r="HA56" s="60"/>
      <c r="HB56" s="60"/>
      <c r="HC56" s="60"/>
      <c r="HD56" s="60"/>
      <c r="HE56" s="60"/>
      <c r="HF56" s="60"/>
      <c r="HG56" s="60"/>
      <c r="HH56" s="60"/>
      <c r="HI56" s="60"/>
      <c r="HJ56" s="60"/>
      <c r="HK56" s="60"/>
      <c r="HL56" s="60"/>
      <c r="HM56" s="60"/>
      <c r="HN56" s="60"/>
      <c r="HO56" s="60"/>
      <c r="HP56" s="61" t="s">
        <v>328</v>
      </c>
      <c r="HQ56" s="78" t="s">
        <v>328</v>
      </c>
      <c r="HR56" s="61"/>
      <c r="HS56" s="60"/>
      <c r="HT56" s="60"/>
      <c r="HU56" s="60"/>
      <c r="HV56" s="60"/>
      <c r="HW56" s="60"/>
      <c r="HX56" s="60"/>
      <c r="HY56" s="60"/>
      <c r="HZ56" s="60"/>
      <c r="IA56" s="60"/>
      <c r="IB56" s="60"/>
      <c r="IC56" s="60"/>
      <c r="ID56" s="60"/>
      <c r="IE56" s="60"/>
      <c r="IF56" s="60"/>
      <c r="IG56" s="60"/>
      <c r="IH56" s="60"/>
      <c r="II56" s="60"/>
      <c r="IJ56" s="60"/>
      <c r="IK56" s="60"/>
      <c r="IL56" s="60"/>
      <c r="IM56" s="60"/>
      <c r="IN56" s="60"/>
      <c r="IO56" s="60" t="s">
        <v>47</v>
      </c>
      <c r="IP56" s="60" t="s">
        <v>328</v>
      </c>
      <c r="IQ56" s="60" t="s">
        <v>328</v>
      </c>
      <c r="IR56" s="60" t="s">
        <v>328</v>
      </c>
      <c r="IS56" s="60" t="s">
        <v>328</v>
      </c>
      <c r="IT56" s="60" t="s">
        <v>328</v>
      </c>
      <c r="IU56" s="60" t="s">
        <v>328</v>
      </c>
      <c r="IV56" s="60" t="s">
        <v>328</v>
      </c>
      <c r="IW56" s="60" t="s">
        <v>328</v>
      </c>
      <c r="IX56" s="63" t="s">
        <v>328</v>
      </c>
      <c r="IY56" s="61">
        <f t="shared" si="40"/>
        <v>40</v>
      </c>
      <c r="IZ56" s="60">
        <f t="shared" si="41"/>
        <v>0</v>
      </c>
      <c r="JA56" s="60">
        <f t="shared" si="66"/>
        <v>0</v>
      </c>
      <c r="JB56" s="60">
        <f t="shared" si="42"/>
        <v>0</v>
      </c>
      <c r="JC56" s="60">
        <f t="shared" si="67"/>
        <v>1</v>
      </c>
      <c r="JD56" s="60">
        <f t="shared" si="68"/>
        <v>0</v>
      </c>
      <c r="JE56" s="60">
        <f t="shared" si="77"/>
        <v>0</v>
      </c>
      <c r="JF56" s="60">
        <f t="shared" si="69"/>
        <v>11</v>
      </c>
      <c r="JG56" s="81" t="str">
        <f t="shared" si="70"/>
        <v>ок!</v>
      </c>
      <c r="JH56" s="80">
        <v>2</v>
      </c>
      <c r="JI56" s="61" t="s">
        <v>356</v>
      </c>
      <c r="JJ56" s="60" t="s">
        <v>356</v>
      </c>
      <c r="JK56" s="60" t="s">
        <v>356</v>
      </c>
      <c r="JL56" s="60" t="s">
        <v>356</v>
      </c>
      <c r="JM56" s="60" t="s">
        <v>356</v>
      </c>
      <c r="JN56" s="60" t="s">
        <v>356</v>
      </c>
      <c r="JO56" s="60" t="s">
        <v>356</v>
      </c>
      <c r="JP56" s="60" t="s">
        <v>356</v>
      </c>
      <c r="JQ56" s="60" t="s">
        <v>356</v>
      </c>
      <c r="JR56" s="60" t="s">
        <v>356</v>
      </c>
      <c r="JS56" s="60" t="s">
        <v>356</v>
      </c>
      <c r="JT56" s="60" t="s">
        <v>356</v>
      </c>
      <c r="JU56" s="60" t="s">
        <v>356</v>
      </c>
      <c r="JV56" s="60" t="s">
        <v>356</v>
      </c>
      <c r="JW56" s="60" t="s">
        <v>356</v>
      </c>
      <c r="JX56" s="60" t="s">
        <v>356</v>
      </c>
      <c r="JY56" s="60" t="s">
        <v>47</v>
      </c>
      <c r="JZ56" s="61" t="s">
        <v>328</v>
      </c>
      <c r="KA56" s="63" t="s">
        <v>328</v>
      </c>
      <c r="KB56" s="61" t="s">
        <v>356</v>
      </c>
      <c r="KC56" s="60" t="s">
        <v>356</v>
      </c>
      <c r="KD56" s="60" t="s">
        <v>356</v>
      </c>
      <c r="KE56" s="60" t="s">
        <v>356</v>
      </c>
      <c r="KF56" s="60" t="s">
        <v>356</v>
      </c>
      <c r="KG56" s="60" t="s">
        <v>356</v>
      </c>
      <c r="KH56" s="60" t="s">
        <v>356</v>
      </c>
      <c r="KI56" s="60" t="s">
        <v>356</v>
      </c>
      <c r="KJ56" s="60" t="s">
        <v>356</v>
      </c>
      <c r="KK56" s="60" t="s">
        <v>356</v>
      </c>
      <c r="KL56" s="60" t="s">
        <v>356</v>
      </c>
      <c r="KM56" s="60" t="s">
        <v>356</v>
      </c>
      <c r="KN56" s="60" t="s">
        <v>356</v>
      </c>
      <c r="KO56" s="60" t="s">
        <v>356</v>
      </c>
      <c r="KP56" s="60" t="s">
        <v>356</v>
      </c>
      <c r="KQ56" s="60" t="s">
        <v>356</v>
      </c>
      <c r="KR56" s="60" t="s">
        <v>356</v>
      </c>
      <c r="KS56" s="60" t="s">
        <v>356</v>
      </c>
      <c r="KT56" s="60" t="s">
        <v>356</v>
      </c>
      <c r="KU56" s="60" t="s">
        <v>356</v>
      </c>
      <c r="KV56" s="60" t="s">
        <v>356</v>
      </c>
      <c r="KW56" s="60" t="s">
        <v>356</v>
      </c>
      <c r="KX56" s="60" t="s">
        <v>356</v>
      </c>
      <c r="KY56" s="60" t="s">
        <v>360</v>
      </c>
      <c r="KZ56" s="60" t="s">
        <v>328</v>
      </c>
      <c r="LA56" s="60" t="s">
        <v>328</v>
      </c>
      <c r="LB56" s="60" t="s">
        <v>328</v>
      </c>
      <c r="LC56" s="60" t="s">
        <v>328</v>
      </c>
      <c r="LD56" s="60" t="s">
        <v>328</v>
      </c>
      <c r="LE56" s="60" t="s">
        <v>328</v>
      </c>
      <c r="LF56" s="60" t="s">
        <v>328</v>
      </c>
      <c r="LG56" s="60" t="s">
        <v>328</v>
      </c>
      <c r="LH56" s="78" t="s">
        <v>328</v>
      </c>
      <c r="LI56" s="61">
        <f t="shared" si="44"/>
        <v>39</v>
      </c>
      <c r="LJ56" s="60">
        <f t="shared" si="45"/>
        <v>0</v>
      </c>
      <c r="LK56" s="60">
        <f t="shared" si="71"/>
        <v>0</v>
      </c>
      <c r="LL56" s="60">
        <f t="shared" si="46"/>
        <v>0</v>
      </c>
      <c r="LM56" s="60">
        <f t="shared" si="72"/>
        <v>2</v>
      </c>
      <c r="LN56" s="60">
        <f t="shared" si="73"/>
        <v>0</v>
      </c>
      <c r="LO56" s="60">
        <f t="shared" si="74"/>
        <v>0</v>
      </c>
      <c r="LP56" s="60">
        <f t="shared" si="75"/>
        <v>11</v>
      </c>
      <c r="LQ56" s="81" t="str">
        <f t="shared" si="76"/>
        <v>ок!</v>
      </c>
      <c r="LR56" s="80">
        <v>3</v>
      </c>
      <c r="LS56" s="61" t="s">
        <v>357</v>
      </c>
      <c r="LT56" s="60" t="s">
        <v>357</v>
      </c>
      <c r="LU56" s="60" t="s">
        <v>357</v>
      </c>
      <c r="LV56" s="60" t="s">
        <v>357</v>
      </c>
      <c r="LW56" s="60" t="s">
        <v>357</v>
      </c>
      <c r="LX56" s="60" t="s">
        <v>357</v>
      </c>
      <c r="LY56" s="60" t="s">
        <v>357</v>
      </c>
      <c r="LZ56" s="60" t="s">
        <v>357</v>
      </c>
      <c r="MA56" s="60" t="s">
        <v>357</v>
      </c>
      <c r="MB56" s="60" t="s">
        <v>357</v>
      </c>
      <c r="MC56" s="60" t="s">
        <v>357</v>
      </c>
      <c r="MD56" s="60" t="s">
        <v>357</v>
      </c>
      <c r="ME56" s="60" t="s">
        <v>357</v>
      </c>
      <c r="MF56" s="60" t="s">
        <v>357</v>
      </c>
      <c r="MG56" s="60" t="s">
        <v>357</v>
      </c>
      <c r="MH56" s="60" t="s">
        <v>357</v>
      </c>
      <c r="MI56" s="60" t="s">
        <v>47</v>
      </c>
      <c r="MJ56" s="61" t="s">
        <v>328</v>
      </c>
      <c r="MK56" s="63" t="s">
        <v>328</v>
      </c>
      <c r="ML56" s="61" t="s">
        <v>357</v>
      </c>
      <c r="MM56" s="60" t="s">
        <v>357</v>
      </c>
      <c r="MN56" s="60" t="s">
        <v>357</v>
      </c>
      <c r="MO56" s="60" t="s">
        <v>357</v>
      </c>
      <c r="MP56" s="60" t="s">
        <v>357</v>
      </c>
      <c r="MQ56" s="60" t="s">
        <v>357</v>
      </c>
      <c r="MR56" s="60" t="s">
        <v>357</v>
      </c>
      <c r="MS56" s="60" t="s">
        <v>357</v>
      </c>
      <c r="MT56" s="60" t="s">
        <v>357</v>
      </c>
      <c r="MU56" s="60" t="s">
        <v>357</v>
      </c>
      <c r="MV56" s="60" t="s">
        <v>357</v>
      </c>
      <c r="MW56" s="60" t="s">
        <v>357</v>
      </c>
      <c r="MX56" s="60" t="s">
        <v>357</v>
      </c>
      <c r="MY56" s="60" t="s">
        <v>357</v>
      </c>
      <c r="MZ56" s="60" t="s">
        <v>357</v>
      </c>
      <c r="NA56" s="60" t="s">
        <v>357</v>
      </c>
      <c r="NB56" s="60" t="s">
        <v>357</v>
      </c>
      <c r="NC56" s="60" t="s">
        <v>357</v>
      </c>
      <c r="ND56" s="60" t="s">
        <v>357</v>
      </c>
      <c r="NE56" s="60" t="s">
        <v>357</v>
      </c>
      <c r="NF56" s="60" t="s">
        <v>357</v>
      </c>
      <c r="NG56" s="60" t="s">
        <v>357</v>
      </c>
      <c r="NH56" s="60" t="s">
        <v>357</v>
      </c>
      <c r="NI56" s="60" t="s">
        <v>369</v>
      </c>
      <c r="NJ56" s="60" t="s">
        <v>328</v>
      </c>
      <c r="NK56" s="60" t="s">
        <v>328</v>
      </c>
      <c r="NL56" s="60" t="s">
        <v>328</v>
      </c>
      <c r="NM56" s="60" t="s">
        <v>328</v>
      </c>
      <c r="NN56" s="60" t="s">
        <v>328</v>
      </c>
      <c r="NO56" s="60" t="s">
        <v>328</v>
      </c>
      <c r="NP56" s="60" t="s">
        <v>328</v>
      </c>
      <c r="NQ56" s="60" t="s">
        <v>328</v>
      </c>
      <c r="NR56" s="78" t="s">
        <v>328</v>
      </c>
      <c r="NS56" s="61">
        <f t="shared" si="47"/>
        <v>39</v>
      </c>
      <c r="NT56" s="60">
        <f t="shared" si="48"/>
        <v>0</v>
      </c>
      <c r="NU56" s="60">
        <f t="shared" si="78"/>
        <v>0</v>
      </c>
      <c r="NV56" s="60">
        <f t="shared" si="79"/>
        <v>0</v>
      </c>
      <c r="NW56" s="60">
        <f t="shared" si="80"/>
        <v>2</v>
      </c>
      <c r="NX56" s="60">
        <f t="shared" si="81"/>
        <v>0</v>
      </c>
      <c r="NY56" s="60">
        <f t="shared" si="82"/>
        <v>0</v>
      </c>
      <c r="NZ56" s="60">
        <f t="shared" si="83"/>
        <v>11</v>
      </c>
      <c r="OA56" s="81" t="str">
        <f t="shared" si="84"/>
        <v>ок!</v>
      </c>
      <c r="OB56" s="80">
        <v>4</v>
      </c>
      <c r="OC56" s="61" t="s">
        <v>357</v>
      </c>
      <c r="OD56" s="61" t="s">
        <v>357</v>
      </c>
      <c r="OE56" s="61" t="s">
        <v>357</v>
      </c>
      <c r="OF56" s="61" t="s">
        <v>357</v>
      </c>
      <c r="OG56" s="60" t="s">
        <v>357</v>
      </c>
      <c r="OH56" s="60" t="s">
        <v>357</v>
      </c>
      <c r="OI56" s="60" t="s">
        <v>357</v>
      </c>
      <c r="OJ56" s="60" t="s">
        <v>357</v>
      </c>
      <c r="OK56" s="60" t="s">
        <v>357</v>
      </c>
      <c r="OL56" s="60" t="s">
        <v>357</v>
      </c>
      <c r="OM56" s="60" t="s">
        <v>357</v>
      </c>
      <c r="ON56" s="60" t="s">
        <v>357</v>
      </c>
      <c r="OO56" s="60" t="s">
        <v>357</v>
      </c>
      <c r="OP56" s="60" t="s">
        <v>357</v>
      </c>
      <c r="OQ56" s="60" t="s">
        <v>357</v>
      </c>
      <c r="OR56" s="60" t="s">
        <v>357</v>
      </c>
      <c r="OS56" s="60" t="s">
        <v>357</v>
      </c>
      <c r="OT56" s="61" t="s">
        <v>328</v>
      </c>
      <c r="OU56" s="63" t="s">
        <v>328</v>
      </c>
      <c r="OV56" s="61" t="s">
        <v>357</v>
      </c>
      <c r="OW56" s="60" t="s">
        <v>357</v>
      </c>
      <c r="OX56" s="60" t="s">
        <v>357</v>
      </c>
      <c r="OY56" s="60" t="s">
        <v>357</v>
      </c>
      <c r="OZ56" s="60" t="s">
        <v>357</v>
      </c>
      <c r="PA56" s="60" t="s">
        <v>357</v>
      </c>
      <c r="PB56" s="60" t="s">
        <v>363</v>
      </c>
      <c r="PC56" s="60" t="s">
        <v>376</v>
      </c>
      <c r="PD56" s="60" t="s">
        <v>376</v>
      </c>
      <c r="PE56" s="60" t="s">
        <v>376</v>
      </c>
      <c r="PF56" s="60" t="s">
        <v>376</v>
      </c>
      <c r="PG56" s="60" t="s">
        <v>376</v>
      </c>
      <c r="PH56" s="60" t="s">
        <v>395</v>
      </c>
      <c r="PI56" s="60" t="s">
        <v>47</v>
      </c>
      <c r="PJ56" s="60" t="s">
        <v>347</v>
      </c>
      <c r="PK56" s="60" t="s">
        <v>347</v>
      </c>
      <c r="PL56" s="60" t="s">
        <v>347</v>
      </c>
      <c r="PM56" s="60" t="s">
        <v>347</v>
      </c>
      <c r="PN56" s="60" t="s">
        <v>31</v>
      </c>
      <c r="PO56" s="60" t="s">
        <v>31</v>
      </c>
      <c r="PP56" s="60" t="s">
        <v>31</v>
      </c>
      <c r="PQ56" s="60" t="s">
        <v>31</v>
      </c>
      <c r="PR56" s="60" t="s">
        <v>336</v>
      </c>
      <c r="PS56" s="60" t="s">
        <v>336</v>
      </c>
      <c r="PT56" s="60" t="s">
        <v>354</v>
      </c>
      <c r="PU56" s="60" t="s">
        <v>354</v>
      </c>
      <c r="PV56" s="60" t="s">
        <v>354</v>
      </c>
      <c r="PW56" s="60" t="s">
        <v>354</v>
      </c>
      <c r="PX56" s="60" t="s">
        <v>354</v>
      </c>
      <c r="PY56" s="60" t="s">
        <v>354</v>
      </c>
      <c r="PZ56" s="60" t="s">
        <v>354</v>
      </c>
      <c r="QA56" s="60" t="s">
        <v>354</v>
      </c>
      <c r="QB56" s="78" t="s">
        <v>354</v>
      </c>
      <c r="QC56" s="61">
        <f>COUNTIF(OC56:QB56,"")+COUNTIF(OC56:QB56,"|*")/2+COUNTIF(OC56:QB56,"*|")/2+COUNTIF(OC56:QB56,"у")+COUNTIF(OC56:QB56,"п")</f>
        <v>23</v>
      </c>
      <c r="QD56" s="60">
        <f>COUNTIF(OC56:QB56,"УП*")+COUNTIF(OC56:QB56,"*|УП*")/2-COUNTIF(OC56:QB56,"УП*|*")/2</f>
        <v>0</v>
      </c>
      <c r="QE56" s="60">
        <f>COUNTIF(OC56:QB56,"ПП.Д")</f>
        <v>4</v>
      </c>
      <c r="QF56" s="60">
        <f t="shared" si="93"/>
        <v>6</v>
      </c>
      <c r="QG56" s="60">
        <f>COUNTIF(OC56:QB56,"С*")+COUNTIF(OC56:QB56,"*|С*")/2-COUNTIF(OC56:QB56,"С*|*")/2</f>
        <v>2</v>
      </c>
      <c r="QH56" s="60">
        <f>COUNTIF(OC56:QB56,"Д")</f>
        <v>4</v>
      </c>
      <c r="QI56" s="60">
        <f>COUNTIF(OC56:QB56,"ГИА")</f>
        <v>2</v>
      </c>
      <c r="QJ56" s="60">
        <f>COUNTIF(OC56:QB56,"К")+COUNTIF(OC56:QB56,"*|К")/2+COUNTIF(OC56:QB56,"К|*")/2</f>
        <v>2</v>
      </c>
      <c r="QK56" s="81" t="str">
        <f>IF(SUM(QC56:QJ56)+COUNTIF(OC56:QB56,"=~*")=52,"ок!","ОШ!")</f>
        <v>ок!</v>
      </c>
      <c r="SM56" s="61"/>
      <c r="SN56" s="60"/>
      <c r="SO56" s="60"/>
      <c r="SP56" s="60"/>
      <c r="SQ56" s="60"/>
      <c r="SR56" s="60"/>
      <c r="SS56" s="60"/>
      <c r="ST56" s="60"/>
      <c r="SU56" s="81"/>
      <c r="UW56" s="61"/>
      <c r="UX56" s="60"/>
      <c r="UY56" s="60"/>
      <c r="UZ56" s="60"/>
      <c r="VA56" s="60"/>
      <c r="VB56" s="60"/>
      <c r="VC56" s="60"/>
      <c r="VD56" s="60"/>
      <c r="VE56" s="81"/>
      <c r="XG56" s="61"/>
      <c r="XH56" s="60"/>
      <c r="XI56" s="60"/>
      <c r="XJ56" s="60"/>
      <c r="XK56" s="60"/>
      <c r="XL56" s="60"/>
      <c r="XM56" s="60"/>
      <c r="XN56" s="60"/>
      <c r="XO56" s="81"/>
    </row>
    <row r="57" spans="1:639" hidden="1" x14ac:dyDescent="0.25">
      <c r="A57" s="70" t="str">
        <f t="shared" si="33"/>
        <v>Б22.02.06 Сварочное пр-во(2014)11 кл., очно-заочная</v>
      </c>
      <c r="B57" s="177" t="s">
        <v>656</v>
      </c>
      <c r="C57" s="178" t="s">
        <v>94</v>
      </c>
      <c r="D57" s="178" t="s">
        <v>355</v>
      </c>
      <c r="E57" s="178"/>
      <c r="F57" s="177">
        <v>2014</v>
      </c>
      <c r="G57" s="191">
        <f t="shared" si="56"/>
        <v>187</v>
      </c>
      <c r="H57" s="191">
        <f t="shared" si="57"/>
        <v>230</v>
      </c>
      <c r="I57" s="191" t="str">
        <f>IF(VLOOKUP(B57,ФГОС!A$3:U$34,5,FALSE)=INT(H57/62),INT(H57/62),"ОШ!")</f>
        <v>ОШ!</v>
      </c>
      <c r="J57" s="191">
        <f>IF(VLOOKUP(B57,ФГОС!A$3:U$34,6,FALSE)=INT(MOD(H57,62)/4.332),INT(MOD(H57,62)/4.332),"ОШ!")</f>
        <v>10</v>
      </c>
      <c r="K57" s="191">
        <f t="shared" si="58"/>
        <v>141</v>
      </c>
      <c r="L57" s="191">
        <f t="shared" si="59"/>
        <v>0</v>
      </c>
      <c r="M57" s="191">
        <f t="shared" si="60"/>
        <v>6</v>
      </c>
      <c r="N57" s="191">
        <f t="shared" si="61"/>
        <v>4</v>
      </c>
      <c r="O57" s="191">
        <f t="shared" si="62"/>
        <v>7</v>
      </c>
      <c r="P57" s="191">
        <f t="shared" si="63"/>
        <v>4</v>
      </c>
      <c r="Q57" s="191">
        <f t="shared" si="64"/>
        <v>2</v>
      </c>
      <c r="R57" s="191">
        <f t="shared" si="65"/>
        <v>35</v>
      </c>
      <c r="S57" s="237" t="str">
        <f>IF(VLOOKUP(B57,ФГОС!A$3:U$34,21,FALSE)=SUM(K57:R57),"ок!","ОШ!")</f>
        <v>ОШ!</v>
      </c>
      <c r="GX57" s="67">
        <v>1</v>
      </c>
      <c r="GY57" s="61"/>
      <c r="GZ57" s="60"/>
      <c r="HA57" s="60"/>
      <c r="HB57" s="60"/>
      <c r="HC57" s="60"/>
      <c r="HD57" s="60"/>
      <c r="HE57" s="60"/>
      <c r="HF57" s="60"/>
      <c r="HG57" s="60"/>
      <c r="HH57" s="60"/>
      <c r="HI57" s="60"/>
      <c r="HJ57" s="60"/>
      <c r="HK57" s="60"/>
      <c r="HL57" s="60"/>
      <c r="HM57" s="60"/>
      <c r="HN57" s="60"/>
      <c r="HO57" s="60"/>
      <c r="HP57" s="61" t="s">
        <v>328</v>
      </c>
      <c r="HQ57" s="78" t="s">
        <v>328</v>
      </c>
      <c r="HR57" s="61"/>
      <c r="HS57" s="60"/>
      <c r="HT57" s="60"/>
      <c r="HU57" s="60"/>
      <c r="HV57" s="60"/>
      <c r="HW57" s="60"/>
      <c r="HX57" s="60"/>
      <c r="HY57" s="60"/>
      <c r="HZ57" s="60"/>
      <c r="IA57" s="60"/>
      <c r="IB57" s="60"/>
      <c r="IC57" s="60"/>
      <c r="ID57" s="60"/>
      <c r="IE57" s="60"/>
      <c r="IF57" s="60"/>
      <c r="IG57" s="60"/>
      <c r="IH57" s="60"/>
      <c r="II57" s="60"/>
      <c r="IJ57" s="60"/>
      <c r="IK57" s="60"/>
      <c r="IL57" s="60"/>
      <c r="IM57" s="60"/>
      <c r="IN57" s="60"/>
      <c r="IO57" s="60" t="s">
        <v>47</v>
      </c>
      <c r="IP57" s="60" t="s">
        <v>328</v>
      </c>
      <c r="IQ57" s="60" t="s">
        <v>328</v>
      </c>
      <c r="IR57" s="60" t="s">
        <v>328</v>
      </c>
      <c r="IS57" s="60" t="s">
        <v>328</v>
      </c>
      <c r="IT57" s="60" t="s">
        <v>328</v>
      </c>
      <c r="IU57" s="60" t="s">
        <v>328</v>
      </c>
      <c r="IV57" s="60" t="s">
        <v>328</v>
      </c>
      <c r="IW57" s="60" t="s">
        <v>328</v>
      </c>
      <c r="IX57" s="63" t="s">
        <v>328</v>
      </c>
      <c r="IY57" s="61">
        <f t="shared" si="40"/>
        <v>40</v>
      </c>
      <c r="IZ57" s="60">
        <f t="shared" si="41"/>
        <v>0</v>
      </c>
      <c r="JA57" s="60">
        <f t="shared" si="66"/>
        <v>0</v>
      </c>
      <c r="JB57" s="60">
        <f t="shared" si="42"/>
        <v>0</v>
      </c>
      <c r="JC57" s="60">
        <f t="shared" si="67"/>
        <v>1</v>
      </c>
      <c r="JD57" s="60">
        <f t="shared" si="68"/>
        <v>0</v>
      </c>
      <c r="JE57" s="60">
        <f t="shared" si="77"/>
        <v>0</v>
      </c>
      <c r="JF57" s="60">
        <f t="shared" si="69"/>
        <v>11</v>
      </c>
      <c r="JG57" s="81" t="str">
        <f t="shared" si="70"/>
        <v>ок!</v>
      </c>
      <c r="JH57" s="80">
        <v>2</v>
      </c>
      <c r="JI57" s="61" t="s">
        <v>356</v>
      </c>
      <c r="JJ57" s="60" t="s">
        <v>356</v>
      </c>
      <c r="JK57" s="60" t="s">
        <v>356</v>
      </c>
      <c r="JL57" s="60" t="s">
        <v>356</v>
      </c>
      <c r="JM57" s="60" t="s">
        <v>356</v>
      </c>
      <c r="JN57" s="60" t="s">
        <v>356</v>
      </c>
      <c r="JO57" s="60" t="s">
        <v>356</v>
      </c>
      <c r="JP57" s="60" t="s">
        <v>356</v>
      </c>
      <c r="JQ57" s="60" t="s">
        <v>356</v>
      </c>
      <c r="JR57" s="60" t="s">
        <v>356</v>
      </c>
      <c r="JS57" s="60" t="s">
        <v>356</v>
      </c>
      <c r="JT57" s="60" t="s">
        <v>356</v>
      </c>
      <c r="JU57" s="60" t="s">
        <v>356</v>
      </c>
      <c r="JV57" s="60" t="s">
        <v>356</v>
      </c>
      <c r="JW57" s="60" t="s">
        <v>356</v>
      </c>
      <c r="JX57" s="60" t="s">
        <v>356</v>
      </c>
      <c r="JY57" s="60" t="s">
        <v>47</v>
      </c>
      <c r="JZ57" s="61" t="s">
        <v>328</v>
      </c>
      <c r="KA57" s="63" t="s">
        <v>328</v>
      </c>
      <c r="KB57" s="61" t="s">
        <v>356</v>
      </c>
      <c r="KC57" s="60" t="s">
        <v>356</v>
      </c>
      <c r="KD57" s="60" t="s">
        <v>356</v>
      </c>
      <c r="KE57" s="60" t="s">
        <v>356</v>
      </c>
      <c r="KF57" s="60" t="s">
        <v>356</v>
      </c>
      <c r="KG57" s="60" t="s">
        <v>356</v>
      </c>
      <c r="KH57" s="60" t="s">
        <v>356</v>
      </c>
      <c r="KI57" s="60" t="s">
        <v>356</v>
      </c>
      <c r="KJ57" s="60" t="s">
        <v>356</v>
      </c>
      <c r="KK57" s="60" t="s">
        <v>356</v>
      </c>
      <c r="KL57" s="60" t="s">
        <v>356</v>
      </c>
      <c r="KM57" s="60" t="s">
        <v>356</v>
      </c>
      <c r="KN57" s="60" t="s">
        <v>356</v>
      </c>
      <c r="KO57" s="60" t="s">
        <v>356</v>
      </c>
      <c r="KP57" s="60" t="s">
        <v>356</v>
      </c>
      <c r="KQ57" s="60" t="s">
        <v>356</v>
      </c>
      <c r="KR57" s="60" t="s">
        <v>356</v>
      </c>
      <c r="KS57" s="60" t="s">
        <v>356</v>
      </c>
      <c r="KT57" s="60" t="s">
        <v>356</v>
      </c>
      <c r="KU57" s="60" t="s">
        <v>356</v>
      </c>
      <c r="KV57" s="60" t="s">
        <v>356</v>
      </c>
      <c r="KW57" s="60" t="s">
        <v>356</v>
      </c>
      <c r="KX57" s="60" t="s">
        <v>356</v>
      </c>
      <c r="KY57" s="60" t="s">
        <v>369</v>
      </c>
      <c r="KZ57" s="60" t="s">
        <v>328</v>
      </c>
      <c r="LA57" s="60" t="s">
        <v>328</v>
      </c>
      <c r="LB57" s="60" t="s">
        <v>328</v>
      </c>
      <c r="LC57" s="60" t="s">
        <v>328</v>
      </c>
      <c r="LD57" s="60" t="s">
        <v>328</v>
      </c>
      <c r="LE57" s="60" t="s">
        <v>328</v>
      </c>
      <c r="LF57" s="60" t="s">
        <v>328</v>
      </c>
      <c r="LG57" s="60" t="s">
        <v>328</v>
      </c>
      <c r="LH57" s="78" t="s">
        <v>328</v>
      </c>
      <c r="LI57" s="61">
        <f t="shared" si="44"/>
        <v>39</v>
      </c>
      <c r="LJ57" s="60">
        <f t="shared" si="45"/>
        <v>0</v>
      </c>
      <c r="LK57" s="60">
        <f t="shared" si="71"/>
        <v>0</v>
      </c>
      <c r="LL57" s="60">
        <f t="shared" si="46"/>
        <v>0</v>
      </c>
      <c r="LM57" s="60">
        <f t="shared" si="72"/>
        <v>2</v>
      </c>
      <c r="LN57" s="60">
        <f t="shared" si="73"/>
        <v>0</v>
      </c>
      <c r="LO57" s="60">
        <f t="shared" si="74"/>
        <v>0</v>
      </c>
      <c r="LP57" s="60">
        <f t="shared" si="75"/>
        <v>11</v>
      </c>
      <c r="LQ57" s="81" t="str">
        <f t="shared" si="76"/>
        <v>ок!</v>
      </c>
      <c r="LR57" s="80">
        <v>3</v>
      </c>
      <c r="LS57" s="61" t="s">
        <v>357</v>
      </c>
      <c r="LT57" s="60" t="s">
        <v>357</v>
      </c>
      <c r="LU57" s="60" t="s">
        <v>357</v>
      </c>
      <c r="LV57" s="60" t="s">
        <v>357</v>
      </c>
      <c r="LW57" s="60" t="s">
        <v>357</v>
      </c>
      <c r="LX57" s="60" t="s">
        <v>357</v>
      </c>
      <c r="LY57" s="60" t="s">
        <v>357</v>
      </c>
      <c r="LZ57" s="60" t="s">
        <v>357</v>
      </c>
      <c r="MA57" s="60" t="s">
        <v>357</v>
      </c>
      <c r="MB57" s="60" t="s">
        <v>357</v>
      </c>
      <c r="MC57" s="60" t="s">
        <v>357</v>
      </c>
      <c r="MD57" s="60" t="s">
        <v>357</v>
      </c>
      <c r="ME57" s="60" t="s">
        <v>357</v>
      </c>
      <c r="MF57" s="60" t="s">
        <v>357</v>
      </c>
      <c r="MG57" s="60" t="s">
        <v>357</v>
      </c>
      <c r="MH57" s="60" t="s">
        <v>357</v>
      </c>
      <c r="MI57" s="60" t="s">
        <v>47</v>
      </c>
      <c r="MJ57" s="61" t="s">
        <v>328</v>
      </c>
      <c r="MK57" s="63" t="s">
        <v>328</v>
      </c>
      <c r="ML57" s="61" t="s">
        <v>357</v>
      </c>
      <c r="MM57" s="60" t="s">
        <v>357</v>
      </c>
      <c r="MN57" s="60" t="s">
        <v>357</v>
      </c>
      <c r="MO57" s="60" t="s">
        <v>357</v>
      </c>
      <c r="MP57" s="60" t="s">
        <v>357</v>
      </c>
      <c r="MQ57" s="60" t="s">
        <v>357</v>
      </c>
      <c r="MR57" s="60" t="s">
        <v>357</v>
      </c>
      <c r="MS57" s="60" t="s">
        <v>357</v>
      </c>
      <c r="MT57" s="60" t="s">
        <v>357</v>
      </c>
      <c r="MU57" s="60" t="s">
        <v>357</v>
      </c>
      <c r="MV57" s="60" t="s">
        <v>357</v>
      </c>
      <c r="MW57" s="60" t="s">
        <v>357</v>
      </c>
      <c r="MX57" s="60" t="s">
        <v>357</v>
      </c>
      <c r="MY57" s="60" t="s">
        <v>357</v>
      </c>
      <c r="MZ57" s="60" t="s">
        <v>357</v>
      </c>
      <c r="NA57" s="60" t="s">
        <v>357</v>
      </c>
      <c r="NB57" s="60" t="s">
        <v>357</v>
      </c>
      <c r="NC57" s="60" t="s">
        <v>357</v>
      </c>
      <c r="ND57" s="60" t="s">
        <v>357</v>
      </c>
      <c r="NE57" s="60" t="s">
        <v>357</v>
      </c>
      <c r="NF57" s="60" t="s">
        <v>357</v>
      </c>
      <c r="NG57" s="60" t="s">
        <v>357</v>
      </c>
      <c r="NH57" s="60" t="s">
        <v>357</v>
      </c>
      <c r="NI57" s="60" t="s">
        <v>47</v>
      </c>
      <c r="NJ57" s="60" t="s">
        <v>328</v>
      </c>
      <c r="NK57" s="60" t="s">
        <v>328</v>
      </c>
      <c r="NL57" s="60" t="s">
        <v>328</v>
      </c>
      <c r="NM57" s="60" t="s">
        <v>328</v>
      </c>
      <c r="NN57" s="60" t="s">
        <v>328</v>
      </c>
      <c r="NO57" s="60" t="s">
        <v>328</v>
      </c>
      <c r="NP57" s="60" t="s">
        <v>328</v>
      </c>
      <c r="NQ57" s="60" t="s">
        <v>328</v>
      </c>
      <c r="NR57" s="78" t="s">
        <v>328</v>
      </c>
      <c r="NS57" s="61">
        <f t="shared" si="47"/>
        <v>39</v>
      </c>
      <c r="NT57" s="60">
        <f t="shared" si="48"/>
        <v>0</v>
      </c>
      <c r="NU57" s="60">
        <f t="shared" si="78"/>
        <v>0</v>
      </c>
      <c r="NV57" s="60">
        <f t="shared" si="79"/>
        <v>0</v>
      </c>
      <c r="NW57" s="60">
        <f t="shared" si="80"/>
        <v>2</v>
      </c>
      <c r="NX57" s="60">
        <f t="shared" si="81"/>
        <v>0</v>
      </c>
      <c r="NY57" s="60">
        <f t="shared" si="82"/>
        <v>0</v>
      </c>
      <c r="NZ57" s="60">
        <f t="shared" si="83"/>
        <v>11</v>
      </c>
      <c r="OA57" s="81" t="str">
        <f t="shared" si="84"/>
        <v>ок!</v>
      </c>
      <c r="OB57" s="80">
        <v>4</v>
      </c>
      <c r="OC57" s="61" t="s">
        <v>357</v>
      </c>
      <c r="OD57" s="61" t="s">
        <v>357</v>
      </c>
      <c r="OE57" s="61" t="s">
        <v>357</v>
      </c>
      <c r="OF57" s="61" t="s">
        <v>357</v>
      </c>
      <c r="OG57" s="60" t="s">
        <v>357</v>
      </c>
      <c r="OH57" s="60" t="s">
        <v>357</v>
      </c>
      <c r="OI57" s="60" t="s">
        <v>357</v>
      </c>
      <c r="OJ57" s="60" t="s">
        <v>357</v>
      </c>
      <c r="OK57" s="60" t="s">
        <v>357</v>
      </c>
      <c r="OL57" s="60" t="s">
        <v>357</v>
      </c>
      <c r="OM57" s="60" t="s">
        <v>357</v>
      </c>
      <c r="ON57" s="60" t="s">
        <v>357</v>
      </c>
      <c r="OO57" s="60" t="s">
        <v>357</v>
      </c>
      <c r="OP57" s="60" t="s">
        <v>357</v>
      </c>
      <c r="OQ57" s="60" t="s">
        <v>357</v>
      </c>
      <c r="OR57" s="60" t="s">
        <v>357</v>
      </c>
      <c r="OS57" s="60" t="s">
        <v>357</v>
      </c>
      <c r="OT57" s="61" t="s">
        <v>328</v>
      </c>
      <c r="OU57" s="63" t="s">
        <v>328</v>
      </c>
      <c r="OV57" s="61" t="s">
        <v>357</v>
      </c>
      <c r="OW57" s="60" t="s">
        <v>357</v>
      </c>
      <c r="OX57" s="60" t="s">
        <v>357</v>
      </c>
      <c r="OY57" s="60" t="s">
        <v>357</v>
      </c>
      <c r="OZ57" s="60" t="s">
        <v>357</v>
      </c>
      <c r="PA57" s="60" t="s">
        <v>357</v>
      </c>
      <c r="PB57" s="60" t="s">
        <v>363</v>
      </c>
      <c r="PC57" s="60" t="s">
        <v>376</v>
      </c>
      <c r="PD57" s="60" t="s">
        <v>376</v>
      </c>
      <c r="PE57" s="60" t="s">
        <v>376</v>
      </c>
      <c r="PF57" s="60" t="s">
        <v>376</v>
      </c>
      <c r="PG57" s="60" t="s">
        <v>376</v>
      </c>
      <c r="PH57" s="60" t="s">
        <v>395</v>
      </c>
      <c r="PI57" s="60" t="s">
        <v>360</v>
      </c>
      <c r="PJ57" s="60" t="s">
        <v>347</v>
      </c>
      <c r="PK57" s="60" t="s">
        <v>347</v>
      </c>
      <c r="PL57" s="60" t="s">
        <v>347</v>
      </c>
      <c r="PM57" s="60" t="s">
        <v>347</v>
      </c>
      <c r="PN57" s="60" t="s">
        <v>31</v>
      </c>
      <c r="PO57" s="60" t="s">
        <v>31</v>
      </c>
      <c r="PP57" s="60" t="s">
        <v>31</v>
      </c>
      <c r="PQ57" s="60" t="s">
        <v>31</v>
      </c>
      <c r="PR57" s="60" t="s">
        <v>336</v>
      </c>
      <c r="PS57" s="60" t="s">
        <v>336</v>
      </c>
      <c r="PT57" s="60" t="s">
        <v>354</v>
      </c>
      <c r="PU57" s="60" t="s">
        <v>354</v>
      </c>
      <c r="PV57" s="60" t="s">
        <v>354</v>
      </c>
      <c r="PW57" s="60" t="s">
        <v>354</v>
      </c>
      <c r="PX57" s="60" t="s">
        <v>354</v>
      </c>
      <c r="PY57" s="60" t="s">
        <v>354</v>
      </c>
      <c r="PZ57" s="60" t="s">
        <v>354</v>
      </c>
      <c r="QA57" s="60" t="s">
        <v>354</v>
      </c>
      <c r="QB57" s="78" t="s">
        <v>354</v>
      </c>
      <c r="QC57" s="61">
        <f>COUNTIF(OC57:QB57,"")+COUNTIF(OC57:QB57,"|*")/2+COUNTIF(OC57:QB57,"*|")/2+COUNTIF(OC57:QB57,"у")+COUNTIF(OC57:QB57,"п")</f>
        <v>23</v>
      </c>
      <c r="QD57" s="60">
        <f>COUNTIF(OC57:QB57,"УП*")+COUNTIF(OC57:QB57,"*|УП*")/2-COUNTIF(OC57:QB57,"УП*|*")/2</f>
        <v>0</v>
      </c>
      <c r="QE57" s="60">
        <f>COUNTIF(OC57:QB57,"ПП.Д")</f>
        <v>4</v>
      </c>
      <c r="QF57" s="60">
        <f t="shared" si="93"/>
        <v>6</v>
      </c>
      <c r="QG57" s="60">
        <f>COUNTIF(OC57:QB57,"С*")+COUNTIF(OC57:QB57,"*|С*")/2-COUNTIF(OC57:QB57,"С*|*")/2</f>
        <v>2</v>
      </c>
      <c r="QH57" s="60">
        <f>COUNTIF(OC57:QB57,"Д")</f>
        <v>4</v>
      </c>
      <c r="QI57" s="60">
        <f>COUNTIF(OC57:QB57,"ГИА")</f>
        <v>2</v>
      </c>
      <c r="QJ57" s="60">
        <f>COUNTIF(OC57:QB57,"К")+COUNTIF(OC57:QB57,"*|К")/2+COUNTIF(OC57:QB57,"К|*")/2</f>
        <v>2</v>
      </c>
      <c r="QK57" s="81" t="str">
        <f>IF(SUM(QC57:QJ57)+COUNTIF(OC57:QB57,"=~*")=52,"ок!","ОШ!")</f>
        <v>ок!</v>
      </c>
      <c r="QL57" s="68"/>
      <c r="QM57" s="68"/>
      <c r="QN57" s="68"/>
      <c r="QO57" s="68"/>
      <c r="QP57" s="68"/>
      <c r="QQ57" s="68"/>
      <c r="QR57" s="68"/>
      <c r="QS57" s="68"/>
      <c r="QT57" s="68"/>
      <c r="QU57" s="68"/>
      <c r="QV57" s="68"/>
      <c r="QW57" s="68"/>
      <c r="QX57" s="68"/>
      <c r="QY57" s="68"/>
      <c r="QZ57" s="68"/>
      <c r="RA57" s="68"/>
      <c r="RB57" s="68"/>
      <c r="RC57" s="68"/>
      <c r="RD57" s="68"/>
      <c r="RE57" s="68"/>
      <c r="RF57" s="68"/>
      <c r="RG57" s="68"/>
      <c r="RH57" s="68"/>
      <c r="RI57" s="68"/>
      <c r="RJ57" s="68"/>
      <c r="RK57" s="68"/>
      <c r="RL57" s="68"/>
      <c r="RM57" s="68"/>
      <c r="RN57" s="68"/>
      <c r="RO57" s="68"/>
      <c r="RP57" s="68"/>
      <c r="RQ57" s="68"/>
      <c r="RR57" s="68"/>
      <c r="RS57" s="68"/>
      <c r="RT57" s="68"/>
      <c r="RU57" s="68"/>
      <c r="RV57" s="68"/>
      <c r="RW57" s="68"/>
      <c r="RX57" s="68"/>
      <c r="RY57" s="68"/>
      <c r="RZ57" s="68"/>
      <c r="SA57" s="68"/>
      <c r="SB57" s="68"/>
      <c r="SC57" s="68"/>
      <c r="SD57" s="68"/>
      <c r="SE57" s="68"/>
      <c r="SF57" s="68"/>
      <c r="SG57" s="68"/>
      <c r="SH57" s="68"/>
      <c r="SI57" s="68"/>
      <c r="SJ57" s="68"/>
      <c r="SK57" s="68"/>
      <c r="SL57" s="68"/>
      <c r="SM57" s="61"/>
      <c r="SN57" s="60"/>
      <c r="SO57" s="60"/>
      <c r="SP57" s="60"/>
      <c r="SQ57" s="60"/>
      <c r="SR57" s="60"/>
      <c r="SS57" s="60"/>
      <c r="ST57" s="60"/>
      <c r="SU57" s="81"/>
      <c r="UW57" s="61"/>
      <c r="UX57" s="60"/>
      <c r="UY57" s="60"/>
      <c r="UZ57" s="60"/>
      <c r="VA57" s="60"/>
      <c r="VB57" s="60"/>
      <c r="VC57" s="60"/>
      <c r="VD57" s="60"/>
      <c r="VE57" s="81"/>
      <c r="XG57" s="61"/>
      <c r="XH57" s="60"/>
      <c r="XI57" s="60"/>
      <c r="XJ57" s="60"/>
      <c r="XK57" s="60"/>
      <c r="XL57" s="60"/>
      <c r="XM57" s="60"/>
      <c r="XN57" s="60"/>
      <c r="XO57" s="81"/>
    </row>
    <row r="58" spans="1:639" hidden="1" x14ac:dyDescent="0.25">
      <c r="A58" s="70" t="str">
        <f t="shared" si="33"/>
        <v>Б24.02.02 Пр-во АД(2014)11 кл., очно-заочная</v>
      </c>
      <c r="B58" s="177" t="s">
        <v>659</v>
      </c>
      <c r="C58" s="178" t="s">
        <v>94</v>
      </c>
      <c r="D58" s="178" t="s">
        <v>355</v>
      </c>
      <c r="E58" s="178"/>
      <c r="F58" s="177">
        <v>2014</v>
      </c>
      <c r="G58" s="191">
        <f t="shared" si="56"/>
        <v>187</v>
      </c>
      <c r="H58" s="191">
        <f t="shared" si="57"/>
        <v>230</v>
      </c>
      <c r="I58" s="191" t="str">
        <f>IF(VLOOKUP(B58,ФГОС!A$3:U$34,5,FALSE)=INT(H58/62),INT(H58/62),"ОШ!")</f>
        <v>ОШ!</v>
      </c>
      <c r="J58" s="191">
        <f>IF(VLOOKUP(B58,ФГОС!A$3:U$34,6,FALSE)=INT(MOD(H58,62)/4.332),INT(MOD(H58,62)/4.332),"ОШ!")</f>
        <v>10</v>
      </c>
      <c r="K58" s="191">
        <f t="shared" si="58"/>
        <v>141</v>
      </c>
      <c r="L58" s="191">
        <f t="shared" si="59"/>
        <v>0</v>
      </c>
      <c r="M58" s="191">
        <f t="shared" si="60"/>
        <v>6</v>
      </c>
      <c r="N58" s="191">
        <f t="shared" si="61"/>
        <v>4</v>
      </c>
      <c r="O58" s="191">
        <f t="shared" si="62"/>
        <v>7</v>
      </c>
      <c r="P58" s="191">
        <f t="shared" si="63"/>
        <v>4</v>
      </c>
      <c r="Q58" s="191">
        <f t="shared" si="64"/>
        <v>2</v>
      </c>
      <c r="R58" s="191">
        <f t="shared" si="65"/>
        <v>35</v>
      </c>
      <c r="S58" s="237" t="str">
        <f>IF(VLOOKUP(B58,ФГОС!A$3:U$34,21,FALSE)=SUM(K58:R58),"ок!","ОШ!")</f>
        <v>ОШ!</v>
      </c>
      <c r="GX58" s="67">
        <v>1</v>
      </c>
      <c r="GY58" s="61"/>
      <c r="GZ58" s="60"/>
      <c r="HA58" s="60"/>
      <c r="HB58" s="60"/>
      <c r="HC58" s="60"/>
      <c r="HD58" s="60"/>
      <c r="HE58" s="60"/>
      <c r="HF58" s="60"/>
      <c r="HG58" s="60"/>
      <c r="HH58" s="60"/>
      <c r="HI58" s="60"/>
      <c r="HJ58" s="60"/>
      <c r="HK58" s="60"/>
      <c r="HL58" s="60"/>
      <c r="HM58" s="60"/>
      <c r="HN58" s="60"/>
      <c r="HO58" s="60"/>
      <c r="HP58" s="61" t="s">
        <v>328</v>
      </c>
      <c r="HQ58" s="78" t="s">
        <v>328</v>
      </c>
      <c r="HR58" s="61"/>
      <c r="HS58" s="60"/>
      <c r="HT58" s="60"/>
      <c r="HU58" s="60"/>
      <c r="HV58" s="60"/>
      <c r="HW58" s="60"/>
      <c r="HX58" s="60"/>
      <c r="HY58" s="60"/>
      <c r="HZ58" s="60"/>
      <c r="IA58" s="60"/>
      <c r="IB58" s="60"/>
      <c r="IC58" s="60"/>
      <c r="ID58" s="60"/>
      <c r="IE58" s="60"/>
      <c r="IF58" s="60"/>
      <c r="IG58" s="60"/>
      <c r="IH58" s="60"/>
      <c r="II58" s="60"/>
      <c r="IJ58" s="60"/>
      <c r="IK58" s="60"/>
      <c r="IL58" s="60"/>
      <c r="IM58" s="60"/>
      <c r="IN58" s="60"/>
      <c r="IO58" s="60" t="s">
        <v>47</v>
      </c>
      <c r="IP58" s="60" t="s">
        <v>328</v>
      </c>
      <c r="IQ58" s="60" t="s">
        <v>328</v>
      </c>
      <c r="IR58" s="60" t="s">
        <v>328</v>
      </c>
      <c r="IS58" s="60" t="s">
        <v>328</v>
      </c>
      <c r="IT58" s="60" t="s">
        <v>328</v>
      </c>
      <c r="IU58" s="60" t="s">
        <v>328</v>
      </c>
      <c r="IV58" s="60" t="s">
        <v>328</v>
      </c>
      <c r="IW58" s="60" t="s">
        <v>328</v>
      </c>
      <c r="IX58" s="63" t="s">
        <v>328</v>
      </c>
      <c r="IY58" s="61">
        <f t="shared" si="40"/>
        <v>40</v>
      </c>
      <c r="IZ58" s="60">
        <f t="shared" si="41"/>
        <v>0</v>
      </c>
      <c r="JA58" s="60">
        <f t="shared" si="66"/>
        <v>0</v>
      </c>
      <c r="JB58" s="60">
        <f t="shared" si="42"/>
        <v>0</v>
      </c>
      <c r="JC58" s="60">
        <f t="shared" si="67"/>
        <v>1</v>
      </c>
      <c r="JD58" s="60">
        <f t="shared" si="68"/>
        <v>0</v>
      </c>
      <c r="JE58" s="60">
        <f t="shared" si="77"/>
        <v>0</v>
      </c>
      <c r="JF58" s="60">
        <f t="shared" si="69"/>
        <v>11</v>
      </c>
      <c r="JG58" s="81" t="str">
        <f t="shared" si="70"/>
        <v>ок!</v>
      </c>
      <c r="JH58" s="80">
        <v>2</v>
      </c>
      <c r="JI58" s="61" t="s">
        <v>356</v>
      </c>
      <c r="JJ58" s="60" t="s">
        <v>356</v>
      </c>
      <c r="JK58" s="60" t="s">
        <v>356</v>
      </c>
      <c r="JL58" s="60" t="s">
        <v>356</v>
      </c>
      <c r="JM58" s="60" t="s">
        <v>356</v>
      </c>
      <c r="JN58" s="60" t="s">
        <v>356</v>
      </c>
      <c r="JO58" s="60" t="s">
        <v>356</v>
      </c>
      <c r="JP58" s="60" t="s">
        <v>356</v>
      </c>
      <c r="JQ58" s="60" t="s">
        <v>356</v>
      </c>
      <c r="JR58" s="60" t="s">
        <v>356</v>
      </c>
      <c r="JS58" s="60" t="s">
        <v>356</v>
      </c>
      <c r="JT58" s="60" t="s">
        <v>356</v>
      </c>
      <c r="JU58" s="60" t="s">
        <v>356</v>
      </c>
      <c r="JV58" s="60" t="s">
        <v>356</v>
      </c>
      <c r="JW58" s="60" t="s">
        <v>356</v>
      </c>
      <c r="JX58" s="60" t="s">
        <v>356</v>
      </c>
      <c r="JY58" s="60" t="s">
        <v>47</v>
      </c>
      <c r="JZ58" s="61" t="s">
        <v>328</v>
      </c>
      <c r="KA58" s="63" t="s">
        <v>328</v>
      </c>
      <c r="KB58" s="61" t="s">
        <v>356</v>
      </c>
      <c r="KC58" s="60" t="s">
        <v>356</v>
      </c>
      <c r="KD58" s="60" t="s">
        <v>356</v>
      </c>
      <c r="KE58" s="60" t="s">
        <v>356</v>
      </c>
      <c r="KF58" s="60" t="s">
        <v>356</v>
      </c>
      <c r="KG58" s="60" t="s">
        <v>356</v>
      </c>
      <c r="KH58" s="60" t="s">
        <v>356</v>
      </c>
      <c r="KI58" s="60" t="s">
        <v>356</v>
      </c>
      <c r="KJ58" s="60" t="s">
        <v>356</v>
      </c>
      <c r="KK58" s="60" t="s">
        <v>356</v>
      </c>
      <c r="KL58" s="60" t="s">
        <v>356</v>
      </c>
      <c r="KM58" s="60" t="s">
        <v>356</v>
      </c>
      <c r="KN58" s="60" t="s">
        <v>356</v>
      </c>
      <c r="KO58" s="60" t="s">
        <v>356</v>
      </c>
      <c r="KP58" s="60" t="s">
        <v>356</v>
      </c>
      <c r="KQ58" s="60" t="s">
        <v>356</v>
      </c>
      <c r="KR58" s="60" t="s">
        <v>356</v>
      </c>
      <c r="KS58" s="60" t="s">
        <v>356</v>
      </c>
      <c r="KT58" s="60" t="s">
        <v>356</v>
      </c>
      <c r="KU58" s="60" t="s">
        <v>356</v>
      </c>
      <c r="KV58" s="60" t="s">
        <v>356</v>
      </c>
      <c r="KW58" s="60" t="s">
        <v>356</v>
      </c>
      <c r="KX58" s="60" t="s">
        <v>356</v>
      </c>
      <c r="KY58" s="60" t="s">
        <v>360</v>
      </c>
      <c r="KZ58" s="60" t="s">
        <v>328</v>
      </c>
      <c r="LA58" s="60" t="s">
        <v>328</v>
      </c>
      <c r="LB58" s="60" t="s">
        <v>328</v>
      </c>
      <c r="LC58" s="60" t="s">
        <v>328</v>
      </c>
      <c r="LD58" s="60" t="s">
        <v>328</v>
      </c>
      <c r="LE58" s="60" t="s">
        <v>328</v>
      </c>
      <c r="LF58" s="60" t="s">
        <v>328</v>
      </c>
      <c r="LG58" s="60" t="s">
        <v>328</v>
      </c>
      <c r="LH58" s="78" t="s">
        <v>328</v>
      </c>
      <c r="LI58" s="61">
        <f t="shared" si="44"/>
        <v>39</v>
      </c>
      <c r="LJ58" s="60">
        <f t="shared" si="45"/>
        <v>0</v>
      </c>
      <c r="LK58" s="60">
        <f t="shared" si="71"/>
        <v>0</v>
      </c>
      <c r="LL58" s="60">
        <f t="shared" si="46"/>
        <v>0</v>
      </c>
      <c r="LM58" s="60">
        <f t="shared" si="72"/>
        <v>2</v>
      </c>
      <c r="LN58" s="60">
        <f t="shared" si="73"/>
        <v>0</v>
      </c>
      <c r="LO58" s="60">
        <f t="shared" si="74"/>
        <v>0</v>
      </c>
      <c r="LP58" s="60">
        <f t="shared" si="75"/>
        <v>11</v>
      </c>
      <c r="LQ58" s="81" t="str">
        <f t="shared" si="76"/>
        <v>ок!</v>
      </c>
      <c r="LR58" s="80">
        <v>3</v>
      </c>
      <c r="LS58" s="61" t="s">
        <v>357</v>
      </c>
      <c r="LT58" s="60" t="s">
        <v>357</v>
      </c>
      <c r="LU58" s="60" t="s">
        <v>357</v>
      </c>
      <c r="LV58" s="60" t="s">
        <v>357</v>
      </c>
      <c r="LW58" s="60" t="s">
        <v>357</v>
      </c>
      <c r="LX58" s="60" t="s">
        <v>357</v>
      </c>
      <c r="LY58" s="60" t="s">
        <v>357</v>
      </c>
      <c r="LZ58" s="60" t="s">
        <v>357</v>
      </c>
      <c r="MA58" s="60" t="s">
        <v>357</v>
      </c>
      <c r="MB58" s="60" t="s">
        <v>357</v>
      </c>
      <c r="MC58" s="60" t="s">
        <v>357</v>
      </c>
      <c r="MD58" s="60" t="s">
        <v>357</v>
      </c>
      <c r="ME58" s="60" t="s">
        <v>357</v>
      </c>
      <c r="MF58" s="60" t="s">
        <v>357</v>
      </c>
      <c r="MG58" s="60" t="s">
        <v>357</v>
      </c>
      <c r="MH58" s="60" t="s">
        <v>357</v>
      </c>
      <c r="MI58" s="60" t="s">
        <v>47</v>
      </c>
      <c r="MJ58" s="61" t="s">
        <v>328</v>
      </c>
      <c r="MK58" s="63" t="s">
        <v>328</v>
      </c>
      <c r="ML58" s="61" t="s">
        <v>357</v>
      </c>
      <c r="MM58" s="60" t="s">
        <v>357</v>
      </c>
      <c r="MN58" s="60" t="s">
        <v>357</v>
      </c>
      <c r="MO58" s="60" t="s">
        <v>357</v>
      </c>
      <c r="MP58" s="60" t="s">
        <v>357</v>
      </c>
      <c r="MQ58" s="60" t="s">
        <v>357</v>
      </c>
      <c r="MR58" s="60" t="s">
        <v>357</v>
      </c>
      <c r="MS58" s="60" t="s">
        <v>357</v>
      </c>
      <c r="MT58" s="60" t="s">
        <v>357</v>
      </c>
      <c r="MU58" s="60" t="s">
        <v>357</v>
      </c>
      <c r="MV58" s="60" t="s">
        <v>357</v>
      </c>
      <c r="MW58" s="60" t="s">
        <v>357</v>
      </c>
      <c r="MX58" s="60" t="s">
        <v>357</v>
      </c>
      <c r="MY58" s="60" t="s">
        <v>357</v>
      </c>
      <c r="MZ58" s="60" t="s">
        <v>357</v>
      </c>
      <c r="NA58" s="60" t="s">
        <v>357</v>
      </c>
      <c r="NB58" s="60" t="s">
        <v>357</v>
      </c>
      <c r="NC58" s="60" t="s">
        <v>357</v>
      </c>
      <c r="ND58" s="60" t="s">
        <v>357</v>
      </c>
      <c r="NE58" s="60" t="s">
        <v>357</v>
      </c>
      <c r="NF58" s="60" t="s">
        <v>357</v>
      </c>
      <c r="NG58" s="60" t="s">
        <v>357</v>
      </c>
      <c r="NH58" s="60" t="s">
        <v>357</v>
      </c>
      <c r="NI58" s="60" t="s">
        <v>369</v>
      </c>
      <c r="NJ58" s="60" t="s">
        <v>328</v>
      </c>
      <c r="NK58" s="60" t="s">
        <v>328</v>
      </c>
      <c r="NL58" s="60" t="s">
        <v>328</v>
      </c>
      <c r="NM58" s="60" t="s">
        <v>328</v>
      </c>
      <c r="NN58" s="60" t="s">
        <v>328</v>
      </c>
      <c r="NO58" s="60" t="s">
        <v>328</v>
      </c>
      <c r="NP58" s="60" t="s">
        <v>328</v>
      </c>
      <c r="NQ58" s="60" t="s">
        <v>328</v>
      </c>
      <c r="NR58" s="78" t="s">
        <v>328</v>
      </c>
      <c r="NS58" s="61">
        <f t="shared" si="47"/>
        <v>39</v>
      </c>
      <c r="NT58" s="60">
        <f t="shared" si="48"/>
        <v>0</v>
      </c>
      <c r="NU58" s="60">
        <f t="shared" si="78"/>
        <v>0</v>
      </c>
      <c r="NV58" s="60">
        <f t="shared" si="79"/>
        <v>0</v>
      </c>
      <c r="NW58" s="60">
        <f t="shared" si="80"/>
        <v>2</v>
      </c>
      <c r="NX58" s="60">
        <f t="shared" si="81"/>
        <v>0</v>
      </c>
      <c r="NY58" s="60">
        <f t="shared" si="82"/>
        <v>0</v>
      </c>
      <c r="NZ58" s="60">
        <f t="shared" si="83"/>
        <v>11</v>
      </c>
      <c r="OA58" s="81" t="str">
        <f t="shared" si="84"/>
        <v>ок!</v>
      </c>
      <c r="OB58" s="80">
        <v>4</v>
      </c>
      <c r="OC58" s="61" t="s">
        <v>357</v>
      </c>
      <c r="OD58" s="61" t="s">
        <v>357</v>
      </c>
      <c r="OE58" s="61" t="s">
        <v>357</v>
      </c>
      <c r="OF58" s="61" t="s">
        <v>357</v>
      </c>
      <c r="OG58" s="60" t="s">
        <v>357</v>
      </c>
      <c r="OH58" s="60" t="s">
        <v>357</v>
      </c>
      <c r="OI58" s="60" t="s">
        <v>357</v>
      </c>
      <c r="OJ58" s="60" t="s">
        <v>357</v>
      </c>
      <c r="OK58" s="60" t="s">
        <v>357</v>
      </c>
      <c r="OL58" s="60" t="s">
        <v>357</v>
      </c>
      <c r="OM58" s="60" t="s">
        <v>357</v>
      </c>
      <c r="ON58" s="60" t="s">
        <v>357</v>
      </c>
      <c r="OO58" s="60" t="s">
        <v>357</v>
      </c>
      <c r="OP58" s="60" t="s">
        <v>357</v>
      </c>
      <c r="OQ58" s="60" t="s">
        <v>357</v>
      </c>
      <c r="OR58" s="60" t="s">
        <v>357</v>
      </c>
      <c r="OS58" s="60" t="s">
        <v>357</v>
      </c>
      <c r="OT58" s="61" t="s">
        <v>328</v>
      </c>
      <c r="OU58" s="63" t="s">
        <v>328</v>
      </c>
      <c r="OV58" s="61" t="s">
        <v>357</v>
      </c>
      <c r="OW58" s="60" t="s">
        <v>357</v>
      </c>
      <c r="OX58" s="60" t="s">
        <v>357</v>
      </c>
      <c r="OY58" s="60" t="s">
        <v>357</v>
      </c>
      <c r="OZ58" s="60" t="s">
        <v>357</v>
      </c>
      <c r="PA58" s="60" t="s">
        <v>357</v>
      </c>
      <c r="PB58" s="60" t="s">
        <v>363</v>
      </c>
      <c r="PC58" s="60" t="s">
        <v>363</v>
      </c>
      <c r="PD58" s="60" t="s">
        <v>363</v>
      </c>
      <c r="PE58" s="60" t="s">
        <v>363</v>
      </c>
      <c r="PF58" s="60" t="s">
        <v>363</v>
      </c>
      <c r="PG58" s="60" t="s">
        <v>387</v>
      </c>
      <c r="PH58" s="60" t="s">
        <v>395</v>
      </c>
      <c r="PI58" s="60" t="s">
        <v>47</v>
      </c>
      <c r="PJ58" s="60" t="s">
        <v>347</v>
      </c>
      <c r="PK58" s="60" t="s">
        <v>347</v>
      </c>
      <c r="PL58" s="60" t="s">
        <v>347</v>
      </c>
      <c r="PM58" s="60" t="s">
        <v>347</v>
      </c>
      <c r="PN58" s="60" t="s">
        <v>31</v>
      </c>
      <c r="PO58" s="60" t="s">
        <v>31</v>
      </c>
      <c r="PP58" s="60" t="s">
        <v>31</v>
      </c>
      <c r="PQ58" s="60" t="s">
        <v>31</v>
      </c>
      <c r="PR58" s="60" t="s">
        <v>336</v>
      </c>
      <c r="PS58" s="60" t="s">
        <v>336</v>
      </c>
      <c r="PT58" s="60" t="s">
        <v>354</v>
      </c>
      <c r="PU58" s="60" t="s">
        <v>354</v>
      </c>
      <c r="PV58" s="60" t="s">
        <v>354</v>
      </c>
      <c r="PW58" s="60" t="s">
        <v>354</v>
      </c>
      <c r="PX58" s="60" t="s">
        <v>354</v>
      </c>
      <c r="PY58" s="60" t="s">
        <v>354</v>
      </c>
      <c r="PZ58" s="60" t="s">
        <v>354</v>
      </c>
      <c r="QA58" s="60" t="s">
        <v>354</v>
      </c>
      <c r="QB58" s="78" t="s">
        <v>354</v>
      </c>
      <c r="QC58" s="61">
        <f>COUNTIF(OC58:QB58,"")+COUNTIF(OC58:QB58,"|*")/2+COUNTIF(OC58:QB58,"*|")/2+COUNTIF(OC58:QB58,"у")+COUNTIF(OC58:QB58,"п")</f>
        <v>23</v>
      </c>
      <c r="QD58" s="60">
        <f>COUNTIF(OC58:QB58,"УП*")+COUNTIF(OC58:QB58,"*|УП*")/2-COUNTIF(OC58:QB58,"УП*|*")/2</f>
        <v>0</v>
      </c>
      <c r="QE58" s="60">
        <f>COUNTIF(OC58:QB58,"ПП.Д")</f>
        <v>4</v>
      </c>
      <c r="QF58" s="60">
        <f t="shared" si="93"/>
        <v>6</v>
      </c>
      <c r="QG58" s="60">
        <f>COUNTIF(OC58:QB58,"С*")+COUNTIF(OC58:QB58,"*|С*")/2-COUNTIF(OC58:QB58,"С*|*")/2</f>
        <v>2</v>
      </c>
      <c r="QH58" s="60">
        <f>COUNTIF(OC58:QB58,"Д")</f>
        <v>4</v>
      </c>
      <c r="QI58" s="60">
        <f>COUNTIF(OC58:QB58,"ГИА")</f>
        <v>2</v>
      </c>
      <c r="QJ58" s="60">
        <f>COUNTIF(OC58:QB58,"К")+COUNTIF(OC58:QB58,"*|К")/2+COUNTIF(OC58:QB58,"К|*")/2</f>
        <v>2</v>
      </c>
      <c r="QK58" s="81" t="str">
        <f>IF(SUM(QC58:QJ58)+COUNTIF(OC58:QB58,"=~*")=52,"ок!","ОШ!")</f>
        <v>ок!</v>
      </c>
      <c r="QL58" s="68"/>
      <c r="QM58" s="68"/>
      <c r="QN58" s="68"/>
      <c r="QO58" s="68"/>
      <c r="QP58" s="68"/>
      <c r="QQ58" s="68"/>
      <c r="QR58" s="68"/>
      <c r="QS58" s="68"/>
      <c r="QT58" s="68"/>
      <c r="QU58" s="68"/>
      <c r="QV58" s="68"/>
      <c r="QW58" s="68"/>
      <c r="QX58" s="68"/>
      <c r="QY58" s="68"/>
      <c r="QZ58" s="68"/>
      <c r="RA58" s="68"/>
      <c r="RB58" s="68"/>
      <c r="RC58" s="68"/>
      <c r="RD58" s="68"/>
      <c r="RE58" s="68"/>
      <c r="RF58" s="68"/>
      <c r="RG58" s="68"/>
      <c r="RH58" s="68"/>
      <c r="RI58" s="68"/>
      <c r="RJ58" s="68"/>
      <c r="RK58" s="68"/>
      <c r="RL58" s="68"/>
      <c r="RM58" s="68"/>
      <c r="RN58" s="68"/>
      <c r="RO58" s="68"/>
      <c r="RP58" s="68"/>
      <c r="RQ58" s="68"/>
      <c r="RR58" s="68"/>
      <c r="RS58" s="68"/>
      <c r="RT58" s="68"/>
      <c r="RU58" s="68"/>
      <c r="RV58" s="68"/>
      <c r="RW58" s="68"/>
      <c r="RX58" s="68"/>
      <c r="RY58" s="68"/>
      <c r="RZ58" s="68"/>
      <c r="SA58" s="68"/>
      <c r="SB58" s="68"/>
      <c r="SC58" s="68"/>
      <c r="SD58" s="68"/>
      <c r="SE58" s="68"/>
      <c r="SF58" s="68"/>
      <c r="SG58" s="68"/>
      <c r="SH58" s="68"/>
      <c r="SI58" s="68"/>
      <c r="SJ58" s="68"/>
      <c r="SK58" s="68"/>
      <c r="SL58" s="68"/>
      <c r="SM58" s="61"/>
      <c r="SN58" s="60"/>
      <c r="SO58" s="60"/>
      <c r="SP58" s="60"/>
      <c r="SQ58" s="60"/>
      <c r="SR58" s="60"/>
      <c r="SS58" s="60"/>
      <c r="ST58" s="60"/>
      <c r="SU58" s="81"/>
      <c r="SV58" s="68"/>
      <c r="SW58" s="68"/>
      <c r="SX58" s="68"/>
      <c r="SY58" s="68"/>
      <c r="SZ58" s="68"/>
      <c r="TA58" s="68"/>
      <c r="TB58" s="68"/>
      <c r="TC58" s="68"/>
      <c r="TD58" s="68"/>
      <c r="TE58" s="68"/>
      <c r="TF58" s="68"/>
      <c r="TG58" s="68"/>
      <c r="TH58" s="68"/>
      <c r="TI58" s="68"/>
      <c r="TJ58" s="68"/>
      <c r="TK58" s="68"/>
      <c r="TL58" s="68"/>
      <c r="TM58" s="68"/>
      <c r="TN58" s="68"/>
      <c r="TO58" s="68"/>
      <c r="TP58" s="68"/>
      <c r="TQ58" s="68"/>
      <c r="TR58" s="68"/>
      <c r="TS58" s="68"/>
      <c r="TT58" s="68"/>
      <c r="TU58" s="68"/>
      <c r="TV58" s="68"/>
      <c r="TW58" s="68"/>
      <c r="TX58" s="68"/>
      <c r="TY58" s="68"/>
      <c r="TZ58" s="68"/>
      <c r="UA58" s="68"/>
      <c r="UB58" s="68"/>
      <c r="UC58" s="68"/>
      <c r="UD58" s="68"/>
      <c r="UE58" s="68"/>
      <c r="UF58" s="68"/>
      <c r="UG58" s="68"/>
      <c r="UH58" s="68"/>
      <c r="UI58" s="68"/>
      <c r="UJ58" s="68"/>
      <c r="UK58" s="68"/>
      <c r="UL58" s="68"/>
      <c r="UM58" s="68"/>
      <c r="UN58" s="68"/>
      <c r="UO58" s="68"/>
      <c r="UP58" s="68"/>
      <c r="UQ58" s="68"/>
      <c r="UR58" s="68"/>
      <c r="US58" s="68"/>
      <c r="UT58" s="68"/>
      <c r="UU58" s="68"/>
      <c r="UV58" s="68"/>
      <c r="UW58" s="61"/>
      <c r="UX58" s="60"/>
      <c r="UY58" s="60"/>
      <c r="UZ58" s="60"/>
      <c r="VA58" s="60"/>
      <c r="VB58" s="60"/>
      <c r="VC58" s="60"/>
      <c r="VD58" s="60"/>
      <c r="VE58" s="81"/>
      <c r="XG58" s="61"/>
      <c r="XH58" s="60"/>
      <c r="XI58" s="60"/>
      <c r="XJ58" s="60"/>
      <c r="XK58" s="60"/>
      <c r="XL58" s="60"/>
      <c r="XM58" s="60"/>
      <c r="XN58" s="60"/>
      <c r="XO58" s="81"/>
    </row>
    <row r="59" spans="1:639" hidden="1" x14ac:dyDescent="0.25">
      <c r="A59" s="70" t="str">
        <f t="shared" si="33"/>
        <v>П11.01.01 Монтажник РЭАиП(2013)9 кл., очная</v>
      </c>
      <c r="B59" s="177" t="s">
        <v>662</v>
      </c>
      <c r="C59" s="178" t="s">
        <v>92</v>
      </c>
      <c r="D59" s="178" t="s">
        <v>350</v>
      </c>
      <c r="E59" s="178"/>
      <c r="F59" s="177">
        <v>2014</v>
      </c>
      <c r="G59" s="191">
        <f t="shared" si="56"/>
        <v>187</v>
      </c>
      <c r="H59" s="191">
        <f t="shared" si="57"/>
        <v>146</v>
      </c>
      <c r="I59" s="191">
        <f>IF(VLOOKUP(B59,ФГОС!A$3:U$34,5,FALSE)=INT(H59/62),INT(H59/62),"ОШ!")</f>
        <v>2</v>
      </c>
      <c r="J59" s="191">
        <f>IF(VLOOKUP(B59,ФГОС!A$3:U$34,6,FALSE)=INT(MOD(H59,62)/4.332),INT(MOD(H59,62)/4.332),"ОШ!")</f>
        <v>5</v>
      </c>
      <c r="K59" s="191">
        <f t="shared" si="58"/>
        <v>77</v>
      </c>
      <c r="L59" s="191">
        <f t="shared" si="59"/>
        <v>8</v>
      </c>
      <c r="M59" s="191">
        <f t="shared" si="60"/>
        <v>11</v>
      </c>
      <c r="N59" s="191">
        <f t="shared" si="61"/>
        <v>0</v>
      </c>
      <c r="O59" s="191">
        <f t="shared" si="62"/>
        <v>4</v>
      </c>
      <c r="P59" s="191">
        <f t="shared" si="63"/>
        <v>0</v>
      </c>
      <c r="Q59" s="191">
        <f t="shared" si="64"/>
        <v>1</v>
      </c>
      <c r="R59" s="191">
        <f t="shared" si="65"/>
        <v>24</v>
      </c>
      <c r="S59" s="237" t="str">
        <f>IF(VLOOKUP(B59,ФГОС!A$3:U$34,21,FALSE)=SUM(K59:R59),"ок!","ОШ!")</f>
        <v>ок!</v>
      </c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7">
        <v>1</v>
      </c>
      <c r="GY59" s="61"/>
      <c r="GZ59" s="60"/>
      <c r="HA59" s="60"/>
      <c r="HB59" s="60"/>
      <c r="HC59" s="60"/>
      <c r="HD59" s="60"/>
      <c r="HE59" s="60"/>
      <c r="HF59" s="60"/>
      <c r="HG59" s="60"/>
      <c r="HH59" s="60"/>
      <c r="HI59" s="60"/>
      <c r="HJ59" s="60"/>
      <c r="HK59" s="60"/>
      <c r="HL59" s="60"/>
      <c r="HM59" s="60"/>
      <c r="HN59" s="60"/>
      <c r="HO59" s="60"/>
      <c r="HP59" s="61" t="s">
        <v>328</v>
      </c>
      <c r="HQ59" s="78" t="s">
        <v>328</v>
      </c>
      <c r="HR59" s="61"/>
      <c r="HS59" s="60"/>
      <c r="HT59" s="60"/>
      <c r="HU59" s="60"/>
      <c r="HV59" s="60"/>
      <c r="HW59" s="60"/>
      <c r="HX59" s="60"/>
      <c r="HY59" s="60"/>
      <c r="HZ59" s="60"/>
      <c r="IA59" s="60"/>
      <c r="IB59" s="60"/>
      <c r="IC59" s="60"/>
      <c r="ID59" s="60"/>
      <c r="IE59" s="60"/>
      <c r="IF59" s="60"/>
      <c r="IG59" s="60"/>
      <c r="IH59" s="60"/>
      <c r="II59" s="60"/>
      <c r="IJ59" s="60"/>
      <c r="IK59" s="60"/>
      <c r="IL59" s="60"/>
      <c r="IM59" s="60"/>
      <c r="IN59" s="60"/>
      <c r="IO59" s="60" t="s">
        <v>617</v>
      </c>
      <c r="IP59" s="60" t="s">
        <v>328</v>
      </c>
      <c r="IQ59" s="60" t="s">
        <v>328</v>
      </c>
      <c r="IR59" s="60" t="s">
        <v>328</v>
      </c>
      <c r="IS59" s="60" t="s">
        <v>328</v>
      </c>
      <c r="IT59" s="60" t="s">
        <v>328</v>
      </c>
      <c r="IU59" s="60" t="s">
        <v>328</v>
      </c>
      <c r="IV59" s="60" t="s">
        <v>328</v>
      </c>
      <c r="IW59" s="60" t="s">
        <v>328</v>
      </c>
      <c r="IX59" s="63" t="s">
        <v>328</v>
      </c>
      <c r="IY59" s="61">
        <f t="shared" si="40"/>
        <v>40</v>
      </c>
      <c r="IZ59" s="60">
        <f t="shared" si="41"/>
        <v>1</v>
      </c>
      <c r="JA59" s="60">
        <f t="shared" si="66"/>
        <v>0</v>
      </c>
      <c r="JB59" s="60">
        <f t="shared" si="42"/>
        <v>0</v>
      </c>
      <c r="JC59" s="60">
        <f t="shared" si="67"/>
        <v>0</v>
      </c>
      <c r="JD59" s="60">
        <f t="shared" si="68"/>
        <v>0</v>
      </c>
      <c r="JE59" s="60">
        <f t="shared" si="77"/>
        <v>0</v>
      </c>
      <c r="JF59" s="60">
        <f t="shared" si="69"/>
        <v>11</v>
      </c>
      <c r="JG59" s="81" t="str">
        <f t="shared" si="70"/>
        <v>ок!</v>
      </c>
      <c r="JH59" s="80">
        <v>2</v>
      </c>
      <c r="JI59" s="61"/>
      <c r="JJ59" s="60"/>
      <c r="JK59" s="60"/>
      <c r="JL59" s="60"/>
      <c r="JM59" s="60"/>
      <c r="JN59" s="60"/>
      <c r="JO59" s="60"/>
      <c r="JP59" s="60"/>
      <c r="JQ59" s="60"/>
      <c r="JR59" s="60"/>
      <c r="JS59" s="60"/>
      <c r="JT59" s="60"/>
      <c r="JU59" s="60"/>
      <c r="JV59" s="60"/>
      <c r="JW59" s="60"/>
      <c r="JX59" s="60"/>
      <c r="JY59" s="60"/>
      <c r="JZ59" s="61" t="s">
        <v>328</v>
      </c>
      <c r="KA59" s="63" t="s">
        <v>328</v>
      </c>
      <c r="KB59" s="61"/>
      <c r="KC59" s="60"/>
      <c r="KD59" s="60"/>
      <c r="KE59" s="60"/>
      <c r="KF59" s="60"/>
      <c r="KG59" s="60"/>
      <c r="KH59" s="60"/>
      <c r="KI59" s="60"/>
      <c r="KJ59" s="60"/>
      <c r="KK59" s="60"/>
      <c r="KL59" s="60"/>
      <c r="KM59" s="60"/>
      <c r="KN59" s="60"/>
      <c r="KO59" s="60"/>
      <c r="KP59" s="60"/>
      <c r="KQ59" s="60"/>
      <c r="KR59" s="60" t="s">
        <v>618</v>
      </c>
      <c r="KS59" s="60" t="s">
        <v>618</v>
      </c>
      <c r="KT59" s="60" t="s">
        <v>618</v>
      </c>
      <c r="KU59" s="60" t="s">
        <v>618</v>
      </c>
      <c r="KV59" s="60" t="s">
        <v>618</v>
      </c>
      <c r="KW59" s="60" t="s">
        <v>370</v>
      </c>
      <c r="KX59" s="60" t="s">
        <v>47</v>
      </c>
      <c r="KY59" s="60" t="s">
        <v>47</v>
      </c>
      <c r="KZ59" s="60" t="s">
        <v>328</v>
      </c>
      <c r="LA59" s="60" t="s">
        <v>328</v>
      </c>
      <c r="LB59" s="60" t="s">
        <v>328</v>
      </c>
      <c r="LC59" s="60" t="s">
        <v>328</v>
      </c>
      <c r="LD59" s="60" t="s">
        <v>328</v>
      </c>
      <c r="LE59" s="60" t="s">
        <v>328</v>
      </c>
      <c r="LF59" s="60" t="s">
        <v>328</v>
      </c>
      <c r="LG59" s="60" t="s">
        <v>328</v>
      </c>
      <c r="LH59" s="78" t="s">
        <v>328</v>
      </c>
      <c r="LI59" s="61">
        <f t="shared" si="44"/>
        <v>33</v>
      </c>
      <c r="LJ59" s="60">
        <f t="shared" si="45"/>
        <v>5</v>
      </c>
      <c r="LK59" s="60">
        <f t="shared" si="71"/>
        <v>0</v>
      </c>
      <c r="LL59" s="60">
        <f t="shared" si="46"/>
        <v>0</v>
      </c>
      <c r="LM59" s="60">
        <f t="shared" si="72"/>
        <v>3</v>
      </c>
      <c r="LN59" s="60">
        <f t="shared" si="73"/>
        <v>0</v>
      </c>
      <c r="LO59" s="60">
        <f t="shared" si="74"/>
        <v>0</v>
      </c>
      <c r="LP59" s="60">
        <f t="shared" si="75"/>
        <v>11</v>
      </c>
      <c r="LQ59" s="81" t="str">
        <f t="shared" si="76"/>
        <v>ок!</v>
      </c>
      <c r="LR59" s="80">
        <v>3</v>
      </c>
      <c r="LS59" s="61"/>
      <c r="LT59" s="60"/>
      <c r="LU59" s="60"/>
      <c r="LV59" s="60"/>
      <c r="LW59" s="60" t="s">
        <v>618</v>
      </c>
      <c r="LX59" s="60" t="s">
        <v>618</v>
      </c>
      <c r="LY59" s="60" t="s">
        <v>376</v>
      </c>
      <c r="LZ59" s="60" t="s">
        <v>376</v>
      </c>
      <c r="MA59" s="60" t="s">
        <v>376</v>
      </c>
      <c r="MB59" s="60" t="s">
        <v>376</v>
      </c>
      <c r="MC59" s="60" t="s">
        <v>376</v>
      </c>
      <c r="MD59" s="60" t="s">
        <v>406</v>
      </c>
      <c r="ME59" s="60" t="s">
        <v>406</v>
      </c>
      <c r="MF59" s="60" t="s">
        <v>406</v>
      </c>
      <c r="MG59" s="60" t="s">
        <v>406</v>
      </c>
      <c r="MH59" s="60" t="s">
        <v>406</v>
      </c>
      <c r="MI59" s="60" t="s">
        <v>406</v>
      </c>
      <c r="MJ59" s="61" t="s">
        <v>328</v>
      </c>
      <c r="MK59" s="63" t="s">
        <v>328</v>
      </c>
      <c r="ML59" s="61" t="s">
        <v>401</v>
      </c>
      <c r="MM59" s="60" t="s">
        <v>336</v>
      </c>
      <c r="MN59" s="60" t="s">
        <v>354</v>
      </c>
      <c r="MO59" s="60" t="s">
        <v>354</v>
      </c>
      <c r="MP59" s="60" t="s">
        <v>354</v>
      </c>
      <c r="MQ59" s="60" t="s">
        <v>354</v>
      </c>
      <c r="MR59" s="60" t="s">
        <v>354</v>
      </c>
      <c r="MS59" s="60" t="s">
        <v>354</v>
      </c>
      <c r="MT59" s="60" t="s">
        <v>354</v>
      </c>
      <c r="MU59" s="60" t="s">
        <v>354</v>
      </c>
      <c r="MV59" s="60" t="s">
        <v>354</v>
      </c>
      <c r="MW59" s="60" t="s">
        <v>354</v>
      </c>
      <c r="MX59" s="60" t="s">
        <v>354</v>
      </c>
      <c r="MY59" s="60" t="s">
        <v>354</v>
      </c>
      <c r="MZ59" s="60" t="s">
        <v>354</v>
      </c>
      <c r="NA59" s="60" t="s">
        <v>354</v>
      </c>
      <c r="NB59" s="60" t="s">
        <v>354</v>
      </c>
      <c r="NC59" s="60" t="s">
        <v>354</v>
      </c>
      <c r="ND59" s="60" t="s">
        <v>354</v>
      </c>
      <c r="NE59" s="60" t="s">
        <v>354</v>
      </c>
      <c r="NF59" s="60" t="s">
        <v>354</v>
      </c>
      <c r="NG59" s="60" t="s">
        <v>354</v>
      </c>
      <c r="NH59" s="60" t="s">
        <v>354</v>
      </c>
      <c r="NI59" s="60" t="s">
        <v>354</v>
      </c>
      <c r="NJ59" s="60" t="s">
        <v>354</v>
      </c>
      <c r="NK59" s="60" t="s">
        <v>354</v>
      </c>
      <c r="NL59" s="60" t="s">
        <v>354</v>
      </c>
      <c r="NM59" s="60" t="s">
        <v>354</v>
      </c>
      <c r="NN59" s="60" t="s">
        <v>354</v>
      </c>
      <c r="NO59" s="60" t="s">
        <v>354</v>
      </c>
      <c r="NP59" s="60" t="s">
        <v>354</v>
      </c>
      <c r="NQ59" s="60" t="s">
        <v>354</v>
      </c>
      <c r="NR59" s="78" t="s">
        <v>354</v>
      </c>
      <c r="NS59" s="61">
        <f t="shared" si="47"/>
        <v>4</v>
      </c>
      <c r="NT59" s="60">
        <f t="shared" si="48"/>
        <v>2</v>
      </c>
      <c r="NU59" s="60">
        <f t="shared" si="78"/>
        <v>0</v>
      </c>
      <c r="NV59" s="60">
        <f t="shared" si="79"/>
        <v>11</v>
      </c>
      <c r="NW59" s="60">
        <f t="shared" si="80"/>
        <v>1</v>
      </c>
      <c r="NX59" s="60">
        <f t="shared" si="81"/>
        <v>0</v>
      </c>
      <c r="NY59" s="60">
        <f t="shared" si="82"/>
        <v>1</v>
      </c>
      <c r="NZ59" s="60">
        <f t="shared" si="83"/>
        <v>2</v>
      </c>
      <c r="OA59" s="81" t="str">
        <f t="shared" si="84"/>
        <v>ок!</v>
      </c>
      <c r="QC59" s="61"/>
      <c r="QD59" s="60"/>
      <c r="QE59" s="60"/>
      <c r="QF59" s="60"/>
      <c r="QG59" s="60"/>
      <c r="QH59" s="60"/>
      <c r="QI59" s="60"/>
      <c r="QJ59" s="60"/>
      <c r="QK59" s="81"/>
      <c r="SM59" s="61"/>
      <c r="SN59" s="60"/>
      <c r="SO59" s="60"/>
      <c r="SP59" s="60"/>
      <c r="SQ59" s="60"/>
      <c r="SR59" s="60"/>
      <c r="SS59" s="60"/>
      <c r="ST59" s="60"/>
      <c r="SU59" s="81"/>
      <c r="UW59" s="61"/>
      <c r="UX59" s="60"/>
      <c r="UY59" s="60"/>
      <c r="UZ59" s="60"/>
      <c r="VA59" s="60"/>
      <c r="VB59" s="60"/>
      <c r="VC59" s="60"/>
      <c r="VD59" s="60"/>
      <c r="VE59" s="81"/>
      <c r="XG59" s="61"/>
      <c r="XH59" s="60"/>
      <c r="XI59" s="60"/>
      <c r="XJ59" s="60"/>
      <c r="XK59" s="60"/>
      <c r="XL59" s="60"/>
      <c r="XM59" s="60"/>
      <c r="XN59" s="60"/>
      <c r="XO59" s="81"/>
    </row>
    <row r="60" spans="1:639" hidden="1" x14ac:dyDescent="0.25">
      <c r="A60" s="70" t="str">
        <f t="shared" si="33"/>
        <v>П13.01.10 Элекртомонтер ЭО(2013)9 кл., очная</v>
      </c>
      <c r="B60" s="177" t="s">
        <v>664</v>
      </c>
      <c r="C60" s="178" t="s">
        <v>92</v>
      </c>
      <c r="D60" s="178" t="s">
        <v>350</v>
      </c>
      <c r="E60" s="178"/>
      <c r="F60" s="177">
        <v>2014</v>
      </c>
      <c r="G60" s="191">
        <f t="shared" si="56"/>
        <v>187</v>
      </c>
      <c r="H60" s="191">
        <f t="shared" si="57"/>
        <v>146</v>
      </c>
      <c r="I60" s="191">
        <f>IF(VLOOKUP(B60,ФГОС!A$3:U$34,5,FALSE)=INT(H60/62),INT(H60/62),"ОШ!")</f>
        <v>2</v>
      </c>
      <c r="J60" s="191">
        <f>IF(VLOOKUP(B60,ФГОС!A$3:U$34,6,FALSE)=INT(MOD(H60,62)/4.332),INT(MOD(H60,62)/4.332),"ОШ!")</f>
        <v>5</v>
      </c>
      <c r="K60" s="191">
        <f t="shared" si="58"/>
        <v>77</v>
      </c>
      <c r="L60" s="191">
        <f t="shared" si="59"/>
        <v>10</v>
      </c>
      <c r="M60" s="191">
        <f t="shared" si="60"/>
        <v>9</v>
      </c>
      <c r="N60" s="191">
        <f t="shared" si="61"/>
        <v>0</v>
      </c>
      <c r="O60" s="191">
        <f t="shared" si="62"/>
        <v>4</v>
      </c>
      <c r="P60" s="191">
        <f t="shared" si="63"/>
        <v>0</v>
      </c>
      <c r="Q60" s="191">
        <f t="shared" si="64"/>
        <v>1</v>
      </c>
      <c r="R60" s="191">
        <f t="shared" si="65"/>
        <v>24</v>
      </c>
      <c r="S60" s="237" t="str">
        <f>IF(VLOOKUP(B60,ФГОС!A$3:U$34,21,FALSE)=SUM(K60:R60),"ок!","ОШ!")</f>
        <v>ок!</v>
      </c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8"/>
      <c r="GM60" s="68"/>
      <c r="GN60" s="68"/>
      <c r="GO60" s="68"/>
      <c r="GP60" s="68"/>
      <c r="GQ60" s="68"/>
      <c r="GR60" s="68"/>
      <c r="GS60" s="68"/>
      <c r="GT60" s="68"/>
      <c r="GU60" s="68"/>
      <c r="GV60" s="68"/>
      <c r="GW60" s="68"/>
      <c r="GX60" s="67">
        <v>1</v>
      </c>
      <c r="GY60" s="61"/>
      <c r="GZ60" s="60"/>
      <c r="HA60" s="60"/>
      <c r="HB60" s="60"/>
      <c r="HC60" s="60"/>
      <c r="HD60" s="60"/>
      <c r="HE60" s="60"/>
      <c r="HF60" s="60"/>
      <c r="HG60" s="60"/>
      <c r="HH60" s="60"/>
      <c r="HI60" s="60"/>
      <c r="HJ60" s="60"/>
      <c r="HK60" s="60"/>
      <c r="HL60" s="60"/>
      <c r="HM60" s="60"/>
      <c r="HN60" s="60"/>
      <c r="HO60" s="60"/>
      <c r="HP60" s="61" t="s">
        <v>328</v>
      </c>
      <c r="HQ60" s="78" t="s">
        <v>328</v>
      </c>
      <c r="HR60" s="61"/>
      <c r="HS60" s="60"/>
      <c r="HT60" s="60"/>
      <c r="HU60" s="60"/>
      <c r="HV60" s="60"/>
      <c r="HW60" s="60"/>
      <c r="HX60" s="60"/>
      <c r="HY60" s="60"/>
      <c r="HZ60" s="60"/>
      <c r="IA60" s="60"/>
      <c r="IB60" s="60"/>
      <c r="IC60" s="60"/>
      <c r="ID60" s="60"/>
      <c r="IE60" s="60"/>
      <c r="IF60" s="60"/>
      <c r="IG60" s="60"/>
      <c r="IH60" s="60"/>
      <c r="II60" s="60"/>
      <c r="IJ60" s="60"/>
      <c r="IK60" s="60"/>
      <c r="IL60" s="60"/>
      <c r="IM60" s="60" t="s">
        <v>687</v>
      </c>
      <c r="IN60" s="60" t="s">
        <v>687</v>
      </c>
      <c r="IO60" s="60" t="s">
        <v>687</v>
      </c>
      <c r="IP60" s="60" t="s">
        <v>328</v>
      </c>
      <c r="IQ60" s="60" t="s">
        <v>328</v>
      </c>
      <c r="IR60" s="60" t="s">
        <v>328</v>
      </c>
      <c r="IS60" s="60" t="s">
        <v>328</v>
      </c>
      <c r="IT60" s="60" t="s">
        <v>328</v>
      </c>
      <c r="IU60" s="60" t="s">
        <v>328</v>
      </c>
      <c r="IV60" s="60" t="s">
        <v>328</v>
      </c>
      <c r="IW60" s="60" t="s">
        <v>328</v>
      </c>
      <c r="IX60" s="63" t="s">
        <v>328</v>
      </c>
      <c r="IY60" s="61">
        <f t="shared" si="40"/>
        <v>38</v>
      </c>
      <c r="IZ60" s="60">
        <f t="shared" si="41"/>
        <v>3</v>
      </c>
      <c r="JA60" s="60">
        <f t="shared" si="66"/>
        <v>0</v>
      </c>
      <c r="JB60" s="60">
        <f t="shared" si="42"/>
        <v>0</v>
      </c>
      <c r="JC60" s="60">
        <f t="shared" si="67"/>
        <v>0</v>
      </c>
      <c r="JD60" s="60">
        <f t="shared" si="68"/>
        <v>0</v>
      </c>
      <c r="JE60" s="60">
        <f t="shared" si="77"/>
        <v>0</v>
      </c>
      <c r="JF60" s="60">
        <f t="shared" si="69"/>
        <v>11</v>
      </c>
      <c r="JG60" s="81" t="str">
        <f t="shared" si="70"/>
        <v>ок!</v>
      </c>
      <c r="JH60" s="80">
        <v>2</v>
      </c>
      <c r="JI60" s="61"/>
      <c r="JJ60" s="60"/>
      <c r="JK60" s="60"/>
      <c r="JL60" s="60"/>
      <c r="JM60" s="60"/>
      <c r="JN60" s="60"/>
      <c r="JO60" s="60"/>
      <c r="JP60" s="60"/>
      <c r="JQ60" s="60"/>
      <c r="JR60" s="60"/>
      <c r="JS60" s="60"/>
      <c r="JT60" s="60"/>
      <c r="JU60" s="60"/>
      <c r="JV60" s="60"/>
      <c r="JW60" s="60"/>
      <c r="JX60" s="60"/>
      <c r="JY60" s="60"/>
      <c r="JZ60" s="61" t="s">
        <v>328</v>
      </c>
      <c r="KA60" s="63" t="s">
        <v>328</v>
      </c>
      <c r="KB60" s="61"/>
      <c r="KC60" s="60"/>
      <c r="KD60" s="60"/>
      <c r="KE60" s="60"/>
      <c r="KF60" s="60"/>
      <c r="KG60" s="60"/>
      <c r="KH60" s="60"/>
      <c r="KI60" s="60"/>
      <c r="KJ60" s="60"/>
      <c r="KK60" s="60"/>
      <c r="KL60" s="60"/>
      <c r="KM60" s="60"/>
      <c r="KN60" s="60"/>
      <c r="KO60" s="60"/>
      <c r="KP60" s="60"/>
      <c r="KQ60" s="60" t="s">
        <v>687</v>
      </c>
      <c r="KR60" s="60" t="s">
        <v>687</v>
      </c>
      <c r="KS60" s="60" t="s">
        <v>687</v>
      </c>
      <c r="KT60" s="60" t="s">
        <v>406</v>
      </c>
      <c r="KU60" s="60" t="s">
        <v>406</v>
      </c>
      <c r="KV60" s="60" t="s">
        <v>406</v>
      </c>
      <c r="KW60" s="60" t="s">
        <v>369</v>
      </c>
      <c r="KX60" s="60" t="s">
        <v>47</v>
      </c>
      <c r="KY60" s="60" t="s">
        <v>47</v>
      </c>
      <c r="KZ60" s="60" t="s">
        <v>328</v>
      </c>
      <c r="LA60" s="60" t="s">
        <v>328</v>
      </c>
      <c r="LB60" s="60" t="s">
        <v>328</v>
      </c>
      <c r="LC60" s="60" t="s">
        <v>328</v>
      </c>
      <c r="LD60" s="60" t="s">
        <v>328</v>
      </c>
      <c r="LE60" s="60" t="s">
        <v>328</v>
      </c>
      <c r="LF60" s="60" t="s">
        <v>328</v>
      </c>
      <c r="LG60" s="60" t="s">
        <v>328</v>
      </c>
      <c r="LH60" s="78" t="s">
        <v>328</v>
      </c>
      <c r="LI60" s="61">
        <f t="shared" si="44"/>
        <v>32</v>
      </c>
      <c r="LJ60" s="60">
        <f t="shared" si="45"/>
        <v>3</v>
      </c>
      <c r="LK60" s="60">
        <f t="shared" si="71"/>
        <v>0</v>
      </c>
      <c r="LL60" s="60">
        <f t="shared" si="46"/>
        <v>3</v>
      </c>
      <c r="LM60" s="60">
        <f t="shared" si="72"/>
        <v>3</v>
      </c>
      <c r="LN60" s="60">
        <f t="shared" si="73"/>
        <v>0</v>
      </c>
      <c r="LO60" s="60">
        <f t="shared" si="74"/>
        <v>0</v>
      </c>
      <c r="LP60" s="60">
        <f t="shared" si="75"/>
        <v>11</v>
      </c>
      <c r="LQ60" s="81" t="str">
        <f t="shared" si="76"/>
        <v>ок!</v>
      </c>
      <c r="LR60" s="80">
        <v>3</v>
      </c>
      <c r="LS60" s="61"/>
      <c r="LT60" s="60"/>
      <c r="LU60" s="60"/>
      <c r="LV60" s="60"/>
      <c r="LW60" s="60"/>
      <c r="LX60" s="60"/>
      <c r="LY60" s="60"/>
      <c r="LZ60" s="60" t="s">
        <v>690</v>
      </c>
      <c r="MA60" s="60" t="s">
        <v>690</v>
      </c>
      <c r="MB60" s="60" t="s">
        <v>691</v>
      </c>
      <c r="MC60" s="60" t="s">
        <v>691</v>
      </c>
      <c r="MD60" s="60" t="s">
        <v>409</v>
      </c>
      <c r="ME60" s="60" t="s">
        <v>409</v>
      </c>
      <c r="MF60" s="60" t="s">
        <v>409</v>
      </c>
      <c r="MG60" s="60" t="s">
        <v>376</v>
      </c>
      <c r="MH60" s="60" t="s">
        <v>376</v>
      </c>
      <c r="MI60" s="60" t="s">
        <v>376</v>
      </c>
      <c r="MJ60" s="61" t="s">
        <v>328</v>
      </c>
      <c r="MK60" s="63" t="s">
        <v>328</v>
      </c>
      <c r="ML60" s="61" t="s">
        <v>395</v>
      </c>
      <c r="MM60" s="60" t="s">
        <v>336</v>
      </c>
      <c r="MN60" s="60" t="s">
        <v>354</v>
      </c>
      <c r="MO60" s="60" t="s">
        <v>354</v>
      </c>
      <c r="MP60" s="60" t="s">
        <v>354</v>
      </c>
      <c r="MQ60" s="60" t="s">
        <v>354</v>
      </c>
      <c r="MR60" s="60" t="s">
        <v>354</v>
      </c>
      <c r="MS60" s="60" t="s">
        <v>354</v>
      </c>
      <c r="MT60" s="60" t="s">
        <v>354</v>
      </c>
      <c r="MU60" s="60" t="s">
        <v>354</v>
      </c>
      <c r="MV60" s="60" t="s">
        <v>354</v>
      </c>
      <c r="MW60" s="60" t="s">
        <v>354</v>
      </c>
      <c r="MX60" s="60" t="s">
        <v>354</v>
      </c>
      <c r="MY60" s="60" t="s">
        <v>354</v>
      </c>
      <c r="MZ60" s="60" t="s">
        <v>354</v>
      </c>
      <c r="NA60" s="60" t="s">
        <v>354</v>
      </c>
      <c r="NB60" s="60" t="s">
        <v>354</v>
      </c>
      <c r="NC60" s="60" t="s">
        <v>354</v>
      </c>
      <c r="ND60" s="60" t="s">
        <v>354</v>
      </c>
      <c r="NE60" s="60" t="s">
        <v>354</v>
      </c>
      <c r="NF60" s="60" t="s">
        <v>354</v>
      </c>
      <c r="NG60" s="60" t="s">
        <v>354</v>
      </c>
      <c r="NH60" s="60" t="s">
        <v>354</v>
      </c>
      <c r="NI60" s="60" t="s">
        <v>354</v>
      </c>
      <c r="NJ60" s="60" t="s">
        <v>354</v>
      </c>
      <c r="NK60" s="60" t="s">
        <v>354</v>
      </c>
      <c r="NL60" s="60" t="s">
        <v>354</v>
      </c>
      <c r="NM60" s="60" t="s">
        <v>354</v>
      </c>
      <c r="NN60" s="60" t="s">
        <v>354</v>
      </c>
      <c r="NO60" s="60" t="s">
        <v>354</v>
      </c>
      <c r="NP60" s="60" t="s">
        <v>354</v>
      </c>
      <c r="NQ60" s="60" t="s">
        <v>354</v>
      </c>
      <c r="NR60" s="78" t="s">
        <v>354</v>
      </c>
      <c r="NS60" s="61">
        <f t="shared" si="47"/>
        <v>7</v>
      </c>
      <c r="NT60" s="60">
        <f t="shared" si="48"/>
        <v>4</v>
      </c>
      <c r="NU60" s="60">
        <f t="shared" si="78"/>
        <v>0</v>
      </c>
      <c r="NV60" s="60">
        <f t="shared" si="79"/>
        <v>6</v>
      </c>
      <c r="NW60" s="60">
        <f t="shared" si="80"/>
        <v>1</v>
      </c>
      <c r="NX60" s="60">
        <f t="shared" si="81"/>
        <v>0</v>
      </c>
      <c r="NY60" s="60">
        <f t="shared" si="82"/>
        <v>1</v>
      </c>
      <c r="NZ60" s="60">
        <f t="shared" si="83"/>
        <v>2</v>
      </c>
      <c r="OA60" s="81" t="str">
        <f t="shared" si="84"/>
        <v>ок!</v>
      </c>
      <c r="QC60" s="61"/>
      <c r="QD60" s="60"/>
      <c r="QE60" s="60"/>
      <c r="QF60" s="60"/>
      <c r="QG60" s="60"/>
      <c r="QH60" s="60"/>
      <c r="QI60" s="60"/>
      <c r="QJ60" s="60"/>
      <c r="QK60" s="81"/>
      <c r="SM60" s="61"/>
      <c r="SN60" s="60"/>
      <c r="SO60" s="60"/>
      <c r="SP60" s="60"/>
      <c r="SQ60" s="60"/>
      <c r="SR60" s="60"/>
      <c r="SS60" s="60"/>
      <c r="ST60" s="60"/>
      <c r="SU60" s="81"/>
      <c r="UW60" s="61"/>
      <c r="UX60" s="60"/>
      <c r="UY60" s="60"/>
      <c r="UZ60" s="60"/>
      <c r="VA60" s="60"/>
      <c r="VB60" s="60"/>
      <c r="VC60" s="60"/>
      <c r="VD60" s="60"/>
      <c r="VE60" s="81"/>
      <c r="XG60" s="61"/>
      <c r="XH60" s="60"/>
      <c r="XI60" s="60"/>
      <c r="XJ60" s="60"/>
      <c r="XK60" s="60"/>
      <c r="XL60" s="60"/>
      <c r="XM60" s="60"/>
      <c r="XN60" s="60"/>
      <c r="XO60" s="81"/>
    </row>
    <row r="61" spans="1:639" hidden="1" x14ac:dyDescent="0.25">
      <c r="A61" s="70" t="str">
        <f t="shared" si="33"/>
        <v>П15.01.05 Сварщик (ЭГСР)(2013)9 кл., очная-21</v>
      </c>
      <c r="B61" s="177" t="s">
        <v>666</v>
      </c>
      <c r="C61" s="178" t="s">
        <v>92</v>
      </c>
      <c r="D61" s="178" t="s">
        <v>350</v>
      </c>
      <c r="E61" s="178" t="s">
        <v>667</v>
      </c>
      <c r="F61" s="177">
        <v>2014</v>
      </c>
      <c r="G61" s="191">
        <f t="shared" si="56"/>
        <v>187</v>
      </c>
      <c r="H61" s="191">
        <f t="shared" si="57"/>
        <v>146</v>
      </c>
      <c r="I61" s="191">
        <f>IF(VLOOKUP(B61,ФГОС!A$3:U$34,5,FALSE)=INT(H61/62),INT(H61/62),"ОШ!")</f>
        <v>2</v>
      </c>
      <c r="J61" s="191">
        <f>IF(VLOOKUP(B61,ФГОС!A$3:U$34,6,FALSE)=INT(MOD(H61,62)/4.332),INT(MOD(H61,62)/4.332),"ОШ!")</f>
        <v>5</v>
      </c>
      <c r="K61" s="191">
        <f t="shared" si="58"/>
        <v>73</v>
      </c>
      <c r="L61" s="191">
        <f t="shared" si="59"/>
        <v>12</v>
      </c>
      <c r="M61" s="191">
        <f t="shared" si="60"/>
        <v>10</v>
      </c>
      <c r="N61" s="191">
        <f t="shared" si="61"/>
        <v>0</v>
      </c>
      <c r="O61" s="191">
        <f t="shared" si="62"/>
        <v>4</v>
      </c>
      <c r="P61" s="191">
        <f t="shared" si="63"/>
        <v>0</v>
      </c>
      <c r="Q61" s="191">
        <f t="shared" si="64"/>
        <v>2</v>
      </c>
      <c r="R61" s="191">
        <f t="shared" si="65"/>
        <v>24</v>
      </c>
      <c r="S61" s="237" t="str">
        <f>IF(VLOOKUP(B61,ФГОС!A$3:U$34,21,FALSE)=SUM(K61:R61),"ок!","ОШ!")</f>
        <v>ок!</v>
      </c>
      <c r="GX61" s="67">
        <v>1</v>
      </c>
      <c r="GY61" s="61"/>
      <c r="GZ61" s="60"/>
      <c r="HA61" s="60"/>
      <c r="HB61" s="60"/>
      <c r="HC61" s="60"/>
      <c r="HD61" s="60"/>
      <c r="HE61" s="60"/>
      <c r="HF61" s="60"/>
      <c r="HG61" s="60"/>
      <c r="HH61" s="60"/>
      <c r="HI61" s="60"/>
      <c r="HJ61" s="60"/>
      <c r="HK61" s="60"/>
      <c r="HL61" s="60"/>
      <c r="HM61" s="60"/>
      <c r="HN61" s="60"/>
      <c r="HO61" s="60"/>
      <c r="HP61" s="61" t="s">
        <v>328</v>
      </c>
      <c r="HQ61" s="78" t="s">
        <v>328</v>
      </c>
      <c r="HR61" s="61"/>
      <c r="HS61" s="60"/>
      <c r="HT61" s="60"/>
      <c r="HU61" s="60"/>
      <c r="HV61" s="60"/>
      <c r="HW61" s="60"/>
      <c r="HX61" s="60"/>
      <c r="HY61" s="60"/>
      <c r="HZ61" s="60"/>
      <c r="IA61" s="60"/>
      <c r="IB61" s="60"/>
      <c r="IC61" s="60"/>
      <c r="ID61" s="60"/>
      <c r="IE61" s="60"/>
      <c r="IF61" s="60"/>
      <c r="IG61" s="60"/>
      <c r="IH61" s="60"/>
      <c r="II61" s="60"/>
      <c r="IJ61" s="60"/>
      <c r="IK61" s="60"/>
      <c r="IL61" s="60"/>
      <c r="IM61" s="60" t="s">
        <v>610</v>
      </c>
      <c r="IN61" s="60" t="s">
        <v>611</v>
      </c>
      <c r="IO61" s="60" t="s">
        <v>611</v>
      </c>
      <c r="IP61" s="60" t="s">
        <v>328</v>
      </c>
      <c r="IQ61" s="60" t="s">
        <v>328</v>
      </c>
      <c r="IR61" s="60" t="s">
        <v>328</v>
      </c>
      <c r="IS61" s="60" t="s">
        <v>328</v>
      </c>
      <c r="IT61" s="60" t="s">
        <v>328</v>
      </c>
      <c r="IU61" s="60" t="s">
        <v>328</v>
      </c>
      <c r="IV61" s="60" t="s">
        <v>328</v>
      </c>
      <c r="IW61" s="60" t="s">
        <v>328</v>
      </c>
      <c r="IX61" s="63" t="s">
        <v>328</v>
      </c>
      <c r="IY61" s="61">
        <f t="shared" si="40"/>
        <v>38</v>
      </c>
      <c r="IZ61" s="60">
        <f t="shared" si="41"/>
        <v>3</v>
      </c>
      <c r="JA61" s="60">
        <f t="shared" si="66"/>
        <v>0</v>
      </c>
      <c r="JB61" s="60">
        <f t="shared" si="42"/>
        <v>0</v>
      </c>
      <c r="JC61" s="60">
        <f t="shared" si="67"/>
        <v>0</v>
      </c>
      <c r="JD61" s="60">
        <f t="shared" si="68"/>
        <v>0</v>
      </c>
      <c r="JE61" s="60">
        <f t="shared" si="77"/>
        <v>0</v>
      </c>
      <c r="JF61" s="60">
        <f t="shared" si="69"/>
        <v>11</v>
      </c>
      <c r="JG61" s="81" t="str">
        <f t="shared" si="70"/>
        <v>ок!</v>
      </c>
      <c r="JH61" s="80">
        <v>2</v>
      </c>
      <c r="JI61" s="61"/>
      <c r="JJ61" s="60"/>
      <c r="JK61" s="60"/>
      <c r="JL61" s="60"/>
      <c r="JM61" s="60"/>
      <c r="JN61" s="60"/>
      <c r="JO61" s="60"/>
      <c r="JP61" s="60"/>
      <c r="JQ61" s="60"/>
      <c r="JR61" s="60"/>
      <c r="JS61" s="60"/>
      <c r="JT61" s="60"/>
      <c r="JU61" s="60"/>
      <c r="JV61" s="60"/>
      <c r="JW61" s="60"/>
      <c r="JX61" s="60"/>
      <c r="JY61" s="60"/>
      <c r="JZ61" s="61" t="s">
        <v>328</v>
      </c>
      <c r="KA61" s="63" t="s">
        <v>328</v>
      </c>
      <c r="KB61" s="61"/>
      <c r="KC61" s="60"/>
      <c r="KD61" s="60"/>
      <c r="KE61" s="60"/>
      <c r="KF61" s="60"/>
      <c r="KG61" s="60"/>
      <c r="KH61" s="60"/>
      <c r="KI61" s="60"/>
      <c r="KJ61" s="60"/>
      <c r="KK61" s="60"/>
      <c r="KL61" s="60"/>
      <c r="KM61" s="60"/>
      <c r="KN61" s="60"/>
      <c r="KO61" s="60" t="s">
        <v>375</v>
      </c>
      <c r="KP61" s="60" t="s">
        <v>375</v>
      </c>
      <c r="KQ61" s="60" t="s">
        <v>375</v>
      </c>
      <c r="KR61" s="60" t="s">
        <v>375</v>
      </c>
      <c r="KS61" s="60" t="s">
        <v>375</v>
      </c>
      <c r="KT61" s="60" t="s">
        <v>375</v>
      </c>
      <c r="KU61" s="60" t="s">
        <v>377</v>
      </c>
      <c r="KV61" s="60" t="s">
        <v>377</v>
      </c>
      <c r="KW61" s="60" t="s">
        <v>404</v>
      </c>
      <c r="KX61" s="60" t="s">
        <v>47</v>
      </c>
      <c r="KY61" s="60" t="s">
        <v>47</v>
      </c>
      <c r="KZ61" s="60" t="s">
        <v>328</v>
      </c>
      <c r="LA61" s="60" t="s">
        <v>328</v>
      </c>
      <c r="LB61" s="60" t="s">
        <v>328</v>
      </c>
      <c r="LC61" s="60" t="s">
        <v>328</v>
      </c>
      <c r="LD61" s="60" t="s">
        <v>328</v>
      </c>
      <c r="LE61" s="60" t="s">
        <v>328</v>
      </c>
      <c r="LF61" s="60" t="s">
        <v>328</v>
      </c>
      <c r="LG61" s="60" t="s">
        <v>328</v>
      </c>
      <c r="LH61" s="78" t="s">
        <v>328</v>
      </c>
      <c r="LI61" s="61">
        <f t="shared" si="44"/>
        <v>30</v>
      </c>
      <c r="LJ61" s="60">
        <f t="shared" si="45"/>
        <v>6</v>
      </c>
      <c r="LK61" s="60">
        <f t="shared" si="71"/>
        <v>0</v>
      </c>
      <c r="LL61" s="60">
        <f t="shared" si="46"/>
        <v>2</v>
      </c>
      <c r="LM61" s="60">
        <f t="shared" si="72"/>
        <v>3</v>
      </c>
      <c r="LN61" s="60">
        <f t="shared" si="73"/>
        <v>0</v>
      </c>
      <c r="LO61" s="60">
        <f t="shared" si="74"/>
        <v>0</v>
      </c>
      <c r="LP61" s="60">
        <f t="shared" si="75"/>
        <v>11</v>
      </c>
      <c r="LQ61" s="81" t="str">
        <f t="shared" si="76"/>
        <v>ок!</v>
      </c>
      <c r="LR61" s="80">
        <v>3</v>
      </c>
      <c r="LS61" s="61"/>
      <c r="LT61" s="60"/>
      <c r="LU61" s="60"/>
      <c r="LV61" s="60"/>
      <c r="LW61" s="60"/>
      <c r="LX61" s="60" t="s">
        <v>427</v>
      </c>
      <c r="LY61" s="60" t="s">
        <v>427</v>
      </c>
      <c r="LZ61" s="60" t="s">
        <v>427</v>
      </c>
      <c r="MA61" s="60" t="s">
        <v>376</v>
      </c>
      <c r="MB61" s="60" t="s">
        <v>376</v>
      </c>
      <c r="MC61" s="60" t="s">
        <v>409</v>
      </c>
      <c r="MD61" s="60" t="s">
        <v>409</v>
      </c>
      <c r="ME61" s="60" t="s">
        <v>409</v>
      </c>
      <c r="MF61" s="60" t="s">
        <v>409</v>
      </c>
      <c r="MG61" s="60" t="s">
        <v>409</v>
      </c>
      <c r="MH61" s="60" t="s">
        <v>409</v>
      </c>
      <c r="MI61" s="60" t="s">
        <v>395</v>
      </c>
      <c r="MJ61" s="61" t="s">
        <v>328</v>
      </c>
      <c r="MK61" s="63" t="s">
        <v>328</v>
      </c>
      <c r="ML61" s="61" t="s">
        <v>336</v>
      </c>
      <c r="MM61" s="60" t="s">
        <v>336</v>
      </c>
      <c r="MN61" s="60" t="s">
        <v>354</v>
      </c>
      <c r="MO61" s="60" t="s">
        <v>354</v>
      </c>
      <c r="MP61" s="60" t="s">
        <v>354</v>
      </c>
      <c r="MQ61" s="60" t="s">
        <v>354</v>
      </c>
      <c r="MR61" s="60" t="s">
        <v>354</v>
      </c>
      <c r="MS61" s="60" t="s">
        <v>354</v>
      </c>
      <c r="MT61" s="60" t="s">
        <v>354</v>
      </c>
      <c r="MU61" s="60" t="s">
        <v>354</v>
      </c>
      <c r="MV61" s="60" t="s">
        <v>354</v>
      </c>
      <c r="MW61" s="60" t="s">
        <v>354</v>
      </c>
      <c r="MX61" s="60" t="s">
        <v>354</v>
      </c>
      <c r="MY61" s="60" t="s">
        <v>354</v>
      </c>
      <c r="MZ61" s="60" t="s">
        <v>354</v>
      </c>
      <c r="NA61" s="60" t="s">
        <v>354</v>
      </c>
      <c r="NB61" s="60" t="s">
        <v>354</v>
      </c>
      <c r="NC61" s="60" t="s">
        <v>354</v>
      </c>
      <c r="ND61" s="60" t="s">
        <v>354</v>
      </c>
      <c r="NE61" s="60" t="s">
        <v>354</v>
      </c>
      <c r="NF61" s="60" t="s">
        <v>354</v>
      </c>
      <c r="NG61" s="60" t="s">
        <v>354</v>
      </c>
      <c r="NH61" s="60" t="s">
        <v>354</v>
      </c>
      <c r="NI61" s="60" t="s">
        <v>354</v>
      </c>
      <c r="NJ61" s="60" t="s">
        <v>354</v>
      </c>
      <c r="NK61" s="60" t="s">
        <v>354</v>
      </c>
      <c r="NL61" s="60" t="s">
        <v>354</v>
      </c>
      <c r="NM61" s="60" t="s">
        <v>354</v>
      </c>
      <c r="NN61" s="60" t="s">
        <v>354</v>
      </c>
      <c r="NO61" s="60" t="s">
        <v>354</v>
      </c>
      <c r="NP61" s="60" t="s">
        <v>354</v>
      </c>
      <c r="NQ61" s="60" t="s">
        <v>354</v>
      </c>
      <c r="NR61" s="78" t="s">
        <v>354</v>
      </c>
      <c r="NS61" s="61">
        <f t="shared" si="47"/>
        <v>5</v>
      </c>
      <c r="NT61" s="60">
        <f t="shared" si="48"/>
        <v>3</v>
      </c>
      <c r="NU61" s="60">
        <f t="shared" si="78"/>
        <v>0</v>
      </c>
      <c r="NV61" s="60">
        <f t="shared" si="79"/>
        <v>8</v>
      </c>
      <c r="NW61" s="60">
        <f t="shared" si="80"/>
        <v>1</v>
      </c>
      <c r="NX61" s="60">
        <f t="shared" si="81"/>
        <v>0</v>
      </c>
      <c r="NY61" s="60">
        <f t="shared" si="82"/>
        <v>2</v>
      </c>
      <c r="NZ61" s="60">
        <f t="shared" si="83"/>
        <v>2</v>
      </c>
      <c r="OA61" s="81" t="str">
        <f t="shared" si="84"/>
        <v>ок!</v>
      </c>
      <c r="OB61" s="68"/>
      <c r="OC61" s="68"/>
      <c r="OD61" s="68"/>
      <c r="OE61" s="68"/>
      <c r="OF61" s="68"/>
      <c r="OG61" s="68"/>
      <c r="OH61" s="68"/>
      <c r="OI61" s="68"/>
      <c r="OJ61" s="68"/>
      <c r="OK61" s="68"/>
      <c r="OL61" s="68"/>
      <c r="OM61" s="68"/>
      <c r="ON61" s="68"/>
      <c r="OO61" s="68"/>
      <c r="OP61" s="68"/>
      <c r="OQ61" s="68"/>
      <c r="OR61" s="68"/>
      <c r="OS61" s="68"/>
      <c r="OT61" s="68"/>
      <c r="OU61" s="68"/>
      <c r="OV61" s="68"/>
      <c r="OW61" s="68"/>
      <c r="OX61" s="68"/>
      <c r="OY61" s="68"/>
      <c r="OZ61" s="68"/>
      <c r="PA61" s="68"/>
      <c r="PB61" s="68"/>
      <c r="PC61" s="68"/>
      <c r="PD61" s="68"/>
      <c r="PE61" s="68"/>
      <c r="PF61" s="68"/>
      <c r="PG61" s="68"/>
      <c r="PH61" s="68"/>
      <c r="PI61" s="68"/>
      <c r="PJ61" s="68"/>
      <c r="PK61" s="68"/>
      <c r="PL61" s="68"/>
      <c r="PM61" s="68"/>
      <c r="PN61" s="68"/>
      <c r="PO61" s="68"/>
      <c r="PP61" s="68"/>
      <c r="PQ61" s="68"/>
      <c r="PR61" s="68"/>
      <c r="PS61" s="68"/>
      <c r="PT61" s="68"/>
      <c r="PU61" s="68"/>
      <c r="PV61" s="68"/>
      <c r="PW61" s="68"/>
      <c r="PX61" s="68"/>
      <c r="PY61" s="68"/>
      <c r="PZ61" s="68"/>
      <c r="QA61" s="68"/>
      <c r="QB61" s="68"/>
      <c r="QC61" s="61"/>
      <c r="QD61" s="60"/>
      <c r="QE61" s="60"/>
      <c r="QF61" s="60"/>
      <c r="QG61" s="60"/>
      <c r="QH61" s="60"/>
      <c r="QI61" s="60"/>
      <c r="QJ61" s="60"/>
      <c r="QK61" s="81"/>
      <c r="SM61" s="61"/>
      <c r="SN61" s="60"/>
      <c r="SO61" s="60"/>
      <c r="SP61" s="60"/>
      <c r="SQ61" s="60"/>
      <c r="SR61" s="60"/>
      <c r="SS61" s="60"/>
      <c r="ST61" s="60"/>
      <c r="SU61" s="81"/>
      <c r="UW61" s="61"/>
      <c r="UX61" s="60"/>
      <c r="UY61" s="60"/>
      <c r="UZ61" s="60"/>
      <c r="VA61" s="60"/>
      <c r="VB61" s="60"/>
      <c r="VC61" s="60"/>
      <c r="VD61" s="60"/>
      <c r="VE61" s="81"/>
      <c r="XG61" s="61"/>
      <c r="XH61" s="60"/>
      <c r="XI61" s="60"/>
      <c r="XJ61" s="60"/>
      <c r="XK61" s="60"/>
      <c r="XL61" s="60"/>
      <c r="XM61" s="60"/>
      <c r="XN61" s="60"/>
      <c r="XO61" s="81"/>
    </row>
    <row r="62" spans="1:639" hidden="1" x14ac:dyDescent="0.25">
      <c r="A62" s="70" t="str">
        <f t="shared" si="33"/>
        <v>П15.01.05 Сварщик (ЭГСР)(2013)9 кл., очная-22</v>
      </c>
      <c r="B62" s="177" t="s">
        <v>666</v>
      </c>
      <c r="C62" s="178" t="s">
        <v>92</v>
      </c>
      <c r="D62" s="178" t="s">
        <v>350</v>
      </c>
      <c r="E62" s="178" t="s">
        <v>511</v>
      </c>
      <c r="F62" s="177">
        <v>2014</v>
      </c>
      <c r="G62" s="191">
        <f t="shared" si="56"/>
        <v>187</v>
      </c>
      <c r="H62" s="191">
        <f t="shared" si="57"/>
        <v>146</v>
      </c>
      <c r="I62" s="191">
        <f>IF(VLOOKUP(B62,ФГОС!A$3:U$34,5,FALSE)=INT(H62/62),INT(H62/62),"ОШ!")</f>
        <v>2</v>
      </c>
      <c r="J62" s="191">
        <f>IF(VLOOKUP(B62,ФГОС!A$3:U$34,6,FALSE)=INT(MOD(H62,62)/4.332),INT(MOD(H62,62)/4.332),"ОШ!")</f>
        <v>5</v>
      </c>
      <c r="K62" s="191">
        <f t="shared" si="58"/>
        <v>73</v>
      </c>
      <c r="L62" s="191">
        <f t="shared" si="59"/>
        <v>13</v>
      </c>
      <c r="M62" s="191">
        <f t="shared" si="60"/>
        <v>9</v>
      </c>
      <c r="N62" s="191">
        <f t="shared" si="61"/>
        <v>0</v>
      </c>
      <c r="O62" s="191">
        <f t="shared" si="62"/>
        <v>4</v>
      </c>
      <c r="P62" s="191">
        <f t="shared" si="63"/>
        <v>0</v>
      </c>
      <c r="Q62" s="191">
        <f t="shared" si="64"/>
        <v>2</v>
      </c>
      <c r="R62" s="191">
        <f t="shared" si="65"/>
        <v>24</v>
      </c>
      <c r="S62" s="237" t="str">
        <f>IF(VLOOKUP(B62,ФГОС!A$3:U$34,21,FALSE)=SUM(K62:R62),"ок!","ОШ!")</f>
        <v>ок!</v>
      </c>
      <c r="GX62" s="67">
        <v>1</v>
      </c>
      <c r="GY62" s="61"/>
      <c r="GZ62" s="60"/>
      <c r="HA62" s="60"/>
      <c r="HB62" s="60"/>
      <c r="HC62" s="60"/>
      <c r="HD62" s="60"/>
      <c r="HE62" s="60"/>
      <c r="HF62" s="60"/>
      <c r="HG62" s="60"/>
      <c r="HH62" s="60"/>
      <c r="HI62" s="60"/>
      <c r="HJ62" s="60"/>
      <c r="HK62" s="60"/>
      <c r="HL62" s="60"/>
      <c r="HM62" s="60"/>
      <c r="HN62" s="60"/>
      <c r="HO62" s="60"/>
      <c r="HP62" s="61" t="s">
        <v>328</v>
      </c>
      <c r="HQ62" s="78" t="s">
        <v>328</v>
      </c>
      <c r="HR62" s="61"/>
      <c r="HS62" s="60"/>
      <c r="HT62" s="60"/>
      <c r="HU62" s="60"/>
      <c r="HV62" s="60"/>
      <c r="HW62" s="60"/>
      <c r="HX62" s="60"/>
      <c r="HY62" s="60"/>
      <c r="HZ62" s="60"/>
      <c r="IA62" s="60"/>
      <c r="IB62" s="60"/>
      <c r="IC62" s="60"/>
      <c r="ID62" s="60"/>
      <c r="IE62" s="60"/>
      <c r="IF62" s="60"/>
      <c r="IG62" s="60"/>
      <c r="IH62" s="60"/>
      <c r="II62" s="60"/>
      <c r="IJ62" s="60"/>
      <c r="IK62" s="60"/>
      <c r="IL62" s="60"/>
      <c r="IM62" s="60"/>
      <c r="IN62" s="60"/>
      <c r="IO62" s="60" t="s">
        <v>610</v>
      </c>
      <c r="IP62" s="60" t="s">
        <v>328</v>
      </c>
      <c r="IQ62" s="60" t="s">
        <v>328</v>
      </c>
      <c r="IR62" s="60" t="s">
        <v>328</v>
      </c>
      <c r="IS62" s="60" t="s">
        <v>328</v>
      </c>
      <c r="IT62" s="60" t="s">
        <v>328</v>
      </c>
      <c r="IU62" s="60" t="s">
        <v>328</v>
      </c>
      <c r="IV62" s="60" t="s">
        <v>328</v>
      </c>
      <c r="IW62" s="60" t="s">
        <v>328</v>
      </c>
      <c r="IX62" s="63" t="s">
        <v>328</v>
      </c>
      <c r="IY62" s="61">
        <f t="shared" si="40"/>
        <v>40</v>
      </c>
      <c r="IZ62" s="60">
        <f t="shared" si="41"/>
        <v>1</v>
      </c>
      <c r="JA62" s="60">
        <f t="shared" si="66"/>
        <v>0</v>
      </c>
      <c r="JB62" s="60">
        <f t="shared" si="42"/>
        <v>0</v>
      </c>
      <c r="JC62" s="60">
        <f t="shared" si="67"/>
        <v>0</v>
      </c>
      <c r="JD62" s="60">
        <f t="shared" si="68"/>
        <v>0</v>
      </c>
      <c r="JE62" s="60">
        <f t="shared" si="77"/>
        <v>0</v>
      </c>
      <c r="JF62" s="60">
        <f t="shared" si="69"/>
        <v>11</v>
      </c>
      <c r="JG62" s="81" t="str">
        <f t="shared" si="70"/>
        <v>ок!</v>
      </c>
      <c r="JH62" s="80">
        <v>2</v>
      </c>
      <c r="JI62" s="61"/>
      <c r="JJ62" s="60"/>
      <c r="JK62" s="60"/>
      <c r="JL62" s="60"/>
      <c r="JM62" s="60"/>
      <c r="JN62" s="60"/>
      <c r="JO62" s="60"/>
      <c r="JP62" s="60"/>
      <c r="JQ62" s="60"/>
      <c r="JR62" s="60"/>
      <c r="JS62" s="60"/>
      <c r="JT62" s="60"/>
      <c r="JU62" s="60"/>
      <c r="JV62" s="60"/>
      <c r="JW62" s="60"/>
      <c r="JX62" s="60"/>
      <c r="JY62" s="60"/>
      <c r="JZ62" s="61" t="s">
        <v>328</v>
      </c>
      <c r="KA62" s="63" t="s">
        <v>328</v>
      </c>
      <c r="KB62" s="61"/>
      <c r="KC62" s="60"/>
      <c r="KD62" s="60"/>
      <c r="KE62" s="60"/>
      <c r="KF62" s="60"/>
      <c r="KG62" s="60"/>
      <c r="KH62" s="60"/>
      <c r="KI62" s="60"/>
      <c r="KJ62" s="60"/>
      <c r="KK62" s="60"/>
      <c r="KL62" s="60" t="s">
        <v>375</v>
      </c>
      <c r="KM62" s="60" t="s">
        <v>375</v>
      </c>
      <c r="KN62" s="60" t="s">
        <v>375</v>
      </c>
      <c r="KO62" s="60" t="s">
        <v>375</v>
      </c>
      <c r="KP62" s="60" t="s">
        <v>375</v>
      </c>
      <c r="KQ62" s="60" t="s">
        <v>375</v>
      </c>
      <c r="KR62" s="60" t="s">
        <v>375</v>
      </c>
      <c r="KS62" s="60" t="s">
        <v>375</v>
      </c>
      <c r="KT62" s="60" t="s">
        <v>409</v>
      </c>
      <c r="KU62" s="60" t="s">
        <v>409</v>
      </c>
      <c r="KV62" s="60" t="s">
        <v>409</v>
      </c>
      <c r="KW62" s="60" t="s">
        <v>371</v>
      </c>
      <c r="KX62" s="60" t="s">
        <v>47</v>
      </c>
      <c r="KY62" s="60" t="s">
        <v>47</v>
      </c>
      <c r="KZ62" s="60" t="s">
        <v>328</v>
      </c>
      <c r="LA62" s="60" t="s">
        <v>328</v>
      </c>
      <c r="LB62" s="60" t="s">
        <v>328</v>
      </c>
      <c r="LC62" s="60" t="s">
        <v>328</v>
      </c>
      <c r="LD62" s="60" t="s">
        <v>328</v>
      </c>
      <c r="LE62" s="60" t="s">
        <v>328</v>
      </c>
      <c r="LF62" s="60" t="s">
        <v>328</v>
      </c>
      <c r="LG62" s="60" t="s">
        <v>328</v>
      </c>
      <c r="LH62" s="78" t="s">
        <v>328</v>
      </c>
      <c r="LI62" s="61">
        <f t="shared" si="44"/>
        <v>27</v>
      </c>
      <c r="LJ62" s="60">
        <f t="shared" si="45"/>
        <v>8</v>
      </c>
      <c r="LK62" s="60">
        <f t="shared" si="71"/>
        <v>0</v>
      </c>
      <c r="LL62" s="60">
        <f t="shared" si="46"/>
        <v>3</v>
      </c>
      <c r="LM62" s="60">
        <f t="shared" si="72"/>
        <v>3</v>
      </c>
      <c r="LN62" s="60">
        <f t="shared" si="73"/>
        <v>0</v>
      </c>
      <c r="LO62" s="60">
        <f t="shared" si="74"/>
        <v>0</v>
      </c>
      <c r="LP62" s="60">
        <f t="shared" si="75"/>
        <v>11</v>
      </c>
      <c r="LQ62" s="81" t="str">
        <f t="shared" si="76"/>
        <v>ок!</v>
      </c>
      <c r="LR62" s="80">
        <v>3</v>
      </c>
      <c r="LS62" s="61"/>
      <c r="LT62" s="60"/>
      <c r="LU62" s="60"/>
      <c r="LV62" s="60"/>
      <c r="LW62" s="60"/>
      <c r="LX62" s="60"/>
      <c r="LY62" s="60" t="s">
        <v>427</v>
      </c>
      <c r="LZ62" s="60" t="s">
        <v>427</v>
      </c>
      <c r="MA62" s="60" t="s">
        <v>612</v>
      </c>
      <c r="MB62" s="60" t="s">
        <v>612</v>
      </c>
      <c r="MC62" s="60" t="s">
        <v>376</v>
      </c>
      <c r="MD62" s="60" t="s">
        <v>376</v>
      </c>
      <c r="ME62" s="60" t="s">
        <v>376</v>
      </c>
      <c r="MF62" s="60" t="s">
        <v>377</v>
      </c>
      <c r="MG62" s="60" t="s">
        <v>377</v>
      </c>
      <c r="MH62" s="60" t="s">
        <v>377</v>
      </c>
      <c r="MI62" s="60" t="s">
        <v>410</v>
      </c>
      <c r="MJ62" s="61" t="s">
        <v>328</v>
      </c>
      <c r="MK62" s="63" t="s">
        <v>328</v>
      </c>
      <c r="ML62" s="61" t="s">
        <v>336</v>
      </c>
      <c r="MM62" s="60" t="s">
        <v>336</v>
      </c>
      <c r="MN62" s="60" t="s">
        <v>354</v>
      </c>
      <c r="MO62" s="60" t="s">
        <v>354</v>
      </c>
      <c r="MP62" s="60" t="s">
        <v>354</v>
      </c>
      <c r="MQ62" s="60" t="s">
        <v>354</v>
      </c>
      <c r="MR62" s="60" t="s">
        <v>354</v>
      </c>
      <c r="MS62" s="60" t="s">
        <v>354</v>
      </c>
      <c r="MT62" s="60" t="s">
        <v>354</v>
      </c>
      <c r="MU62" s="60" t="s">
        <v>354</v>
      </c>
      <c r="MV62" s="60" t="s">
        <v>354</v>
      </c>
      <c r="MW62" s="60" t="s">
        <v>354</v>
      </c>
      <c r="MX62" s="60" t="s">
        <v>354</v>
      </c>
      <c r="MY62" s="60" t="s">
        <v>354</v>
      </c>
      <c r="MZ62" s="60" t="s">
        <v>354</v>
      </c>
      <c r="NA62" s="60" t="s">
        <v>354</v>
      </c>
      <c r="NB62" s="60" t="s">
        <v>354</v>
      </c>
      <c r="NC62" s="60" t="s">
        <v>354</v>
      </c>
      <c r="ND62" s="60" t="s">
        <v>354</v>
      </c>
      <c r="NE62" s="60" t="s">
        <v>354</v>
      </c>
      <c r="NF62" s="60" t="s">
        <v>354</v>
      </c>
      <c r="NG62" s="60" t="s">
        <v>354</v>
      </c>
      <c r="NH62" s="60" t="s">
        <v>354</v>
      </c>
      <c r="NI62" s="60" t="s">
        <v>354</v>
      </c>
      <c r="NJ62" s="60" t="s">
        <v>354</v>
      </c>
      <c r="NK62" s="60" t="s">
        <v>354</v>
      </c>
      <c r="NL62" s="60" t="s">
        <v>354</v>
      </c>
      <c r="NM62" s="60" t="s">
        <v>354</v>
      </c>
      <c r="NN62" s="60" t="s">
        <v>354</v>
      </c>
      <c r="NO62" s="60" t="s">
        <v>354</v>
      </c>
      <c r="NP62" s="60" t="s">
        <v>354</v>
      </c>
      <c r="NQ62" s="60" t="s">
        <v>354</v>
      </c>
      <c r="NR62" s="78" t="s">
        <v>354</v>
      </c>
      <c r="NS62" s="61">
        <f t="shared" si="47"/>
        <v>6</v>
      </c>
      <c r="NT62" s="60">
        <f t="shared" si="48"/>
        <v>4</v>
      </c>
      <c r="NU62" s="60">
        <f t="shared" si="78"/>
        <v>0</v>
      </c>
      <c r="NV62" s="60">
        <f t="shared" si="79"/>
        <v>6</v>
      </c>
      <c r="NW62" s="60">
        <f t="shared" si="80"/>
        <v>1</v>
      </c>
      <c r="NX62" s="60">
        <f t="shared" si="81"/>
        <v>0</v>
      </c>
      <c r="NY62" s="60">
        <f t="shared" si="82"/>
        <v>2</v>
      </c>
      <c r="NZ62" s="60">
        <f t="shared" si="83"/>
        <v>2</v>
      </c>
      <c r="OA62" s="81" t="str">
        <f t="shared" si="84"/>
        <v>ок!</v>
      </c>
      <c r="OB62" s="68"/>
      <c r="OC62" s="68"/>
      <c r="OD62" s="68"/>
      <c r="OE62" s="68"/>
      <c r="OF62" s="68"/>
      <c r="OG62" s="68"/>
      <c r="OH62" s="68"/>
      <c r="OI62" s="68"/>
      <c r="OJ62" s="68"/>
      <c r="OK62" s="68"/>
      <c r="OL62" s="68"/>
      <c r="OM62" s="68"/>
      <c r="ON62" s="68"/>
      <c r="OO62" s="68"/>
      <c r="OP62" s="68"/>
      <c r="OQ62" s="68"/>
      <c r="OR62" s="68"/>
      <c r="OS62" s="68"/>
      <c r="OT62" s="68"/>
      <c r="OU62" s="68"/>
      <c r="OV62" s="68"/>
      <c r="OW62" s="68"/>
      <c r="OX62" s="68"/>
      <c r="OY62" s="68"/>
      <c r="OZ62" s="68"/>
      <c r="PA62" s="68"/>
      <c r="PB62" s="68"/>
      <c r="PC62" s="68"/>
      <c r="PD62" s="68"/>
      <c r="PE62" s="68"/>
      <c r="PF62" s="68"/>
      <c r="PG62" s="68"/>
      <c r="PH62" s="68"/>
      <c r="PI62" s="68"/>
      <c r="PJ62" s="68"/>
      <c r="PK62" s="68"/>
      <c r="PL62" s="68"/>
      <c r="PM62" s="68"/>
      <c r="PN62" s="68"/>
      <c r="PO62" s="68"/>
      <c r="PP62" s="68"/>
      <c r="PQ62" s="68"/>
      <c r="PR62" s="68"/>
      <c r="PS62" s="68"/>
      <c r="PT62" s="68"/>
      <c r="PU62" s="68"/>
      <c r="PV62" s="68"/>
      <c r="PW62" s="68"/>
      <c r="PX62" s="68"/>
      <c r="PY62" s="68"/>
      <c r="PZ62" s="68"/>
      <c r="QA62" s="68"/>
      <c r="QB62" s="68"/>
      <c r="QC62" s="61"/>
      <c r="QD62" s="60"/>
      <c r="QE62" s="60"/>
      <c r="QF62" s="60"/>
      <c r="QG62" s="60"/>
      <c r="QH62" s="60"/>
      <c r="QI62" s="60"/>
      <c r="QJ62" s="60"/>
      <c r="QK62" s="81"/>
      <c r="SM62" s="61"/>
      <c r="SN62" s="60"/>
      <c r="SO62" s="60"/>
      <c r="SP62" s="60"/>
      <c r="SQ62" s="60"/>
      <c r="SR62" s="60"/>
      <c r="SS62" s="60"/>
      <c r="ST62" s="60"/>
      <c r="SU62" s="81"/>
      <c r="UW62" s="61"/>
      <c r="UX62" s="60"/>
      <c r="UY62" s="60"/>
      <c r="UZ62" s="60"/>
      <c r="VA62" s="60"/>
      <c r="VB62" s="60"/>
      <c r="VC62" s="60"/>
      <c r="VD62" s="60"/>
      <c r="VE62" s="81"/>
      <c r="XG62" s="61"/>
      <c r="XH62" s="60"/>
      <c r="XI62" s="60"/>
      <c r="XJ62" s="60"/>
      <c r="XK62" s="60"/>
      <c r="XL62" s="60"/>
      <c r="XM62" s="60"/>
      <c r="XN62" s="60"/>
      <c r="XO62" s="81"/>
    </row>
    <row r="63" spans="1:639" hidden="1" x14ac:dyDescent="0.25">
      <c r="A63" s="70" t="str">
        <f t="shared" si="33"/>
        <v>П15.01.25 Станочник (МО)(2013)9 кл., очная</v>
      </c>
      <c r="B63" s="177" t="s">
        <v>670</v>
      </c>
      <c r="C63" s="178" t="s">
        <v>92</v>
      </c>
      <c r="D63" s="178" t="s">
        <v>350</v>
      </c>
      <c r="E63" s="178"/>
      <c r="F63" s="177">
        <v>2014</v>
      </c>
      <c r="G63" s="191">
        <f t="shared" si="56"/>
        <v>187</v>
      </c>
      <c r="H63" s="191">
        <f t="shared" si="57"/>
        <v>146</v>
      </c>
      <c r="I63" s="191">
        <f>IF(VLOOKUP(B63,ФГОС!A$3:U$34,5,FALSE)=INT(H63/62),INT(H63/62),"ОШ!")</f>
        <v>2</v>
      </c>
      <c r="J63" s="191">
        <f>IF(VLOOKUP(B63,ФГОС!A$3:U$34,6,FALSE)=INT(MOD(H63,62)/4.332),INT(MOD(H63,62)/4.332),"ОШ!")</f>
        <v>5</v>
      </c>
      <c r="K63" s="191">
        <f t="shared" si="58"/>
        <v>74</v>
      </c>
      <c r="L63" s="191">
        <f t="shared" si="59"/>
        <v>12</v>
      </c>
      <c r="M63" s="191">
        <f t="shared" si="60"/>
        <v>9</v>
      </c>
      <c r="N63" s="191">
        <f t="shared" si="61"/>
        <v>0</v>
      </c>
      <c r="O63" s="191">
        <f t="shared" si="62"/>
        <v>4</v>
      </c>
      <c r="P63" s="191">
        <f t="shared" si="63"/>
        <v>0</v>
      </c>
      <c r="Q63" s="191">
        <f t="shared" si="64"/>
        <v>2</v>
      </c>
      <c r="R63" s="191">
        <f t="shared" si="65"/>
        <v>24</v>
      </c>
      <c r="S63" s="237" t="str">
        <f>IF(VLOOKUP(B63,ФГОС!A$3:U$34,21,FALSE)=SUM(K63:R63),"ок!","ОШ!")</f>
        <v>ок!</v>
      </c>
      <c r="GX63" s="67">
        <v>1</v>
      </c>
      <c r="GY63" s="61"/>
      <c r="GZ63" s="60"/>
      <c r="HA63" s="60"/>
      <c r="HB63" s="60"/>
      <c r="HC63" s="60"/>
      <c r="HD63" s="60"/>
      <c r="HE63" s="60"/>
      <c r="HF63" s="60"/>
      <c r="HG63" s="60"/>
      <c r="HH63" s="60"/>
      <c r="HI63" s="60"/>
      <c r="HJ63" s="60"/>
      <c r="HK63" s="60"/>
      <c r="HL63" s="60"/>
      <c r="HM63" s="60"/>
      <c r="HN63" s="60"/>
      <c r="HO63" s="60"/>
      <c r="HP63" s="61" t="s">
        <v>328</v>
      </c>
      <c r="HQ63" s="78" t="s">
        <v>328</v>
      </c>
      <c r="HR63" s="61"/>
      <c r="HS63" s="60"/>
      <c r="HT63" s="60"/>
      <c r="HU63" s="60"/>
      <c r="HV63" s="60"/>
      <c r="HW63" s="60"/>
      <c r="HX63" s="60"/>
      <c r="HY63" s="60"/>
      <c r="HZ63" s="60"/>
      <c r="IA63" s="60"/>
      <c r="IB63" s="60"/>
      <c r="IC63" s="60"/>
      <c r="ID63" s="60"/>
      <c r="IE63" s="60"/>
      <c r="IF63" s="60"/>
      <c r="IG63" s="60"/>
      <c r="IH63" s="60"/>
      <c r="II63" s="60"/>
      <c r="IJ63" s="60"/>
      <c r="IK63" s="60"/>
      <c r="IL63" s="60" t="s">
        <v>606</v>
      </c>
      <c r="IM63" s="60" t="s">
        <v>606</v>
      </c>
      <c r="IN63" s="60" t="s">
        <v>606</v>
      </c>
      <c r="IO63" s="60" t="s">
        <v>606</v>
      </c>
      <c r="IP63" s="60" t="s">
        <v>328</v>
      </c>
      <c r="IQ63" s="60" t="s">
        <v>328</v>
      </c>
      <c r="IR63" s="60" t="s">
        <v>328</v>
      </c>
      <c r="IS63" s="60" t="s">
        <v>328</v>
      </c>
      <c r="IT63" s="60" t="s">
        <v>328</v>
      </c>
      <c r="IU63" s="60" t="s">
        <v>328</v>
      </c>
      <c r="IV63" s="60" t="s">
        <v>328</v>
      </c>
      <c r="IW63" s="60" t="s">
        <v>328</v>
      </c>
      <c r="IX63" s="63" t="s">
        <v>328</v>
      </c>
      <c r="IY63" s="61">
        <f t="shared" si="40"/>
        <v>37</v>
      </c>
      <c r="IZ63" s="60">
        <f t="shared" si="41"/>
        <v>4</v>
      </c>
      <c r="JA63" s="60">
        <f t="shared" si="66"/>
        <v>0</v>
      </c>
      <c r="JB63" s="60">
        <f t="shared" si="42"/>
        <v>0</v>
      </c>
      <c r="JC63" s="60">
        <f t="shared" si="67"/>
        <v>0</v>
      </c>
      <c r="JD63" s="60">
        <f t="shared" si="68"/>
        <v>0</v>
      </c>
      <c r="JE63" s="60">
        <f t="shared" si="77"/>
        <v>0</v>
      </c>
      <c r="JF63" s="60">
        <f t="shared" si="69"/>
        <v>11</v>
      </c>
      <c r="JG63" s="81" t="str">
        <f t="shared" si="70"/>
        <v>ок!</v>
      </c>
      <c r="JH63" s="80">
        <v>2</v>
      </c>
      <c r="JI63" s="61"/>
      <c r="JJ63" s="60"/>
      <c r="JK63" s="60"/>
      <c r="JL63" s="60"/>
      <c r="JM63" s="60"/>
      <c r="JN63" s="60"/>
      <c r="JO63" s="60"/>
      <c r="JP63" s="60"/>
      <c r="JQ63" s="60"/>
      <c r="JR63" s="60"/>
      <c r="JS63" s="60"/>
      <c r="JT63" s="60"/>
      <c r="JU63" s="60"/>
      <c r="JV63" s="60"/>
      <c r="JW63" s="60"/>
      <c r="JX63" s="60"/>
      <c r="JY63" s="60"/>
      <c r="JZ63" s="61" t="s">
        <v>328</v>
      </c>
      <c r="KA63" s="63" t="s">
        <v>328</v>
      </c>
      <c r="KB63" s="61"/>
      <c r="KC63" s="60"/>
      <c r="KD63" s="60"/>
      <c r="KE63" s="60"/>
      <c r="KF63" s="60"/>
      <c r="KG63" s="60"/>
      <c r="KH63" s="60"/>
      <c r="KI63" s="60"/>
      <c r="KJ63" s="60"/>
      <c r="KK63" s="60"/>
      <c r="KL63" s="60"/>
      <c r="KM63" s="60"/>
      <c r="KN63" s="60"/>
      <c r="KO63" s="60" t="s">
        <v>606</v>
      </c>
      <c r="KP63" s="60" t="s">
        <v>606</v>
      </c>
      <c r="KQ63" s="60" t="s">
        <v>606</v>
      </c>
      <c r="KR63" s="60" t="s">
        <v>606</v>
      </c>
      <c r="KS63" s="60" t="s">
        <v>606</v>
      </c>
      <c r="KT63" s="60" t="s">
        <v>409</v>
      </c>
      <c r="KU63" s="60" t="s">
        <v>409</v>
      </c>
      <c r="KV63" s="60" t="s">
        <v>409</v>
      </c>
      <c r="KW63" s="60" t="s">
        <v>370</v>
      </c>
      <c r="KX63" s="60" t="s">
        <v>47</v>
      </c>
      <c r="KY63" s="60" t="s">
        <v>47</v>
      </c>
      <c r="KZ63" s="60" t="s">
        <v>328</v>
      </c>
      <c r="LA63" s="60" t="s">
        <v>328</v>
      </c>
      <c r="LB63" s="60" t="s">
        <v>328</v>
      </c>
      <c r="LC63" s="60" t="s">
        <v>328</v>
      </c>
      <c r="LD63" s="60" t="s">
        <v>328</v>
      </c>
      <c r="LE63" s="60" t="s">
        <v>328</v>
      </c>
      <c r="LF63" s="60" t="s">
        <v>328</v>
      </c>
      <c r="LG63" s="60" t="s">
        <v>328</v>
      </c>
      <c r="LH63" s="78" t="s">
        <v>328</v>
      </c>
      <c r="LI63" s="61">
        <f t="shared" si="44"/>
        <v>30</v>
      </c>
      <c r="LJ63" s="60">
        <f t="shared" si="45"/>
        <v>5</v>
      </c>
      <c r="LK63" s="60">
        <f t="shared" si="71"/>
        <v>0</v>
      </c>
      <c r="LL63" s="60">
        <f t="shared" si="46"/>
        <v>3</v>
      </c>
      <c r="LM63" s="60">
        <f t="shared" si="72"/>
        <v>3</v>
      </c>
      <c r="LN63" s="60">
        <f t="shared" si="73"/>
        <v>0</v>
      </c>
      <c r="LO63" s="60">
        <f t="shared" si="74"/>
        <v>0</v>
      </c>
      <c r="LP63" s="60">
        <f t="shared" si="75"/>
        <v>11</v>
      </c>
      <c r="LQ63" s="81" t="str">
        <f t="shared" si="76"/>
        <v>ок!</v>
      </c>
      <c r="LR63" s="80">
        <v>3</v>
      </c>
      <c r="LS63" s="61"/>
      <c r="LT63" s="60"/>
      <c r="LU63" s="60"/>
      <c r="LV63" s="60"/>
      <c r="LW63" s="60"/>
      <c r="LX63" s="60"/>
      <c r="LY63" s="60"/>
      <c r="LZ63" s="60" t="s">
        <v>607</v>
      </c>
      <c r="MA63" s="60" t="s">
        <v>607</v>
      </c>
      <c r="MB63" s="60" t="s">
        <v>607</v>
      </c>
      <c r="MC63" s="60" t="s">
        <v>406</v>
      </c>
      <c r="MD63" s="60" t="s">
        <v>406</v>
      </c>
      <c r="ME63" s="60" t="s">
        <v>406</v>
      </c>
      <c r="MF63" s="60" t="s">
        <v>406</v>
      </c>
      <c r="MG63" s="60" t="s">
        <v>406</v>
      </c>
      <c r="MH63" s="60" t="s">
        <v>406</v>
      </c>
      <c r="MI63" s="60" t="s">
        <v>369</v>
      </c>
      <c r="MJ63" s="61" t="s">
        <v>328</v>
      </c>
      <c r="MK63" s="63" t="s">
        <v>328</v>
      </c>
      <c r="ML63" s="61" t="s">
        <v>336</v>
      </c>
      <c r="MM63" s="60" t="s">
        <v>336</v>
      </c>
      <c r="MN63" s="60" t="s">
        <v>354</v>
      </c>
      <c r="MO63" s="60" t="s">
        <v>354</v>
      </c>
      <c r="MP63" s="60" t="s">
        <v>354</v>
      </c>
      <c r="MQ63" s="60" t="s">
        <v>354</v>
      </c>
      <c r="MR63" s="60" t="s">
        <v>354</v>
      </c>
      <c r="MS63" s="60" t="s">
        <v>354</v>
      </c>
      <c r="MT63" s="60" t="s">
        <v>354</v>
      </c>
      <c r="MU63" s="60" t="s">
        <v>354</v>
      </c>
      <c r="MV63" s="60" t="s">
        <v>354</v>
      </c>
      <c r="MW63" s="60" t="s">
        <v>354</v>
      </c>
      <c r="MX63" s="60" t="s">
        <v>354</v>
      </c>
      <c r="MY63" s="60" t="s">
        <v>354</v>
      </c>
      <c r="MZ63" s="60" t="s">
        <v>354</v>
      </c>
      <c r="NA63" s="60" t="s">
        <v>354</v>
      </c>
      <c r="NB63" s="60" t="s">
        <v>354</v>
      </c>
      <c r="NC63" s="60" t="s">
        <v>354</v>
      </c>
      <c r="ND63" s="60" t="s">
        <v>354</v>
      </c>
      <c r="NE63" s="60" t="s">
        <v>354</v>
      </c>
      <c r="NF63" s="60" t="s">
        <v>354</v>
      </c>
      <c r="NG63" s="60" t="s">
        <v>354</v>
      </c>
      <c r="NH63" s="60" t="s">
        <v>354</v>
      </c>
      <c r="NI63" s="60" t="s">
        <v>354</v>
      </c>
      <c r="NJ63" s="60" t="s">
        <v>354</v>
      </c>
      <c r="NK63" s="60" t="s">
        <v>354</v>
      </c>
      <c r="NL63" s="60" t="s">
        <v>354</v>
      </c>
      <c r="NM63" s="60" t="s">
        <v>354</v>
      </c>
      <c r="NN63" s="60" t="s">
        <v>354</v>
      </c>
      <c r="NO63" s="60" t="s">
        <v>354</v>
      </c>
      <c r="NP63" s="60" t="s">
        <v>354</v>
      </c>
      <c r="NQ63" s="60" t="s">
        <v>354</v>
      </c>
      <c r="NR63" s="78" t="s">
        <v>354</v>
      </c>
      <c r="NS63" s="61">
        <f t="shared" si="47"/>
        <v>7</v>
      </c>
      <c r="NT63" s="60">
        <f t="shared" si="48"/>
        <v>3</v>
      </c>
      <c r="NU63" s="60">
        <f t="shared" si="78"/>
        <v>0</v>
      </c>
      <c r="NV63" s="60">
        <f t="shared" si="79"/>
        <v>6</v>
      </c>
      <c r="NW63" s="60">
        <f t="shared" si="80"/>
        <v>1</v>
      </c>
      <c r="NX63" s="60">
        <f t="shared" si="81"/>
        <v>0</v>
      </c>
      <c r="NY63" s="60">
        <f t="shared" si="82"/>
        <v>2</v>
      </c>
      <c r="NZ63" s="60">
        <f t="shared" si="83"/>
        <v>2</v>
      </c>
      <c r="OA63" s="81" t="str">
        <f t="shared" si="84"/>
        <v>ок!</v>
      </c>
      <c r="OB63" s="68"/>
      <c r="OC63" s="68"/>
      <c r="OD63" s="68"/>
      <c r="OE63" s="68"/>
      <c r="OF63" s="68"/>
      <c r="OG63" s="68"/>
      <c r="OH63" s="68"/>
      <c r="OI63" s="68"/>
      <c r="OJ63" s="68"/>
      <c r="OK63" s="68"/>
      <c r="OL63" s="68"/>
      <c r="OM63" s="68"/>
      <c r="ON63" s="68"/>
      <c r="OO63" s="68"/>
      <c r="OP63" s="68"/>
      <c r="OQ63" s="68"/>
      <c r="OR63" s="68"/>
      <c r="OS63" s="68"/>
      <c r="OT63" s="68"/>
      <c r="OU63" s="68"/>
      <c r="OV63" s="68"/>
      <c r="OW63" s="68"/>
      <c r="OX63" s="68"/>
      <c r="OY63" s="68"/>
      <c r="OZ63" s="68"/>
      <c r="PA63" s="68"/>
      <c r="PB63" s="68"/>
      <c r="PC63" s="68"/>
      <c r="PD63" s="68"/>
      <c r="PE63" s="68"/>
      <c r="PF63" s="68"/>
      <c r="PG63" s="68"/>
      <c r="PH63" s="68"/>
      <c r="PI63" s="68"/>
      <c r="PJ63" s="68"/>
      <c r="PK63" s="68"/>
      <c r="PL63" s="68"/>
      <c r="PM63" s="68"/>
      <c r="PN63" s="68"/>
      <c r="PO63" s="68"/>
      <c r="PP63" s="68"/>
      <c r="PQ63" s="68"/>
      <c r="PR63" s="68"/>
      <c r="PS63" s="68"/>
      <c r="PT63" s="68"/>
      <c r="PU63" s="68"/>
      <c r="PV63" s="68"/>
      <c r="PW63" s="68"/>
      <c r="PX63" s="68"/>
      <c r="PY63" s="68"/>
      <c r="PZ63" s="68"/>
      <c r="QA63" s="68"/>
      <c r="QB63" s="68"/>
      <c r="QC63" s="61"/>
      <c r="QD63" s="60"/>
      <c r="QE63" s="60"/>
      <c r="QF63" s="60"/>
      <c r="QG63" s="60"/>
      <c r="QH63" s="60"/>
      <c r="QI63" s="60"/>
      <c r="QJ63" s="60"/>
      <c r="QK63" s="81"/>
      <c r="SM63" s="61"/>
      <c r="SN63" s="60"/>
      <c r="SO63" s="60"/>
      <c r="SP63" s="60"/>
      <c r="SQ63" s="60"/>
      <c r="SR63" s="60"/>
      <c r="SS63" s="60"/>
      <c r="ST63" s="60"/>
      <c r="SU63" s="81"/>
      <c r="UW63" s="61"/>
      <c r="UX63" s="60"/>
      <c r="UY63" s="60"/>
      <c r="UZ63" s="60"/>
      <c r="VA63" s="60"/>
      <c r="VB63" s="60"/>
      <c r="VC63" s="60"/>
      <c r="VD63" s="60"/>
      <c r="VE63" s="81"/>
      <c r="XG63" s="61"/>
      <c r="XH63" s="60"/>
      <c r="XI63" s="60"/>
      <c r="XJ63" s="60"/>
      <c r="XK63" s="60"/>
      <c r="XL63" s="60"/>
      <c r="XM63" s="60"/>
      <c r="XN63" s="60"/>
      <c r="XO63" s="81"/>
    </row>
    <row r="64" spans="1:639" hidden="1" x14ac:dyDescent="0.25">
      <c r="A64" s="70" t="str">
        <f t="shared" si="33"/>
        <v>П23.01.08 Слесарь по ремонту СМ(2013)9 кл., очная</v>
      </c>
      <c r="B64" s="177" t="s">
        <v>675</v>
      </c>
      <c r="C64" s="178" t="s">
        <v>92</v>
      </c>
      <c r="D64" s="178" t="s">
        <v>350</v>
      </c>
      <c r="E64" s="178"/>
      <c r="F64" s="177">
        <v>2014</v>
      </c>
      <c r="G64" s="191">
        <f t="shared" si="56"/>
        <v>187</v>
      </c>
      <c r="H64" s="191">
        <f t="shared" si="57"/>
        <v>146</v>
      </c>
      <c r="I64" s="191">
        <f>IF(VLOOKUP(B64,ФГОС!A$3:U$34,5,FALSE)=INT(H64/62),INT(H64/62),"ОШ!")</f>
        <v>2</v>
      </c>
      <c r="J64" s="191">
        <f>IF(VLOOKUP(B64,ФГОС!A$3:U$34,6,FALSE)=INT(MOD(H64,62)/4.332),INT(MOD(H64,62)/4.332),"ОШ!")</f>
        <v>5</v>
      </c>
      <c r="K64" s="191">
        <f t="shared" si="58"/>
        <v>79</v>
      </c>
      <c r="L64" s="191">
        <f t="shared" si="59"/>
        <v>9</v>
      </c>
      <c r="M64" s="191">
        <f t="shared" si="60"/>
        <v>8</v>
      </c>
      <c r="N64" s="191">
        <f t="shared" si="61"/>
        <v>0</v>
      </c>
      <c r="O64" s="191">
        <f t="shared" si="62"/>
        <v>4</v>
      </c>
      <c r="P64" s="191">
        <f t="shared" si="63"/>
        <v>0</v>
      </c>
      <c r="Q64" s="191">
        <f t="shared" si="64"/>
        <v>1</v>
      </c>
      <c r="R64" s="191">
        <f t="shared" si="65"/>
        <v>24</v>
      </c>
      <c r="S64" s="237" t="str">
        <f>IF(VLOOKUP(B64,ФГОС!A$3:U$34,21,FALSE)=SUM(K64:R64),"ок!","ОШ!")</f>
        <v>ок!</v>
      </c>
      <c r="GX64" s="67">
        <v>1</v>
      </c>
      <c r="GY64" s="61"/>
      <c r="GZ64" s="60"/>
      <c r="HA64" s="60"/>
      <c r="HB64" s="60"/>
      <c r="HC64" s="60"/>
      <c r="HD64" s="60"/>
      <c r="HE64" s="60"/>
      <c r="HF64" s="60"/>
      <c r="HG64" s="60"/>
      <c r="HH64" s="60"/>
      <c r="HI64" s="60"/>
      <c r="HJ64" s="60"/>
      <c r="HK64" s="60"/>
      <c r="HL64" s="60"/>
      <c r="HM64" s="60"/>
      <c r="HN64" s="60"/>
      <c r="HO64" s="60"/>
      <c r="HP64" s="61" t="s">
        <v>328</v>
      </c>
      <c r="HQ64" s="78" t="s">
        <v>328</v>
      </c>
      <c r="HR64" s="61"/>
      <c r="HS64" s="60"/>
      <c r="HT64" s="60"/>
      <c r="HU64" s="60"/>
      <c r="HV64" s="60"/>
      <c r="HW64" s="60"/>
      <c r="HX64" s="60"/>
      <c r="HY64" s="60"/>
      <c r="HZ64" s="60"/>
      <c r="IA64" s="60"/>
      <c r="IB64" s="60"/>
      <c r="IC64" s="60"/>
      <c r="ID64" s="60"/>
      <c r="IE64" s="60"/>
      <c r="IF64" s="60"/>
      <c r="IG64" s="60"/>
      <c r="IH64" s="60"/>
      <c r="II64" s="60"/>
      <c r="IJ64" s="60"/>
      <c r="IK64" s="60"/>
      <c r="IL64" s="60"/>
      <c r="IM64" s="60" t="s">
        <v>375</v>
      </c>
      <c r="IN64" s="60" t="s">
        <v>375</v>
      </c>
      <c r="IO64" s="60" t="s">
        <v>375</v>
      </c>
      <c r="IP64" s="60" t="s">
        <v>328</v>
      </c>
      <c r="IQ64" s="60" t="s">
        <v>328</v>
      </c>
      <c r="IR64" s="60" t="s">
        <v>328</v>
      </c>
      <c r="IS64" s="60" t="s">
        <v>328</v>
      </c>
      <c r="IT64" s="60" t="s">
        <v>328</v>
      </c>
      <c r="IU64" s="60" t="s">
        <v>328</v>
      </c>
      <c r="IV64" s="60" t="s">
        <v>328</v>
      </c>
      <c r="IW64" s="60" t="s">
        <v>328</v>
      </c>
      <c r="IX64" s="63" t="s">
        <v>328</v>
      </c>
      <c r="IY64" s="61">
        <f t="shared" si="40"/>
        <v>38</v>
      </c>
      <c r="IZ64" s="60">
        <f t="shared" si="41"/>
        <v>3</v>
      </c>
      <c r="JA64" s="60">
        <f t="shared" si="66"/>
        <v>0</v>
      </c>
      <c r="JB64" s="60">
        <f t="shared" si="42"/>
        <v>0</v>
      </c>
      <c r="JC64" s="60">
        <f t="shared" si="67"/>
        <v>0</v>
      </c>
      <c r="JD64" s="60">
        <f t="shared" si="68"/>
        <v>0</v>
      </c>
      <c r="JE64" s="60">
        <f t="shared" si="77"/>
        <v>0</v>
      </c>
      <c r="JF64" s="60">
        <f t="shared" si="69"/>
        <v>11</v>
      </c>
      <c r="JG64" s="81" t="str">
        <f t="shared" si="70"/>
        <v>ок!</v>
      </c>
      <c r="JH64" s="80">
        <v>2</v>
      </c>
      <c r="JI64" s="61"/>
      <c r="JJ64" s="60"/>
      <c r="JK64" s="60"/>
      <c r="JL64" s="60"/>
      <c r="JM64" s="60"/>
      <c r="JN64" s="60"/>
      <c r="JO64" s="60"/>
      <c r="JP64" s="60"/>
      <c r="JQ64" s="60"/>
      <c r="JR64" s="60"/>
      <c r="JS64" s="60"/>
      <c r="JT64" s="60"/>
      <c r="JU64" s="60"/>
      <c r="JV64" s="60"/>
      <c r="JW64" s="60"/>
      <c r="JX64" s="60"/>
      <c r="JY64" s="60"/>
      <c r="JZ64" s="61" t="s">
        <v>328</v>
      </c>
      <c r="KA64" s="63" t="s">
        <v>328</v>
      </c>
      <c r="KB64" s="61"/>
      <c r="KC64" s="60"/>
      <c r="KD64" s="60"/>
      <c r="KE64" s="60"/>
      <c r="KF64" s="60"/>
      <c r="KG64" s="60"/>
      <c r="KH64" s="60"/>
      <c r="KI64" s="60"/>
      <c r="KJ64" s="60"/>
      <c r="KK64" s="60"/>
      <c r="KL64" s="60"/>
      <c r="KM64" s="60"/>
      <c r="KN64" s="60"/>
      <c r="KO64" s="60"/>
      <c r="KP64" s="60"/>
      <c r="KQ64" s="60"/>
      <c r="KR64" s="60" t="s">
        <v>696</v>
      </c>
      <c r="KS64" s="60" t="s">
        <v>696</v>
      </c>
      <c r="KT64" s="60" t="s">
        <v>696</v>
      </c>
      <c r="KU64" s="60" t="s">
        <v>696</v>
      </c>
      <c r="KV64" s="60" t="s">
        <v>696</v>
      </c>
      <c r="KW64" s="60" t="s">
        <v>370</v>
      </c>
      <c r="KX64" s="60" t="s">
        <v>47</v>
      </c>
      <c r="KY64" s="60" t="s">
        <v>47</v>
      </c>
      <c r="KZ64" s="60" t="s">
        <v>328</v>
      </c>
      <c r="LA64" s="60" t="s">
        <v>328</v>
      </c>
      <c r="LB64" s="60" t="s">
        <v>328</v>
      </c>
      <c r="LC64" s="60" t="s">
        <v>328</v>
      </c>
      <c r="LD64" s="60" t="s">
        <v>328</v>
      </c>
      <c r="LE64" s="60" t="s">
        <v>328</v>
      </c>
      <c r="LF64" s="60" t="s">
        <v>328</v>
      </c>
      <c r="LG64" s="60" t="s">
        <v>328</v>
      </c>
      <c r="LH64" s="78" t="s">
        <v>328</v>
      </c>
      <c r="LI64" s="61">
        <f t="shared" si="44"/>
        <v>33</v>
      </c>
      <c r="LJ64" s="60">
        <f t="shared" si="45"/>
        <v>0</v>
      </c>
      <c r="LK64" s="60">
        <f t="shared" si="71"/>
        <v>0</v>
      </c>
      <c r="LL64" s="60">
        <f t="shared" si="46"/>
        <v>5</v>
      </c>
      <c r="LM64" s="60">
        <f t="shared" si="72"/>
        <v>3</v>
      </c>
      <c r="LN64" s="60">
        <f t="shared" si="73"/>
        <v>0</v>
      </c>
      <c r="LO64" s="60">
        <f t="shared" si="74"/>
        <v>0</v>
      </c>
      <c r="LP64" s="60">
        <f t="shared" si="75"/>
        <v>11</v>
      </c>
      <c r="LQ64" s="81" t="str">
        <f t="shared" si="76"/>
        <v>ок!</v>
      </c>
      <c r="LR64" s="80">
        <v>3</v>
      </c>
      <c r="LS64" s="61"/>
      <c r="LT64" s="60"/>
      <c r="LU64" s="60"/>
      <c r="LV64" s="60"/>
      <c r="LW64" s="60"/>
      <c r="LX64" s="60"/>
      <c r="LY64" s="60"/>
      <c r="LZ64" s="60"/>
      <c r="MA64" s="60" t="s">
        <v>384</v>
      </c>
      <c r="MB64" s="60" t="s">
        <v>384</v>
      </c>
      <c r="MC64" s="60" t="s">
        <v>427</v>
      </c>
      <c r="MD64" s="60" t="s">
        <v>427</v>
      </c>
      <c r="ME64" s="60" t="s">
        <v>427</v>
      </c>
      <c r="MF64" s="60" t="s">
        <v>427</v>
      </c>
      <c r="MG64" s="60" t="s">
        <v>376</v>
      </c>
      <c r="MH64" s="60" t="s">
        <v>376</v>
      </c>
      <c r="MI64" s="60" t="s">
        <v>376</v>
      </c>
      <c r="MJ64" s="61" t="s">
        <v>328</v>
      </c>
      <c r="MK64" s="63" t="s">
        <v>328</v>
      </c>
      <c r="ML64" s="61" t="s">
        <v>401</v>
      </c>
      <c r="MM64" s="60" t="s">
        <v>336</v>
      </c>
      <c r="MN64" s="60" t="s">
        <v>354</v>
      </c>
      <c r="MO64" s="60" t="s">
        <v>354</v>
      </c>
      <c r="MP64" s="60" t="s">
        <v>354</v>
      </c>
      <c r="MQ64" s="60" t="s">
        <v>354</v>
      </c>
      <c r="MR64" s="60" t="s">
        <v>354</v>
      </c>
      <c r="MS64" s="60" t="s">
        <v>354</v>
      </c>
      <c r="MT64" s="60" t="s">
        <v>354</v>
      </c>
      <c r="MU64" s="60" t="s">
        <v>354</v>
      </c>
      <c r="MV64" s="60" t="s">
        <v>354</v>
      </c>
      <c r="MW64" s="60" t="s">
        <v>354</v>
      </c>
      <c r="MX64" s="60" t="s">
        <v>354</v>
      </c>
      <c r="MY64" s="60" t="s">
        <v>354</v>
      </c>
      <c r="MZ64" s="60" t="s">
        <v>354</v>
      </c>
      <c r="NA64" s="60" t="s">
        <v>354</v>
      </c>
      <c r="NB64" s="60" t="s">
        <v>354</v>
      </c>
      <c r="NC64" s="60" t="s">
        <v>354</v>
      </c>
      <c r="ND64" s="60" t="s">
        <v>354</v>
      </c>
      <c r="NE64" s="60" t="s">
        <v>354</v>
      </c>
      <c r="NF64" s="60" t="s">
        <v>354</v>
      </c>
      <c r="NG64" s="60" t="s">
        <v>354</v>
      </c>
      <c r="NH64" s="60" t="s">
        <v>354</v>
      </c>
      <c r="NI64" s="60" t="s">
        <v>354</v>
      </c>
      <c r="NJ64" s="60" t="s">
        <v>354</v>
      </c>
      <c r="NK64" s="60" t="s">
        <v>354</v>
      </c>
      <c r="NL64" s="60" t="s">
        <v>354</v>
      </c>
      <c r="NM64" s="60" t="s">
        <v>354</v>
      </c>
      <c r="NN64" s="60" t="s">
        <v>354</v>
      </c>
      <c r="NO64" s="60" t="s">
        <v>354</v>
      </c>
      <c r="NP64" s="60" t="s">
        <v>354</v>
      </c>
      <c r="NQ64" s="60" t="s">
        <v>354</v>
      </c>
      <c r="NR64" s="78" t="s">
        <v>354</v>
      </c>
      <c r="NS64" s="61">
        <f t="shared" si="47"/>
        <v>8</v>
      </c>
      <c r="NT64" s="60">
        <f t="shared" si="48"/>
        <v>6</v>
      </c>
      <c r="NU64" s="60">
        <f t="shared" si="78"/>
        <v>0</v>
      </c>
      <c r="NV64" s="60">
        <f t="shared" si="79"/>
        <v>3</v>
      </c>
      <c r="NW64" s="60">
        <f t="shared" si="80"/>
        <v>1</v>
      </c>
      <c r="NX64" s="60">
        <f t="shared" si="81"/>
        <v>0</v>
      </c>
      <c r="NY64" s="60">
        <f t="shared" si="82"/>
        <v>1</v>
      </c>
      <c r="NZ64" s="60">
        <f t="shared" si="83"/>
        <v>2</v>
      </c>
      <c r="OA64" s="81" t="str">
        <f t="shared" si="84"/>
        <v>ок!</v>
      </c>
      <c r="OB64" s="68"/>
      <c r="OC64" s="68"/>
      <c r="OD64" s="68"/>
      <c r="OE64" s="68"/>
      <c r="OF64" s="68"/>
      <c r="OG64" s="68"/>
      <c r="OH64" s="68"/>
      <c r="OI64" s="68"/>
      <c r="OJ64" s="68"/>
      <c r="OK64" s="68"/>
      <c r="OL64" s="68"/>
      <c r="OM64" s="68"/>
      <c r="ON64" s="68"/>
      <c r="OO64" s="68"/>
      <c r="OP64" s="68"/>
      <c r="OQ64" s="68"/>
      <c r="OR64" s="68"/>
      <c r="OS64" s="68"/>
      <c r="OT64" s="68"/>
      <c r="OU64" s="68"/>
      <c r="OV64" s="68"/>
      <c r="OW64" s="68"/>
      <c r="OX64" s="68"/>
      <c r="OY64" s="68"/>
      <c r="OZ64" s="68"/>
      <c r="PA64" s="68"/>
      <c r="PB64" s="68"/>
      <c r="PC64" s="68"/>
      <c r="PD64" s="68"/>
      <c r="PE64" s="68"/>
      <c r="PF64" s="68"/>
      <c r="PG64" s="68"/>
      <c r="PH64" s="68"/>
      <c r="PI64" s="68"/>
      <c r="PJ64" s="68"/>
      <c r="PK64" s="68"/>
      <c r="PL64" s="68"/>
      <c r="PM64" s="68"/>
      <c r="PN64" s="68"/>
      <c r="PO64" s="68"/>
      <c r="PP64" s="68"/>
      <c r="PQ64" s="68"/>
      <c r="PR64" s="68"/>
      <c r="PS64" s="68"/>
      <c r="PT64" s="68"/>
      <c r="PU64" s="68"/>
      <c r="PV64" s="68"/>
      <c r="PW64" s="68"/>
      <c r="PX64" s="68"/>
      <c r="PY64" s="68"/>
      <c r="PZ64" s="68"/>
      <c r="QA64" s="68"/>
      <c r="QB64" s="68"/>
      <c r="QC64" s="61"/>
      <c r="QD64" s="60"/>
      <c r="QE64" s="60"/>
      <c r="QF64" s="60"/>
      <c r="QG64" s="60"/>
      <c r="QH64" s="60"/>
      <c r="QI64" s="60"/>
      <c r="QJ64" s="60"/>
      <c r="QK64" s="81"/>
      <c r="SM64" s="61"/>
      <c r="SN64" s="60"/>
      <c r="SO64" s="60"/>
      <c r="SP64" s="60"/>
      <c r="SQ64" s="60"/>
      <c r="SR64" s="60"/>
      <c r="SS64" s="60"/>
      <c r="ST64" s="60"/>
      <c r="SU64" s="81"/>
      <c r="UW64" s="61"/>
      <c r="UX64" s="60"/>
      <c r="UY64" s="60"/>
      <c r="UZ64" s="60"/>
      <c r="VA64" s="60"/>
      <c r="VB64" s="60"/>
      <c r="VC64" s="60"/>
      <c r="VD64" s="60"/>
      <c r="VE64" s="81"/>
      <c r="XG64" s="61"/>
      <c r="XH64" s="60"/>
      <c r="XI64" s="60"/>
      <c r="XJ64" s="60"/>
      <c r="XK64" s="60"/>
      <c r="XL64" s="60"/>
      <c r="XM64" s="60"/>
      <c r="XN64" s="60"/>
      <c r="XO64" s="81"/>
    </row>
    <row r="65" spans="1:639" hidden="1" x14ac:dyDescent="0.25">
      <c r="A65" s="70" t="str">
        <f t="shared" si="33"/>
        <v>П19.01.17 Повар, кондитер(2013)9 кл., очная</v>
      </c>
      <c r="B65" s="177" t="s">
        <v>672</v>
      </c>
      <c r="C65" s="178" t="s">
        <v>92</v>
      </c>
      <c r="D65" s="178" t="s">
        <v>350</v>
      </c>
      <c r="E65" s="178"/>
      <c r="F65" s="177">
        <v>2014</v>
      </c>
      <c r="G65" s="191">
        <f t="shared" si="56"/>
        <v>187</v>
      </c>
      <c r="H65" s="191">
        <f t="shared" si="57"/>
        <v>146</v>
      </c>
      <c r="I65" s="191">
        <f>IF(VLOOKUP(B65,ФГОС!A$3:U$34,5,FALSE)=INT(H65/62),INT(H65/62),"ОШ!")</f>
        <v>2</v>
      </c>
      <c r="J65" s="191">
        <f>IF(VLOOKUP(B65,ФГОС!A$3:U$34,6,FALSE)=INT(MOD(H65,62)/4.332),INT(MOD(H65,62)/4.332),"ОШ!")</f>
        <v>5</v>
      </c>
      <c r="K65" s="191">
        <f t="shared" si="58"/>
        <v>74</v>
      </c>
      <c r="L65" s="191">
        <f t="shared" si="59"/>
        <v>10</v>
      </c>
      <c r="M65" s="191">
        <f t="shared" si="60"/>
        <v>12</v>
      </c>
      <c r="N65" s="191">
        <f t="shared" si="61"/>
        <v>0</v>
      </c>
      <c r="O65" s="191">
        <f t="shared" si="62"/>
        <v>4</v>
      </c>
      <c r="P65" s="191">
        <f t="shared" si="63"/>
        <v>0</v>
      </c>
      <c r="Q65" s="191">
        <f t="shared" si="64"/>
        <v>1</v>
      </c>
      <c r="R65" s="191">
        <f t="shared" si="65"/>
        <v>24</v>
      </c>
      <c r="S65" s="237" t="str">
        <f>IF(VLOOKUP(B65,ФГОС!A$3:U$34,21,FALSE)=SUM(K65:R65),"ок!","ОШ!")</f>
        <v>ок!</v>
      </c>
      <c r="GX65" s="67">
        <v>1</v>
      </c>
      <c r="GY65" s="61"/>
      <c r="GZ65" s="60"/>
      <c r="HA65" s="60"/>
      <c r="HB65" s="60"/>
      <c r="HC65" s="60"/>
      <c r="HD65" s="60"/>
      <c r="HE65" s="60"/>
      <c r="HF65" s="60"/>
      <c r="HG65" s="60"/>
      <c r="HH65" s="60"/>
      <c r="HI65" s="60"/>
      <c r="HJ65" s="60"/>
      <c r="HK65" s="60"/>
      <c r="HL65" s="60"/>
      <c r="HM65" s="60"/>
      <c r="HN65" s="60"/>
      <c r="HO65" s="60" t="s">
        <v>723</v>
      </c>
      <c r="HP65" s="61" t="s">
        <v>328</v>
      </c>
      <c r="HQ65" s="78" t="s">
        <v>328</v>
      </c>
      <c r="HR65" s="61"/>
      <c r="HS65" s="60"/>
      <c r="HT65" s="60"/>
      <c r="HU65" s="60"/>
      <c r="HV65" s="60"/>
      <c r="HW65" s="60"/>
      <c r="HX65" s="60"/>
      <c r="HY65" s="60"/>
      <c r="HZ65" s="60"/>
      <c r="IA65" s="60"/>
      <c r="IB65" s="60"/>
      <c r="IC65" s="60"/>
      <c r="ID65" s="60"/>
      <c r="IE65" s="60"/>
      <c r="IF65" s="60"/>
      <c r="IG65" s="60"/>
      <c r="IH65" s="60"/>
      <c r="II65" s="60"/>
      <c r="IJ65" s="60"/>
      <c r="IK65" s="60"/>
      <c r="IL65" s="60" t="s">
        <v>724</v>
      </c>
      <c r="IM65" s="60" t="s">
        <v>406</v>
      </c>
      <c r="IN65" s="60" t="s">
        <v>377</v>
      </c>
      <c r="IO65" s="60" t="s">
        <v>404</v>
      </c>
      <c r="IP65" s="60" t="s">
        <v>328</v>
      </c>
      <c r="IQ65" s="60" t="s">
        <v>328</v>
      </c>
      <c r="IR65" s="60" t="s">
        <v>328</v>
      </c>
      <c r="IS65" s="60" t="s">
        <v>328</v>
      </c>
      <c r="IT65" s="60" t="s">
        <v>328</v>
      </c>
      <c r="IU65" s="60" t="s">
        <v>328</v>
      </c>
      <c r="IV65" s="60" t="s">
        <v>328</v>
      </c>
      <c r="IW65" s="60" t="s">
        <v>328</v>
      </c>
      <c r="IX65" s="63" t="s">
        <v>328</v>
      </c>
      <c r="IY65" s="61">
        <f t="shared" si="40"/>
        <v>36</v>
      </c>
      <c r="IZ65" s="60">
        <f t="shared" si="41"/>
        <v>2</v>
      </c>
      <c r="JA65" s="60">
        <f t="shared" si="66"/>
        <v>0</v>
      </c>
      <c r="JB65" s="60">
        <f t="shared" si="42"/>
        <v>2</v>
      </c>
      <c r="JC65" s="60">
        <f t="shared" si="67"/>
        <v>1</v>
      </c>
      <c r="JD65" s="60">
        <f t="shared" si="68"/>
        <v>0</v>
      </c>
      <c r="JE65" s="60">
        <f t="shared" si="77"/>
        <v>0</v>
      </c>
      <c r="JF65" s="60">
        <f t="shared" si="69"/>
        <v>11</v>
      </c>
      <c r="JG65" s="81" t="str">
        <f t="shared" si="70"/>
        <v>ок!</v>
      </c>
      <c r="JH65" s="80">
        <v>2</v>
      </c>
      <c r="JI65" s="61"/>
      <c r="JJ65" s="60"/>
      <c r="JK65" s="60"/>
      <c r="JL65" s="60"/>
      <c r="JM65" s="60"/>
      <c r="JN65" s="60"/>
      <c r="JO65" s="60"/>
      <c r="JP65" s="60"/>
      <c r="JQ65" s="60"/>
      <c r="JR65" s="60"/>
      <c r="JS65" s="60"/>
      <c r="JT65" s="60"/>
      <c r="JU65" s="60"/>
      <c r="JV65" s="60" t="s">
        <v>725</v>
      </c>
      <c r="JW65" s="60" t="s">
        <v>726</v>
      </c>
      <c r="JX65" s="60" t="s">
        <v>409</v>
      </c>
      <c r="JY65" s="60" t="s">
        <v>376</v>
      </c>
      <c r="JZ65" s="61" t="s">
        <v>328</v>
      </c>
      <c r="KA65" s="63" t="s">
        <v>328</v>
      </c>
      <c r="KB65" s="61"/>
      <c r="KC65" s="60"/>
      <c r="KD65" s="60"/>
      <c r="KE65" s="60"/>
      <c r="KF65" s="60"/>
      <c r="KG65" s="60"/>
      <c r="KH65" s="60"/>
      <c r="KI65" s="60"/>
      <c r="KJ65" s="60"/>
      <c r="KK65" s="60"/>
      <c r="KL65" s="60"/>
      <c r="KM65" s="60"/>
      <c r="KN65" s="60"/>
      <c r="KO65" s="60"/>
      <c r="KP65" s="60"/>
      <c r="KQ65" s="60"/>
      <c r="KR65" s="60" t="s">
        <v>727</v>
      </c>
      <c r="KS65" s="60" t="s">
        <v>728</v>
      </c>
      <c r="KT65" s="60" t="s">
        <v>729</v>
      </c>
      <c r="KU65" s="60" t="s">
        <v>378</v>
      </c>
      <c r="KV65" s="60" t="s">
        <v>419</v>
      </c>
      <c r="KW65" s="60" t="s">
        <v>423</v>
      </c>
      <c r="KX65" s="60" t="s">
        <v>424</v>
      </c>
      <c r="KY65" s="60" t="s">
        <v>47</v>
      </c>
      <c r="KZ65" s="60" t="s">
        <v>328</v>
      </c>
      <c r="LA65" s="60" t="s">
        <v>328</v>
      </c>
      <c r="LB65" s="60" t="s">
        <v>328</v>
      </c>
      <c r="LC65" s="60" t="s">
        <v>328</v>
      </c>
      <c r="LD65" s="60" t="s">
        <v>328</v>
      </c>
      <c r="LE65" s="60" t="s">
        <v>328</v>
      </c>
      <c r="LF65" s="60" t="s">
        <v>328</v>
      </c>
      <c r="LG65" s="60" t="s">
        <v>328</v>
      </c>
      <c r="LH65" s="78" t="s">
        <v>328</v>
      </c>
      <c r="LI65" s="61">
        <f t="shared" si="44"/>
        <v>29</v>
      </c>
      <c r="LJ65" s="60">
        <f t="shared" si="45"/>
        <v>5</v>
      </c>
      <c r="LK65" s="60">
        <f t="shared" si="71"/>
        <v>0</v>
      </c>
      <c r="LL65" s="60">
        <f t="shared" si="46"/>
        <v>5</v>
      </c>
      <c r="LM65" s="60">
        <f t="shared" si="72"/>
        <v>2</v>
      </c>
      <c r="LN65" s="60">
        <f t="shared" si="73"/>
        <v>0</v>
      </c>
      <c r="LO65" s="60">
        <f t="shared" si="74"/>
        <v>0</v>
      </c>
      <c r="LP65" s="60">
        <f t="shared" si="75"/>
        <v>11</v>
      </c>
      <c r="LQ65" s="81" t="str">
        <f t="shared" si="76"/>
        <v>ок!</v>
      </c>
      <c r="LR65" s="80">
        <v>3</v>
      </c>
      <c r="LS65" s="61"/>
      <c r="LT65" s="60"/>
      <c r="LU65" s="60"/>
      <c r="LV65" s="60"/>
      <c r="LW65" s="60"/>
      <c r="LX65" s="60"/>
      <c r="LY65" s="60"/>
      <c r="LZ65" s="60"/>
      <c r="MA65" s="60"/>
      <c r="MB65" s="60" t="s">
        <v>730</v>
      </c>
      <c r="MC65" s="60" t="s">
        <v>730</v>
      </c>
      <c r="MD65" s="60" t="s">
        <v>730</v>
      </c>
      <c r="ME65" s="60" t="s">
        <v>421</v>
      </c>
      <c r="MF65" s="60" t="s">
        <v>421</v>
      </c>
      <c r="MG65" s="60" t="s">
        <v>421</v>
      </c>
      <c r="MH65" s="60" t="s">
        <v>421</v>
      </c>
      <c r="MI65" s="60" t="s">
        <v>421</v>
      </c>
      <c r="MJ65" s="61" t="s">
        <v>328</v>
      </c>
      <c r="MK65" s="63" t="s">
        <v>328</v>
      </c>
      <c r="ML65" s="61" t="s">
        <v>425</v>
      </c>
      <c r="MM65" s="60" t="s">
        <v>336</v>
      </c>
      <c r="MN65" s="60" t="s">
        <v>354</v>
      </c>
      <c r="MO65" s="60" t="s">
        <v>354</v>
      </c>
      <c r="MP65" s="60" t="s">
        <v>354</v>
      </c>
      <c r="MQ65" s="60" t="s">
        <v>354</v>
      </c>
      <c r="MR65" s="60" t="s">
        <v>354</v>
      </c>
      <c r="MS65" s="60" t="s">
        <v>354</v>
      </c>
      <c r="MT65" s="60" t="s">
        <v>354</v>
      </c>
      <c r="MU65" s="60" t="s">
        <v>354</v>
      </c>
      <c r="MV65" s="60" t="s">
        <v>354</v>
      </c>
      <c r="MW65" s="60" t="s">
        <v>354</v>
      </c>
      <c r="MX65" s="60" t="s">
        <v>354</v>
      </c>
      <c r="MY65" s="60" t="s">
        <v>354</v>
      </c>
      <c r="MZ65" s="60" t="s">
        <v>354</v>
      </c>
      <c r="NA65" s="60" t="s">
        <v>354</v>
      </c>
      <c r="NB65" s="60" t="s">
        <v>354</v>
      </c>
      <c r="NC65" s="60" t="s">
        <v>354</v>
      </c>
      <c r="ND65" s="60" t="s">
        <v>354</v>
      </c>
      <c r="NE65" s="60" t="s">
        <v>354</v>
      </c>
      <c r="NF65" s="60" t="s">
        <v>354</v>
      </c>
      <c r="NG65" s="60" t="s">
        <v>354</v>
      </c>
      <c r="NH65" s="60" t="s">
        <v>354</v>
      </c>
      <c r="NI65" s="60" t="s">
        <v>354</v>
      </c>
      <c r="NJ65" s="60" t="s">
        <v>354</v>
      </c>
      <c r="NK65" s="60" t="s">
        <v>354</v>
      </c>
      <c r="NL65" s="60" t="s">
        <v>354</v>
      </c>
      <c r="NM65" s="60" t="s">
        <v>354</v>
      </c>
      <c r="NN65" s="60" t="s">
        <v>354</v>
      </c>
      <c r="NO65" s="60" t="s">
        <v>354</v>
      </c>
      <c r="NP65" s="60" t="s">
        <v>354</v>
      </c>
      <c r="NQ65" s="60" t="s">
        <v>354</v>
      </c>
      <c r="NR65" s="78" t="s">
        <v>354</v>
      </c>
      <c r="NS65" s="61">
        <f t="shared" si="47"/>
        <v>9</v>
      </c>
      <c r="NT65" s="60">
        <f t="shared" si="48"/>
        <v>3</v>
      </c>
      <c r="NU65" s="60">
        <f t="shared" si="78"/>
        <v>0</v>
      </c>
      <c r="NV65" s="60">
        <f t="shared" si="79"/>
        <v>5</v>
      </c>
      <c r="NW65" s="60">
        <f t="shared" si="80"/>
        <v>1</v>
      </c>
      <c r="NX65" s="60">
        <f t="shared" si="81"/>
        <v>0</v>
      </c>
      <c r="NY65" s="60">
        <f t="shared" si="82"/>
        <v>1</v>
      </c>
      <c r="NZ65" s="60">
        <f t="shared" si="83"/>
        <v>2</v>
      </c>
      <c r="OA65" s="81" t="str">
        <f t="shared" si="84"/>
        <v>ок!</v>
      </c>
      <c r="OB65" s="68"/>
      <c r="OC65" s="68"/>
      <c r="OD65" s="68"/>
      <c r="OE65" s="68"/>
      <c r="OF65" s="68"/>
      <c r="OG65" s="68"/>
      <c r="OH65" s="68"/>
      <c r="OI65" s="68"/>
      <c r="OJ65" s="68"/>
      <c r="OK65" s="68"/>
      <c r="OL65" s="68"/>
      <c r="OM65" s="68"/>
      <c r="ON65" s="68"/>
      <c r="OO65" s="68"/>
      <c r="OP65" s="68"/>
      <c r="OQ65" s="68"/>
      <c r="OR65" s="68"/>
      <c r="OS65" s="68"/>
      <c r="OT65" s="68"/>
      <c r="OU65" s="68"/>
      <c r="OV65" s="68"/>
      <c r="OW65" s="68"/>
      <c r="OX65" s="68"/>
      <c r="OY65" s="68"/>
      <c r="OZ65" s="68"/>
      <c r="PA65" s="68"/>
      <c r="PB65" s="68"/>
      <c r="PC65" s="68"/>
      <c r="PD65" s="68"/>
      <c r="PE65" s="68"/>
      <c r="PF65" s="68"/>
      <c r="PG65" s="68"/>
      <c r="PH65" s="68"/>
      <c r="PI65" s="68"/>
      <c r="PJ65" s="68"/>
      <c r="PK65" s="68"/>
      <c r="PL65" s="68"/>
      <c r="PM65" s="68"/>
      <c r="PN65" s="68"/>
      <c r="PO65" s="68"/>
      <c r="PP65" s="68"/>
      <c r="PQ65" s="68"/>
      <c r="PR65" s="68"/>
      <c r="PS65" s="68"/>
      <c r="PT65" s="68"/>
      <c r="PU65" s="68"/>
      <c r="PV65" s="68"/>
      <c r="PW65" s="68"/>
      <c r="PX65" s="68"/>
      <c r="PY65" s="68"/>
      <c r="PZ65" s="68"/>
      <c r="QA65" s="68"/>
      <c r="QB65" s="68"/>
      <c r="QC65" s="61"/>
      <c r="QD65" s="60"/>
      <c r="QE65" s="60"/>
      <c r="QF65" s="60"/>
      <c r="QG65" s="60"/>
      <c r="QH65" s="60"/>
      <c r="QI65" s="60"/>
      <c r="QJ65" s="60"/>
      <c r="QK65" s="81"/>
      <c r="QL65" s="68"/>
      <c r="QM65" s="68"/>
      <c r="QN65" s="68"/>
      <c r="QO65" s="68"/>
      <c r="QP65" s="68"/>
      <c r="QQ65" s="68"/>
      <c r="QR65" s="68"/>
      <c r="QS65" s="68"/>
      <c r="QT65" s="68"/>
      <c r="QU65" s="68"/>
      <c r="QV65" s="68"/>
      <c r="QW65" s="68"/>
      <c r="QX65" s="68"/>
      <c r="QY65" s="68"/>
      <c r="QZ65" s="68"/>
      <c r="RA65" s="68"/>
      <c r="RB65" s="68"/>
      <c r="RC65" s="68"/>
      <c r="RD65" s="68"/>
      <c r="RE65" s="68"/>
      <c r="RF65" s="68"/>
      <c r="RG65" s="68"/>
      <c r="RH65" s="68"/>
      <c r="RI65" s="68"/>
      <c r="RJ65" s="68"/>
      <c r="RK65" s="68"/>
      <c r="RL65" s="68"/>
      <c r="RM65" s="68"/>
      <c r="RN65" s="68"/>
      <c r="RO65" s="68"/>
      <c r="RP65" s="68"/>
      <c r="RQ65" s="68"/>
      <c r="RR65" s="68"/>
      <c r="RS65" s="68"/>
      <c r="RT65" s="68"/>
      <c r="RU65" s="68"/>
      <c r="RV65" s="68"/>
      <c r="RW65" s="68"/>
      <c r="RX65" s="68"/>
      <c r="RY65" s="68"/>
      <c r="RZ65" s="68"/>
      <c r="SA65" s="68"/>
      <c r="SB65" s="68"/>
      <c r="SC65" s="68"/>
      <c r="SD65" s="68"/>
      <c r="SE65" s="68"/>
      <c r="SF65" s="68"/>
      <c r="SG65" s="68"/>
      <c r="SH65" s="68"/>
      <c r="SI65" s="68"/>
      <c r="SJ65" s="68"/>
      <c r="SK65" s="68"/>
      <c r="SL65" s="68"/>
      <c r="SM65" s="61"/>
      <c r="SN65" s="60"/>
      <c r="SO65" s="60"/>
      <c r="SP65" s="60"/>
      <c r="SQ65" s="60"/>
      <c r="SR65" s="60"/>
      <c r="SS65" s="60"/>
      <c r="ST65" s="60"/>
      <c r="SU65" s="81"/>
      <c r="UW65" s="61"/>
      <c r="UX65" s="60"/>
      <c r="UY65" s="60"/>
      <c r="UZ65" s="60"/>
      <c r="VA65" s="60"/>
      <c r="VB65" s="60"/>
      <c r="VC65" s="60"/>
      <c r="VD65" s="60"/>
      <c r="VE65" s="81"/>
      <c r="XG65" s="61"/>
      <c r="XH65" s="60"/>
      <c r="XI65" s="60"/>
      <c r="XJ65" s="60"/>
      <c r="XK65" s="60"/>
      <c r="XL65" s="60"/>
      <c r="XM65" s="60"/>
      <c r="XN65" s="60"/>
      <c r="XO65" s="81"/>
    </row>
    <row r="66" spans="1:639" hidden="1" x14ac:dyDescent="0.25">
      <c r="A66" s="70" t="str">
        <f t="shared" si="33"/>
        <v>У09.02.03 Прогр-е в КС(2014)9 кл., очная</v>
      </c>
      <c r="B66" s="177" t="s">
        <v>646</v>
      </c>
      <c r="C66" s="178" t="s">
        <v>92</v>
      </c>
      <c r="D66" s="178" t="s">
        <v>350</v>
      </c>
      <c r="E66" s="178"/>
      <c r="F66" s="177">
        <v>2015</v>
      </c>
      <c r="G66" s="191">
        <f t="shared" si="56"/>
        <v>249</v>
      </c>
      <c r="H66" s="191">
        <f t="shared" si="57"/>
        <v>292</v>
      </c>
      <c r="I66" s="191">
        <f>IF(VLOOKUP(B66,ФГОС!A$3:U$34,5,FALSE)=INT(H66/62),INT(H66/62),"ОШ!")</f>
        <v>4</v>
      </c>
      <c r="J66" s="191">
        <f>IF(VLOOKUP(B66,ФГОС!A$3:U$34,6,FALSE)=INT(MOD(H66,62)/4.332),INT(MOD(H66,62)/4.332),"ОШ!")</f>
        <v>10</v>
      </c>
      <c r="K66" s="191">
        <f t="shared" si="58"/>
        <v>158</v>
      </c>
      <c r="L66" s="191">
        <f t="shared" si="59"/>
        <v>11</v>
      </c>
      <c r="M66" s="191">
        <f t="shared" si="60"/>
        <v>18</v>
      </c>
      <c r="N66" s="191">
        <f t="shared" si="61"/>
        <v>4</v>
      </c>
      <c r="O66" s="191">
        <f t="shared" si="62"/>
        <v>9</v>
      </c>
      <c r="P66" s="191">
        <f t="shared" si="63"/>
        <v>4</v>
      </c>
      <c r="Q66" s="191">
        <f t="shared" si="64"/>
        <v>2</v>
      </c>
      <c r="R66" s="191">
        <f t="shared" si="65"/>
        <v>45</v>
      </c>
      <c r="S66" s="237" t="str">
        <f>IF(VLOOKUP(B66,ФГОС!A$3:U$34,21,FALSE)=SUM(K66:R66),"ок!","ОШ!")</f>
        <v>ок!</v>
      </c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8"/>
      <c r="GM66" s="68"/>
      <c r="GN66" s="68"/>
      <c r="GO66" s="68"/>
      <c r="GP66" s="68"/>
      <c r="GQ66" s="68"/>
      <c r="GR66" s="68"/>
      <c r="GS66" s="68"/>
      <c r="GT66" s="68"/>
      <c r="GU66" s="68"/>
      <c r="GV66" s="68"/>
      <c r="GW66" s="68"/>
      <c r="GX66" s="68"/>
      <c r="GY66" s="68"/>
      <c r="GZ66" s="68"/>
      <c r="HA66" s="68"/>
      <c r="HB66" s="68"/>
      <c r="HC66" s="68"/>
      <c r="HD66" s="68"/>
      <c r="HE66" s="68"/>
      <c r="HF66" s="68"/>
      <c r="HG66" s="68"/>
      <c r="HH66" s="68"/>
      <c r="HI66" s="68"/>
      <c r="HJ66" s="68"/>
      <c r="HK66" s="68"/>
      <c r="HL66" s="68"/>
      <c r="HM66" s="68"/>
      <c r="HN66" s="68"/>
      <c r="HO66" s="68"/>
      <c r="HP66" s="68"/>
      <c r="HQ66" s="68"/>
      <c r="HR66" s="68"/>
      <c r="HS66" s="68"/>
      <c r="HT66" s="68"/>
      <c r="HU66" s="68"/>
      <c r="HV66" s="68"/>
      <c r="HW66" s="68"/>
      <c r="HX66" s="68"/>
      <c r="HY66" s="68"/>
      <c r="HZ66" s="68"/>
      <c r="IA66" s="68"/>
      <c r="IB66" s="68"/>
      <c r="IC66" s="68"/>
      <c r="ID66" s="68"/>
      <c r="IE66" s="68"/>
      <c r="IF66" s="68"/>
      <c r="IG66" s="68"/>
      <c r="IH66" s="68"/>
      <c r="II66" s="68"/>
      <c r="IJ66" s="68"/>
      <c r="IK66" s="68"/>
      <c r="IL66" s="68"/>
      <c r="IM66" s="68"/>
      <c r="IN66" s="68"/>
      <c r="IO66" s="68"/>
      <c r="IP66" s="68"/>
      <c r="IQ66" s="68"/>
      <c r="IR66" s="68"/>
      <c r="IS66" s="68"/>
      <c r="IT66" s="68"/>
      <c r="IU66" s="68"/>
      <c r="IV66" s="68"/>
      <c r="IW66" s="68"/>
      <c r="IX66" s="68"/>
      <c r="IY66" s="68"/>
      <c r="IZ66" s="68"/>
      <c r="JA66" s="68"/>
      <c r="JB66" s="68"/>
      <c r="JC66" s="68"/>
      <c r="JD66" s="68"/>
      <c r="JE66" s="68"/>
      <c r="JF66" s="68"/>
      <c r="JG66" s="68"/>
      <c r="JH66" s="67">
        <v>1</v>
      </c>
      <c r="JI66" s="61"/>
      <c r="JJ66" s="60"/>
      <c r="JK66" s="60"/>
      <c r="JL66" s="60"/>
      <c r="JM66" s="60"/>
      <c r="JN66" s="60"/>
      <c r="JO66" s="60"/>
      <c r="JP66" s="60"/>
      <c r="JQ66" s="60"/>
      <c r="JR66" s="60"/>
      <c r="JS66" s="60"/>
      <c r="JT66" s="60"/>
      <c r="JU66" s="60"/>
      <c r="JV66" s="60"/>
      <c r="JW66" s="60"/>
      <c r="JX66" s="60"/>
      <c r="JY66" s="60"/>
      <c r="JZ66" s="61" t="s">
        <v>328</v>
      </c>
      <c r="KA66" s="63" t="s">
        <v>328</v>
      </c>
      <c r="KB66" s="61"/>
      <c r="KC66" s="60"/>
      <c r="KD66" s="60"/>
      <c r="KE66" s="60"/>
      <c r="KF66" s="60"/>
      <c r="KG66" s="60"/>
      <c r="KH66" s="60"/>
      <c r="KI66" s="60"/>
      <c r="KJ66" s="60"/>
      <c r="KK66" s="60"/>
      <c r="KL66" s="60" t="s">
        <v>328</v>
      </c>
      <c r="KM66" s="60"/>
      <c r="KN66" s="60"/>
      <c r="KO66" s="60"/>
      <c r="KP66" s="60"/>
      <c r="KQ66" s="60"/>
      <c r="KR66" s="60"/>
      <c r="KS66" s="60"/>
      <c r="KT66" s="60"/>
      <c r="KU66" s="60"/>
      <c r="KV66" s="60"/>
      <c r="KW66" s="60"/>
      <c r="KX66" s="60"/>
      <c r="KY66" s="60" t="s">
        <v>47</v>
      </c>
      <c r="KZ66" s="60" t="s">
        <v>47</v>
      </c>
      <c r="LA66" s="60" t="s">
        <v>328</v>
      </c>
      <c r="LB66" s="60" t="s">
        <v>328</v>
      </c>
      <c r="LC66" s="60" t="s">
        <v>328</v>
      </c>
      <c r="LD66" s="60" t="s">
        <v>328</v>
      </c>
      <c r="LE66" s="60" t="s">
        <v>328</v>
      </c>
      <c r="LF66" s="60" t="s">
        <v>328</v>
      </c>
      <c r="LG66" s="60" t="s">
        <v>328</v>
      </c>
      <c r="LH66" s="78" t="s">
        <v>328</v>
      </c>
      <c r="LI66" s="61">
        <f t="shared" si="44"/>
        <v>39</v>
      </c>
      <c r="LJ66" s="60">
        <f t="shared" si="45"/>
        <v>0</v>
      </c>
      <c r="LK66" s="60">
        <f t="shared" si="71"/>
        <v>0</v>
      </c>
      <c r="LL66" s="60">
        <f t="shared" si="46"/>
        <v>0</v>
      </c>
      <c r="LM66" s="60">
        <f t="shared" si="72"/>
        <v>2</v>
      </c>
      <c r="LN66" s="60">
        <f t="shared" si="73"/>
        <v>0</v>
      </c>
      <c r="LO66" s="60">
        <f t="shared" si="74"/>
        <v>0</v>
      </c>
      <c r="LP66" s="60">
        <f t="shared" si="75"/>
        <v>11</v>
      </c>
      <c r="LQ66" s="81" t="str">
        <f t="shared" si="76"/>
        <v>ок!</v>
      </c>
      <c r="LR66" s="80">
        <v>2</v>
      </c>
      <c r="LS66" s="61"/>
      <c r="LT66" s="60"/>
      <c r="LU66" s="60"/>
      <c r="LV66" s="60"/>
      <c r="LW66" s="60"/>
      <c r="LX66" s="60"/>
      <c r="LY66" s="60"/>
      <c r="LZ66" s="60"/>
      <c r="MA66" s="60"/>
      <c r="MB66" s="60"/>
      <c r="MC66" s="60"/>
      <c r="MD66" s="60"/>
      <c r="ME66" s="60"/>
      <c r="MF66" s="60" t="s">
        <v>570</v>
      </c>
      <c r="MG66" s="60" t="s">
        <v>570</v>
      </c>
      <c r="MH66" s="60" t="s">
        <v>570</v>
      </c>
      <c r="MI66" s="60" t="s">
        <v>47</v>
      </c>
      <c r="MJ66" s="61" t="s">
        <v>328</v>
      </c>
      <c r="MK66" s="63" t="s">
        <v>328</v>
      </c>
      <c r="ML66" s="61"/>
      <c r="MM66" s="60"/>
      <c r="MN66" s="60"/>
      <c r="MO66" s="60"/>
      <c r="MP66" s="60"/>
      <c r="MQ66" s="60"/>
      <c r="MR66" s="60"/>
      <c r="MS66" s="60"/>
      <c r="MT66" s="60"/>
      <c r="MU66" s="60"/>
      <c r="MV66" s="60"/>
      <c r="MW66" s="60"/>
      <c r="MX66" s="60"/>
      <c r="MY66" s="60"/>
      <c r="MZ66" s="60"/>
      <c r="NA66" s="60"/>
      <c r="NB66" s="60" t="s">
        <v>571</v>
      </c>
      <c r="NC66" s="60" t="s">
        <v>571</v>
      </c>
      <c r="ND66" s="60" t="s">
        <v>571</v>
      </c>
      <c r="NE66" s="60" t="s">
        <v>585</v>
      </c>
      <c r="NF66" s="60" t="s">
        <v>585</v>
      </c>
      <c r="NG66" s="60" t="s">
        <v>585</v>
      </c>
      <c r="NH66" s="60" t="s">
        <v>585</v>
      </c>
      <c r="NI66" s="60" t="s">
        <v>585</v>
      </c>
      <c r="NJ66" s="60" t="s">
        <v>359</v>
      </c>
      <c r="NK66" s="60" t="s">
        <v>328</v>
      </c>
      <c r="NL66" s="60" t="s">
        <v>328</v>
      </c>
      <c r="NM66" s="60" t="s">
        <v>328</v>
      </c>
      <c r="NN66" s="60" t="s">
        <v>328</v>
      </c>
      <c r="NO66" s="60" t="s">
        <v>328</v>
      </c>
      <c r="NP66" s="60" t="s">
        <v>328</v>
      </c>
      <c r="NQ66" s="60" t="s">
        <v>328</v>
      </c>
      <c r="NR66" s="78" t="s">
        <v>328</v>
      </c>
      <c r="NS66" s="61">
        <f t="shared" si="47"/>
        <v>29</v>
      </c>
      <c r="NT66" s="60">
        <f t="shared" si="48"/>
        <v>6</v>
      </c>
      <c r="NU66" s="60">
        <f t="shared" si="78"/>
        <v>0</v>
      </c>
      <c r="NV66" s="60">
        <f t="shared" si="79"/>
        <v>5</v>
      </c>
      <c r="NW66" s="60">
        <f t="shared" si="80"/>
        <v>2</v>
      </c>
      <c r="NX66" s="60">
        <f t="shared" si="81"/>
        <v>0</v>
      </c>
      <c r="NY66" s="60">
        <f t="shared" si="82"/>
        <v>0</v>
      </c>
      <c r="NZ66" s="60">
        <f t="shared" si="83"/>
        <v>10</v>
      </c>
      <c r="OA66" s="81" t="str">
        <f t="shared" si="84"/>
        <v>ок!</v>
      </c>
      <c r="OB66" s="80">
        <v>3</v>
      </c>
      <c r="OC66" s="61"/>
      <c r="OD66" s="60"/>
      <c r="OE66" s="60"/>
      <c r="OF66" s="60"/>
      <c r="OG66" s="60"/>
      <c r="OH66" s="60"/>
      <c r="OI66" s="60"/>
      <c r="OJ66" s="60"/>
      <c r="OK66" s="60"/>
      <c r="OL66" s="60"/>
      <c r="OM66" s="60"/>
      <c r="ON66" s="60"/>
      <c r="OO66" s="60"/>
      <c r="OP66" s="60"/>
      <c r="OQ66" s="60"/>
      <c r="OR66" s="60"/>
      <c r="OS66" s="60"/>
      <c r="OT66" s="61" t="s">
        <v>328</v>
      </c>
      <c r="OU66" s="63" t="s">
        <v>328</v>
      </c>
      <c r="OV66" s="61"/>
      <c r="OW66" s="60"/>
      <c r="OX66" s="60"/>
      <c r="OY66" s="60"/>
      <c r="OZ66" s="60"/>
      <c r="PA66" s="60"/>
      <c r="PB66" s="60"/>
      <c r="PC66" s="60"/>
      <c r="PD66" s="60"/>
      <c r="PE66" s="60"/>
      <c r="PF66" s="60"/>
      <c r="PG66" s="60"/>
      <c r="PH66" s="60"/>
      <c r="PI66" s="60"/>
      <c r="PJ66" s="60"/>
      <c r="PK66" s="60"/>
      <c r="PL66" s="60"/>
      <c r="PM66" s="60" t="s">
        <v>582</v>
      </c>
      <c r="PN66" s="60" t="s">
        <v>582</v>
      </c>
      <c r="PO66" s="60" t="s">
        <v>596</v>
      </c>
      <c r="PP66" s="60" t="s">
        <v>596</v>
      </c>
      <c r="PQ66" s="60" t="s">
        <v>594</v>
      </c>
      <c r="PR66" s="60" t="s">
        <v>594</v>
      </c>
      <c r="PS66" s="60" t="s">
        <v>369</v>
      </c>
      <c r="PT66" s="60" t="s">
        <v>328</v>
      </c>
      <c r="PU66" s="60" t="s">
        <v>328</v>
      </c>
      <c r="PV66" s="60" t="s">
        <v>328</v>
      </c>
      <c r="PW66" s="60" t="s">
        <v>328</v>
      </c>
      <c r="PX66" s="60" t="s">
        <v>328</v>
      </c>
      <c r="PY66" s="60" t="s">
        <v>328</v>
      </c>
      <c r="PZ66" s="60" t="s">
        <v>328</v>
      </c>
      <c r="QA66" s="60" t="s">
        <v>328</v>
      </c>
      <c r="QB66" s="83" t="s">
        <v>328</v>
      </c>
      <c r="QC66" s="61">
        <f>COUNTIF(OC66:QB66,"")+COUNTIF(OC66:QB66,"|*")/2+COUNTIF(OC66:QB66,"*|")/2+COUNTIF(OC66:QB66,"у")+COUNTIF(OC66:QB66,"п")</f>
        <v>34</v>
      </c>
      <c r="QD66" s="60">
        <f>COUNTIF(OC66:QB66,"УП*")+COUNTIF(OC66:QB66,"*|УП*")/2-COUNTIF(OC66:QB66,"УП*|*")/2</f>
        <v>4</v>
      </c>
      <c r="QE66" s="60">
        <f t="shared" ref="QE66:QE86" si="94">COUNTIF(OC66:QB66,"ПП.Д")</f>
        <v>0</v>
      </c>
      <c r="QF66" s="60">
        <f t="shared" ref="QF66:QF109" si="95">COUNTIF(OC66:QB66,"ПП*")+COUNTIF(OC66:QB66,"*|ПП*")/2-COUNTIF(OC66:QB66,"ПП*|*")/2-QE66</f>
        <v>2</v>
      </c>
      <c r="QG66" s="60">
        <f t="shared" ref="QG66:QG86" si="96">COUNTIF(OC66:QB66,"С*")+COUNTIF(OC66:QB66,"*|С*")/2-COUNTIF(OC66:QB66,"С*|*")/2</f>
        <v>1</v>
      </c>
      <c r="QH66" s="60">
        <f t="shared" ref="QH66:QH86" si="97">COUNTIF(OC66:QB66,"Д")</f>
        <v>0</v>
      </c>
      <c r="QI66" s="60">
        <f t="shared" ref="QI66:QI86" si="98">COUNTIF(OC66:QB66,"ГИА")</f>
        <v>0</v>
      </c>
      <c r="QJ66" s="60">
        <f t="shared" ref="QJ66:QJ86" si="99">COUNTIF(OC66:QB66,"К")+COUNTIF(OC66:QB66,"*|К")/2+COUNTIF(OC66:QB66,"К|*")/2</f>
        <v>11</v>
      </c>
      <c r="QK66" s="81" t="str">
        <f t="shared" ref="QK66:QK86" si="100">IF(SUM(QC66:QJ66)+COUNTIF(OC66:QB66,"=~*")=52,"ок!","ОШ!")</f>
        <v>ок!</v>
      </c>
      <c r="QL66" s="67">
        <v>4</v>
      </c>
      <c r="QM66" s="61"/>
      <c r="QN66" s="60"/>
      <c r="QO66" s="60"/>
      <c r="QP66" s="60"/>
      <c r="QQ66" s="60"/>
      <c r="QR66" s="60"/>
      <c r="QS66" s="60"/>
      <c r="QT66" s="60"/>
      <c r="QU66" s="60"/>
      <c r="QV66" s="60"/>
      <c r="QW66" s="60"/>
      <c r="QX66" s="60"/>
      <c r="QY66" s="60"/>
      <c r="QZ66" s="60" t="s">
        <v>576</v>
      </c>
      <c r="RA66" s="60" t="s">
        <v>577</v>
      </c>
      <c r="RB66" s="60" t="s">
        <v>577</v>
      </c>
      <c r="RC66" s="60" t="s">
        <v>370</v>
      </c>
      <c r="RD66" s="61" t="s">
        <v>328</v>
      </c>
      <c r="RE66" s="63" t="s">
        <v>328</v>
      </c>
      <c r="RF66" s="61"/>
      <c r="RG66" s="60"/>
      <c r="RH66" s="60"/>
      <c r="RI66" s="60"/>
      <c r="RJ66" s="60"/>
      <c r="RK66" s="60"/>
      <c r="RL66" s="60"/>
      <c r="RM66" s="60"/>
      <c r="RN66" s="60"/>
      <c r="RO66" s="60"/>
      <c r="RP66" s="60"/>
      <c r="RQ66" s="60"/>
      <c r="RR66" s="60"/>
      <c r="RS66" s="60"/>
      <c r="RT66" s="60"/>
      <c r="RU66" s="60"/>
      <c r="RV66" s="60"/>
      <c r="RW66" s="60"/>
      <c r="RX66" s="60" t="s">
        <v>602</v>
      </c>
      <c r="RY66" s="60" t="s">
        <v>580</v>
      </c>
      <c r="RZ66" s="60" t="s">
        <v>580</v>
      </c>
      <c r="SA66" s="60" t="s">
        <v>365</v>
      </c>
      <c r="SB66" s="60" t="s">
        <v>365</v>
      </c>
      <c r="SC66" s="60" t="s">
        <v>366</v>
      </c>
      <c r="SD66" s="60" t="s">
        <v>328</v>
      </c>
      <c r="SE66" s="60" t="s">
        <v>328</v>
      </c>
      <c r="SF66" s="60" t="s">
        <v>328</v>
      </c>
      <c r="SG66" s="60" t="s">
        <v>328</v>
      </c>
      <c r="SH66" s="60" t="s">
        <v>328</v>
      </c>
      <c r="SI66" s="60" t="s">
        <v>328</v>
      </c>
      <c r="SJ66" s="60" t="s">
        <v>328</v>
      </c>
      <c r="SK66" s="60" t="s">
        <v>328</v>
      </c>
      <c r="SL66" s="83" t="s">
        <v>328</v>
      </c>
      <c r="SM66" s="61">
        <f>COUNTIF(QM66:SL66,"")+COUNTIF(QM66:SL66,"|*")/2+COUNTIF(QM66:SL66,"*|")/2+COUNTIF(QM66:SL66,"у")+COUNTIF(QM66:SL66,"п")</f>
        <v>31</v>
      </c>
      <c r="SN66" s="60">
        <f>COUNTIF(QM66:SL66,"УП*")+COUNTIF(QM66:SL66,"*|УП*")/2-COUNTIF(QM66:SL66,"УП*|*")/2</f>
        <v>1</v>
      </c>
      <c r="SO66" s="60">
        <f t="shared" ref="SO66:SO77" si="101">COUNTIF(QM66:SL66,"ПП.Д")</f>
        <v>0</v>
      </c>
      <c r="SP66" s="60">
        <f t="shared" ref="SP66:SP77" si="102">COUNTIF(QM66:SL66,"ПП*")+COUNTIF(QM66:SL66,"*|ПП*")/2-COUNTIF(QM66:SL66,"ПП*|*")/2-SO66</f>
        <v>7</v>
      </c>
      <c r="SQ66" s="60">
        <f t="shared" ref="SQ66:SQ77" si="103">COUNTIF(QM66:SL66,"С*")+COUNTIF(QM66:SL66,"*|С*")/2-COUNTIF(QM66:SL66,"С*|*")/2</f>
        <v>2</v>
      </c>
      <c r="SR66" s="60">
        <f t="shared" ref="SR66:SR77" si="104">COUNTIF(QM66:SL66,"Д")</f>
        <v>0</v>
      </c>
      <c r="SS66" s="60">
        <f t="shared" ref="SS66:SS77" si="105">COUNTIF(QM66:SL66,"ГИА")</f>
        <v>0</v>
      </c>
      <c r="ST66" s="60">
        <f t="shared" ref="ST66:ST77" si="106">COUNTIF(QM66:SL66,"К")+COUNTIF(QM66:SL66,"*|К")/2+COUNTIF(QM66:SL66,"К|*")/2</f>
        <v>11</v>
      </c>
      <c r="SU66" s="81" t="str">
        <f t="shared" ref="SU66:SU77" si="107">IF(SUM(SM66:ST66)+COUNTIF(QM66:SL66,"=~*")=52,"ок!","ОШ!")</f>
        <v>ок!</v>
      </c>
      <c r="SV66" s="67">
        <v>5</v>
      </c>
      <c r="SW66" s="61"/>
      <c r="SX66" s="60"/>
      <c r="SY66" s="60"/>
      <c r="SZ66" s="60"/>
      <c r="TA66" s="60"/>
      <c r="TB66" s="60"/>
      <c r="TC66" s="60"/>
      <c r="TD66" s="60"/>
      <c r="TE66" s="60"/>
      <c r="TF66" s="60"/>
      <c r="TG66" s="60"/>
      <c r="TH66" s="60"/>
      <c r="TI66" s="60"/>
      <c r="TJ66" s="60"/>
      <c r="TK66" s="60"/>
      <c r="TL66" s="60"/>
      <c r="TM66" s="63" t="s">
        <v>590</v>
      </c>
      <c r="TN66" s="61" t="s">
        <v>328</v>
      </c>
      <c r="TO66" s="60" t="s">
        <v>328</v>
      </c>
      <c r="TP66" s="60"/>
      <c r="TQ66" s="60"/>
      <c r="TR66" s="60"/>
      <c r="TS66" s="60"/>
      <c r="TT66" s="60"/>
      <c r="TU66" s="60"/>
      <c r="TV66" s="60"/>
      <c r="TW66" s="60"/>
      <c r="TX66" s="60"/>
      <c r="TY66" s="60" t="s">
        <v>591</v>
      </c>
      <c r="TZ66" s="60" t="s">
        <v>595</v>
      </c>
      <c r="UA66" s="60" t="s">
        <v>595</v>
      </c>
      <c r="UB66" s="60" t="s">
        <v>374</v>
      </c>
      <c r="UC66" s="60" t="s">
        <v>47</v>
      </c>
      <c r="UD66" s="60" t="s">
        <v>347</v>
      </c>
      <c r="UE66" s="60" t="s">
        <v>347</v>
      </c>
      <c r="UF66" s="60" t="s">
        <v>347</v>
      </c>
      <c r="UG66" s="60" t="s">
        <v>347</v>
      </c>
      <c r="UH66" s="60" t="s">
        <v>31</v>
      </c>
      <c r="UI66" s="60" t="s">
        <v>31</v>
      </c>
      <c r="UJ66" s="60" t="s">
        <v>31</v>
      </c>
      <c r="UK66" s="60" t="s">
        <v>31</v>
      </c>
      <c r="UL66" s="60" t="s">
        <v>336</v>
      </c>
      <c r="UM66" s="60" t="s">
        <v>336</v>
      </c>
      <c r="UN66" s="60" t="s">
        <v>354</v>
      </c>
      <c r="UO66" s="60" t="s">
        <v>354</v>
      </c>
      <c r="UP66" s="60" t="s">
        <v>354</v>
      </c>
      <c r="UQ66" s="60" t="s">
        <v>354</v>
      </c>
      <c r="UR66" s="60" t="s">
        <v>354</v>
      </c>
      <c r="US66" s="60" t="s">
        <v>354</v>
      </c>
      <c r="UT66" s="60" t="s">
        <v>354</v>
      </c>
      <c r="UU66" s="60" t="s">
        <v>354</v>
      </c>
      <c r="UV66" s="63" t="s">
        <v>354</v>
      </c>
      <c r="UW66" s="61">
        <f>COUNTIF(SW66:UV66,"")+COUNTIF(SW66:UV66,"|*")/2+COUNTIF(SW66:UV66,"*|")/2+COUNTIF(SW66:UV66,"у")+COUNTIF(SW66:UV66,"п")</f>
        <v>25</v>
      </c>
      <c r="UX66" s="60">
        <f>COUNTIF(SW66:UV66,"УП*")+COUNTIF(SW66:UV66,"*|УП*")/2-COUNTIF(SW66:UV66,"УП*|*")/2</f>
        <v>0</v>
      </c>
      <c r="UY66" s="60">
        <f>COUNTIF(SW66:UV66,"ПП.Д")</f>
        <v>4</v>
      </c>
      <c r="UZ66" s="60">
        <f>COUNTIF(SW66:UV66,"ПП*")+COUNTIF(SW66:UV66,"*|ПП*")/2-COUNTIF(SW66:UV66,"ПП*|*")/2-UY66</f>
        <v>4</v>
      </c>
      <c r="VA66" s="60">
        <f>COUNTIF(SW66:UV66,"С*")+COUNTIF(SW66:UV66,"*|С*")/2-COUNTIF(SW66:UV66,"С*|*")/2</f>
        <v>2</v>
      </c>
      <c r="VB66" s="60">
        <f>COUNTIF(SW66:UV66,"Д")</f>
        <v>4</v>
      </c>
      <c r="VC66" s="60">
        <f>COUNTIF(SW66:UV66,"ГИА")</f>
        <v>2</v>
      </c>
      <c r="VD66" s="60">
        <f>COUNTIF(SW66:UV66,"К")+COUNTIF(SW66:UV66,"*|К")/2+COUNTIF(SW66:UV66,"К|*")/2</f>
        <v>2</v>
      </c>
      <c r="VE66" s="81" t="str">
        <f>IF(SUM(UW66:VD66)+COUNTIF(SW66:UV66,"=~*")=52,"ок!","ОШ!")</f>
        <v>ок!</v>
      </c>
      <c r="XG66" s="61"/>
      <c r="XH66" s="60"/>
      <c r="XI66" s="60"/>
      <c r="XJ66" s="60"/>
      <c r="XK66" s="60"/>
      <c r="XL66" s="60"/>
      <c r="XM66" s="60"/>
      <c r="XN66" s="60"/>
      <c r="XO66" s="81"/>
    </row>
    <row r="67" spans="1:639" hidden="1" x14ac:dyDescent="0.25">
      <c r="A67" s="70" t="str">
        <f t="shared" si="33"/>
        <v>У15.02.08 ТехМаш(2014)9 кл., очная</v>
      </c>
      <c r="B67" s="177" t="s">
        <v>647</v>
      </c>
      <c r="C67" s="178" t="s">
        <v>92</v>
      </c>
      <c r="D67" s="178" t="s">
        <v>350</v>
      </c>
      <c r="E67" s="178"/>
      <c r="F67" s="177">
        <v>2015</v>
      </c>
      <c r="G67" s="191">
        <f t="shared" ref="G67:G98" si="108">MATCH(1,$T67:$XFD67,0)</f>
        <v>249</v>
      </c>
      <c r="H67" s="191">
        <f t="shared" ref="H67:H98" si="109">MATCH("~*",$T67:$XFD67,0)-MATCH(1,$T67:$XFD67,0)</f>
        <v>292</v>
      </c>
      <c r="I67" s="191">
        <f>IF(VLOOKUP(B67,ФГОС!A$3:U$34,5,FALSE)=INT(H67/62),INT(H67/62),"ОШ!")</f>
        <v>4</v>
      </c>
      <c r="J67" s="191">
        <f>IF(VLOOKUP(B67,ФГОС!A$3:U$34,6,FALSE)=INT(MOD(H67,62)/4.332),INT(MOD(H67,62)/4.332),"ОШ!")</f>
        <v>10</v>
      </c>
      <c r="K67" s="191">
        <f t="shared" ref="K67:K98" si="110">SUMIF($T$1:$XFD$1,$K$1,$T67:$XFD67)</f>
        <v>156</v>
      </c>
      <c r="L67" s="191">
        <f t="shared" ref="L67:L98" si="111">SUMIF($T$1:$XFD$1,$L$1,$T67:$XFD67)</f>
        <v>6</v>
      </c>
      <c r="M67" s="191">
        <f t="shared" ref="M67:M98" si="112">SUMIF($T$1:$XFD$1,$M$1,$T67:$XFD67)</f>
        <v>23</v>
      </c>
      <c r="N67" s="191">
        <f t="shared" ref="N67:N98" si="113">SUMIF($T$1:$XFD$1,$N$1,$T67:$XFD67)</f>
        <v>5</v>
      </c>
      <c r="O67" s="191">
        <f t="shared" ref="O67:O98" si="114">SUMIF($T$1:$XFD$1,$O$1,$T67:$XFD67)</f>
        <v>10</v>
      </c>
      <c r="P67" s="191">
        <f t="shared" ref="P67:P98" si="115">SUMIF($T$1:$XFD$1,$P$1,$T67:$XFD67)</f>
        <v>4</v>
      </c>
      <c r="Q67" s="191">
        <f t="shared" ref="Q67:Q98" si="116">SUMIF($T$1:$XFD$1,$Q$1,$T67:$XFD67)</f>
        <v>2</v>
      </c>
      <c r="R67" s="191">
        <f t="shared" ref="R67:R98" si="117">SUMIF($T$1:$XFD$1,$R$1,$T67:$XFD67)</f>
        <v>45</v>
      </c>
      <c r="S67" s="237" t="str">
        <f>IF(VLOOKUP(B67,ФГОС!A$3:U$34,21,FALSE)=SUM(K67:R67),"ок!","ОШ!")</f>
        <v>ок!</v>
      </c>
      <c r="JH67" s="67">
        <v>1</v>
      </c>
      <c r="JI67" s="61"/>
      <c r="JJ67" s="60"/>
      <c r="JK67" s="60"/>
      <c r="JL67" s="60"/>
      <c r="JM67" s="60"/>
      <c r="JN67" s="60"/>
      <c r="JO67" s="60"/>
      <c r="JP67" s="60"/>
      <c r="JQ67" s="60"/>
      <c r="JR67" s="60"/>
      <c r="JS67" s="60"/>
      <c r="JT67" s="60"/>
      <c r="JU67" s="60"/>
      <c r="JV67" s="60"/>
      <c r="JW67" s="60"/>
      <c r="JX67" s="60"/>
      <c r="JY67" s="60"/>
      <c r="JZ67" s="61" t="s">
        <v>328</v>
      </c>
      <c r="KA67" s="63" t="s">
        <v>328</v>
      </c>
      <c r="KB67" s="61"/>
      <c r="KC67" s="60"/>
      <c r="KD67" s="60"/>
      <c r="KE67" s="60"/>
      <c r="KF67" s="60"/>
      <c r="KG67" s="60"/>
      <c r="KH67" s="60"/>
      <c r="KI67" s="60"/>
      <c r="KJ67" s="60"/>
      <c r="KK67" s="60"/>
      <c r="KL67" s="60" t="s">
        <v>328</v>
      </c>
      <c r="KM67" s="60"/>
      <c r="KN67" s="60"/>
      <c r="KO67" s="60"/>
      <c r="KP67" s="60"/>
      <c r="KQ67" s="60"/>
      <c r="KR67" s="60"/>
      <c r="KS67" s="60"/>
      <c r="KT67" s="60"/>
      <c r="KU67" s="60"/>
      <c r="KV67" s="60"/>
      <c r="KW67" s="60"/>
      <c r="KX67" s="60"/>
      <c r="KY67" s="60" t="s">
        <v>47</v>
      </c>
      <c r="KZ67" s="60" t="s">
        <v>47</v>
      </c>
      <c r="LA67" s="60" t="s">
        <v>328</v>
      </c>
      <c r="LB67" s="60" t="s">
        <v>328</v>
      </c>
      <c r="LC67" s="60" t="s">
        <v>328</v>
      </c>
      <c r="LD67" s="60" t="s">
        <v>328</v>
      </c>
      <c r="LE67" s="60" t="s">
        <v>328</v>
      </c>
      <c r="LF67" s="60" t="s">
        <v>328</v>
      </c>
      <c r="LG67" s="60" t="s">
        <v>328</v>
      </c>
      <c r="LH67" s="78" t="s">
        <v>328</v>
      </c>
      <c r="LI67" s="61">
        <f t="shared" si="44"/>
        <v>39</v>
      </c>
      <c r="LJ67" s="60">
        <f t="shared" si="45"/>
        <v>0</v>
      </c>
      <c r="LK67" s="60">
        <f t="shared" ref="LK67:LK87" si="118">COUNTIF(JI67:LH67,"ПП.Д")</f>
        <v>0</v>
      </c>
      <c r="LL67" s="60">
        <f t="shared" si="46"/>
        <v>0</v>
      </c>
      <c r="LM67" s="60">
        <f t="shared" ref="LM67:LM87" si="119">COUNTIF(JI67:LH67,"С*")+COUNTIF(JI67:LH67,"*|С*")/2-COUNTIF(JI67:LH67,"С*|*")/2</f>
        <v>2</v>
      </c>
      <c r="LN67" s="60">
        <f t="shared" ref="LN67:LN87" si="120">COUNTIF(JI67:LH67,"Д")</f>
        <v>0</v>
      </c>
      <c r="LO67" s="60">
        <f t="shared" ref="LO67:LO87" si="121">COUNTIF(JI67:LH67,"ГИА")</f>
        <v>0</v>
      </c>
      <c r="LP67" s="60">
        <f t="shared" ref="LP67:LP87" si="122">COUNTIF(JI67:LH67,"К")+COUNTIF(JI67:LH67,"*|К")/2+COUNTIF(JI67:LH67,"К|*")/2</f>
        <v>11</v>
      </c>
      <c r="LQ67" s="81" t="str">
        <f t="shared" ref="LQ67:LQ87" si="123">IF(SUM(LI67:LP67)+COUNTIF(JI67:LH67,"=~*")=52,"ок!","ОШ!")</f>
        <v>ок!</v>
      </c>
      <c r="LR67" s="80">
        <v>2</v>
      </c>
      <c r="LS67" s="61"/>
      <c r="LT67" s="60"/>
      <c r="LU67" s="60"/>
      <c r="LV67" s="60"/>
      <c r="LW67" s="60"/>
      <c r="LX67" s="60"/>
      <c r="LY67" s="60"/>
      <c r="LZ67" s="60"/>
      <c r="MA67" s="60"/>
      <c r="MB67" s="60"/>
      <c r="MC67" s="60"/>
      <c r="MD67" s="60"/>
      <c r="ME67" s="60"/>
      <c r="MF67" s="60"/>
      <c r="MG67" s="60"/>
      <c r="MH67" s="60"/>
      <c r="MI67" s="60"/>
      <c r="MJ67" s="61" t="s">
        <v>328</v>
      </c>
      <c r="MK67" s="63" t="s">
        <v>328</v>
      </c>
      <c r="ML67" s="61"/>
      <c r="MM67" s="60"/>
      <c r="MN67" s="60"/>
      <c r="MO67" s="60"/>
      <c r="MP67" s="60"/>
      <c r="MQ67" s="60"/>
      <c r="MR67" s="60"/>
      <c r="MS67" s="60"/>
      <c r="MT67" s="60"/>
      <c r="MU67" s="60"/>
      <c r="MV67" s="60"/>
      <c r="MW67" s="60"/>
      <c r="MX67" s="60"/>
      <c r="MY67" s="60"/>
      <c r="MZ67" s="60"/>
      <c r="NA67" s="60"/>
      <c r="NB67" s="60"/>
      <c r="NC67" s="60"/>
      <c r="ND67" s="60"/>
      <c r="NE67" s="60"/>
      <c r="NF67" s="60"/>
      <c r="NG67" s="60"/>
      <c r="NH67" s="60" t="s">
        <v>47</v>
      </c>
      <c r="NI67" s="60" t="s">
        <v>47</v>
      </c>
      <c r="NJ67" s="60" t="s">
        <v>328</v>
      </c>
      <c r="NK67" s="60" t="s">
        <v>328</v>
      </c>
      <c r="NL67" s="60" t="s">
        <v>328</v>
      </c>
      <c r="NM67" s="60" t="s">
        <v>328</v>
      </c>
      <c r="NN67" s="60" t="s">
        <v>328</v>
      </c>
      <c r="NO67" s="60" t="s">
        <v>328</v>
      </c>
      <c r="NP67" s="60" t="s">
        <v>328</v>
      </c>
      <c r="NQ67" s="60" t="s">
        <v>328</v>
      </c>
      <c r="NR67" s="78" t="s">
        <v>328</v>
      </c>
      <c r="NS67" s="61">
        <f t="shared" si="47"/>
        <v>39</v>
      </c>
      <c r="NT67" s="60">
        <f t="shared" si="48"/>
        <v>0</v>
      </c>
      <c r="NU67" s="60">
        <f t="shared" si="78"/>
        <v>0</v>
      </c>
      <c r="NV67" s="60">
        <f t="shared" si="79"/>
        <v>0</v>
      </c>
      <c r="NW67" s="60">
        <f t="shared" si="80"/>
        <v>2</v>
      </c>
      <c r="NX67" s="60">
        <f t="shared" si="81"/>
        <v>0</v>
      </c>
      <c r="NY67" s="60">
        <f t="shared" si="82"/>
        <v>0</v>
      </c>
      <c r="NZ67" s="60">
        <f t="shared" si="83"/>
        <v>11</v>
      </c>
      <c r="OA67" s="81" t="str">
        <f t="shared" si="84"/>
        <v>ок!</v>
      </c>
      <c r="OB67" s="80">
        <v>3</v>
      </c>
      <c r="OC67" s="61"/>
      <c r="OD67" s="60"/>
      <c r="OE67" s="60"/>
      <c r="OF67" s="60"/>
      <c r="OG67" s="60"/>
      <c r="OH67" s="60"/>
      <c r="OI67" s="60"/>
      <c r="OJ67" s="60"/>
      <c r="OK67" s="60"/>
      <c r="OL67" s="60"/>
      <c r="OM67" s="60"/>
      <c r="ON67" s="60" t="s">
        <v>358</v>
      </c>
      <c r="OO67" s="60" t="s">
        <v>358</v>
      </c>
      <c r="OP67" s="60" t="s">
        <v>358</v>
      </c>
      <c r="OQ67" s="60" t="s">
        <v>358</v>
      </c>
      <c r="OR67" s="60" t="s">
        <v>358</v>
      </c>
      <c r="OS67" s="60" t="s">
        <v>358</v>
      </c>
      <c r="OT67" s="61" t="s">
        <v>328</v>
      </c>
      <c r="OU67" s="63" t="s">
        <v>328</v>
      </c>
      <c r="OV67" s="61" t="s">
        <v>415</v>
      </c>
      <c r="OW67" s="60" t="s">
        <v>415</v>
      </c>
      <c r="OX67" s="60" t="s">
        <v>415</v>
      </c>
      <c r="OY67" s="60" t="s">
        <v>360</v>
      </c>
      <c r="OZ67" s="60"/>
      <c r="PA67" s="60"/>
      <c r="PB67" s="60"/>
      <c r="PC67" s="60"/>
      <c r="PD67" s="60"/>
      <c r="PE67" s="60"/>
      <c r="PF67" s="60"/>
      <c r="PG67" s="60"/>
      <c r="PH67" s="60"/>
      <c r="PI67" s="60"/>
      <c r="PJ67" s="60"/>
      <c r="PK67" s="60"/>
      <c r="PL67" s="60"/>
      <c r="PM67" s="60"/>
      <c r="PN67" s="60"/>
      <c r="PO67" s="60"/>
      <c r="PP67" s="60"/>
      <c r="PQ67" s="60"/>
      <c r="PR67" s="60"/>
      <c r="PS67" s="60"/>
      <c r="PT67" s="60" t="s">
        <v>47</v>
      </c>
      <c r="PU67" s="60" t="s">
        <v>328</v>
      </c>
      <c r="PV67" s="60" t="s">
        <v>328</v>
      </c>
      <c r="PW67" s="60" t="s">
        <v>328</v>
      </c>
      <c r="PX67" s="60" t="s">
        <v>328</v>
      </c>
      <c r="PY67" s="60" t="s">
        <v>328</v>
      </c>
      <c r="PZ67" s="60" t="s">
        <v>328</v>
      </c>
      <c r="QA67" s="60" t="s">
        <v>328</v>
      </c>
      <c r="QB67" s="78" t="s">
        <v>328</v>
      </c>
      <c r="QC67" s="61">
        <f>COUNTIF(OC67:QB67,"")+COUNTIF(OC67:QB67,"|*")/2+COUNTIF(OC67:QB67,"*|")/2+COUNTIF(OC67:QB67,"у")+COUNTIF(OC67:QB67,"п")</f>
        <v>31</v>
      </c>
      <c r="QD67" s="60">
        <f>COUNTIF(OC67:QB67,"УП*")+COUNTIF(OC67:QB67,"*|УП*")/2-COUNTIF(OC67:QB67,"УП*|*")/2</f>
        <v>6</v>
      </c>
      <c r="QE67" s="60">
        <f t="shared" si="94"/>
        <v>0</v>
      </c>
      <c r="QF67" s="60">
        <f t="shared" si="95"/>
        <v>3</v>
      </c>
      <c r="QG67" s="60">
        <f t="shared" si="96"/>
        <v>2</v>
      </c>
      <c r="QH67" s="60">
        <f t="shared" si="97"/>
        <v>0</v>
      </c>
      <c r="QI67" s="60">
        <f t="shared" si="98"/>
        <v>0</v>
      </c>
      <c r="QJ67" s="60">
        <f t="shared" si="99"/>
        <v>10</v>
      </c>
      <c r="QK67" s="81" t="str">
        <f t="shared" si="100"/>
        <v>ок!</v>
      </c>
      <c r="QL67" s="67">
        <v>4</v>
      </c>
      <c r="QM67" s="61"/>
      <c r="QN67" s="61"/>
      <c r="QO67" s="61"/>
      <c r="QP67" s="61"/>
      <c r="QQ67" s="60"/>
      <c r="QR67" s="60"/>
      <c r="QS67" s="60"/>
      <c r="QT67" s="60"/>
      <c r="QU67" s="60"/>
      <c r="QV67" s="60"/>
      <c r="QW67" s="60"/>
      <c r="QX67" s="60"/>
      <c r="QY67" s="60" t="s">
        <v>365</v>
      </c>
      <c r="QZ67" s="60" t="s">
        <v>365</v>
      </c>
      <c r="RA67" s="60" t="s">
        <v>365</v>
      </c>
      <c r="RB67" s="60" t="s">
        <v>365</v>
      </c>
      <c r="RC67" s="60" t="s">
        <v>47</v>
      </c>
      <c r="RD67" s="61" t="s">
        <v>328</v>
      </c>
      <c r="RE67" s="63" t="s">
        <v>328</v>
      </c>
      <c r="RF67" s="61"/>
      <c r="RG67" s="60"/>
      <c r="RH67" s="60"/>
      <c r="RI67" s="60"/>
      <c r="RJ67" s="60"/>
      <c r="RK67" s="60"/>
      <c r="RL67" s="60"/>
      <c r="RM67" s="60"/>
      <c r="RN67" s="60"/>
      <c r="RO67" s="60"/>
      <c r="RP67" s="60"/>
      <c r="RQ67" s="60"/>
      <c r="RR67" s="60"/>
      <c r="RS67" s="60"/>
      <c r="RT67" s="60"/>
      <c r="RU67" s="60"/>
      <c r="RV67" s="60" t="s">
        <v>367</v>
      </c>
      <c r="RW67" s="60" t="s">
        <v>367</v>
      </c>
      <c r="RX67" s="60" t="s">
        <v>367</v>
      </c>
      <c r="RY67" s="60" t="s">
        <v>367</v>
      </c>
      <c r="RZ67" s="60" t="s">
        <v>367</v>
      </c>
      <c r="SA67" s="60" t="s">
        <v>367</v>
      </c>
      <c r="SB67" s="60" t="s">
        <v>367</v>
      </c>
      <c r="SC67" s="60" t="s">
        <v>47</v>
      </c>
      <c r="SD67" s="60" t="s">
        <v>328</v>
      </c>
      <c r="SE67" s="60" t="s">
        <v>328</v>
      </c>
      <c r="SF67" s="60" t="s">
        <v>328</v>
      </c>
      <c r="SG67" s="60" t="s">
        <v>328</v>
      </c>
      <c r="SH67" s="60" t="s">
        <v>328</v>
      </c>
      <c r="SI67" s="60" t="s">
        <v>328</v>
      </c>
      <c r="SJ67" s="60" t="s">
        <v>328</v>
      </c>
      <c r="SK67" s="60" t="s">
        <v>328</v>
      </c>
      <c r="SL67" s="78" t="s">
        <v>328</v>
      </c>
      <c r="SM67" s="61">
        <f>COUNTIF(QM67:SL67,"")+COUNTIF(QM67:SL67,"|*")/2+COUNTIF(QM67:SL67,"*|")/2+COUNTIF(QM67:SL67,"у")+COUNTIF(QM67:SL67,"п")</f>
        <v>28</v>
      </c>
      <c r="SN67" s="60">
        <f>COUNTIF(QM67:SL67,"УП*")+COUNTIF(QM67:SL67,"*|УП*")/2-COUNTIF(QM67:SL67,"УП*|*")/2</f>
        <v>0</v>
      </c>
      <c r="SO67" s="60">
        <f t="shared" si="101"/>
        <v>0</v>
      </c>
      <c r="SP67" s="60">
        <f t="shared" si="102"/>
        <v>11</v>
      </c>
      <c r="SQ67" s="60">
        <f t="shared" si="103"/>
        <v>2</v>
      </c>
      <c r="SR67" s="60">
        <f t="shared" si="104"/>
        <v>0</v>
      </c>
      <c r="SS67" s="60">
        <f t="shared" si="105"/>
        <v>0</v>
      </c>
      <c r="ST67" s="60">
        <f t="shared" si="106"/>
        <v>11</v>
      </c>
      <c r="SU67" s="81" t="str">
        <f t="shared" si="107"/>
        <v>ок!</v>
      </c>
      <c r="SV67" s="67">
        <v>5</v>
      </c>
      <c r="SW67" s="61"/>
      <c r="SX67" s="60"/>
      <c r="SY67" s="60"/>
      <c r="SZ67" s="60"/>
      <c r="TA67" s="60"/>
      <c r="TB67" s="60"/>
      <c r="TC67" s="60"/>
      <c r="TD67" s="60"/>
      <c r="TE67" s="60"/>
      <c r="TF67" s="60"/>
      <c r="TG67" s="60"/>
      <c r="TH67" s="60" t="s">
        <v>365</v>
      </c>
      <c r="TI67" s="60" t="s">
        <v>365</v>
      </c>
      <c r="TJ67" s="60" t="s">
        <v>365</v>
      </c>
      <c r="TK67" s="60" t="s">
        <v>365</v>
      </c>
      <c r="TL67" s="60" t="s">
        <v>365</v>
      </c>
      <c r="TM67" s="63" t="s">
        <v>366</v>
      </c>
      <c r="TN67" s="61" t="s">
        <v>328</v>
      </c>
      <c r="TO67" s="60" t="s">
        <v>328</v>
      </c>
      <c r="TP67" s="60"/>
      <c r="TQ67" s="60"/>
      <c r="TR67" s="60"/>
      <c r="TS67" s="60"/>
      <c r="TT67" s="60"/>
      <c r="TU67" s="60"/>
      <c r="TV67" s="60"/>
      <c r="TW67" s="60"/>
      <c r="TX67" s="60" t="s">
        <v>406</v>
      </c>
      <c r="TY67" s="60" t="s">
        <v>406</v>
      </c>
      <c r="TZ67" s="60" t="s">
        <v>406</v>
      </c>
      <c r="UA67" s="60" t="s">
        <v>368</v>
      </c>
      <c r="UB67" s="60" t="s">
        <v>371</v>
      </c>
      <c r="UC67" s="60" t="s">
        <v>347</v>
      </c>
      <c r="UD67" s="60" t="s">
        <v>347</v>
      </c>
      <c r="UE67" s="60" t="s">
        <v>347</v>
      </c>
      <c r="UF67" s="60" t="s">
        <v>347</v>
      </c>
      <c r="UG67" s="60" t="s">
        <v>347</v>
      </c>
      <c r="UH67" s="60" t="s">
        <v>31</v>
      </c>
      <c r="UI67" s="60" t="s">
        <v>31</v>
      </c>
      <c r="UJ67" s="60" t="s">
        <v>31</v>
      </c>
      <c r="UK67" s="60" t="s">
        <v>31</v>
      </c>
      <c r="UL67" s="60" t="s">
        <v>336</v>
      </c>
      <c r="UM67" s="60" t="s">
        <v>336</v>
      </c>
      <c r="UN67" s="60" t="s">
        <v>354</v>
      </c>
      <c r="UO67" s="60" t="s">
        <v>354</v>
      </c>
      <c r="UP67" s="60" t="s">
        <v>354</v>
      </c>
      <c r="UQ67" s="60" t="s">
        <v>354</v>
      </c>
      <c r="UR67" s="60" t="s">
        <v>354</v>
      </c>
      <c r="US67" s="60" t="s">
        <v>354</v>
      </c>
      <c r="UT67" s="60" t="s">
        <v>354</v>
      </c>
      <c r="UU67" s="60" t="s">
        <v>354</v>
      </c>
      <c r="UV67" s="63" t="s">
        <v>354</v>
      </c>
      <c r="UW67" s="61">
        <f>COUNTIF(SW67:UV67,"")+COUNTIF(SW67:UV67,"|*")/2+COUNTIF(SW67:UV67,"*|")/2+COUNTIF(SW67:UV67,"у")+COUNTIF(SW67:UV67,"п")</f>
        <v>19</v>
      </c>
      <c r="UX67" s="60">
        <f>COUNTIF(SW67:UV67,"УП*")+COUNTIF(SW67:UV67,"*|УП*")/2-COUNTIF(SW67:UV67,"УП*|*")/2</f>
        <v>0</v>
      </c>
      <c r="UY67" s="60">
        <f>COUNTIF(SW67:UV67,"ПП.Д")</f>
        <v>5</v>
      </c>
      <c r="UZ67" s="60">
        <f>COUNTIF(SW67:UV67,"ПП*")+COUNTIF(SW67:UV67,"*|ПП*")/2-COUNTIF(SW67:UV67,"ПП*|*")/2-UY67</f>
        <v>9</v>
      </c>
      <c r="VA67" s="60">
        <f>COUNTIF(SW67:UV67,"С*")+COUNTIF(SW67:UV67,"*|С*")/2-COUNTIF(SW67:UV67,"С*|*")/2</f>
        <v>2</v>
      </c>
      <c r="VB67" s="60">
        <f>COUNTIF(SW67:UV67,"Д")</f>
        <v>4</v>
      </c>
      <c r="VC67" s="60">
        <f>COUNTIF(SW67:UV67,"ГИА")</f>
        <v>2</v>
      </c>
      <c r="VD67" s="60">
        <f>COUNTIF(SW67:UV67,"К")+COUNTIF(SW67:UV67,"*|К")/2+COUNTIF(SW67:UV67,"К|*")/2</f>
        <v>2</v>
      </c>
      <c r="VE67" s="81" t="str">
        <f>IF(SUM(UW67:VD67)+COUNTIF(SW67:UV67,"=~*")=52,"ок!","ОШ!")</f>
        <v>ок!</v>
      </c>
      <c r="XG67" s="61"/>
      <c r="XH67" s="60"/>
      <c r="XI67" s="60"/>
      <c r="XJ67" s="60"/>
      <c r="XK67" s="60"/>
      <c r="XL67" s="60"/>
      <c r="XM67" s="60"/>
      <c r="XN67" s="60"/>
      <c r="XO67" s="81"/>
    </row>
    <row r="68" spans="1:639" hidden="1" x14ac:dyDescent="0.25">
      <c r="A68" s="70" t="str">
        <f t="shared" ref="A68:A110" si="124">CONCATENATE(B68,", ",C68,IF(E68="",,CONCATENATE("-",E68)))</f>
        <v>Б09.02.03 Прогр-е в КС(2014)9 кл., очная</v>
      </c>
      <c r="B68" s="177" t="s">
        <v>648</v>
      </c>
      <c r="C68" s="178" t="s">
        <v>92</v>
      </c>
      <c r="D68" s="178" t="s">
        <v>350</v>
      </c>
      <c r="E68" s="178"/>
      <c r="F68" s="177">
        <v>2015</v>
      </c>
      <c r="G68" s="191">
        <f t="shared" si="108"/>
        <v>249</v>
      </c>
      <c r="H68" s="191">
        <f t="shared" si="109"/>
        <v>230</v>
      </c>
      <c r="I68" s="191">
        <f>IF(VLOOKUP(B68,ФГОС!A$3:U$34,5,FALSE)=INT(H68/62),INT(H68/62),"ОШ!")</f>
        <v>3</v>
      </c>
      <c r="J68" s="191">
        <f>IF(VLOOKUP(B68,ФГОС!A$3:U$34,6,FALSE)=INT(MOD(H68,62)/4.332),INT(MOD(H68,62)/4.332),"ОШ!")</f>
        <v>10</v>
      </c>
      <c r="K68" s="191">
        <f t="shared" si="110"/>
        <v>123</v>
      </c>
      <c r="L68" s="191">
        <f t="shared" si="111"/>
        <v>11</v>
      </c>
      <c r="M68" s="191">
        <f t="shared" si="112"/>
        <v>14</v>
      </c>
      <c r="N68" s="191">
        <f t="shared" si="113"/>
        <v>4</v>
      </c>
      <c r="O68" s="191">
        <f t="shared" si="114"/>
        <v>7</v>
      </c>
      <c r="P68" s="191">
        <f t="shared" si="115"/>
        <v>4</v>
      </c>
      <c r="Q68" s="191">
        <f t="shared" si="116"/>
        <v>2</v>
      </c>
      <c r="R68" s="191">
        <f t="shared" si="117"/>
        <v>34</v>
      </c>
      <c r="S68" s="237" t="str">
        <f>IF(VLOOKUP(B68,ФГОС!A$3:U$34,21,FALSE)=SUM(K68:R68),"ок!","ОШ!")</f>
        <v>ок!</v>
      </c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8"/>
      <c r="GM68" s="68"/>
      <c r="GN68" s="68"/>
      <c r="GO68" s="68"/>
      <c r="GP68" s="68"/>
      <c r="GQ68" s="68"/>
      <c r="GR68" s="68"/>
      <c r="GS68" s="68"/>
      <c r="GT68" s="68"/>
      <c r="GU68" s="68"/>
      <c r="GV68" s="68"/>
      <c r="GW68" s="68"/>
      <c r="GX68" s="68"/>
      <c r="GY68" s="68"/>
      <c r="GZ68" s="68"/>
      <c r="HA68" s="68"/>
      <c r="HB68" s="68"/>
      <c r="HC68" s="68"/>
      <c r="HD68" s="68"/>
      <c r="HE68" s="68"/>
      <c r="HF68" s="68"/>
      <c r="HG68" s="68"/>
      <c r="HH68" s="68"/>
      <c r="HI68" s="68"/>
      <c r="HJ68" s="68"/>
      <c r="HK68" s="68"/>
      <c r="HL68" s="68"/>
      <c r="HM68" s="68"/>
      <c r="HN68" s="68"/>
      <c r="HO68" s="68"/>
      <c r="HP68" s="68"/>
      <c r="HQ68" s="68"/>
      <c r="HR68" s="68"/>
      <c r="HS68" s="68"/>
      <c r="HT68" s="68"/>
      <c r="HU68" s="68"/>
      <c r="HV68" s="68"/>
      <c r="HW68" s="68"/>
      <c r="HX68" s="68"/>
      <c r="HY68" s="68"/>
      <c r="HZ68" s="68"/>
      <c r="IA68" s="68"/>
      <c r="IB68" s="68"/>
      <c r="IC68" s="68"/>
      <c r="ID68" s="68"/>
      <c r="IE68" s="68"/>
      <c r="IF68" s="68"/>
      <c r="IG68" s="68"/>
      <c r="IH68" s="68"/>
      <c r="II68" s="68"/>
      <c r="IJ68" s="68"/>
      <c r="IK68" s="68"/>
      <c r="IL68" s="68"/>
      <c r="IM68" s="68"/>
      <c r="IN68" s="68"/>
      <c r="IO68" s="68"/>
      <c r="IP68" s="68"/>
      <c r="IQ68" s="68"/>
      <c r="IR68" s="68"/>
      <c r="IS68" s="68"/>
      <c r="IT68" s="68"/>
      <c r="IU68" s="68"/>
      <c r="IV68" s="68"/>
      <c r="IW68" s="68"/>
      <c r="IX68" s="68"/>
      <c r="IY68" s="68"/>
      <c r="IZ68" s="68"/>
      <c r="JA68" s="68"/>
      <c r="JB68" s="68"/>
      <c r="JC68" s="68"/>
      <c r="JD68" s="68"/>
      <c r="JE68" s="68"/>
      <c r="JF68" s="68"/>
      <c r="JG68" s="68"/>
      <c r="JH68" s="67">
        <v>1</v>
      </c>
      <c r="JI68" s="61"/>
      <c r="JJ68" s="60"/>
      <c r="JK68" s="60"/>
      <c r="JL68" s="60"/>
      <c r="JM68" s="60"/>
      <c r="JN68" s="60"/>
      <c r="JO68" s="60"/>
      <c r="JP68" s="60"/>
      <c r="JQ68" s="60"/>
      <c r="JR68" s="60"/>
      <c r="JS68" s="60"/>
      <c r="JT68" s="60"/>
      <c r="JU68" s="60"/>
      <c r="JV68" s="60"/>
      <c r="JW68" s="60"/>
      <c r="JX68" s="60"/>
      <c r="JY68" s="60"/>
      <c r="JZ68" s="61" t="s">
        <v>328</v>
      </c>
      <c r="KA68" s="63" t="s">
        <v>328</v>
      </c>
      <c r="KB68" s="61"/>
      <c r="KC68" s="60"/>
      <c r="KD68" s="60"/>
      <c r="KE68" s="60"/>
      <c r="KF68" s="60"/>
      <c r="KG68" s="60"/>
      <c r="KH68" s="60"/>
      <c r="KI68" s="60"/>
      <c r="KJ68" s="60"/>
      <c r="KK68" s="60"/>
      <c r="KL68" s="60" t="s">
        <v>328</v>
      </c>
      <c r="KM68" s="60"/>
      <c r="KN68" s="60"/>
      <c r="KO68" s="60"/>
      <c r="KP68" s="60"/>
      <c r="KQ68" s="60"/>
      <c r="KR68" s="60"/>
      <c r="KS68" s="60"/>
      <c r="KT68" s="60"/>
      <c r="KU68" s="60"/>
      <c r="KV68" s="60"/>
      <c r="KW68" s="60"/>
      <c r="KX68" s="60"/>
      <c r="KY68" s="60" t="s">
        <v>47</v>
      </c>
      <c r="KZ68" s="60" t="s">
        <v>47</v>
      </c>
      <c r="LA68" s="60" t="s">
        <v>328</v>
      </c>
      <c r="LB68" s="60" t="s">
        <v>328</v>
      </c>
      <c r="LC68" s="60" t="s">
        <v>328</v>
      </c>
      <c r="LD68" s="60" t="s">
        <v>328</v>
      </c>
      <c r="LE68" s="60" t="s">
        <v>328</v>
      </c>
      <c r="LF68" s="60" t="s">
        <v>328</v>
      </c>
      <c r="LG68" s="60" t="s">
        <v>328</v>
      </c>
      <c r="LH68" s="78" t="s">
        <v>328</v>
      </c>
      <c r="LI68" s="61">
        <f t="shared" ref="LI68:LI87" si="125">COUNTIF(JI68:LH68,"")+COUNTIF(JI68:LH68,"|*")/2+COUNTIF(JI68:LH68,"*|")/2+COUNTIF(JI68:LH68,"у")+COUNTIF(JI68:LH68,"п")</f>
        <v>39</v>
      </c>
      <c r="LJ68" s="60">
        <f t="shared" ref="LJ68:LJ87" si="126">COUNTIF(JI68:LH68,"УП*")+COUNTIF(JI68:LH68,"*|УП*")/2-COUNTIF(JI68:LH68,"УП*|*")/2</f>
        <v>0</v>
      </c>
      <c r="LK68" s="60">
        <f t="shared" si="118"/>
        <v>0</v>
      </c>
      <c r="LL68" s="60">
        <f t="shared" ref="LL68:LL87" si="127">COUNTIF(JI68:LH68,"ПП*")+COUNTIF(JI68:LH68,"*|ПП*")/2-COUNTIF(JI68:LH68,"ПП*|*")/2-LK68</f>
        <v>0</v>
      </c>
      <c r="LM68" s="60">
        <f t="shared" si="119"/>
        <v>2</v>
      </c>
      <c r="LN68" s="60">
        <f t="shared" si="120"/>
        <v>0</v>
      </c>
      <c r="LO68" s="60">
        <f t="shared" si="121"/>
        <v>0</v>
      </c>
      <c r="LP68" s="60">
        <f t="shared" si="122"/>
        <v>11</v>
      </c>
      <c r="LQ68" s="81" t="str">
        <f t="shared" si="123"/>
        <v>ок!</v>
      </c>
      <c r="LR68" s="80">
        <v>2</v>
      </c>
      <c r="LS68" s="61"/>
      <c r="LT68" s="60"/>
      <c r="LU68" s="60"/>
      <c r="LV68" s="60"/>
      <c r="LW68" s="60"/>
      <c r="LX68" s="60"/>
      <c r="LY68" s="60"/>
      <c r="LZ68" s="60"/>
      <c r="MA68" s="60"/>
      <c r="MB68" s="60"/>
      <c r="MC68" s="60"/>
      <c r="MD68" s="60"/>
      <c r="ME68" s="60"/>
      <c r="MF68" s="60" t="s">
        <v>573</v>
      </c>
      <c r="MG68" s="60" t="s">
        <v>573</v>
      </c>
      <c r="MH68" s="60" t="s">
        <v>573</v>
      </c>
      <c r="MI68" s="60" t="s">
        <v>47</v>
      </c>
      <c r="MJ68" s="61" t="s">
        <v>328</v>
      </c>
      <c r="MK68" s="63" t="s">
        <v>328</v>
      </c>
      <c r="ML68" s="61"/>
      <c r="MM68" s="60"/>
      <c r="MN68" s="60"/>
      <c r="MO68" s="60"/>
      <c r="MP68" s="60"/>
      <c r="MQ68" s="60"/>
      <c r="MR68" s="60"/>
      <c r="MS68" s="60"/>
      <c r="MT68" s="60"/>
      <c r="MU68" s="60"/>
      <c r="MV68" s="60"/>
      <c r="MW68" s="60"/>
      <c r="MX68" s="60"/>
      <c r="MY68" s="60"/>
      <c r="MZ68" s="60"/>
      <c r="NA68" s="60"/>
      <c r="NB68" s="60" t="s">
        <v>574</v>
      </c>
      <c r="NC68" s="60" t="s">
        <v>574</v>
      </c>
      <c r="ND68" s="60" t="s">
        <v>574</v>
      </c>
      <c r="NE68" s="60" t="s">
        <v>586</v>
      </c>
      <c r="NF68" s="60" t="s">
        <v>586</v>
      </c>
      <c r="NG68" s="60" t="s">
        <v>586</v>
      </c>
      <c r="NH68" s="60" t="s">
        <v>586</v>
      </c>
      <c r="NI68" s="60" t="s">
        <v>586</v>
      </c>
      <c r="NJ68" s="60" t="s">
        <v>360</v>
      </c>
      <c r="NK68" s="60" t="s">
        <v>328</v>
      </c>
      <c r="NL68" s="60" t="s">
        <v>328</v>
      </c>
      <c r="NM68" s="60" t="s">
        <v>328</v>
      </c>
      <c r="NN68" s="60" t="s">
        <v>328</v>
      </c>
      <c r="NO68" s="60" t="s">
        <v>328</v>
      </c>
      <c r="NP68" s="60" t="s">
        <v>328</v>
      </c>
      <c r="NQ68" s="60" t="s">
        <v>328</v>
      </c>
      <c r="NR68" s="78" t="s">
        <v>328</v>
      </c>
      <c r="NS68" s="61">
        <f t="shared" ref="NS68:NS110" si="128">COUNTIF(LS68:NR68,"")+COUNTIF(LS68:NR68,"|*")/2+COUNTIF(LS68:NR68,"*|")/2+COUNTIF(LS68:NR68,"у")+COUNTIF(LS68:NR68,"п")</f>
        <v>29</v>
      </c>
      <c r="NT68" s="60">
        <f t="shared" ref="NT68:NT110" si="129">COUNTIF(LS68:NR68,"УП*")+COUNTIF(LS68:NR68,"*|УП*")/2-COUNTIF(LS68:NR68,"УП*|*")/2</f>
        <v>6</v>
      </c>
      <c r="NU68" s="60">
        <f t="shared" si="78"/>
        <v>0</v>
      </c>
      <c r="NV68" s="60">
        <f t="shared" si="79"/>
        <v>5</v>
      </c>
      <c r="NW68" s="60">
        <f t="shared" si="80"/>
        <v>2</v>
      </c>
      <c r="NX68" s="60">
        <f t="shared" si="81"/>
        <v>0</v>
      </c>
      <c r="NY68" s="60">
        <f t="shared" si="82"/>
        <v>0</v>
      </c>
      <c r="NZ68" s="60">
        <f t="shared" si="83"/>
        <v>10</v>
      </c>
      <c r="OA68" s="81" t="str">
        <f t="shared" si="84"/>
        <v>ок!</v>
      </c>
      <c r="OB68" s="80">
        <v>3</v>
      </c>
      <c r="OC68" s="61"/>
      <c r="OD68" s="60"/>
      <c r="OE68" s="60"/>
      <c r="OF68" s="60"/>
      <c r="OG68" s="60"/>
      <c r="OH68" s="60"/>
      <c r="OI68" s="60"/>
      <c r="OJ68" s="60"/>
      <c r="OK68" s="60"/>
      <c r="OL68" s="60"/>
      <c r="OM68" s="60"/>
      <c r="ON68" s="60"/>
      <c r="OO68" s="60"/>
      <c r="OP68" s="60"/>
      <c r="OQ68" s="60"/>
      <c r="OR68" s="60" t="s">
        <v>594</v>
      </c>
      <c r="OS68" s="60" t="s">
        <v>594</v>
      </c>
      <c r="OT68" s="61" t="s">
        <v>328</v>
      </c>
      <c r="OU68" s="63" t="s">
        <v>328</v>
      </c>
      <c r="OV68" s="61"/>
      <c r="OW68" s="60"/>
      <c r="OX68" s="60"/>
      <c r="OY68" s="60"/>
      <c r="OZ68" s="60"/>
      <c r="PA68" s="60"/>
      <c r="PB68" s="60"/>
      <c r="PC68" s="60"/>
      <c r="PD68" s="60"/>
      <c r="PE68" s="60"/>
      <c r="PF68" s="60"/>
      <c r="PG68" s="60"/>
      <c r="PH68" s="60"/>
      <c r="PI68" s="60"/>
      <c r="PJ68" s="60"/>
      <c r="PK68" s="60"/>
      <c r="PL68" s="60"/>
      <c r="PM68" s="60" t="s">
        <v>596</v>
      </c>
      <c r="PN68" s="60" t="s">
        <v>596</v>
      </c>
      <c r="PO68" s="60" t="s">
        <v>582</v>
      </c>
      <c r="PP68" s="60" t="s">
        <v>582</v>
      </c>
      <c r="PQ68" s="60" t="s">
        <v>737</v>
      </c>
      <c r="PR68" s="60" t="s">
        <v>365</v>
      </c>
      <c r="PS68" s="60" t="s">
        <v>365</v>
      </c>
      <c r="PT68" s="60" t="s">
        <v>369</v>
      </c>
      <c r="PU68" s="60" t="s">
        <v>328</v>
      </c>
      <c r="PV68" s="60" t="s">
        <v>328</v>
      </c>
      <c r="PW68" s="60" t="s">
        <v>328</v>
      </c>
      <c r="PX68" s="60" t="s">
        <v>328</v>
      </c>
      <c r="PY68" s="60" t="s">
        <v>328</v>
      </c>
      <c r="PZ68" s="60" t="s">
        <v>328</v>
      </c>
      <c r="QA68" s="60" t="s">
        <v>328</v>
      </c>
      <c r="QB68" s="78" t="s">
        <v>328</v>
      </c>
      <c r="QC68" s="61">
        <f t="shared" ref="QC68:QC109" si="130">COUNTIF(OC68:QB68,"")+COUNTIF(OC68:QB68,"|*")/2+COUNTIF(OC68:QB68,"*|")/2+COUNTIF(OC68:QB68,"у")+COUNTIF(OC68:QB68,"п")</f>
        <v>32</v>
      </c>
      <c r="QD68" s="60">
        <f t="shared" ref="QD68:QD109" si="131">COUNTIF(OC68:QB68,"УП*")+COUNTIF(OC68:QB68,"*|УП*")/2-COUNTIF(OC68:QB68,"УП*|*")/2</f>
        <v>4</v>
      </c>
      <c r="QE68" s="60">
        <f t="shared" si="94"/>
        <v>0</v>
      </c>
      <c r="QF68" s="60">
        <f t="shared" si="95"/>
        <v>5</v>
      </c>
      <c r="QG68" s="60">
        <f t="shared" si="96"/>
        <v>1</v>
      </c>
      <c r="QH68" s="60">
        <f t="shared" si="97"/>
        <v>0</v>
      </c>
      <c r="QI68" s="60">
        <f t="shared" si="98"/>
        <v>0</v>
      </c>
      <c r="QJ68" s="60">
        <f t="shared" si="99"/>
        <v>10</v>
      </c>
      <c r="QK68" s="81" t="str">
        <f t="shared" si="100"/>
        <v>ок!</v>
      </c>
      <c r="QL68" s="67">
        <v>4</v>
      </c>
      <c r="QM68" s="61"/>
      <c r="QN68" s="61"/>
      <c r="QO68" s="61"/>
      <c r="QP68" s="61"/>
      <c r="QQ68" s="60"/>
      <c r="QR68" s="60"/>
      <c r="QS68" s="60"/>
      <c r="QT68" s="60"/>
      <c r="QU68" s="60"/>
      <c r="QV68" s="60"/>
      <c r="QW68" s="60"/>
      <c r="QX68" s="60"/>
      <c r="QY68" s="60"/>
      <c r="QZ68" s="60" t="s">
        <v>598</v>
      </c>
      <c r="RA68" s="60" t="s">
        <v>577</v>
      </c>
      <c r="RB68" s="60" t="s">
        <v>577</v>
      </c>
      <c r="RC68" s="60" t="s">
        <v>370</v>
      </c>
      <c r="RD68" s="61" t="s">
        <v>328</v>
      </c>
      <c r="RE68" s="63" t="s">
        <v>328</v>
      </c>
      <c r="RF68" s="61"/>
      <c r="RG68" s="60"/>
      <c r="RH68" s="60"/>
      <c r="RI68" s="60"/>
      <c r="RJ68" s="60"/>
      <c r="RK68" s="60"/>
      <c r="RL68" s="60"/>
      <c r="RM68" s="60"/>
      <c r="RN68" s="60"/>
      <c r="RO68" s="60"/>
      <c r="RP68" s="60" t="s">
        <v>580</v>
      </c>
      <c r="RQ68" s="60" t="s">
        <v>580</v>
      </c>
      <c r="RR68" s="60" t="s">
        <v>366</v>
      </c>
      <c r="RS68" s="60" t="s">
        <v>328</v>
      </c>
      <c r="RT68" s="60" t="s">
        <v>347</v>
      </c>
      <c r="RU68" s="60" t="s">
        <v>347</v>
      </c>
      <c r="RV68" s="60" t="s">
        <v>347</v>
      </c>
      <c r="RW68" s="60" t="s">
        <v>347</v>
      </c>
      <c r="RX68" s="60" t="s">
        <v>31</v>
      </c>
      <c r="RY68" s="60" t="s">
        <v>31</v>
      </c>
      <c r="RZ68" s="60" t="s">
        <v>31</v>
      </c>
      <c r="SA68" s="60" t="s">
        <v>31</v>
      </c>
      <c r="SB68" s="60" t="s">
        <v>336</v>
      </c>
      <c r="SC68" s="60" t="s">
        <v>336</v>
      </c>
      <c r="SD68" s="60" t="s">
        <v>354</v>
      </c>
      <c r="SE68" s="60" t="s">
        <v>354</v>
      </c>
      <c r="SF68" s="60" t="s">
        <v>354</v>
      </c>
      <c r="SG68" s="60" t="s">
        <v>354</v>
      </c>
      <c r="SH68" s="60" t="s">
        <v>354</v>
      </c>
      <c r="SI68" s="60" t="s">
        <v>354</v>
      </c>
      <c r="SJ68" s="60" t="s">
        <v>354</v>
      </c>
      <c r="SK68" s="60" t="s">
        <v>354</v>
      </c>
      <c r="SL68" s="78" t="s">
        <v>354</v>
      </c>
      <c r="SM68" s="61">
        <f t="shared" ref="SM68:SM109" si="132">COUNTIF(QM68:SL68,"")+COUNTIF(QM68:SL68,"|*")/2+COUNTIF(QM68:SL68,"*|")/2+COUNTIF(QM68:SL68,"у")+COUNTIF(QM68:SL68,"п")</f>
        <v>23</v>
      </c>
      <c r="SN68" s="60">
        <f t="shared" ref="SN68:SN109" si="133">COUNTIF(QM68:SL68,"УП*")+COUNTIF(QM68:SL68,"*|УП*")/2-COUNTIF(QM68:SL68,"УП*|*")/2</f>
        <v>1</v>
      </c>
      <c r="SO68" s="60">
        <f t="shared" si="101"/>
        <v>4</v>
      </c>
      <c r="SP68" s="60">
        <f t="shared" si="102"/>
        <v>4</v>
      </c>
      <c r="SQ68" s="60">
        <f t="shared" si="103"/>
        <v>2</v>
      </c>
      <c r="SR68" s="60">
        <f t="shared" si="104"/>
        <v>4</v>
      </c>
      <c r="SS68" s="60">
        <f t="shared" si="105"/>
        <v>2</v>
      </c>
      <c r="ST68" s="60">
        <f t="shared" si="106"/>
        <v>3</v>
      </c>
      <c r="SU68" s="81" t="str">
        <f t="shared" si="107"/>
        <v>ок!</v>
      </c>
      <c r="SV68" s="68"/>
      <c r="SW68" s="68"/>
      <c r="SX68" s="68"/>
      <c r="SY68" s="68"/>
      <c r="SZ68" s="68"/>
      <c r="TA68" s="68"/>
      <c r="TB68" s="68"/>
      <c r="TC68" s="68"/>
      <c r="TD68" s="68"/>
      <c r="TE68" s="68"/>
      <c r="TF68" s="68"/>
      <c r="TG68" s="68"/>
      <c r="TH68" s="68"/>
      <c r="TI68" s="68"/>
      <c r="TJ68" s="68"/>
      <c r="TK68" s="68"/>
      <c r="TL68" s="68"/>
      <c r="TM68" s="68"/>
      <c r="TN68" s="68"/>
      <c r="TO68" s="68"/>
      <c r="TP68" s="68"/>
      <c r="TQ68" s="68"/>
      <c r="TR68" s="68"/>
      <c r="TS68" s="68"/>
      <c r="TT68" s="68"/>
      <c r="TU68" s="68"/>
      <c r="TV68" s="68"/>
      <c r="TW68" s="68"/>
      <c r="TX68" s="68"/>
      <c r="TY68" s="68"/>
      <c r="TZ68" s="68"/>
      <c r="UA68" s="68"/>
      <c r="UB68" s="68"/>
      <c r="UC68" s="68"/>
      <c r="UD68" s="68"/>
      <c r="UE68" s="68"/>
      <c r="UF68" s="68"/>
      <c r="UG68" s="68"/>
      <c r="UH68" s="68"/>
      <c r="UI68" s="68"/>
      <c r="UJ68" s="68"/>
      <c r="UK68" s="68"/>
      <c r="UL68" s="68"/>
      <c r="UM68" s="68"/>
      <c r="UN68" s="68"/>
      <c r="UO68" s="68"/>
      <c r="UP68" s="68"/>
      <c r="UQ68" s="68"/>
      <c r="UR68" s="68"/>
      <c r="US68" s="68"/>
      <c r="UT68" s="68"/>
      <c r="UU68" s="68"/>
      <c r="UV68" s="68"/>
      <c r="UW68" s="61"/>
      <c r="UX68" s="60"/>
      <c r="UY68" s="60"/>
      <c r="UZ68" s="60"/>
      <c r="VA68" s="60"/>
      <c r="VB68" s="60"/>
      <c r="VC68" s="60"/>
      <c r="VD68" s="60"/>
      <c r="VE68" s="81"/>
      <c r="XG68" s="61"/>
      <c r="XH68" s="60"/>
      <c r="XI68" s="60"/>
      <c r="XJ68" s="60"/>
      <c r="XK68" s="60"/>
      <c r="XL68" s="60"/>
      <c r="XM68" s="60"/>
      <c r="XN68" s="60"/>
      <c r="XO68" s="81"/>
    </row>
    <row r="69" spans="1:639" hidden="1" x14ac:dyDescent="0.25">
      <c r="A69" s="70" t="str">
        <f t="shared" si="124"/>
        <v>Б09.02.02 Комп.сети(2014)9 кл., очная</v>
      </c>
      <c r="B69" s="177" t="s">
        <v>645</v>
      </c>
      <c r="C69" s="178" t="s">
        <v>92</v>
      </c>
      <c r="D69" s="178" t="s">
        <v>350</v>
      </c>
      <c r="E69" s="178"/>
      <c r="F69" s="177">
        <v>2015</v>
      </c>
      <c r="G69" s="191">
        <f t="shared" si="108"/>
        <v>249</v>
      </c>
      <c r="H69" s="191">
        <f t="shared" si="109"/>
        <v>230</v>
      </c>
      <c r="I69" s="191">
        <f>IF(VLOOKUP(B69,ФГОС!A$3:U$34,5,FALSE)=INT(H69/62),INT(H69/62),"ОШ!")</f>
        <v>3</v>
      </c>
      <c r="J69" s="191">
        <f>IF(VLOOKUP(B69,ФГОС!A$3:U$34,6,FALSE)=INT(MOD(H69,62)/4.332),INT(MOD(H69,62)/4.332),"ОШ!")</f>
        <v>10</v>
      </c>
      <c r="K69" s="191">
        <f t="shared" si="110"/>
        <v>123</v>
      </c>
      <c r="L69" s="191">
        <f t="shared" si="111"/>
        <v>12</v>
      </c>
      <c r="M69" s="191">
        <f t="shared" si="112"/>
        <v>13</v>
      </c>
      <c r="N69" s="191">
        <f t="shared" si="113"/>
        <v>4</v>
      </c>
      <c r="O69" s="191">
        <f t="shared" si="114"/>
        <v>7</v>
      </c>
      <c r="P69" s="191">
        <f t="shared" si="115"/>
        <v>4</v>
      </c>
      <c r="Q69" s="191">
        <f t="shared" si="116"/>
        <v>2</v>
      </c>
      <c r="R69" s="191">
        <f t="shared" si="117"/>
        <v>34</v>
      </c>
      <c r="S69" s="237" t="str">
        <f>IF(VLOOKUP(B69,ФГОС!A$3:U$34,21,FALSE)=SUM(K69:R69),"ок!","ОШ!")</f>
        <v>ок!</v>
      </c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8"/>
      <c r="GM69" s="68"/>
      <c r="GN69" s="68"/>
      <c r="GO69" s="68"/>
      <c r="GP69" s="68"/>
      <c r="GQ69" s="68"/>
      <c r="GR69" s="68"/>
      <c r="GS69" s="68"/>
      <c r="GT69" s="68"/>
      <c r="GU69" s="68"/>
      <c r="GV69" s="68"/>
      <c r="GW69" s="68"/>
      <c r="GX69" s="68"/>
      <c r="GY69" s="68"/>
      <c r="GZ69" s="68"/>
      <c r="HA69" s="68"/>
      <c r="HB69" s="68"/>
      <c r="HC69" s="68"/>
      <c r="HD69" s="68"/>
      <c r="HE69" s="68"/>
      <c r="HF69" s="68"/>
      <c r="HG69" s="68"/>
      <c r="HH69" s="68"/>
      <c r="HI69" s="68"/>
      <c r="HJ69" s="68"/>
      <c r="HK69" s="68"/>
      <c r="HL69" s="68"/>
      <c r="HM69" s="68"/>
      <c r="HN69" s="68"/>
      <c r="HO69" s="68"/>
      <c r="HP69" s="68"/>
      <c r="HQ69" s="68"/>
      <c r="HR69" s="68"/>
      <c r="HS69" s="68"/>
      <c r="HT69" s="68"/>
      <c r="HU69" s="68"/>
      <c r="HV69" s="68"/>
      <c r="HW69" s="68"/>
      <c r="HX69" s="68"/>
      <c r="HY69" s="68"/>
      <c r="HZ69" s="68"/>
      <c r="IA69" s="68"/>
      <c r="IB69" s="68"/>
      <c r="IC69" s="68"/>
      <c r="ID69" s="68"/>
      <c r="IE69" s="68"/>
      <c r="IF69" s="68"/>
      <c r="IG69" s="68"/>
      <c r="IH69" s="68"/>
      <c r="II69" s="68"/>
      <c r="IJ69" s="68"/>
      <c r="IK69" s="68"/>
      <c r="IL69" s="68"/>
      <c r="IM69" s="68"/>
      <c r="IN69" s="68"/>
      <c r="IO69" s="68"/>
      <c r="IP69" s="68"/>
      <c r="IQ69" s="68"/>
      <c r="IR69" s="68"/>
      <c r="IS69" s="68"/>
      <c r="IT69" s="68"/>
      <c r="IU69" s="68"/>
      <c r="IV69" s="68"/>
      <c r="IW69" s="68"/>
      <c r="IX69" s="68"/>
      <c r="IY69" s="68"/>
      <c r="IZ69" s="68"/>
      <c r="JA69" s="68"/>
      <c r="JB69" s="68"/>
      <c r="JC69" s="68"/>
      <c r="JD69" s="68"/>
      <c r="JE69" s="68"/>
      <c r="JF69" s="68"/>
      <c r="JG69" s="68"/>
      <c r="JH69" s="67">
        <v>1</v>
      </c>
      <c r="JI69" s="61"/>
      <c r="JJ69" s="60"/>
      <c r="JK69" s="60"/>
      <c r="JL69" s="60"/>
      <c r="JM69" s="60"/>
      <c r="JN69" s="60"/>
      <c r="JO69" s="60"/>
      <c r="JP69" s="60"/>
      <c r="JQ69" s="60"/>
      <c r="JR69" s="60"/>
      <c r="JS69" s="60"/>
      <c r="JT69" s="60"/>
      <c r="JU69" s="60"/>
      <c r="JV69" s="60"/>
      <c r="JW69" s="60"/>
      <c r="JX69" s="60"/>
      <c r="JY69" s="60"/>
      <c r="JZ69" s="61" t="s">
        <v>328</v>
      </c>
      <c r="KA69" s="63" t="s">
        <v>328</v>
      </c>
      <c r="KB69" s="61"/>
      <c r="KC69" s="60"/>
      <c r="KD69" s="60"/>
      <c r="KE69" s="60"/>
      <c r="KF69" s="60"/>
      <c r="KG69" s="60"/>
      <c r="KH69" s="60"/>
      <c r="KI69" s="60"/>
      <c r="KJ69" s="60"/>
      <c r="KK69" s="60"/>
      <c r="KL69" s="60" t="s">
        <v>328</v>
      </c>
      <c r="KM69" s="60"/>
      <c r="KN69" s="60"/>
      <c r="KO69" s="60"/>
      <c r="KP69" s="60"/>
      <c r="KQ69" s="60"/>
      <c r="KR69" s="60"/>
      <c r="KS69" s="60"/>
      <c r="KT69" s="60"/>
      <c r="KU69" s="60"/>
      <c r="KV69" s="60"/>
      <c r="KW69" s="60"/>
      <c r="KX69" s="60"/>
      <c r="KY69" s="60" t="s">
        <v>47</v>
      </c>
      <c r="KZ69" s="60" t="s">
        <v>47</v>
      </c>
      <c r="LA69" s="60" t="s">
        <v>328</v>
      </c>
      <c r="LB69" s="60" t="s">
        <v>328</v>
      </c>
      <c r="LC69" s="60" t="s">
        <v>328</v>
      </c>
      <c r="LD69" s="60" t="s">
        <v>328</v>
      </c>
      <c r="LE69" s="60" t="s">
        <v>328</v>
      </c>
      <c r="LF69" s="60" t="s">
        <v>328</v>
      </c>
      <c r="LG69" s="60" t="s">
        <v>328</v>
      </c>
      <c r="LH69" s="78" t="s">
        <v>328</v>
      </c>
      <c r="LI69" s="61">
        <f t="shared" si="125"/>
        <v>39</v>
      </c>
      <c r="LJ69" s="60">
        <f t="shared" si="126"/>
        <v>0</v>
      </c>
      <c r="LK69" s="60">
        <f t="shared" si="118"/>
        <v>0</v>
      </c>
      <c r="LL69" s="60">
        <f t="shared" si="127"/>
        <v>0</v>
      </c>
      <c r="LM69" s="60">
        <f t="shared" si="119"/>
        <v>2</v>
      </c>
      <c r="LN69" s="60">
        <f t="shared" si="120"/>
        <v>0</v>
      </c>
      <c r="LO69" s="60">
        <f t="shared" si="121"/>
        <v>0</v>
      </c>
      <c r="LP69" s="60">
        <f t="shared" si="122"/>
        <v>11</v>
      </c>
      <c r="LQ69" s="81" t="str">
        <f t="shared" si="123"/>
        <v>ок!</v>
      </c>
      <c r="LR69" s="80">
        <v>2</v>
      </c>
      <c r="LS69" s="61"/>
      <c r="LT69" s="60"/>
      <c r="LU69" s="60"/>
      <c r="LV69" s="60"/>
      <c r="LW69" s="60"/>
      <c r="LX69" s="60"/>
      <c r="LY69" s="60"/>
      <c r="LZ69" s="60"/>
      <c r="MA69" s="60"/>
      <c r="MB69" s="60"/>
      <c r="MC69" s="60"/>
      <c r="MD69" s="60"/>
      <c r="ME69" s="60"/>
      <c r="MF69" s="60" t="s">
        <v>684</v>
      </c>
      <c r="MG69" s="60" t="s">
        <v>684</v>
      </c>
      <c r="MH69" s="60" t="s">
        <v>684</v>
      </c>
      <c r="MI69" s="60" t="s">
        <v>47</v>
      </c>
      <c r="MJ69" s="61" t="s">
        <v>328</v>
      </c>
      <c r="MK69" s="63" t="s">
        <v>328</v>
      </c>
      <c r="ML69" s="61"/>
      <c r="MM69" s="60"/>
      <c r="MN69" s="60"/>
      <c r="MO69" s="60"/>
      <c r="MP69" s="60"/>
      <c r="MQ69" s="60"/>
      <c r="MR69" s="60"/>
      <c r="MS69" s="60"/>
      <c r="MT69" s="60"/>
      <c r="MU69" s="60"/>
      <c r="MV69" s="60"/>
      <c r="MW69" s="60"/>
      <c r="MX69" s="60"/>
      <c r="MY69" s="60"/>
      <c r="MZ69" s="60"/>
      <c r="NA69" s="60"/>
      <c r="NB69" s="60" t="s">
        <v>587</v>
      </c>
      <c r="NC69" s="60" t="s">
        <v>587</v>
      </c>
      <c r="ND69" s="60" t="s">
        <v>587</v>
      </c>
      <c r="NE69" s="60" t="s">
        <v>588</v>
      </c>
      <c r="NF69" s="60" t="s">
        <v>588</v>
      </c>
      <c r="NG69" s="60" t="s">
        <v>588</v>
      </c>
      <c r="NH69" s="60" t="s">
        <v>588</v>
      </c>
      <c r="NI69" s="60" t="s">
        <v>588</v>
      </c>
      <c r="NJ69" s="60" t="s">
        <v>360</v>
      </c>
      <c r="NK69" s="60" t="s">
        <v>328</v>
      </c>
      <c r="NL69" s="60" t="s">
        <v>328</v>
      </c>
      <c r="NM69" s="60" t="s">
        <v>328</v>
      </c>
      <c r="NN69" s="60" t="s">
        <v>328</v>
      </c>
      <c r="NO69" s="60" t="s">
        <v>328</v>
      </c>
      <c r="NP69" s="60" t="s">
        <v>328</v>
      </c>
      <c r="NQ69" s="60" t="s">
        <v>328</v>
      </c>
      <c r="NR69" s="78" t="s">
        <v>328</v>
      </c>
      <c r="NS69" s="61">
        <f t="shared" si="128"/>
        <v>29</v>
      </c>
      <c r="NT69" s="60">
        <f t="shared" si="129"/>
        <v>6</v>
      </c>
      <c r="NU69" s="60">
        <f t="shared" si="78"/>
        <v>0</v>
      </c>
      <c r="NV69" s="60">
        <f t="shared" si="79"/>
        <v>5</v>
      </c>
      <c r="NW69" s="60">
        <f t="shared" si="80"/>
        <v>2</v>
      </c>
      <c r="NX69" s="60">
        <f t="shared" si="81"/>
        <v>0</v>
      </c>
      <c r="NY69" s="60">
        <f t="shared" si="82"/>
        <v>0</v>
      </c>
      <c r="NZ69" s="60">
        <f t="shared" si="83"/>
        <v>10</v>
      </c>
      <c r="OA69" s="81" t="str">
        <f t="shared" si="84"/>
        <v>ок!</v>
      </c>
      <c r="OB69" s="80">
        <v>3</v>
      </c>
      <c r="OC69" s="61"/>
      <c r="OD69" s="60"/>
      <c r="OE69" s="60"/>
      <c r="OF69" s="60"/>
      <c r="OG69" s="60"/>
      <c r="OH69" s="60"/>
      <c r="OI69" s="60"/>
      <c r="OJ69" s="60"/>
      <c r="OK69" s="60"/>
      <c r="OL69" s="60"/>
      <c r="OM69" s="60"/>
      <c r="ON69" s="60"/>
      <c r="OO69" s="60"/>
      <c r="OP69" s="60"/>
      <c r="OQ69" s="60"/>
      <c r="OR69" s="60" t="s">
        <v>579</v>
      </c>
      <c r="OS69" s="60" t="s">
        <v>579</v>
      </c>
      <c r="OT69" s="61" t="s">
        <v>328</v>
      </c>
      <c r="OU69" s="63" t="s">
        <v>328</v>
      </c>
      <c r="OV69" s="61"/>
      <c r="OW69" s="60"/>
      <c r="OX69" s="60"/>
      <c r="OY69" s="60"/>
      <c r="OZ69" s="60"/>
      <c r="PA69" s="60"/>
      <c r="PB69" s="60"/>
      <c r="PC69" s="60"/>
      <c r="PD69" s="60"/>
      <c r="PE69" s="60"/>
      <c r="PF69" s="60"/>
      <c r="PG69" s="60"/>
      <c r="PH69" s="60"/>
      <c r="PI69" s="60"/>
      <c r="PJ69" s="60"/>
      <c r="PK69" s="60"/>
      <c r="PL69" s="60"/>
      <c r="PM69" s="60" t="s">
        <v>597</v>
      </c>
      <c r="PN69" s="60" t="s">
        <v>597</v>
      </c>
      <c r="PO69" s="60" t="s">
        <v>597</v>
      </c>
      <c r="PP69" s="60" t="s">
        <v>406</v>
      </c>
      <c r="PQ69" s="60" t="s">
        <v>406</v>
      </c>
      <c r="PR69" s="60" t="s">
        <v>406</v>
      </c>
      <c r="PS69" s="60" t="s">
        <v>406</v>
      </c>
      <c r="PT69" s="60" t="s">
        <v>369</v>
      </c>
      <c r="PU69" s="60" t="s">
        <v>328</v>
      </c>
      <c r="PV69" s="60" t="s">
        <v>328</v>
      </c>
      <c r="PW69" s="60" t="s">
        <v>328</v>
      </c>
      <c r="PX69" s="60" t="s">
        <v>328</v>
      </c>
      <c r="PY69" s="60" t="s">
        <v>328</v>
      </c>
      <c r="PZ69" s="60" t="s">
        <v>328</v>
      </c>
      <c r="QA69" s="60" t="s">
        <v>328</v>
      </c>
      <c r="QB69" s="78" t="s">
        <v>328</v>
      </c>
      <c r="QC69" s="61">
        <f t="shared" si="130"/>
        <v>32</v>
      </c>
      <c r="QD69" s="60">
        <f t="shared" si="131"/>
        <v>5</v>
      </c>
      <c r="QE69" s="60">
        <f t="shared" si="94"/>
        <v>0</v>
      </c>
      <c r="QF69" s="60">
        <f t="shared" si="95"/>
        <v>4</v>
      </c>
      <c r="QG69" s="60">
        <f t="shared" si="96"/>
        <v>1</v>
      </c>
      <c r="QH69" s="60">
        <f t="shared" si="97"/>
        <v>0</v>
      </c>
      <c r="QI69" s="60">
        <f t="shared" si="98"/>
        <v>0</v>
      </c>
      <c r="QJ69" s="60">
        <f t="shared" si="99"/>
        <v>10</v>
      </c>
      <c r="QK69" s="81" t="str">
        <f t="shared" si="100"/>
        <v>ок!</v>
      </c>
      <c r="QL69" s="67">
        <v>4</v>
      </c>
      <c r="QM69" s="61"/>
      <c r="QN69" s="61"/>
      <c r="QO69" s="61"/>
      <c r="QP69" s="61"/>
      <c r="QQ69" s="60"/>
      <c r="QR69" s="60"/>
      <c r="QS69" s="60"/>
      <c r="QT69" s="60"/>
      <c r="QU69" s="60"/>
      <c r="QV69" s="60"/>
      <c r="QW69" s="60"/>
      <c r="QX69" s="60"/>
      <c r="QY69" s="60"/>
      <c r="QZ69" s="60" t="s">
        <v>599</v>
      </c>
      <c r="RA69" s="60" t="s">
        <v>600</v>
      </c>
      <c r="RB69" s="60" t="s">
        <v>600</v>
      </c>
      <c r="RC69" s="60" t="s">
        <v>370</v>
      </c>
      <c r="RD69" s="61" t="s">
        <v>328</v>
      </c>
      <c r="RE69" s="63" t="s">
        <v>328</v>
      </c>
      <c r="RF69" s="61"/>
      <c r="RG69" s="60"/>
      <c r="RH69" s="60"/>
      <c r="RI69" s="60"/>
      <c r="RJ69" s="60"/>
      <c r="RK69" s="60"/>
      <c r="RL69" s="60"/>
      <c r="RM69" s="60"/>
      <c r="RN69" s="60"/>
      <c r="RO69" s="60"/>
      <c r="RP69" s="60" t="s">
        <v>603</v>
      </c>
      <c r="RQ69" s="60" t="s">
        <v>603</v>
      </c>
      <c r="RR69" s="60" t="s">
        <v>366</v>
      </c>
      <c r="RS69" s="60" t="s">
        <v>328</v>
      </c>
      <c r="RT69" s="60" t="s">
        <v>347</v>
      </c>
      <c r="RU69" s="60" t="s">
        <v>347</v>
      </c>
      <c r="RV69" s="60" t="s">
        <v>347</v>
      </c>
      <c r="RW69" s="60" t="s">
        <v>347</v>
      </c>
      <c r="RX69" s="60" t="s">
        <v>31</v>
      </c>
      <c r="RY69" s="60" t="s">
        <v>31</v>
      </c>
      <c r="RZ69" s="60" t="s">
        <v>31</v>
      </c>
      <c r="SA69" s="60" t="s">
        <v>31</v>
      </c>
      <c r="SB69" s="60" t="s">
        <v>336</v>
      </c>
      <c r="SC69" s="60" t="s">
        <v>336</v>
      </c>
      <c r="SD69" s="60" t="s">
        <v>354</v>
      </c>
      <c r="SE69" s="60" t="s">
        <v>354</v>
      </c>
      <c r="SF69" s="60" t="s">
        <v>354</v>
      </c>
      <c r="SG69" s="60" t="s">
        <v>354</v>
      </c>
      <c r="SH69" s="60" t="s">
        <v>354</v>
      </c>
      <c r="SI69" s="60" t="s">
        <v>354</v>
      </c>
      <c r="SJ69" s="60" t="s">
        <v>354</v>
      </c>
      <c r="SK69" s="60" t="s">
        <v>354</v>
      </c>
      <c r="SL69" s="78" t="s">
        <v>354</v>
      </c>
      <c r="SM69" s="61">
        <f t="shared" si="132"/>
        <v>23</v>
      </c>
      <c r="SN69" s="60">
        <f t="shared" si="133"/>
        <v>1</v>
      </c>
      <c r="SO69" s="60">
        <f t="shared" si="101"/>
        <v>4</v>
      </c>
      <c r="SP69" s="60">
        <f t="shared" si="102"/>
        <v>4</v>
      </c>
      <c r="SQ69" s="60">
        <f t="shared" si="103"/>
        <v>2</v>
      </c>
      <c r="SR69" s="60">
        <f t="shared" si="104"/>
        <v>4</v>
      </c>
      <c r="SS69" s="60">
        <f t="shared" si="105"/>
        <v>2</v>
      </c>
      <c r="ST69" s="60">
        <f t="shared" si="106"/>
        <v>3</v>
      </c>
      <c r="SU69" s="81" t="str">
        <f t="shared" si="107"/>
        <v>ок!</v>
      </c>
      <c r="SV69" s="68"/>
      <c r="SW69" s="68"/>
      <c r="SX69" s="68"/>
      <c r="SY69" s="68"/>
      <c r="SZ69" s="68"/>
      <c r="TA69" s="68"/>
      <c r="TB69" s="68"/>
      <c r="TC69" s="68"/>
      <c r="TD69" s="68"/>
      <c r="TE69" s="68"/>
      <c r="TF69" s="68"/>
      <c r="TG69" s="68"/>
      <c r="TH69" s="68"/>
      <c r="TI69" s="68"/>
      <c r="TJ69" s="68"/>
      <c r="TK69" s="68"/>
      <c r="TL69" s="68"/>
      <c r="TM69" s="68"/>
      <c r="TN69" s="68"/>
      <c r="TO69" s="68"/>
      <c r="TP69" s="68"/>
      <c r="TQ69" s="68"/>
      <c r="TR69" s="68"/>
      <c r="TS69" s="68"/>
      <c r="TT69" s="68"/>
      <c r="TU69" s="68"/>
      <c r="TV69" s="68"/>
      <c r="TW69" s="68"/>
      <c r="TX69" s="68"/>
      <c r="TY69" s="68"/>
      <c r="TZ69" s="68"/>
      <c r="UA69" s="68"/>
      <c r="UB69" s="68"/>
      <c r="UC69" s="68"/>
      <c r="UD69" s="68"/>
      <c r="UE69" s="68"/>
      <c r="UF69" s="68"/>
      <c r="UG69" s="68"/>
      <c r="UH69" s="68"/>
      <c r="UI69" s="68"/>
      <c r="UJ69" s="68"/>
      <c r="UK69" s="68"/>
      <c r="UL69" s="68"/>
      <c r="UM69" s="68"/>
      <c r="UN69" s="68"/>
      <c r="UO69" s="68"/>
      <c r="UP69" s="68"/>
      <c r="UQ69" s="68"/>
      <c r="UR69" s="68"/>
      <c r="US69" s="68"/>
      <c r="UT69" s="68"/>
      <c r="UU69" s="68"/>
      <c r="UV69" s="68"/>
      <c r="UW69" s="61"/>
      <c r="UX69" s="60"/>
      <c r="UY69" s="60"/>
      <c r="UZ69" s="60"/>
      <c r="VA69" s="60"/>
      <c r="VB69" s="60"/>
      <c r="VC69" s="60"/>
      <c r="VD69" s="60"/>
      <c r="VE69" s="81"/>
      <c r="XG69" s="61"/>
      <c r="XH69" s="60"/>
      <c r="XI69" s="60"/>
      <c r="XJ69" s="60"/>
      <c r="XK69" s="60"/>
      <c r="XL69" s="60"/>
      <c r="XM69" s="60"/>
      <c r="XN69" s="60"/>
      <c r="XO69" s="81"/>
    </row>
    <row r="70" spans="1:639" hidden="1" x14ac:dyDescent="0.25">
      <c r="A70" s="70" t="str">
        <f t="shared" si="124"/>
        <v>Б10.02.03 Инф.безопасность АС(2014)9 кл., очная</v>
      </c>
      <c r="B70" s="177" t="s">
        <v>649</v>
      </c>
      <c r="C70" s="178" t="s">
        <v>92</v>
      </c>
      <c r="D70" s="178" t="s">
        <v>350</v>
      </c>
      <c r="E70" s="178"/>
      <c r="F70" s="177">
        <v>2015</v>
      </c>
      <c r="G70" s="191">
        <f t="shared" si="108"/>
        <v>249</v>
      </c>
      <c r="H70" s="191">
        <f t="shared" si="109"/>
        <v>230</v>
      </c>
      <c r="I70" s="191">
        <f>IF(VLOOKUP(B70,ФГОС!A$3:U$34,5,FALSE)=INT(H70/62),INT(H70/62),"ОШ!")</f>
        <v>3</v>
      </c>
      <c r="J70" s="191">
        <f>IF(VLOOKUP(B70,ФГОС!A$3:U$34,6,FALSE)=INT(MOD(H70,62)/4.332),INT(MOD(H70,62)/4.332),"ОШ!")</f>
        <v>10</v>
      </c>
      <c r="K70" s="191">
        <f t="shared" si="110"/>
        <v>123</v>
      </c>
      <c r="L70" s="191">
        <f t="shared" si="111"/>
        <v>14</v>
      </c>
      <c r="M70" s="191">
        <f t="shared" si="112"/>
        <v>11</v>
      </c>
      <c r="N70" s="191">
        <f t="shared" si="113"/>
        <v>4</v>
      </c>
      <c r="O70" s="191">
        <f t="shared" si="114"/>
        <v>7</v>
      </c>
      <c r="P70" s="191">
        <f t="shared" si="115"/>
        <v>4</v>
      </c>
      <c r="Q70" s="191">
        <f t="shared" si="116"/>
        <v>2</v>
      </c>
      <c r="R70" s="191">
        <f t="shared" si="117"/>
        <v>34</v>
      </c>
      <c r="S70" s="237" t="str">
        <f>IF(VLOOKUP(B70,ФГОС!A$3:U$34,21,FALSE)=SUM(K70:R70),"ок!","ОШ!")</f>
        <v>ок!</v>
      </c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8"/>
      <c r="GM70" s="68"/>
      <c r="GN70" s="68"/>
      <c r="GO70" s="68"/>
      <c r="GP70" s="68"/>
      <c r="GQ70" s="68"/>
      <c r="GR70" s="68"/>
      <c r="GS70" s="68"/>
      <c r="GT70" s="68"/>
      <c r="GU70" s="68"/>
      <c r="GV70" s="68"/>
      <c r="GW70" s="68"/>
      <c r="GX70" s="68"/>
      <c r="GY70" s="68"/>
      <c r="GZ70" s="68"/>
      <c r="HA70" s="68"/>
      <c r="HB70" s="68"/>
      <c r="HC70" s="68"/>
      <c r="HD70" s="68"/>
      <c r="HE70" s="68"/>
      <c r="HF70" s="68"/>
      <c r="HG70" s="68"/>
      <c r="HH70" s="68"/>
      <c r="HI70" s="68"/>
      <c r="HJ70" s="68"/>
      <c r="HK70" s="68"/>
      <c r="HL70" s="68"/>
      <c r="HM70" s="68"/>
      <c r="HN70" s="68"/>
      <c r="HO70" s="68"/>
      <c r="HP70" s="68"/>
      <c r="HQ70" s="68"/>
      <c r="HR70" s="68"/>
      <c r="HS70" s="68"/>
      <c r="HT70" s="68"/>
      <c r="HU70" s="68"/>
      <c r="HV70" s="68"/>
      <c r="HW70" s="68"/>
      <c r="HX70" s="68"/>
      <c r="HY70" s="68"/>
      <c r="HZ70" s="68"/>
      <c r="IA70" s="68"/>
      <c r="IB70" s="68"/>
      <c r="IC70" s="68"/>
      <c r="ID70" s="68"/>
      <c r="IE70" s="68"/>
      <c r="IF70" s="68"/>
      <c r="IG70" s="68"/>
      <c r="IH70" s="68"/>
      <c r="II70" s="68"/>
      <c r="IJ70" s="68"/>
      <c r="IK70" s="68"/>
      <c r="IL70" s="68"/>
      <c r="IM70" s="68"/>
      <c r="IN70" s="68"/>
      <c r="IO70" s="68"/>
      <c r="IP70" s="68"/>
      <c r="IQ70" s="68"/>
      <c r="IR70" s="68"/>
      <c r="IS70" s="68"/>
      <c r="IT70" s="68"/>
      <c r="IU70" s="68"/>
      <c r="IV70" s="68"/>
      <c r="IW70" s="68"/>
      <c r="IX70" s="68"/>
      <c r="IY70" s="68"/>
      <c r="IZ70" s="68"/>
      <c r="JA70" s="68"/>
      <c r="JB70" s="68"/>
      <c r="JC70" s="68"/>
      <c r="JD70" s="68"/>
      <c r="JE70" s="68"/>
      <c r="JF70" s="68"/>
      <c r="JG70" s="68"/>
      <c r="JH70" s="67">
        <v>1</v>
      </c>
      <c r="JI70" s="61"/>
      <c r="JJ70" s="60"/>
      <c r="JK70" s="60"/>
      <c r="JL70" s="60"/>
      <c r="JM70" s="60"/>
      <c r="JN70" s="60"/>
      <c r="JO70" s="60"/>
      <c r="JP70" s="60"/>
      <c r="JQ70" s="60"/>
      <c r="JR70" s="60"/>
      <c r="JS70" s="60"/>
      <c r="JT70" s="60"/>
      <c r="JU70" s="60"/>
      <c r="JV70" s="60"/>
      <c r="JW70" s="60"/>
      <c r="JX70" s="60"/>
      <c r="JY70" s="60"/>
      <c r="JZ70" s="61" t="s">
        <v>328</v>
      </c>
      <c r="KA70" s="63" t="s">
        <v>328</v>
      </c>
      <c r="KB70" s="61"/>
      <c r="KC70" s="60"/>
      <c r="KD70" s="60"/>
      <c r="KE70" s="60"/>
      <c r="KF70" s="60"/>
      <c r="KG70" s="60"/>
      <c r="KH70" s="60"/>
      <c r="KI70" s="60"/>
      <c r="KJ70" s="60"/>
      <c r="KK70" s="60"/>
      <c r="KL70" s="60" t="s">
        <v>328</v>
      </c>
      <c r="KM70" s="60"/>
      <c r="KN70" s="60"/>
      <c r="KO70" s="60"/>
      <c r="KP70" s="60"/>
      <c r="KQ70" s="60"/>
      <c r="KR70" s="60"/>
      <c r="KS70" s="60"/>
      <c r="KT70" s="60"/>
      <c r="KU70" s="60"/>
      <c r="KV70" s="60"/>
      <c r="KW70" s="60"/>
      <c r="KX70" s="60"/>
      <c r="KY70" s="60" t="s">
        <v>47</v>
      </c>
      <c r="KZ70" s="60" t="s">
        <v>47</v>
      </c>
      <c r="LA70" s="60" t="s">
        <v>328</v>
      </c>
      <c r="LB70" s="60" t="s">
        <v>328</v>
      </c>
      <c r="LC70" s="60" t="s">
        <v>328</v>
      </c>
      <c r="LD70" s="60" t="s">
        <v>328</v>
      </c>
      <c r="LE70" s="60" t="s">
        <v>328</v>
      </c>
      <c r="LF70" s="60" t="s">
        <v>328</v>
      </c>
      <c r="LG70" s="60" t="s">
        <v>328</v>
      </c>
      <c r="LH70" s="78" t="s">
        <v>328</v>
      </c>
      <c r="LI70" s="61">
        <f t="shared" si="125"/>
        <v>39</v>
      </c>
      <c r="LJ70" s="60">
        <f t="shared" si="126"/>
        <v>0</v>
      </c>
      <c r="LK70" s="60">
        <f t="shared" si="118"/>
        <v>0</v>
      </c>
      <c r="LL70" s="60">
        <f t="shared" si="127"/>
        <v>0</v>
      </c>
      <c r="LM70" s="60">
        <f t="shared" si="119"/>
        <v>2</v>
      </c>
      <c r="LN70" s="60">
        <f t="shared" si="120"/>
        <v>0</v>
      </c>
      <c r="LO70" s="60">
        <f t="shared" si="121"/>
        <v>0</v>
      </c>
      <c r="LP70" s="60">
        <f t="shared" si="122"/>
        <v>11</v>
      </c>
      <c r="LQ70" s="81" t="str">
        <f t="shared" si="123"/>
        <v>ок!</v>
      </c>
      <c r="LR70" s="80">
        <v>2</v>
      </c>
      <c r="LS70" s="61"/>
      <c r="LT70" s="60"/>
      <c r="LU70" s="60"/>
      <c r="LV70" s="60"/>
      <c r="LW70" s="60"/>
      <c r="LX70" s="60"/>
      <c r="LY70" s="60"/>
      <c r="LZ70" s="60"/>
      <c r="MA70" s="60"/>
      <c r="MB70" s="60"/>
      <c r="MC70" s="60"/>
      <c r="MD70" s="60"/>
      <c r="ME70" s="60"/>
      <c r="MF70" s="60" t="s">
        <v>573</v>
      </c>
      <c r="MG70" s="60" t="s">
        <v>573</v>
      </c>
      <c r="MH70" s="60" t="s">
        <v>573</v>
      </c>
      <c r="MI70" s="60" t="s">
        <v>47</v>
      </c>
      <c r="MJ70" s="61" t="s">
        <v>328</v>
      </c>
      <c r="MK70" s="63" t="s">
        <v>328</v>
      </c>
      <c r="ML70" s="61"/>
      <c r="MM70" s="60"/>
      <c r="MN70" s="60"/>
      <c r="MO70" s="60"/>
      <c r="MP70" s="60"/>
      <c r="MQ70" s="60"/>
      <c r="MR70" s="60"/>
      <c r="MS70" s="60"/>
      <c r="MT70" s="60"/>
      <c r="MU70" s="60"/>
      <c r="MV70" s="60"/>
      <c r="MW70" s="60"/>
      <c r="MX70" s="60"/>
      <c r="MY70" s="60"/>
      <c r="MZ70" s="60"/>
      <c r="NA70" s="60"/>
      <c r="NB70" s="60" t="s">
        <v>574</v>
      </c>
      <c r="NC70" s="60" t="s">
        <v>574</v>
      </c>
      <c r="ND70" s="60" t="s">
        <v>574</v>
      </c>
      <c r="NE70" s="60" t="s">
        <v>575</v>
      </c>
      <c r="NF70" s="60" t="s">
        <v>575</v>
      </c>
      <c r="NG70" s="60" t="s">
        <v>575</v>
      </c>
      <c r="NH70" s="60" t="s">
        <v>575</v>
      </c>
      <c r="NI70" s="60" t="s">
        <v>589</v>
      </c>
      <c r="NJ70" s="60" t="s">
        <v>360</v>
      </c>
      <c r="NK70" s="60" t="s">
        <v>328</v>
      </c>
      <c r="NL70" s="60" t="s">
        <v>328</v>
      </c>
      <c r="NM70" s="60" t="s">
        <v>328</v>
      </c>
      <c r="NN70" s="60" t="s">
        <v>328</v>
      </c>
      <c r="NO70" s="60" t="s">
        <v>328</v>
      </c>
      <c r="NP70" s="60" t="s">
        <v>328</v>
      </c>
      <c r="NQ70" s="60" t="s">
        <v>328</v>
      </c>
      <c r="NR70" s="78" t="s">
        <v>328</v>
      </c>
      <c r="NS70" s="61">
        <f t="shared" si="128"/>
        <v>29</v>
      </c>
      <c r="NT70" s="60">
        <f t="shared" si="129"/>
        <v>10</v>
      </c>
      <c r="NU70" s="60">
        <f t="shared" si="78"/>
        <v>0</v>
      </c>
      <c r="NV70" s="60">
        <f t="shared" si="79"/>
        <v>1</v>
      </c>
      <c r="NW70" s="60">
        <f t="shared" si="80"/>
        <v>2</v>
      </c>
      <c r="NX70" s="60">
        <f t="shared" si="81"/>
        <v>0</v>
      </c>
      <c r="NY70" s="60">
        <f t="shared" si="82"/>
        <v>0</v>
      </c>
      <c r="NZ70" s="60">
        <f t="shared" si="83"/>
        <v>10</v>
      </c>
      <c r="OA70" s="81" t="str">
        <f t="shared" si="84"/>
        <v>ок!</v>
      </c>
      <c r="OB70" s="80">
        <v>3</v>
      </c>
      <c r="OC70" s="61"/>
      <c r="OD70" s="60"/>
      <c r="OE70" s="60"/>
      <c r="OF70" s="60"/>
      <c r="OG70" s="60"/>
      <c r="OH70" s="60"/>
      <c r="OI70" s="60"/>
      <c r="OJ70" s="60"/>
      <c r="OK70" s="60"/>
      <c r="OL70" s="60"/>
      <c r="OM70" s="60"/>
      <c r="ON70" s="60"/>
      <c r="OO70" s="60"/>
      <c r="OP70" s="60"/>
      <c r="OQ70" s="60"/>
      <c r="OR70" s="60" t="s">
        <v>579</v>
      </c>
      <c r="OS70" s="60" t="s">
        <v>579</v>
      </c>
      <c r="OT70" s="61" t="s">
        <v>328</v>
      </c>
      <c r="OU70" s="63" t="s">
        <v>328</v>
      </c>
      <c r="OV70" s="61"/>
      <c r="OW70" s="60"/>
      <c r="OX70" s="60"/>
      <c r="OY70" s="60"/>
      <c r="OZ70" s="60"/>
      <c r="PA70" s="60"/>
      <c r="PB70" s="60"/>
      <c r="PC70" s="60"/>
      <c r="PD70" s="60"/>
      <c r="PE70" s="60"/>
      <c r="PF70" s="60"/>
      <c r="PG70" s="60"/>
      <c r="PH70" s="60"/>
      <c r="PI70" s="60"/>
      <c r="PJ70" s="60"/>
      <c r="PK70" s="60"/>
      <c r="PL70" s="60"/>
      <c r="PM70" s="60" t="s">
        <v>381</v>
      </c>
      <c r="PN70" s="60" t="s">
        <v>381</v>
      </c>
      <c r="PO70" s="60" t="s">
        <v>381</v>
      </c>
      <c r="PP70" s="60" t="s">
        <v>381</v>
      </c>
      <c r="PQ70" s="60" t="s">
        <v>369</v>
      </c>
      <c r="PR70" s="60" t="s">
        <v>363</v>
      </c>
      <c r="PS70" s="60" t="s">
        <v>363</v>
      </c>
      <c r="PT70" s="60" t="s">
        <v>328</v>
      </c>
      <c r="PU70" s="60" t="s">
        <v>328</v>
      </c>
      <c r="PV70" s="60" t="s">
        <v>328</v>
      </c>
      <c r="PW70" s="60" t="s">
        <v>328</v>
      </c>
      <c r="PX70" s="60" t="s">
        <v>328</v>
      </c>
      <c r="PY70" s="60" t="s">
        <v>328</v>
      </c>
      <c r="PZ70" s="60" t="s">
        <v>328</v>
      </c>
      <c r="QA70" s="60" t="s">
        <v>328</v>
      </c>
      <c r="QB70" s="78" t="s">
        <v>328</v>
      </c>
      <c r="QC70" s="61">
        <f t="shared" si="130"/>
        <v>32</v>
      </c>
      <c r="QD70" s="60">
        <f t="shared" si="131"/>
        <v>2</v>
      </c>
      <c r="QE70" s="60">
        <f t="shared" si="94"/>
        <v>0</v>
      </c>
      <c r="QF70" s="60">
        <f t="shared" si="95"/>
        <v>6</v>
      </c>
      <c r="QG70" s="60">
        <f t="shared" si="96"/>
        <v>1</v>
      </c>
      <c r="QH70" s="60">
        <f t="shared" si="97"/>
        <v>0</v>
      </c>
      <c r="QI70" s="60">
        <f t="shared" si="98"/>
        <v>0</v>
      </c>
      <c r="QJ70" s="60">
        <f t="shared" si="99"/>
        <v>11</v>
      </c>
      <c r="QK70" s="81" t="str">
        <f t="shared" si="100"/>
        <v>ок!</v>
      </c>
      <c r="QL70" s="67">
        <v>4</v>
      </c>
      <c r="QM70" s="61"/>
      <c r="QN70" s="61"/>
      <c r="QO70" s="61"/>
      <c r="QP70" s="61"/>
      <c r="QQ70" s="60"/>
      <c r="QR70" s="60"/>
      <c r="QS70" s="60"/>
      <c r="QT70" s="60"/>
      <c r="QU70" s="60"/>
      <c r="QV70" s="60"/>
      <c r="QW70" s="60"/>
      <c r="QX70" s="60"/>
      <c r="QY70" s="60"/>
      <c r="QZ70" s="60" t="s">
        <v>382</v>
      </c>
      <c r="RA70" s="60" t="s">
        <v>382</v>
      </c>
      <c r="RB70" s="60" t="s">
        <v>601</v>
      </c>
      <c r="RC70" s="60" t="s">
        <v>370</v>
      </c>
      <c r="RD70" s="61" t="s">
        <v>328</v>
      </c>
      <c r="RE70" s="63" t="s">
        <v>328</v>
      </c>
      <c r="RF70" s="61"/>
      <c r="RG70" s="60"/>
      <c r="RH70" s="60"/>
      <c r="RI70" s="60"/>
      <c r="RJ70" s="60"/>
      <c r="RK70" s="60"/>
      <c r="RL70" s="60"/>
      <c r="RM70" s="60"/>
      <c r="RN70" s="60"/>
      <c r="RO70" s="60"/>
      <c r="RP70" s="60" t="s">
        <v>601</v>
      </c>
      <c r="RQ70" s="60" t="s">
        <v>383</v>
      </c>
      <c r="RR70" s="60" t="s">
        <v>383</v>
      </c>
      <c r="RS70" s="60" t="s">
        <v>366</v>
      </c>
      <c r="RT70" s="60" t="s">
        <v>347</v>
      </c>
      <c r="RU70" s="60" t="s">
        <v>347</v>
      </c>
      <c r="RV70" s="60" t="s">
        <v>347</v>
      </c>
      <c r="RW70" s="60" t="s">
        <v>347</v>
      </c>
      <c r="RX70" s="60" t="s">
        <v>31</v>
      </c>
      <c r="RY70" s="60" t="s">
        <v>31</v>
      </c>
      <c r="RZ70" s="60" t="s">
        <v>31</v>
      </c>
      <c r="SA70" s="60" t="s">
        <v>31</v>
      </c>
      <c r="SB70" s="60" t="s">
        <v>336</v>
      </c>
      <c r="SC70" s="60" t="s">
        <v>336</v>
      </c>
      <c r="SD70" s="60" t="s">
        <v>354</v>
      </c>
      <c r="SE70" s="60" t="s">
        <v>354</v>
      </c>
      <c r="SF70" s="60" t="s">
        <v>354</v>
      </c>
      <c r="SG70" s="60" t="s">
        <v>354</v>
      </c>
      <c r="SH70" s="60" t="s">
        <v>354</v>
      </c>
      <c r="SI70" s="60" t="s">
        <v>354</v>
      </c>
      <c r="SJ70" s="60" t="s">
        <v>354</v>
      </c>
      <c r="SK70" s="60" t="s">
        <v>354</v>
      </c>
      <c r="SL70" s="78" t="s">
        <v>354</v>
      </c>
      <c r="SM70" s="61">
        <f t="shared" si="132"/>
        <v>23</v>
      </c>
      <c r="SN70" s="60">
        <f t="shared" si="133"/>
        <v>2</v>
      </c>
      <c r="SO70" s="60">
        <f t="shared" si="101"/>
        <v>4</v>
      </c>
      <c r="SP70" s="60">
        <f t="shared" si="102"/>
        <v>4</v>
      </c>
      <c r="SQ70" s="60">
        <f t="shared" si="103"/>
        <v>2</v>
      </c>
      <c r="SR70" s="60">
        <f t="shared" si="104"/>
        <v>4</v>
      </c>
      <c r="SS70" s="60">
        <f t="shared" si="105"/>
        <v>2</v>
      </c>
      <c r="ST70" s="60">
        <f t="shared" si="106"/>
        <v>2</v>
      </c>
      <c r="SU70" s="81" t="str">
        <f t="shared" si="107"/>
        <v>ок!</v>
      </c>
      <c r="UW70" s="61"/>
      <c r="UX70" s="60"/>
      <c r="UY70" s="60"/>
      <c r="UZ70" s="60"/>
      <c r="VA70" s="60"/>
      <c r="VB70" s="60"/>
      <c r="VC70" s="60"/>
      <c r="VD70" s="60"/>
      <c r="VE70" s="81"/>
      <c r="XG70" s="61"/>
      <c r="XH70" s="60"/>
      <c r="XI70" s="60"/>
      <c r="XJ70" s="60"/>
      <c r="XK70" s="60"/>
      <c r="XL70" s="60"/>
      <c r="XM70" s="60"/>
      <c r="XN70" s="60"/>
      <c r="XO70" s="81"/>
    </row>
    <row r="71" spans="1:639" hidden="1" x14ac:dyDescent="0.25">
      <c r="A71" s="70" t="str">
        <f t="shared" si="124"/>
        <v>Б12.02.03 Радиоэлектр.ПУ(2014)9 кл., очная</v>
      </c>
      <c r="B71" s="177" t="s">
        <v>650</v>
      </c>
      <c r="C71" s="178" t="s">
        <v>92</v>
      </c>
      <c r="D71" s="178" t="s">
        <v>350</v>
      </c>
      <c r="E71" s="178"/>
      <c r="F71" s="177">
        <v>2015</v>
      </c>
      <c r="G71" s="191">
        <f t="shared" si="108"/>
        <v>249</v>
      </c>
      <c r="H71" s="191">
        <f t="shared" si="109"/>
        <v>230</v>
      </c>
      <c r="I71" s="191">
        <f>IF(VLOOKUP(B71,ФГОС!A$3:U$34,5,FALSE)=INT(H71/62),INT(H71/62),"ОШ!")</f>
        <v>3</v>
      </c>
      <c r="J71" s="191">
        <f>IF(VLOOKUP(B71,ФГОС!A$3:U$34,6,FALSE)=INT(MOD(H71,62)/4.332),INT(MOD(H71,62)/4.332),"ОШ!")</f>
        <v>10</v>
      </c>
      <c r="K71" s="191">
        <f t="shared" si="110"/>
        <v>125</v>
      </c>
      <c r="L71" s="191">
        <f t="shared" si="111"/>
        <v>6</v>
      </c>
      <c r="M71" s="191">
        <f t="shared" si="112"/>
        <v>17</v>
      </c>
      <c r="N71" s="191">
        <f t="shared" si="113"/>
        <v>4</v>
      </c>
      <c r="O71" s="191">
        <f t="shared" si="114"/>
        <v>7</v>
      </c>
      <c r="P71" s="191">
        <f t="shared" si="115"/>
        <v>4</v>
      </c>
      <c r="Q71" s="191">
        <f t="shared" si="116"/>
        <v>2</v>
      </c>
      <c r="R71" s="191">
        <f t="shared" si="117"/>
        <v>34</v>
      </c>
      <c r="S71" s="237" t="str">
        <f>IF(VLOOKUP(B71,ФГОС!A$3:U$34,21,FALSE)=SUM(K71:R71),"ок!","ОШ!")</f>
        <v>ок!</v>
      </c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8"/>
      <c r="GM71" s="68"/>
      <c r="GN71" s="68"/>
      <c r="GO71" s="68"/>
      <c r="GP71" s="68"/>
      <c r="GQ71" s="68"/>
      <c r="GR71" s="68"/>
      <c r="GS71" s="68"/>
      <c r="GT71" s="68"/>
      <c r="GU71" s="68"/>
      <c r="GV71" s="68"/>
      <c r="GW71" s="68"/>
      <c r="GX71" s="68"/>
      <c r="GY71" s="68"/>
      <c r="GZ71" s="68"/>
      <c r="HA71" s="68"/>
      <c r="HB71" s="68"/>
      <c r="HC71" s="68"/>
      <c r="HD71" s="68"/>
      <c r="HE71" s="68"/>
      <c r="HF71" s="68"/>
      <c r="HG71" s="68"/>
      <c r="HH71" s="68"/>
      <c r="HI71" s="68"/>
      <c r="HJ71" s="68"/>
      <c r="HK71" s="68"/>
      <c r="HL71" s="68"/>
      <c r="HM71" s="68"/>
      <c r="HN71" s="68"/>
      <c r="HO71" s="68"/>
      <c r="HP71" s="68"/>
      <c r="HQ71" s="68"/>
      <c r="HR71" s="68"/>
      <c r="HS71" s="68"/>
      <c r="HT71" s="68"/>
      <c r="HU71" s="68"/>
      <c r="HV71" s="68"/>
      <c r="HW71" s="68"/>
      <c r="HX71" s="68"/>
      <c r="HY71" s="68"/>
      <c r="HZ71" s="68"/>
      <c r="IA71" s="68"/>
      <c r="IB71" s="68"/>
      <c r="IC71" s="68"/>
      <c r="ID71" s="68"/>
      <c r="IE71" s="68"/>
      <c r="IF71" s="68"/>
      <c r="IG71" s="68"/>
      <c r="IH71" s="68"/>
      <c r="II71" s="68"/>
      <c r="IJ71" s="68"/>
      <c r="IK71" s="68"/>
      <c r="IL71" s="68"/>
      <c r="IM71" s="68"/>
      <c r="IN71" s="68"/>
      <c r="IO71" s="68"/>
      <c r="IP71" s="68"/>
      <c r="IQ71" s="68"/>
      <c r="IR71" s="68"/>
      <c r="IS71" s="68"/>
      <c r="IT71" s="68"/>
      <c r="IU71" s="68"/>
      <c r="IV71" s="68"/>
      <c r="IW71" s="68"/>
      <c r="IX71" s="68"/>
      <c r="IY71" s="68"/>
      <c r="IZ71" s="68"/>
      <c r="JA71" s="68"/>
      <c r="JB71" s="68"/>
      <c r="JC71" s="68"/>
      <c r="JD71" s="68"/>
      <c r="JE71" s="68"/>
      <c r="JF71" s="68"/>
      <c r="JG71" s="68"/>
      <c r="JH71" s="67">
        <v>1</v>
      </c>
      <c r="JI71" s="61"/>
      <c r="JJ71" s="60"/>
      <c r="JK71" s="60"/>
      <c r="JL71" s="60"/>
      <c r="JM71" s="60"/>
      <c r="JN71" s="60"/>
      <c r="JO71" s="60"/>
      <c r="JP71" s="60"/>
      <c r="JQ71" s="60"/>
      <c r="JR71" s="60"/>
      <c r="JS71" s="60"/>
      <c r="JT71" s="60"/>
      <c r="JU71" s="60"/>
      <c r="JV71" s="60"/>
      <c r="JW71" s="60"/>
      <c r="JX71" s="60"/>
      <c r="JY71" s="60"/>
      <c r="JZ71" s="61" t="s">
        <v>328</v>
      </c>
      <c r="KA71" s="63" t="s">
        <v>328</v>
      </c>
      <c r="KB71" s="61"/>
      <c r="KC71" s="60"/>
      <c r="KD71" s="60"/>
      <c r="KE71" s="60"/>
      <c r="KF71" s="60"/>
      <c r="KG71" s="60"/>
      <c r="KH71" s="60"/>
      <c r="KI71" s="60"/>
      <c r="KJ71" s="60"/>
      <c r="KK71" s="60"/>
      <c r="KL71" s="60" t="s">
        <v>328</v>
      </c>
      <c r="KM71" s="60"/>
      <c r="KN71" s="60"/>
      <c r="KO71" s="60"/>
      <c r="KP71" s="60"/>
      <c r="KQ71" s="60"/>
      <c r="KR71" s="60"/>
      <c r="KS71" s="60"/>
      <c r="KT71" s="60"/>
      <c r="KU71" s="60"/>
      <c r="KV71" s="60"/>
      <c r="KW71" s="60"/>
      <c r="KX71" s="60"/>
      <c r="KY71" s="60" t="s">
        <v>47</v>
      </c>
      <c r="KZ71" s="60" t="s">
        <v>47</v>
      </c>
      <c r="LA71" s="60" t="s">
        <v>328</v>
      </c>
      <c r="LB71" s="60" t="s">
        <v>328</v>
      </c>
      <c r="LC71" s="60" t="s">
        <v>328</v>
      </c>
      <c r="LD71" s="60" t="s">
        <v>328</v>
      </c>
      <c r="LE71" s="60" t="s">
        <v>328</v>
      </c>
      <c r="LF71" s="60" t="s">
        <v>328</v>
      </c>
      <c r="LG71" s="60" t="s">
        <v>328</v>
      </c>
      <c r="LH71" s="78" t="s">
        <v>328</v>
      </c>
      <c r="LI71" s="61">
        <f t="shared" si="125"/>
        <v>39</v>
      </c>
      <c r="LJ71" s="60">
        <f t="shared" si="126"/>
        <v>0</v>
      </c>
      <c r="LK71" s="60">
        <f t="shared" si="118"/>
        <v>0</v>
      </c>
      <c r="LL71" s="60">
        <f t="shared" si="127"/>
        <v>0</v>
      </c>
      <c r="LM71" s="60">
        <f t="shared" si="119"/>
        <v>2</v>
      </c>
      <c r="LN71" s="60">
        <f t="shared" si="120"/>
        <v>0</v>
      </c>
      <c r="LO71" s="60">
        <f t="shared" si="121"/>
        <v>0</v>
      </c>
      <c r="LP71" s="60">
        <f t="shared" si="122"/>
        <v>11</v>
      </c>
      <c r="LQ71" s="81" t="str">
        <f t="shared" si="123"/>
        <v>ок!</v>
      </c>
      <c r="LR71" s="80">
        <v>2</v>
      </c>
      <c r="LS71" s="61"/>
      <c r="LT71" s="60"/>
      <c r="LU71" s="60"/>
      <c r="LV71" s="60"/>
      <c r="LW71" s="60"/>
      <c r="LX71" s="60"/>
      <c r="LY71" s="60"/>
      <c r="LZ71" s="60"/>
      <c r="MA71" s="60"/>
      <c r="MB71" s="60"/>
      <c r="MC71" s="60"/>
      <c r="MD71" s="60"/>
      <c r="ME71" s="60"/>
      <c r="MF71" s="60"/>
      <c r="MG71" s="60"/>
      <c r="MH71" s="60"/>
      <c r="MI71" s="60" t="s">
        <v>47</v>
      </c>
      <c r="MJ71" s="61" t="s">
        <v>328</v>
      </c>
      <c r="MK71" s="63" t="s">
        <v>328</v>
      </c>
      <c r="ML71" s="61"/>
      <c r="MM71" s="60"/>
      <c r="MN71" s="60"/>
      <c r="MO71" s="60"/>
      <c r="MP71" s="60"/>
      <c r="MQ71" s="60"/>
      <c r="MR71" s="60"/>
      <c r="MS71" s="60"/>
      <c r="MT71" s="60"/>
      <c r="MU71" s="60"/>
      <c r="MV71" s="60"/>
      <c r="MW71" s="60"/>
      <c r="MX71" s="60"/>
      <c r="MY71" s="60"/>
      <c r="MZ71" s="60"/>
      <c r="NA71" s="60"/>
      <c r="NB71" s="60"/>
      <c r="NC71" s="60"/>
      <c r="ND71" s="60" t="s">
        <v>402</v>
      </c>
      <c r="NE71" s="60" t="s">
        <v>402</v>
      </c>
      <c r="NF71" s="60" t="s">
        <v>402</v>
      </c>
      <c r="NG71" s="60" t="s">
        <v>384</v>
      </c>
      <c r="NH71" s="60" t="s">
        <v>384</v>
      </c>
      <c r="NI71" s="60" t="s">
        <v>384</v>
      </c>
      <c r="NJ71" s="60" t="s">
        <v>47</v>
      </c>
      <c r="NK71" s="60" t="s">
        <v>328</v>
      </c>
      <c r="NL71" s="60" t="s">
        <v>328</v>
      </c>
      <c r="NM71" s="60" t="s">
        <v>328</v>
      </c>
      <c r="NN71" s="60" t="s">
        <v>328</v>
      </c>
      <c r="NO71" s="60" t="s">
        <v>328</v>
      </c>
      <c r="NP71" s="60" t="s">
        <v>328</v>
      </c>
      <c r="NQ71" s="60" t="s">
        <v>328</v>
      </c>
      <c r="NR71" s="78" t="s">
        <v>328</v>
      </c>
      <c r="NS71" s="61">
        <f t="shared" si="128"/>
        <v>34</v>
      </c>
      <c r="NT71" s="60">
        <f t="shared" si="129"/>
        <v>6</v>
      </c>
      <c r="NU71" s="60">
        <f t="shared" si="78"/>
        <v>0</v>
      </c>
      <c r="NV71" s="60">
        <f t="shared" si="79"/>
        <v>0</v>
      </c>
      <c r="NW71" s="60">
        <f t="shared" si="80"/>
        <v>2</v>
      </c>
      <c r="NX71" s="60">
        <f t="shared" si="81"/>
        <v>0</v>
      </c>
      <c r="NY71" s="60">
        <f t="shared" si="82"/>
        <v>0</v>
      </c>
      <c r="NZ71" s="60">
        <f t="shared" si="83"/>
        <v>10</v>
      </c>
      <c r="OA71" s="81" t="str">
        <f t="shared" si="84"/>
        <v>ок!</v>
      </c>
      <c r="OB71" s="80">
        <v>3</v>
      </c>
      <c r="OC71" s="61"/>
      <c r="OD71" s="60"/>
      <c r="OE71" s="60"/>
      <c r="OF71" s="60"/>
      <c r="OG71" s="60"/>
      <c r="OH71" s="60"/>
      <c r="OI71" s="60"/>
      <c r="OJ71" s="60"/>
      <c r="OK71" s="60"/>
      <c r="OL71" s="60"/>
      <c r="OM71" s="60"/>
      <c r="ON71" s="60"/>
      <c r="OO71" s="60"/>
      <c r="OP71" s="60"/>
      <c r="OQ71" s="60"/>
      <c r="OR71" s="60"/>
      <c r="OS71" s="60" t="s">
        <v>47</v>
      </c>
      <c r="OT71" s="61" t="s">
        <v>328</v>
      </c>
      <c r="OU71" s="63" t="s">
        <v>328</v>
      </c>
      <c r="OV71" s="61"/>
      <c r="OW71" s="60"/>
      <c r="OX71" s="60"/>
      <c r="OY71" s="60"/>
      <c r="OZ71" s="60"/>
      <c r="PA71" s="60"/>
      <c r="PB71" s="60"/>
      <c r="PC71" s="60"/>
      <c r="PD71" s="60"/>
      <c r="PE71" s="60"/>
      <c r="PF71" s="60"/>
      <c r="PG71" s="60"/>
      <c r="PH71" s="60"/>
      <c r="PI71" s="60"/>
      <c r="PJ71" s="60"/>
      <c r="PK71" s="60"/>
      <c r="PL71" s="60"/>
      <c r="PM71" s="60" t="s">
        <v>403</v>
      </c>
      <c r="PN71" s="60" t="s">
        <v>403</v>
      </c>
      <c r="PO71" s="60" t="s">
        <v>403</v>
      </c>
      <c r="PP71" s="60" t="s">
        <v>403</v>
      </c>
      <c r="PQ71" s="60" t="s">
        <v>403</v>
      </c>
      <c r="PR71" s="60" t="s">
        <v>403</v>
      </c>
      <c r="PS71" s="60" t="s">
        <v>404</v>
      </c>
      <c r="PT71" s="60" t="s">
        <v>328</v>
      </c>
      <c r="PU71" s="60" t="s">
        <v>328</v>
      </c>
      <c r="PV71" s="60" t="s">
        <v>328</v>
      </c>
      <c r="PW71" s="60" t="s">
        <v>328</v>
      </c>
      <c r="PX71" s="60" t="s">
        <v>328</v>
      </c>
      <c r="PY71" s="60" t="s">
        <v>328</v>
      </c>
      <c r="PZ71" s="60" t="s">
        <v>328</v>
      </c>
      <c r="QA71" s="60" t="s">
        <v>328</v>
      </c>
      <c r="QB71" s="78" t="s">
        <v>328</v>
      </c>
      <c r="QC71" s="61">
        <f t="shared" si="130"/>
        <v>33</v>
      </c>
      <c r="QD71" s="60">
        <f t="shared" si="131"/>
        <v>0</v>
      </c>
      <c r="QE71" s="60">
        <f t="shared" si="94"/>
        <v>0</v>
      </c>
      <c r="QF71" s="60">
        <f t="shared" si="95"/>
        <v>6</v>
      </c>
      <c r="QG71" s="60">
        <f t="shared" si="96"/>
        <v>2</v>
      </c>
      <c r="QH71" s="60">
        <f t="shared" si="97"/>
        <v>0</v>
      </c>
      <c r="QI71" s="60">
        <f t="shared" si="98"/>
        <v>0</v>
      </c>
      <c r="QJ71" s="60">
        <f t="shared" si="99"/>
        <v>11</v>
      </c>
      <c r="QK71" s="81" t="str">
        <f t="shared" si="100"/>
        <v>ок!</v>
      </c>
      <c r="QL71" s="67">
        <v>4</v>
      </c>
      <c r="QM71" s="61"/>
      <c r="QN71" s="61"/>
      <c r="QO71" s="61"/>
      <c r="QP71" s="61"/>
      <c r="QQ71" s="60"/>
      <c r="QR71" s="60"/>
      <c r="QS71" s="60"/>
      <c r="QT71" s="60"/>
      <c r="QU71" s="60"/>
      <c r="QV71" s="60"/>
      <c r="QW71" s="60"/>
      <c r="QX71" s="60"/>
      <c r="QY71" s="60"/>
      <c r="QZ71" s="60"/>
      <c r="RA71" s="60"/>
      <c r="RB71" s="60"/>
      <c r="RC71" s="60"/>
      <c r="RD71" s="61" t="s">
        <v>328</v>
      </c>
      <c r="RE71" s="63" t="s">
        <v>328</v>
      </c>
      <c r="RF71" s="61"/>
      <c r="RG71" s="60"/>
      <c r="RH71" s="60" t="s">
        <v>363</v>
      </c>
      <c r="RI71" s="60" t="s">
        <v>363</v>
      </c>
      <c r="RJ71" s="60" t="s">
        <v>363</v>
      </c>
      <c r="RK71" s="60" t="s">
        <v>363</v>
      </c>
      <c r="RL71" s="60" t="s">
        <v>363</v>
      </c>
      <c r="RM71" s="60" t="s">
        <v>363</v>
      </c>
      <c r="RN71" s="60" t="s">
        <v>363</v>
      </c>
      <c r="RO71" s="60" t="s">
        <v>363</v>
      </c>
      <c r="RP71" s="60" t="s">
        <v>363</v>
      </c>
      <c r="RQ71" s="60" t="s">
        <v>363</v>
      </c>
      <c r="RR71" s="60" t="s">
        <v>387</v>
      </c>
      <c r="RS71" s="60" t="s">
        <v>395</v>
      </c>
      <c r="RT71" s="60" t="s">
        <v>347</v>
      </c>
      <c r="RU71" s="60" t="s">
        <v>347</v>
      </c>
      <c r="RV71" s="60" t="s">
        <v>347</v>
      </c>
      <c r="RW71" s="60" t="s">
        <v>347</v>
      </c>
      <c r="RX71" s="60" t="s">
        <v>31</v>
      </c>
      <c r="RY71" s="60" t="s">
        <v>31</v>
      </c>
      <c r="RZ71" s="60" t="s">
        <v>31</v>
      </c>
      <c r="SA71" s="60" t="s">
        <v>31</v>
      </c>
      <c r="SB71" s="60" t="s">
        <v>336</v>
      </c>
      <c r="SC71" s="60" t="s">
        <v>336</v>
      </c>
      <c r="SD71" s="60" t="s">
        <v>354</v>
      </c>
      <c r="SE71" s="60" t="s">
        <v>354</v>
      </c>
      <c r="SF71" s="60" t="s">
        <v>354</v>
      </c>
      <c r="SG71" s="60" t="s">
        <v>354</v>
      </c>
      <c r="SH71" s="60" t="s">
        <v>354</v>
      </c>
      <c r="SI71" s="60" t="s">
        <v>354</v>
      </c>
      <c r="SJ71" s="60" t="s">
        <v>354</v>
      </c>
      <c r="SK71" s="60" t="s">
        <v>354</v>
      </c>
      <c r="SL71" s="78" t="s">
        <v>354</v>
      </c>
      <c r="SM71" s="61">
        <f t="shared" si="132"/>
        <v>19</v>
      </c>
      <c r="SN71" s="60">
        <f t="shared" si="133"/>
        <v>0</v>
      </c>
      <c r="SO71" s="60">
        <f t="shared" si="101"/>
        <v>4</v>
      </c>
      <c r="SP71" s="60">
        <f t="shared" si="102"/>
        <v>11</v>
      </c>
      <c r="SQ71" s="60">
        <f t="shared" si="103"/>
        <v>1</v>
      </c>
      <c r="SR71" s="60">
        <f t="shared" si="104"/>
        <v>4</v>
      </c>
      <c r="SS71" s="60">
        <f t="shared" si="105"/>
        <v>2</v>
      </c>
      <c r="ST71" s="60">
        <f t="shared" si="106"/>
        <v>2</v>
      </c>
      <c r="SU71" s="81" t="str">
        <f t="shared" si="107"/>
        <v>ок!</v>
      </c>
      <c r="UW71" s="61"/>
      <c r="UX71" s="60"/>
      <c r="UY71" s="60"/>
      <c r="UZ71" s="60"/>
      <c r="VA71" s="60"/>
      <c r="VB71" s="60"/>
      <c r="VC71" s="60"/>
      <c r="VD71" s="60"/>
      <c r="VE71" s="81"/>
      <c r="XG71" s="61"/>
      <c r="XH71" s="60"/>
      <c r="XI71" s="60"/>
      <c r="XJ71" s="60"/>
      <c r="XK71" s="60"/>
      <c r="XL71" s="60"/>
      <c r="XM71" s="60"/>
      <c r="XN71" s="60"/>
      <c r="XO71" s="81"/>
    </row>
    <row r="72" spans="1:639" hidden="1" x14ac:dyDescent="0.25">
      <c r="A72" s="70" t="str">
        <f t="shared" si="124"/>
        <v>Б13.02.11 Тех.эксплуатация ЭиЭМО(2014)9 кл., очная</v>
      </c>
      <c r="B72" s="177" t="s">
        <v>652</v>
      </c>
      <c r="C72" s="178" t="s">
        <v>92</v>
      </c>
      <c r="D72" s="178" t="s">
        <v>350</v>
      </c>
      <c r="E72" s="178"/>
      <c r="F72" s="177">
        <v>2015</v>
      </c>
      <c r="G72" s="191">
        <f t="shared" si="108"/>
        <v>249</v>
      </c>
      <c r="H72" s="191">
        <f t="shared" si="109"/>
        <v>230</v>
      </c>
      <c r="I72" s="191">
        <f>IF(VLOOKUP(B72,ФГОС!A$3:U$34,5,FALSE)=INT(H72/62),INT(H72/62),"ОШ!")</f>
        <v>3</v>
      </c>
      <c r="J72" s="191">
        <f>IF(VLOOKUP(B72,ФГОС!A$3:U$34,6,FALSE)=INT(MOD(H72,62)/4.332),INT(MOD(H72,62)/4.332),"ОШ!")</f>
        <v>10</v>
      </c>
      <c r="K72" s="191">
        <f t="shared" si="110"/>
        <v>125</v>
      </c>
      <c r="L72" s="191">
        <f t="shared" si="111"/>
        <v>6</v>
      </c>
      <c r="M72" s="191">
        <f t="shared" si="112"/>
        <v>17</v>
      </c>
      <c r="N72" s="191">
        <f t="shared" si="113"/>
        <v>4</v>
      </c>
      <c r="O72" s="191">
        <f t="shared" si="114"/>
        <v>7</v>
      </c>
      <c r="P72" s="191">
        <f t="shared" si="115"/>
        <v>4</v>
      </c>
      <c r="Q72" s="191">
        <f t="shared" si="116"/>
        <v>2</v>
      </c>
      <c r="R72" s="191">
        <f t="shared" si="117"/>
        <v>34</v>
      </c>
      <c r="S72" s="237" t="str">
        <f>IF(VLOOKUP(B72,ФГОС!A$3:U$34,21,FALSE)=SUM(K72:R72),"ок!","ОШ!")</f>
        <v>ок!</v>
      </c>
      <c r="GX72" s="68"/>
      <c r="GY72" s="68"/>
      <c r="GZ72" s="68"/>
      <c r="HA72" s="68"/>
      <c r="HB72" s="68"/>
      <c r="HC72" s="68"/>
      <c r="HD72" s="68"/>
      <c r="HE72" s="68"/>
      <c r="HF72" s="68"/>
      <c r="HG72" s="68"/>
      <c r="HH72" s="68"/>
      <c r="HI72" s="68"/>
      <c r="HJ72" s="68"/>
      <c r="HK72" s="68"/>
      <c r="HL72" s="68"/>
      <c r="HM72" s="68"/>
      <c r="HN72" s="68"/>
      <c r="HO72" s="68"/>
      <c r="HP72" s="68"/>
      <c r="HQ72" s="68"/>
      <c r="HR72" s="68"/>
      <c r="HS72" s="68"/>
      <c r="HT72" s="68"/>
      <c r="HU72" s="68"/>
      <c r="HV72" s="68"/>
      <c r="HW72" s="68"/>
      <c r="HX72" s="68"/>
      <c r="HY72" s="68"/>
      <c r="HZ72" s="68"/>
      <c r="IA72" s="68"/>
      <c r="IB72" s="68"/>
      <c r="IC72" s="68"/>
      <c r="ID72" s="68"/>
      <c r="IE72" s="68"/>
      <c r="IF72" s="68"/>
      <c r="IG72" s="68"/>
      <c r="IH72" s="68"/>
      <c r="II72" s="68"/>
      <c r="IJ72" s="68"/>
      <c r="IK72" s="68"/>
      <c r="IL72" s="68"/>
      <c r="IM72" s="68"/>
      <c r="IN72" s="68"/>
      <c r="IO72" s="68"/>
      <c r="IP72" s="68"/>
      <c r="IQ72" s="68"/>
      <c r="IR72" s="68"/>
      <c r="IS72" s="68"/>
      <c r="IT72" s="68"/>
      <c r="IU72" s="68"/>
      <c r="IV72" s="68"/>
      <c r="IW72" s="68"/>
      <c r="IX72" s="68"/>
      <c r="IY72" s="68"/>
      <c r="IZ72" s="68"/>
      <c r="JA72" s="68"/>
      <c r="JB72" s="68"/>
      <c r="JC72" s="68"/>
      <c r="JD72" s="68"/>
      <c r="JE72" s="68"/>
      <c r="JF72" s="68"/>
      <c r="JG72" s="68"/>
      <c r="JH72" s="67">
        <v>1</v>
      </c>
      <c r="JI72" s="61"/>
      <c r="JJ72" s="60"/>
      <c r="JK72" s="60"/>
      <c r="JL72" s="60"/>
      <c r="JM72" s="60"/>
      <c r="JN72" s="60"/>
      <c r="JO72" s="60"/>
      <c r="JP72" s="60"/>
      <c r="JQ72" s="60"/>
      <c r="JR72" s="60"/>
      <c r="JS72" s="60"/>
      <c r="JT72" s="60"/>
      <c r="JU72" s="60"/>
      <c r="JV72" s="60"/>
      <c r="JW72" s="60"/>
      <c r="JX72" s="60"/>
      <c r="JY72" s="60"/>
      <c r="JZ72" s="61" t="s">
        <v>328</v>
      </c>
      <c r="KA72" s="63" t="s">
        <v>328</v>
      </c>
      <c r="KB72" s="61"/>
      <c r="KC72" s="60"/>
      <c r="KD72" s="60"/>
      <c r="KE72" s="60"/>
      <c r="KF72" s="60"/>
      <c r="KG72" s="60"/>
      <c r="KH72" s="60"/>
      <c r="KI72" s="60"/>
      <c r="KJ72" s="60"/>
      <c r="KK72" s="60"/>
      <c r="KL72" s="60" t="s">
        <v>328</v>
      </c>
      <c r="KM72" s="60"/>
      <c r="KN72" s="60"/>
      <c r="KO72" s="60"/>
      <c r="KP72" s="60"/>
      <c r="KQ72" s="60"/>
      <c r="KR72" s="60"/>
      <c r="KS72" s="60"/>
      <c r="KT72" s="60"/>
      <c r="KU72" s="60"/>
      <c r="KV72" s="60"/>
      <c r="KW72" s="60"/>
      <c r="KX72" s="60"/>
      <c r="KY72" s="60" t="s">
        <v>47</v>
      </c>
      <c r="KZ72" s="60" t="s">
        <v>47</v>
      </c>
      <c r="LA72" s="60" t="s">
        <v>328</v>
      </c>
      <c r="LB72" s="60" t="s">
        <v>328</v>
      </c>
      <c r="LC72" s="60" t="s">
        <v>328</v>
      </c>
      <c r="LD72" s="60" t="s">
        <v>328</v>
      </c>
      <c r="LE72" s="60" t="s">
        <v>328</v>
      </c>
      <c r="LF72" s="60" t="s">
        <v>328</v>
      </c>
      <c r="LG72" s="60" t="s">
        <v>328</v>
      </c>
      <c r="LH72" s="78" t="s">
        <v>328</v>
      </c>
      <c r="LI72" s="61">
        <f t="shared" si="125"/>
        <v>39</v>
      </c>
      <c r="LJ72" s="60">
        <f t="shared" si="126"/>
        <v>0</v>
      </c>
      <c r="LK72" s="60">
        <f t="shared" si="118"/>
        <v>0</v>
      </c>
      <c r="LL72" s="60">
        <f t="shared" si="127"/>
        <v>0</v>
      </c>
      <c r="LM72" s="60">
        <f t="shared" si="119"/>
        <v>2</v>
      </c>
      <c r="LN72" s="60">
        <f t="shared" si="120"/>
        <v>0</v>
      </c>
      <c r="LO72" s="60">
        <f t="shared" si="121"/>
        <v>0</v>
      </c>
      <c r="LP72" s="60">
        <f t="shared" si="122"/>
        <v>11</v>
      </c>
      <c r="LQ72" s="81" t="str">
        <f t="shared" si="123"/>
        <v>ок!</v>
      </c>
      <c r="LR72" s="80">
        <v>2</v>
      </c>
      <c r="LS72" s="61"/>
      <c r="LT72" s="60"/>
      <c r="LU72" s="60"/>
      <c r="LV72" s="60"/>
      <c r="LW72" s="60"/>
      <c r="LX72" s="60"/>
      <c r="LY72" s="60"/>
      <c r="LZ72" s="60"/>
      <c r="MA72" s="60"/>
      <c r="MB72" s="60"/>
      <c r="MC72" s="60"/>
      <c r="MD72" s="60"/>
      <c r="ME72" s="60"/>
      <c r="MF72" s="60"/>
      <c r="MG72" s="60"/>
      <c r="MH72" s="60"/>
      <c r="MI72" s="60" t="s">
        <v>47</v>
      </c>
      <c r="MJ72" s="61" t="s">
        <v>328</v>
      </c>
      <c r="MK72" s="63" t="s">
        <v>328</v>
      </c>
      <c r="ML72" s="61"/>
      <c r="MM72" s="60"/>
      <c r="MN72" s="60"/>
      <c r="MO72" s="60"/>
      <c r="MP72" s="60"/>
      <c r="MQ72" s="60"/>
      <c r="MR72" s="60"/>
      <c r="MS72" s="60"/>
      <c r="MT72" s="60"/>
      <c r="MU72" s="60"/>
      <c r="MV72" s="60"/>
      <c r="MW72" s="60"/>
      <c r="MX72" s="60"/>
      <c r="MY72" s="60"/>
      <c r="MZ72" s="60"/>
      <c r="NA72" s="60"/>
      <c r="NB72" s="60"/>
      <c r="NC72" s="60"/>
      <c r="ND72" s="60" t="s">
        <v>384</v>
      </c>
      <c r="NE72" s="60" t="s">
        <v>384</v>
      </c>
      <c r="NF72" s="60" t="s">
        <v>384</v>
      </c>
      <c r="NG72" s="60" t="s">
        <v>385</v>
      </c>
      <c r="NH72" s="60" t="s">
        <v>385</v>
      </c>
      <c r="NI72" s="60" t="s">
        <v>385</v>
      </c>
      <c r="NJ72" s="60" t="s">
        <v>47</v>
      </c>
      <c r="NK72" s="60" t="s">
        <v>328</v>
      </c>
      <c r="NL72" s="60" t="s">
        <v>328</v>
      </c>
      <c r="NM72" s="60" t="s">
        <v>328</v>
      </c>
      <c r="NN72" s="60" t="s">
        <v>328</v>
      </c>
      <c r="NO72" s="60" t="s">
        <v>328</v>
      </c>
      <c r="NP72" s="60" t="s">
        <v>328</v>
      </c>
      <c r="NQ72" s="60" t="s">
        <v>328</v>
      </c>
      <c r="NR72" s="78" t="s">
        <v>328</v>
      </c>
      <c r="NS72" s="61">
        <f t="shared" si="128"/>
        <v>34</v>
      </c>
      <c r="NT72" s="60">
        <f t="shared" si="129"/>
        <v>6</v>
      </c>
      <c r="NU72" s="60">
        <f t="shared" si="78"/>
        <v>0</v>
      </c>
      <c r="NV72" s="60">
        <f t="shared" si="79"/>
        <v>0</v>
      </c>
      <c r="NW72" s="60">
        <f t="shared" si="80"/>
        <v>2</v>
      </c>
      <c r="NX72" s="60">
        <f t="shared" si="81"/>
        <v>0</v>
      </c>
      <c r="NY72" s="60">
        <f t="shared" si="82"/>
        <v>0</v>
      </c>
      <c r="NZ72" s="60">
        <f t="shared" si="83"/>
        <v>10</v>
      </c>
      <c r="OA72" s="81" t="str">
        <f t="shared" si="84"/>
        <v>ок!</v>
      </c>
      <c r="OB72" s="80">
        <v>3</v>
      </c>
      <c r="OC72" s="61"/>
      <c r="OD72" s="60"/>
      <c r="OE72" s="60"/>
      <c r="OF72" s="60"/>
      <c r="OG72" s="60"/>
      <c r="OH72" s="60"/>
      <c r="OI72" s="60"/>
      <c r="OJ72" s="60"/>
      <c r="OK72" s="60"/>
      <c r="OL72" s="60"/>
      <c r="OM72" s="60"/>
      <c r="ON72" s="60" t="s">
        <v>386</v>
      </c>
      <c r="OO72" s="60" t="s">
        <v>386</v>
      </c>
      <c r="OP72" s="60" t="s">
        <v>386</v>
      </c>
      <c r="OQ72" s="60" t="s">
        <v>386</v>
      </c>
      <c r="OR72" s="60" t="s">
        <v>386</v>
      </c>
      <c r="OS72" s="60" t="s">
        <v>379</v>
      </c>
      <c r="OT72" s="61" t="s">
        <v>328</v>
      </c>
      <c r="OU72" s="63" t="s">
        <v>328</v>
      </c>
      <c r="OV72" s="61"/>
      <c r="OW72" s="60"/>
      <c r="OX72" s="60"/>
      <c r="OY72" s="60"/>
      <c r="OZ72" s="60"/>
      <c r="PA72" s="60"/>
      <c r="PB72" s="60"/>
      <c r="PC72" s="60"/>
      <c r="PD72" s="60"/>
      <c r="PE72" s="60"/>
      <c r="PF72" s="60"/>
      <c r="PG72" s="60"/>
      <c r="PH72" s="60"/>
      <c r="PI72" s="60"/>
      <c r="PJ72" s="60"/>
      <c r="PK72" s="60"/>
      <c r="PL72" s="60"/>
      <c r="PM72" s="60"/>
      <c r="PN72" s="60"/>
      <c r="PO72" s="60"/>
      <c r="PP72" s="60"/>
      <c r="PQ72" s="60"/>
      <c r="PR72" s="60" t="s">
        <v>420</v>
      </c>
      <c r="PS72" s="60" t="s">
        <v>370</v>
      </c>
      <c r="PT72" s="60" t="s">
        <v>328</v>
      </c>
      <c r="PU72" s="60" t="s">
        <v>328</v>
      </c>
      <c r="PV72" s="60" t="s">
        <v>328</v>
      </c>
      <c r="PW72" s="60" t="s">
        <v>328</v>
      </c>
      <c r="PX72" s="60" t="s">
        <v>328</v>
      </c>
      <c r="PY72" s="60" t="s">
        <v>328</v>
      </c>
      <c r="PZ72" s="60" t="s">
        <v>328</v>
      </c>
      <c r="QA72" s="60" t="s">
        <v>328</v>
      </c>
      <c r="QB72" s="78" t="s">
        <v>328</v>
      </c>
      <c r="QC72" s="61">
        <f t="shared" si="130"/>
        <v>33</v>
      </c>
      <c r="QD72" s="60">
        <f t="shared" si="131"/>
        <v>0</v>
      </c>
      <c r="QE72" s="60">
        <f t="shared" si="94"/>
        <v>0</v>
      </c>
      <c r="QF72" s="60">
        <f t="shared" si="95"/>
        <v>6</v>
      </c>
      <c r="QG72" s="60">
        <f t="shared" si="96"/>
        <v>2</v>
      </c>
      <c r="QH72" s="60">
        <f t="shared" si="97"/>
        <v>0</v>
      </c>
      <c r="QI72" s="60">
        <f t="shared" si="98"/>
        <v>0</v>
      </c>
      <c r="QJ72" s="60">
        <f t="shared" si="99"/>
        <v>11</v>
      </c>
      <c r="QK72" s="81" t="str">
        <f t="shared" si="100"/>
        <v>ок!</v>
      </c>
      <c r="QL72" s="67">
        <v>4</v>
      </c>
      <c r="QM72" s="61"/>
      <c r="QN72" s="61"/>
      <c r="QO72" s="61"/>
      <c r="QP72" s="61"/>
      <c r="QQ72" s="60"/>
      <c r="QR72" s="60"/>
      <c r="QS72" s="60"/>
      <c r="QT72" s="60"/>
      <c r="QU72" s="60"/>
      <c r="QV72" s="60"/>
      <c r="QW72" s="60"/>
      <c r="QX72" s="60"/>
      <c r="QY72" s="60"/>
      <c r="QZ72" s="60"/>
      <c r="RA72" s="60"/>
      <c r="RB72" s="60"/>
      <c r="RC72" s="60"/>
      <c r="RD72" s="61" t="s">
        <v>328</v>
      </c>
      <c r="RE72" s="63" t="s">
        <v>328</v>
      </c>
      <c r="RF72" s="61"/>
      <c r="RG72" s="60"/>
      <c r="RH72" s="60" t="s">
        <v>367</v>
      </c>
      <c r="RI72" s="60" t="s">
        <v>367</v>
      </c>
      <c r="RJ72" s="60" t="s">
        <v>367</v>
      </c>
      <c r="RK72" s="60" t="s">
        <v>367</v>
      </c>
      <c r="RL72" s="60" t="s">
        <v>367</v>
      </c>
      <c r="RM72" s="60" t="s">
        <v>367</v>
      </c>
      <c r="RN72" s="60" t="s">
        <v>367</v>
      </c>
      <c r="RO72" s="60" t="s">
        <v>367</v>
      </c>
      <c r="RP72" s="60" t="s">
        <v>367</v>
      </c>
      <c r="RQ72" s="60" t="s">
        <v>367</v>
      </c>
      <c r="RR72" s="60" t="s">
        <v>387</v>
      </c>
      <c r="RS72" s="60" t="s">
        <v>401</v>
      </c>
      <c r="RT72" s="60" t="s">
        <v>347</v>
      </c>
      <c r="RU72" s="60" t="s">
        <v>347</v>
      </c>
      <c r="RV72" s="60" t="s">
        <v>347</v>
      </c>
      <c r="RW72" s="60" t="s">
        <v>347</v>
      </c>
      <c r="RX72" s="60" t="s">
        <v>31</v>
      </c>
      <c r="RY72" s="60" t="s">
        <v>31</v>
      </c>
      <c r="RZ72" s="60" t="s">
        <v>31</v>
      </c>
      <c r="SA72" s="60" t="s">
        <v>31</v>
      </c>
      <c r="SB72" s="60" t="s">
        <v>336</v>
      </c>
      <c r="SC72" s="60" t="s">
        <v>336</v>
      </c>
      <c r="SD72" s="60" t="s">
        <v>354</v>
      </c>
      <c r="SE72" s="60" t="s">
        <v>354</v>
      </c>
      <c r="SF72" s="60" t="s">
        <v>354</v>
      </c>
      <c r="SG72" s="60" t="s">
        <v>354</v>
      </c>
      <c r="SH72" s="60" t="s">
        <v>354</v>
      </c>
      <c r="SI72" s="60" t="s">
        <v>354</v>
      </c>
      <c r="SJ72" s="60" t="s">
        <v>354</v>
      </c>
      <c r="SK72" s="60" t="s">
        <v>354</v>
      </c>
      <c r="SL72" s="78" t="s">
        <v>354</v>
      </c>
      <c r="SM72" s="61">
        <f t="shared" si="132"/>
        <v>19</v>
      </c>
      <c r="SN72" s="60">
        <f t="shared" si="133"/>
        <v>0</v>
      </c>
      <c r="SO72" s="60">
        <f t="shared" si="101"/>
        <v>4</v>
      </c>
      <c r="SP72" s="60">
        <f t="shared" si="102"/>
        <v>11</v>
      </c>
      <c r="SQ72" s="60">
        <f t="shared" si="103"/>
        <v>1</v>
      </c>
      <c r="SR72" s="60">
        <f t="shared" si="104"/>
        <v>4</v>
      </c>
      <c r="SS72" s="60">
        <f t="shared" si="105"/>
        <v>2</v>
      </c>
      <c r="ST72" s="60">
        <f t="shared" si="106"/>
        <v>2</v>
      </c>
      <c r="SU72" s="81" t="str">
        <f t="shared" si="107"/>
        <v>ок!</v>
      </c>
      <c r="UW72" s="61"/>
      <c r="UX72" s="60"/>
      <c r="UY72" s="60"/>
      <c r="UZ72" s="60"/>
      <c r="VA72" s="60"/>
      <c r="VB72" s="60"/>
      <c r="VC72" s="60"/>
      <c r="VD72" s="60"/>
      <c r="VE72" s="81"/>
      <c r="XG72" s="61"/>
      <c r="XH72" s="60"/>
      <c r="XI72" s="60"/>
      <c r="XJ72" s="60"/>
      <c r="XK72" s="60"/>
      <c r="XL72" s="60"/>
      <c r="XM72" s="60"/>
      <c r="XN72" s="60"/>
      <c r="XO72" s="81"/>
    </row>
    <row r="73" spans="1:639" hidden="1" x14ac:dyDescent="0.25">
      <c r="A73" s="70" t="str">
        <f t="shared" si="124"/>
        <v>Б15.02.08 ТехМаш(2014)9 кл., очная</v>
      </c>
      <c r="B73" s="177" t="s">
        <v>653</v>
      </c>
      <c r="C73" s="178" t="s">
        <v>92</v>
      </c>
      <c r="D73" s="178" t="s">
        <v>350</v>
      </c>
      <c r="E73" s="178"/>
      <c r="F73" s="177">
        <v>2015</v>
      </c>
      <c r="G73" s="191">
        <f t="shared" si="108"/>
        <v>249</v>
      </c>
      <c r="H73" s="191">
        <f t="shared" si="109"/>
        <v>230</v>
      </c>
      <c r="I73" s="191">
        <f>IF(VLOOKUP(B73,ФГОС!A$3:U$34,5,FALSE)=INT(H73/62),INT(H73/62),"ОШ!")</f>
        <v>3</v>
      </c>
      <c r="J73" s="191">
        <f>IF(VLOOKUP(B73,ФГОС!A$3:U$34,6,FALSE)=INT(MOD(H73,62)/4.332),INT(MOD(H73,62)/4.332),"ОШ!")</f>
        <v>10</v>
      </c>
      <c r="K73" s="191">
        <f t="shared" si="110"/>
        <v>122</v>
      </c>
      <c r="L73" s="191">
        <f t="shared" si="111"/>
        <v>5</v>
      </c>
      <c r="M73" s="191">
        <f t="shared" si="112"/>
        <v>20</v>
      </c>
      <c r="N73" s="191">
        <f t="shared" si="113"/>
        <v>4</v>
      </c>
      <c r="O73" s="191">
        <f t="shared" si="114"/>
        <v>8</v>
      </c>
      <c r="P73" s="191">
        <f t="shared" si="115"/>
        <v>4</v>
      </c>
      <c r="Q73" s="191">
        <f t="shared" si="116"/>
        <v>2</v>
      </c>
      <c r="R73" s="191">
        <f t="shared" si="117"/>
        <v>34</v>
      </c>
      <c r="S73" s="237" t="str">
        <f>IF(VLOOKUP(B73,ФГОС!A$3:U$34,21,FALSE)=SUM(K73:R73),"ок!","ОШ!")</f>
        <v>ок!</v>
      </c>
      <c r="GX73" s="68"/>
      <c r="GY73" s="68"/>
      <c r="GZ73" s="68"/>
      <c r="HA73" s="68"/>
      <c r="HB73" s="68"/>
      <c r="HC73" s="68"/>
      <c r="HD73" s="68"/>
      <c r="HE73" s="68"/>
      <c r="HF73" s="68"/>
      <c r="HG73" s="68"/>
      <c r="HH73" s="68"/>
      <c r="HI73" s="68"/>
      <c r="HJ73" s="68"/>
      <c r="HK73" s="68"/>
      <c r="HL73" s="68"/>
      <c r="HM73" s="68"/>
      <c r="HN73" s="68"/>
      <c r="HO73" s="68"/>
      <c r="HP73" s="68"/>
      <c r="HQ73" s="68"/>
      <c r="HR73" s="68"/>
      <c r="HS73" s="68"/>
      <c r="HT73" s="68"/>
      <c r="HU73" s="68"/>
      <c r="HV73" s="68"/>
      <c r="HW73" s="68"/>
      <c r="HX73" s="68"/>
      <c r="HY73" s="68"/>
      <c r="HZ73" s="68"/>
      <c r="IA73" s="68"/>
      <c r="IB73" s="68"/>
      <c r="IC73" s="68"/>
      <c r="ID73" s="68"/>
      <c r="IE73" s="68"/>
      <c r="IF73" s="68"/>
      <c r="IG73" s="68"/>
      <c r="IH73" s="68"/>
      <c r="II73" s="68"/>
      <c r="IJ73" s="68"/>
      <c r="IK73" s="68"/>
      <c r="IL73" s="68"/>
      <c r="IM73" s="68"/>
      <c r="IN73" s="68"/>
      <c r="IO73" s="68"/>
      <c r="IP73" s="68"/>
      <c r="IQ73" s="68"/>
      <c r="IR73" s="68"/>
      <c r="IS73" s="68"/>
      <c r="IT73" s="68"/>
      <c r="IU73" s="68"/>
      <c r="IV73" s="68"/>
      <c r="IW73" s="68"/>
      <c r="IX73" s="68"/>
      <c r="IY73" s="68"/>
      <c r="IZ73" s="68"/>
      <c r="JA73" s="68"/>
      <c r="JB73" s="68"/>
      <c r="JC73" s="68"/>
      <c r="JD73" s="68"/>
      <c r="JE73" s="68"/>
      <c r="JF73" s="68"/>
      <c r="JG73" s="68"/>
      <c r="JH73" s="67">
        <v>1</v>
      </c>
      <c r="JI73" s="61"/>
      <c r="JJ73" s="60"/>
      <c r="JK73" s="60"/>
      <c r="JL73" s="60"/>
      <c r="JM73" s="60"/>
      <c r="JN73" s="60"/>
      <c r="JO73" s="60"/>
      <c r="JP73" s="60"/>
      <c r="JQ73" s="60"/>
      <c r="JR73" s="60"/>
      <c r="JS73" s="60"/>
      <c r="JT73" s="60"/>
      <c r="JU73" s="60"/>
      <c r="JV73" s="60"/>
      <c r="JW73" s="60"/>
      <c r="JX73" s="60"/>
      <c r="JY73" s="60"/>
      <c r="JZ73" s="61" t="s">
        <v>328</v>
      </c>
      <c r="KA73" s="63" t="s">
        <v>328</v>
      </c>
      <c r="KB73" s="61"/>
      <c r="KC73" s="60"/>
      <c r="KD73" s="60"/>
      <c r="KE73" s="60"/>
      <c r="KF73" s="60"/>
      <c r="KG73" s="60"/>
      <c r="KH73" s="60"/>
      <c r="KI73" s="60"/>
      <c r="KJ73" s="60"/>
      <c r="KK73" s="60"/>
      <c r="KL73" s="60" t="s">
        <v>328</v>
      </c>
      <c r="KM73" s="60"/>
      <c r="KN73" s="60"/>
      <c r="KO73" s="60"/>
      <c r="KP73" s="60"/>
      <c r="KQ73" s="60"/>
      <c r="KR73" s="60"/>
      <c r="KS73" s="60"/>
      <c r="KT73" s="60"/>
      <c r="KU73" s="60"/>
      <c r="KV73" s="60"/>
      <c r="KW73" s="60"/>
      <c r="KX73" s="60"/>
      <c r="KY73" s="60" t="s">
        <v>47</v>
      </c>
      <c r="KZ73" s="60" t="s">
        <v>47</v>
      </c>
      <c r="LA73" s="60" t="s">
        <v>328</v>
      </c>
      <c r="LB73" s="60" t="s">
        <v>328</v>
      </c>
      <c r="LC73" s="60" t="s">
        <v>328</v>
      </c>
      <c r="LD73" s="60" t="s">
        <v>328</v>
      </c>
      <c r="LE73" s="60" t="s">
        <v>328</v>
      </c>
      <c r="LF73" s="60" t="s">
        <v>328</v>
      </c>
      <c r="LG73" s="60" t="s">
        <v>328</v>
      </c>
      <c r="LH73" s="78" t="s">
        <v>328</v>
      </c>
      <c r="LI73" s="61">
        <f t="shared" si="125"/>
        <v>39</v>
      </c>
      <c r="LJ73" s="60">
        <f t="shared" si="126"/>
        <v>0</v>
      </c>
      <c r="LK73" s="60">
        <f t="shared" si="118"/>
        <v>0</v>
      </c>
      <c r="LL73" s="60">
        <f t="shared" si="127"/>
        <v>0</v>
      </c>
      <c r="LM73" s="60">
        <f t="shared" si="119"/>
        <v>2</v>
      </c>
      <c r="LN73" s="60">
        <f t="shared" si="120"/>
        <v>0</v>
      </c>
      <c r="LO73" s="60">
        <f t="shared" si="121"/>
        <v>0</v>
      </c>
      <c r="LP73" s="60">
        <f t="shared" si="122"/>
        <v>11</v>
      </c>
      <c r="LQ73" s="81" t="str">
        <f t="shared" si="123"/>
        <v>ок!</v>
      </c>
      <c r="LR73" s="80">
        <v>2</v>
      </c>
      <c r="LS73" s="61"/>
      <c r="LT73" s="60"/>
      <c r="LU73" s="60"/>
      <c r="LV73" s="60"/>
      <c r="LW73" s="60"/>
      <c r="LX73" s="60"/>
      <c r="LY73" s="60"/>
      <c r="LZ73" s="60"/>
      <c r="MA73" s="60"/>
      <c r="MB73" s="60"/>
      <c r="MC73" s="60"/>
      <c r="MD73" s="60"/>
      <c r="ME73" s="60"/>
      <c r="MF73" s="60"/>
      <c r="MG73" s="60"/>
      <c r="MH73" s="60"/>
      <c r="MI73" s="60"/>
      <c r="MJ73" s="61" t="s">
        <v>328</v>
      </c>
      <c r="MK73" s="63" t="s">
        <v>328</v>
      </c>
      <c r="ML73" s="61"/>
      <c r="MM73" s="60"/>
      <c r="MN73" s="60"/>
      <c r="MO73" s="60"/>
      <c r="MP73" s="60"/>
      <c r="MQ73" s="60"/>
      <c r="MR73" s="60"/>
      <c r="MS73" s="60"/>
      <c r="MT73" s="60"/>
      <c r="MU73" s="60"/>
      <c r="MV73" s="60"/>
      <c r="MW73" s="60"/>
      <c r="MX73" s="60"/>
      <c r="MY73" s="60"/>
      <c r="MZ73" s="60"/>
      <c r="NA73" s="60"/>
      <c r="NB73" s="60"/>
      <c r="NC73" s="60"/>
      <c r="ND73" s="60"/>
      <c r="NE73" s="60"/>
      <c r="NF73" s="60"/>
      <c r="NG73" s="60"/>
      <c r="NH73" s="60" t="s">
        <v>47</v>
      </c>
      <c r="NI73" s="60" t="s">
        <v>47</v>
      </c>
      <c r="NJ73" s="60" t="s">
        <v>328</v>
      </c>
      <c r="NK73" s="60" t="s">
        <v>328</v>
      </c>
      <c r="NL73" s="60" t="s">
        <v>328</v>
      </c>
      <c r="NM73" s="60" t="s">
        <v>328</v>
      </c>
      <c r="NN73" s="60" t="s">
        <v>328</v>
      </c>
      <c r="NO73" s="60" t="s">
        <v>328</v>
      </c>
      <c r="NP73" s="60" t="s">
        <v>328</v>
      </c>
      <c r="NQ73" s="60" t="s">
        <v>328</v>
      </c>
      <c r="NR73" s="78" t="s">
        <v>328</v>
      </c>
      <c r="NS73" s="61">
        <f t="shared" si="128"/>
        <v>39</v>
      </c>
      <c r="NT73" s="60">
        <f t="shared" si="129"/>
        <v>0</v>
      </c>
      <c r="NU73" s="60">
        <f t="shared" si="78"/>
        <v>0</v>
      </c>
      <c r="NV73" s="60">
        <f t="shared" si="79"/>
        <v>0</v>
      </c>
      <c r="NW73" s="60">
        <f t="shared" si="80"/>
        <v>2</v>
      </c>
      <c r="NX73" s="60">
        <f t="shared" si="81"/>
        <v>0</v>
      </c>
      <c r="NY73" s="60">
        <f t="shared" si="82"/>
        <v>0</v>
      </c>
      <c r="NZ73" s="60">
        <f t="shared" si="83"/>
        <v>11</v>
      </c>
      <c r="OA73" s="81" t="str">
        <f t="shared" si="84"/>
        <v>ок!</v>
      </c>
      <c r="OB73" s="80">
        <v>3</v>
      </c>
      <c r="OC73" s="61"/>
      <c r="OD73" s="60"/>
      <c r="OE73" s="60"/>
      <c r="OF73" s="60"/>
      <c r="OG73" s="60"/>
      <c r="OH73" s="60"/>
      <c r="OI73" s="60"/>
      <c r="OJ73" s="60"/>
      <c r="OK73" s="60"/>
      <c r="OL73" s="60"/>
      <c r="OM73" s="60"/>
      <c r="ON73" s="60"/>
      <c r="OO73" s="60" t="s">
        <v>358</v>
      </c>
      <c r="OP73" s="60" t="s">
        <v>358</v>
      </c>
      <c r="OQ73" s="60" t="s">
        <v>358</v>
      </c>
      <c r="OR73" s="60" t="s">
        <v>358</v>
      </c>
      <c r="OS73" s="60" t="s">
        <v>358</v>
      </c>
      <c r="OT73" s="61" t="s">
        <v>328</v>
      </c>
      <c r="OU73" s="63" t="s">
        <v>328</v>
      </c>
      <c r="OV73" s="61" t="s">
        <v>415</v>
      </c>
      <c r="OW73" s="60" t="s">
        <v>415</v>
      </c>
      <c r="OX73" s="60" t="s">
        <v>415</v>
      </c>
      <c r="OY73" s="60" t="s">
        <v>415</v>
      </c>
      <c r="OZ73" s="60" t="s">
        <v>415</v>
      </c>
      <c r="PA73" s="60" t="s">
        <v>360</v>
      </c>
      <c r="PB73" s="60"/>
      <c r="PC73" s="60"/>
      <c r="PD73" s="60"/>
      <c r="PE73" s="60"/>
      <c r="PF73" s="60"/>
      <c r="PG73" s="60"/>
      <c r="PH73" s="60"/>
      <c r="PI73" s="60"/>
      <c r="PJ73" s="60"/>
      <c r="PK73" s="60"/>
      <c r="PL73" s="60"/>
      <c r="PM73" s="60"/>
      <c r="PN73" s="60"/>
      <c r="PO73" s="60" t="s">
        <v>367</v>
      </c>
      <c r="PP73" s="60" t="s">
        <v>367</v>
      </c>
      <c r="PQ73" s="60" t="s">
        <v>367</v>
      </c>
      <c r="PR73" s="60" t="s">
        <v>367</v>
      </c>
      <c r="PS73" s="60" t="s">
        <v>367</v>
      </c>
      <c r="PT73" s="60" t="s">
        <v>359</v>
      </c>
      <c r="PU73" s="60" t="s">
        <v>328</v>
      </c>
      <c r="PV73" s="60" t="s">
        <v>328</v>
      </c>
      <c r="PW73" s="60" t="s">
        <v>328</v>
      </c>
      <c r="PX73" s="60" t="s">
        <v>328</v>
      </c>
      <c r="PY73" s="60" t="s">
        <v>328</v>
      </c>
      <c r="PZ73" s="60" t="s">
        <v>328</v>
      </c>
      <c r="QA73" s="60" t="s">
        <v>328</v>
      </c>
      <c r="QB73" s="78" t="s">
        <v>328</v>
      </c>
      <c r="QC73" s="61">
        <f t="shared" si="130"/>
        <v>25</v>
      </c>
      <c r="QD73" s="60">
        <f t="shared" si="131"/>
        <v>5</v>
      </c>
      <c r="QE73" s="60">
        <f t="shared" si="94"/>
        <v>0</v>
      </c>
      <c r="QF73" s="60">
        <f t="shared" si="95"/>
        <v>10</v>
      </c>
      <c r="QG73" s="60">
        <f t="shared" si="96"/>
        <v>2</v>
      </c>
      <c r="QH73" s="60">
        <f t="shared" si="97"/>
        <v>0</v>
      </c>
      <c r="QI73" s="60">
        <f t="shared" si="98"/>
        <v>0</v>
      </c>
      <c r="QJ73" s="60">
        <f t="shared" si="99"/>
        <v>10</v>
      </c>
      <c r="QK73" s="81" t="str">
        <f t="shared" si="100"/>
        <v>ок!</v>
      </c>
      <c r="QL73" s="67">
        <v>4</v>
      </c>
      <c r="QM73" s="61"/>
      <c r="QN73" s="61"/>
      <c r="QO73" s="61"/>
      <c r="QP73" s="61"/>
      <c r="QQ73" s="60"/>
      <c r="QR73" s="60"/>
      <c r="QS73" s="60"/>
      <c r="QT73" s="60"/>
      <c r="QU73" s="60"/>
      <c r="QV73" s="60"/>
      <c r="QW73" s="60"/>
      <c r="QX73" s="60"/>
      <c r="QY73" s="60" t="s">
        <v>365</v>
      </c>
      <c r="QZ73" s="60" t="s">
        <v>365</v>
      </c>
      <c r="RA73" s="60" t="s">
        <v>365</v>
      </c>
      <c r="RB73" s="60" t="s">
        <v>365</v>
      </c>
      <c r="RC73" s="60" t="s">
        <v>47</v>
      </c>
      <c r="RD73" s="61" t="s">
        <v>328</v>
      </c>
      <c r="RE73" s="63" t="s">
        <v>328</v>
      </c>
      <c r="RF73" s="61"/>
      <c r="RG73" s="60"/>
      <c r="RH73" s="60"/>
      <c r="RI73" s="60"/>
      <c r="RJ73" s="60"/>
      <c r="RK73" s="60"/>
      <c r="RL73" s="60"/>
      <c r="RM73" s="60" t="s">
        <v>376</v>
      </c>
      <c r="RN73" s="60" t="s">
        <v>376</v>
      </c>
      <c r="RO73" s="60" t="s">
        <v>376</v>
      </c>
      <c r="RP73" s="60" t="s">
        <v>376</v>
      </c>
      <c r="RQ73" s="60" t="s">
        <v>376</v>
      </c>
      <c r="RR73" s="60" t="s">
        <v>368</v>
      </c>
      <c r="RS73" s="60" t="s">
        <v>395</v>
      </c>
      <c r="RT73" s="60" t="s">
        <v>347</v>
      </c>
      <c r="RU73" s="60" t="s">
        <v>347</v>
      </c>
      <c r="RV73" s="60" t="s">
        <v>347</v>
      </c>
      <c r="RW73" s="60" t="s">
        <v>347</v>
      </c>
      <c r="RX73" s="60" t="s">
        <v>31</v>
      </c>
      <c r="RY73" s="60" t="s">
        <v>31</v>
      </c>
      <c r="RZ73" s="60" t="s">
        <v>31</v>
      </c>
      <c r="SA73" s="60" t="s">
        <v>31</v>
      </c>
      <c r="SB73" s="60" t="s">
        <v>336</v>
      </c>
      <c r="SC73" s="60" t="s">
        <v>336</v>
      </c>
      <c r="SD73" s="60" t="s">
        <v>354</v>
      </c>
      <c r="SE73" s="60" t="s">
        <v>354</v>
      </c>
      <c r="SF73" s="60" t="s">
        <v>354</v>
      </c>
      <c r="SG73" s="60" t="s">
        <v>354</v>
      </c>
      <c r="SH73" s="60" t="s">
        <v>354</v>
      </c>
      <c r="SI73" s="60" t="s">
        <v>354</v>
      </c>
      <c r="SJ73" s="60" t="s">
        <v>354</v>
      </c>
      <c r="SK73" s="60" t="s">
        <v>354</v>
      </c>
      <c r="SL73" s="78" t="s">
        <v>354</v>
      </c>
      <c r="SM73" s="61">
        <f t="shared" si="132"/>
        <v>19</v>
      </c>
      <c r="SN73" s="60">
        <f t="shared" si="133"/>
        <v>0</v>
      </c>
      <c r="SO73" s="60">
        <f t="shared" si="101"/>
        <v>4</v>
      </c>
      <c r="SP73" s="60">
        <f t="shared" si="102"/>
        <v>10</v>
      </c>
      <c r="SQ73" s="60">
        <f t="shared" si="103"/>
        <v>2</v>
      </c>
      <c r="SR73" s="60">
        <f t="shared" si="104"/>
        <v>4</v>
      </c>
      <c r="SS73" s="60">
        <f t="shared" si="105"/>
        <v>2</v>
      </c>
      <c r="ST73" s="60">
        <f t="shared" si="106"/>
        <v>2</v>
      </c>
      <c r="SU73" s="81" t="str">
        <f t="shared" si="107"/>
        <v>ок!</v>
      </c>
      <c r="UW73" s="61"/>
      <c r="UX73" s="60"/>
      <c r="UY73" s="60"/>
      <c r="UZ73" s="60"/>
      <c r="VA73" s="60"/>
      <c r="VB73" s="60"/>
      <c r="VC73" s="60"/>
      <c r="VD73" s="60"/>
      <c r="VE73" s="81"/>
      <c r="XG73" s="61"/>
      <c r="XH73" s="60"/>
      <c r="XI73" s="60"/>
      <c r="XJ73" s="60"/>
      <c r="XK73" s="60"/>
      <c r="XL73" s="60"/>
      <c r="XM73" s="60"/>
      <c r="XN73" s="60"/>
      <c r="XO73" s="81"/>
    </row>
    <row r="74" spans="1:639" hidden="1" x14ac:dyDescent="0.25">
      <c r="A74" s="70" t="str">
        <f t="shared" si="124"/>
        <v>Б22.02.06 Сварочное пр-во(2014)9 кл., очная</v>
      </c>
      <c r="B74" s="177" t="s">
        <v>655</v>
      </c>
      <c r="C74" s="178" t="s">
        <v>92</v>
      </c>
      <c r="D74" s="178" t="s">
        <v>350</v>
      </c>
      <c r="E74" s="178"/>
      <c r="F74" s="177">
        <v>2015</v>
      </c>
      <c r="G74" s="191">
        <f t="shared" si="108"/>
        <v>249</v>
      </c>
      <c r="H74" s="191">
        <f t="shared" si="109"/>
        <v>230</v>
      </c>
      <c r="I74" s="191">
        <f>IF(VLOOKUP(B74,ФГОС!A$3:U$34,5,FALSE)=INT(H74/62),INT(H74/62),"ОШ!")</f>
        <v>3</v>
      </c>
      <c r="J74" s="191">
        <f>IF(VLOOKUP(B74,ФГОС!A$3:U$34,6,FALSE)=INT(MOD(H74,62)/4.332),INT(MOD(H74,62)/4.332),"ОШ!")</f>
        <v>10</v>
      </c>
      <c r="K74" s="191">
        <f t="shared" si="110"/>
        <v>123</v>
      </c>
      <c r="L74" s="191">
        <f t="shared" si="111"/>
        <v>11</v>
      </c>
      <c r="M74" s="191">
        <f t="shared" si="112"/>
        <v>14</v>
      </c>
      <c r="N74" s="191">
        <f t="shared" si="113"/>
        <v>4</v>
      </c>
      <c r="O74" s="191">
        <f t="shared" si="114"/>
        <v>7</v>
      </c>
      <c r="P74" s="191">
        <f t="shared" si="115"/>
        <v>4</v>
      </c>
      <c r="Q74" s="191">
        <f t="shared" si="116"/>
        <v>2</v>
      </c>
      <c r="R74" s="191">
        <f t="shared" si="117"/>
        <v>34</v>
      </c>
      <c r="S74" s="237" t="str">
        <f>IF(VLOOKUP(B74,ФГОС!A$3:U$34,21,FALSE)=SUM(K74:R74),"ок!","ОШ!")</f>
        <v>ок!</v>
      </c>
      <c r="JH74" s="67">
        <v>1</v>
      </c>
      <c r="JI74" s="61"/>
      <c r="JJ74" s="60"/>
      <c r="JK74" s="60"/>
      <c r="JL74" s="60"/>
      <c r="JM74" s="60"/>
      <c r="JN74" s="60"/>
      <c r="JO74" s="60"/>
      <c r="JP74" s="60"/>
      <c r="JQ74" s="60"/>
      <c r="JR74" s="60"/>
      <c r="JS74" s="60"/>
      <c r="JT74" s="60"/>
      <c r="JU74" s="60"/>
      <c r="JV74" s="60"/>
      <c r="JW74" s="60"/>
      <c r="JX74" s="60"/>
      <c r="JY74" s="60"/>
      <c r="JZ74" s="61" t="s">
        <v>328</v>
      </c>
      <c r="KA74" s="63" t="s">
        <v>328</v>
      </c>
      <c r="KB74" s="61"/>
      <c r="KC74" s="60"/>
      <c r="KD74" s="60"/>
      <c r="KE74" s="60"/>
      <c r="KF74" s="60"/>
      <c r="KG74" s="60"/>
      <c r="KH74" s="60"/>
      <c r="KI74" s="60"/>
      <c r="KJ74" s="60"/>
      <c r="KK74" s="60"/>
      <c r="KL74" s="60" t="s">
        <v>328</v>
      </c>
      <c r="KM74" s="60"/>
      <c r="KN74" s="60"/>
      <c r="KO74" s="60"/>
      <c r="KP74" s="60"/>
      <c r="KQ74" s="60"/>
      <c r="KR74" s="60"/>
      <c r="KS74" s="60"/>
      <c r="KT74" s="60"/>
      <c r="KU74" s="60"/>
      <c r="KV74" s="60"/>
      <c r="KW74" s="60"/>
      <c r="KX74" s="60"/>
      <c r="KY74" s="60" t="s">
        <v>47</v>
      </c>
      <c r="KZ74" s="60" t="s">
        <v>47</v>
      </c>
      <c r="LA74" s="60" t="s">
        <v>328</v>
      </c>
      <c r="LB74" s="60" t="s">
        <v>328</v>
      </c>
      <c r="LC74" s="60" t="s">
        <v>328</v>
      </c>
      <c r="LD74" s="60" t="s">
        <v>328</v>
      </c>
      <c r="LE74" s="60" t="s">
        <v>328</v>
      </c>
      <c r="LF74" s="60" t="s">
        <v>328</v>
      </c>
      <c r="LG74" s="60" t="s">
        <v>328</v>
      </c>
      <c r="LH74" s="78" t="s">
        <v>328</v>
      </c>
      <c r="LI74" s="61">
        <f t="shared" si="125"/>
        <v>39</v>
      </c>
      <c r="LJ74" s="60">
        <f t="shared" si="126"/>
        <v>0</v>
      </c>
      <c r="LK74" s="60">
        <f t="shared" si="118"/>
        <v>0</v>
      </c>
      <c r="LL74" s="60">
        <f t="shared" si="127"/>
        <v>0</v>
      </c>
      <c r="LM74" s="60">
        <f t="shared" si="119"/>
        <v>2</v>
      </c>
      <c r="LN74" s="60">
        <f t="shared" si="120"/>
        <v>0</v>
      </c>
      <c r="LO74" s="60">
        <f t="shared" si="121"/>
        <v>0</v>
      </c>
      <c r="LP74" s="60">
        <f t="shared" si="122"/>
        <v>11</v>
      </c>
      <c r="LQ74" s="81" t="str">
        <f t="shared" si="123"/>
        <v>ок!</v>
      </c>
      <c r="LR74" s="80">
        <v>2</v>
      </c>
      <c r="LS74" s="61" t="s">
        <v>416</v>
      </c>
      <c r="LT74" s="61" t="s">
        <v>416</v>
      </c>
      <c r="LU74" s="60"/>
      <c r="LV74" s="60"/>
      <c r="LW74" s="60"/>
      <c r="LX74" s="60"/>
      <c r="LY74" s="60"/>
      <c r="LZ74" s="60"/>
      <c r="MA74" s="60"/>
      <c r="MB74" s="60"/>
      <c r="MC74" s="60"/>
      <c r="MD74" s="60"/>
      <c r="ME74" s="60"/>
      <c r="MF74" s="60"/>
      <c r="MG74" s="60"/>
      <c r="MH74" s="60"/>
      <c r="MI74" s="60" t="s">
        <v>47</v>
      </c>
      <c r="MJ74" s="61" t="s">
        <v>328</v>
      </c>
      <c r="MK74" s="63" t="s">
        <v>328</v>
      </c>
      <c r="ML74" s="61"/>
      <c r="MM74" s="60"/>
      <c r="MN74" s="60"/>
      <c r="MO74" s="60"/>
      <c r="MP74" s="60"/>
      <c r="MQ74" s="60"/>
      <c r="MR74" s="60"/>
      <c r="MS74" s="60"/>
      <c r="MT74" s="60"/>
      <c r="MU74" s="60"/>
      <c r="MV74" s="60"/>
      <c r="MW74" s="60"/>
      <c r="MX74" s="60"/>
      <c r="MY74" s="60"/>
      <c r="MZ74" s="60"/>
      <c r="NA74" s="60"/>
      <c r="NB74" s="60"/>
      <c r="NC74" s="60"/>
      <c r="ND74" s="60"/>
      <c r="NE74" s="60"/>
      <c r="NF74" s="60" t="s">
        <v>416</v>
      </c>
      <c r="NG74" s="60" t="s">
        <v>389</v>
      </c>
      <c r="NH74" s="60" t="s">
        <v>389</v>
      </c>
      <c r="NI74" s="60" t="s">
        <v>389</v>
      </c>
      <c r="NJ74" s="60" t="s">
        <v>47</v>
      </c>
      <c r="NK74" s="60" t="s">
        <v>328</v>
      </c>
      <c r="NL74" s="60" t="s">
        <v>328</v>
      </c>
      <c r="NM74" s="60" t="s">
        <v>328</v>
      </c>
      <c r="NN74" s="60" t="s">
        <v>328</v>
      </c>
      <c r="NO74" s="60" t="s">
        <v>328</v>
      </c>
      <c r="NP74" s="60" t="s">
        <v>328</v>
      </c>
      <c r="NQ74" s="60" t="s">
        <v>328</v>
      </c>
      <c r="NR74" s="78" t="s">
        <v>328</v>
      </c>
      <c r="NS74" s="61">
        <f t="shared" si="128"/>
        <v>34</v>
      </c>
      <c r="NT74" s="60">
        <f t="shared" si="129"/>
        <v>6</v>
      </c>
      <c r="NU74" s="60">
        <f t="shared" si="78"/>
        <v>0</v>
      </c>
      <c r="NV74" s="60">
        <f t="shared" si="79"/>
        <v>0</v>
      </c>
      <c r="NW74" s="60">
        <f t="shared" si="80"/>
        <v>2</v>
      </c>
      <c r="NX74" s="60">
        <f t="shared" si="81"/>
        <v>0</v>
      </c>
      <c r="NY74" s="60">
        <f t="shared" si="82"/>
        <v>0</v>
      </c>
      <c r="NZ74" s="60">
        <f t="shared" si="83"/>
        <v>10</v>
      </c>
      <c r="OA74" s="81" t="str">
        <f t="shared" si="84"/>
        <v>ок!</v>
      </c>
      <c r="OB74" s="80">
        <v>3</v>
      </c>
      <c r="OC74" s="61"/>
      <c r="OD74" s="60"/>
      <c r="OE74" s="60"/>
      <c r="OF74" s="60"/>
      <c r="OG74" s="60"/>
      <c r="OH74" s="60"/>
      <c r="OI74" s="60"/>
      <c r="OJ74" s="60"/>
      <c r="OK74" s="60"/>
      <c r="OL74" s="60"/>
      <c r="OM74" s="60"/>
      <c r="ON74" s="60"/>
      <c r="OO74" s="60" t="s">
        <v>389</v>
      </c>
      <c r="OP74" s="60" t="s">
        <v>389</v>
      </c>
      <c r="OQ74" s="60" t="s">
        <v>389</v>
      </c>
      <c r="OR74" s="60" t="s">
        <v>389</v>
      </c>
      <c r="OS74" s="60" t="s">
        <v>389</v>
      </c>
      <c r="OT74" s="61" t="s">
        <v>328</v>
      </c>
      <c r="OU74" s="63" t="s">
        <v>328</v>
      </c>
      <c r="OV74" s="61"/>
      <c r="OW74" s="60"/>
      <c r="OX74" s="60"/>
      <c r="OY74" s="60"/>
      <c r="OZ74" s="60"/>
      <c r="PA74" s="60"/>
      <c r="PB74" s="60"/>
      <c r="PC74" s="60"/>
      <c r="PD74" s="60"/>
      <c r="PE74" s="60"/>
      <c r="PF74" s="60"/>
      <c r="PG74" s="60"/>
      <c r="PH74" s="60"/>
      <c r="PI74" s="60"/>
      <c r="PJ74" s="60"/>
      <c r="PK74" s="60"/>
      <c r="PL74" s="60"/>
      <c r="PM74" s="60" t="s">
        <v>390</v>
      </c>
      <c r="PN74" s="60" t="s">
        <v>390</v>
      </c>
      <c r="PO74" s="60" t="s">
        <v>390</v>
      </c>
      <c r="PP74" s="60" t="s">
        <v>390</v>
      </c>
      <c r="PQ74" s="60" t="s">
        <v>390</v>
      </c>
      <c r="PR74" s="60" t="s">
        <v>408</v>
      </c>
      <c r="PS74" s="60" t="s">
        <v>47</v>
      </c>
      <c r="PT74" s="60" t="s">
        <v>328</v>
      </c>
      <c r="PU74" s="60" t="s">
        <v>328</v>
      </c>
      <c r="PV74" s="60" t="s">
        <v>328</v>
      </c>
      <c r="PW74" s="60" t="s">
        <v>328</v>
      </c>
      <c r="PX74" s="60" t="s">
        <v>328</v>
      </c>
      <c r="PY74" s="60" t="s">
        <v>328</v>
      </c>
      <c r="PZ74" s="60" t="s">
        <v>328</v>
      </c>
      <c r="QA74" s="60" t="s">
        <v>328</v>
      </c>
      <c r="QB74" s="78" t="s">
        <v>328</v>
      </c>
      <c r="QC74" s="61">
        <f t="shared" si="130"/>
        <v>29</v>
      </c>
      <c r="QD74" s="60">
        <f t="shared" si="131"/>
        <v>5</v>
      </c>
      <c r="QE74" s="60">
        <f t="shared" si="94"/>
        <v>0</v>
      </c>
      <c r="QF74" s="60">
        <f t="shared" si="95"/>
        <v>5</v>
      </c>
      <c r="QG74" s="60">
        <f t="shared" si="96"/>
        <v>2</v>
      </c>
      <c r="QH74" s="60">
        <f t="shared" si="97"/>
        <v>0</v>
      </c>
      <c r="QI74" s="60">
        <f t="shared" si="98"/>
        <v>0</v>
      </c>
      <c r="QJ74" s="60">
        <f t="shared" si="99"/>
        <v>11</v>
      </c>
      <c r="QK74" s="81" t="str">
        <f t="shared" si="100"/>
        <v>ок!</v>
      </c>
      <c r="QL74" s="67">
        <v>4</v>
      </c>
      <c r="QM74" s="61"/>
      <c r="QN74" s="61"/>
      <c r="QO74" s="61"/>
      <c r="QP74" s="61"/>
      <c r="QQ74" s="60"/>
      <c r="QR74" s="60"/>
      <c r="QS74" s="60"/>
      <c r="QT74" s="60"/>
      <c r="QU74" s="60"/>
      <c r="QV74" s="60"/>
      <c r="QW74" s="60"/>
      <c r="QX74" s="60"/>
      <c r="QY74" s="60"/>
      <c r="QZ74" s="60"/>
      <c r="RA74" s="60"/>
      <c r="RB74" s="60"/>
      <c r="RC74" s="60"/>
      <c r="RD74" s="61" t="s">
        <v>328</v>
      </c>
      <c r="RE74" s="63" t="s">
        <v>328</v>
      </c>
      <c r="RF74" s="61"/>
      <c r="RG74" s="60"/>
      <c r="RH74" s="60"/>
      <c r="RI74" s="60"/>
      <c r="RJ74" s="60" t="s">
        <v>367</v>
      </c>
      <c r="RK74" s="60" t="s">
        <v>367</v>
      </c>
      <c r="RL74" s="60" t="s">
        <v>367</v>
      </c>
      <c r="RM74" s="60" t="s">
        <v>363</v>
      </c>
      <c r="RN74" s="60" t="s">
        <v>363</v>
      </c>
      <c r="RO74" s="60" t="s">
        <v>363</v>
      </c>
      <c r="RP74" s="60" t="s">
        <v>365</v>
      </c>
      <c r="RQ74" s="60" t="s">
        <v>365</v>
      </c>
      <c r="RR74" s="60" t="s">
        <v>392</v>
      </c>
      <c r="RS74" s="60" t="s">
        <v>417</v>
      </c>
      <c r="RT74" s="60" t="s">
        <v>347</v>
      </c>
      <c r="RU74" s="60" t="s">
        <v>347</v>
      </c>
      <c r="RV74" s="60" t="s">
        <v>347</v>
      </c>
      <c r="RW74" s="60" t="s">
        <v>347</v>
      </c>
      <c r="RX74" s="60" t="s">
        <v>31</v>
      </c>
      <c r="RY74" s="60" t="s">
        <v>31</v>
      </c>
      <c r="RZ74" s="60" t="s">
        <v>31</v>
      </c>
      <c r="SA74" s="60" t="s">
        <v>31</v>
      </c>
      <c r="SB74" s="60" t="s">
        <v>336</v>
      </c>
      <c r="SC74" s="60" t="s">
        <v>336</v>
      </c>
      <c r="SD74" s="60" t="s">
        <v>354</v>
      </c>
      <c r="SE74" s="60" t="s">
        <v>354</v>
      </c>
      <c r="SF74" s="60" t="s">
        <v>354</v>
      </c>
      <c r="SG74" s="60" t="s">
        <v>354</v>
      </c>
      <c r="SH74" s="60" t="s">
        <v>354</v>
      </c>
      <c r="SI74" s="60" t="s">
        <v>354</v>
      </c>
      <c r="SJ74" s="60" t="s">
        <v>354</v>
      </c>
      <c r="SK74" s="60" t="s">
        <v>354</v>
      </c>
      <c r="SL74" s="78" t="s">
        <v>354</v>
      </c>
      <c r="SM74" s="61">
        <f t="shared" si="132"/>
        <v>21</v>
      </c>
      <c r="SN74" s="60">
        <f t="shared" si="133"/>
        <v>0</v>
      </c>
      <c r="SO74" s="60">
        <f t="shared" si="101"/>
        <v>4</v>
      </c>
      <c r="SP74" s="60">
        <f t="shared" si="102"/>
        <v>9</v>
      </c>
      <c r="SQ74" s="60">
        <f t="shared" si="103"/>
        <v>1</v>
      </c>
      <c r="SR74" s="60">
        <f t="shared" si="104"/>
        <v>4</v>
      </c>
      <c r="SS74" s="60">
        <f t="shared" si="105"/>
        <v>2</v>
      </c>
      <c r="ST74" s="60">
        <f t="shared" si="106"/>
        <v>2</v>
      </c>
      <c r="SU74" s="81" t="str">
        <f t="shared" si="107"/>
        <v>ок!</v>
      </c>
      <c r="UW74" s="61"/>
      <c r="UX74" s="60"/>
      <c r="UY74" s="60"/>
      <c r="UZ74" s="60"/>
      <c r="VA74" s="60"/>
      <c r="VB74" s="60"/>
      <c r="VC74" s="60"/>
      <c r="VD74" s="60"/>
      <c r="VE74" s="81"/>
      <c r="XG74" s="61"/>
      <c r="XH74" s="60"/>
      <c r="XI74" s="60"/>
      <c r="XJ74" s="60"/>
      <c r="XK74" s="60"/>
      <c r="XL74" s="60"/>
      <c r="XM74" s="60"/>
      <c r="XN74" s="60"/>
      <c r="XO74" s="81"/>
    </row>
    <row r="75" spans="1:639" hidden="1" x14ac:dyDescent="0.25">
      <c r="A75" s="70" t="str">
        <f t="shared" si="124"/>
        <v>Б24.02.01 Пр-во ЛА(2014)9 кл., очная</v>
      </c>
      <c r="B75" s="177" t="s">
        <v>658</v>
      </c>
      <c r="C75" s="178" t="s">
        <v>92</v>
      </c>
      <c r="D75" s="178" t="s">
        <v>350</v>
      </c>
      <c r="E75" s="178"/>
      <c r="F75" s="177">
        <v>2015</v>
      </c>
      <c r="G75" s="191">
        <f t="shared" si="108"/>
        <v>249</v>
      </c>
      <c r="H75" s="191">
        <f t="shared" si="109"/>
        <v>230</v>
      </c>
      <c r="I75" s="191">
        <f>IF(VLOOKUP(B75,ФГОС!A$3:U$34,5,FALSE)=INT(H75/62),INT(H75/62),"ОШ!")</f>
        <v>3</v>
      </c>
      <c r="J75" s="191">
        <f>IF(VLOOKUP(B75,ФГОС!A$3:U$34,6,FALSE)=INT(MOD(H75,62)/4.332),INT(MOD(H75,62)/4.332),"ОШ!")</f>
        <v>10</v>
      </c>
      <c r="K75" s="191">
        <f t="shared" si="110"/>
        <v>124</v>
      </c>
      <c r="L75" s="191">
        <f t="shared" si="111"/>
        <v>6</v>
      </c>
      <c r="M75" s="191">
        <f t="shared" si="112"/>
        <v>18</v>
      </c>
      <c r="N75" s="191">
        <f t="shared" si="113"/>
        <v>4</v>
      </c>
      <c r="O75" s="191">
        <f t="shared" si="114"/>
        <v>7</v>
      </c>
      <c r="P75" s="191">
        <f t="shared" si="115"/>
        <v>4</v>
      </c>
      <c r="Q75" s="191">
        <f t="shared" si="116"/>
        <v>2</v>
      </c>
      <c r="R75" s="191">
        <f t="shared" si="117"/>
        <v>34</v>
      </c>
      <c r="S75" s="237" t="str">
        <f>IF(VLOOKUP(B75,ФГОС!A$3:U$34,21,FALSE)=SUM(K75:R75),"ок!","ОШ!")</f>
        <v>ок!</v>
      </c>
      <c r="JH75" s="67">
        <v>1</v>
      </c>
      <c r="JI75" s="61"/>
      <c r="JJ75" s="60"/>
      <c r="JK75" s="60"/>
      <c r="JL75" s="60"/>
      <c r="JM75" s="60"/>
      <c r="JN75" s="60"/>
      <c r="JO75" s="60"/>
      <c r="JP75" s="60"/>
      <c r="JQ75" s="60"/>
      <c r="JR75" s="60"/>
      <c r="JS75" s="60"/>
      <c r="JT75" s="60"/>
      <c r="JU75" s="60"/>
      <c r="JV75" s="60"/>
      <c r="JW75" s="60"/>
      <c r="JX75" s="60"/>
      <c r="JY75" s="60"/>
      <c r="JZ75" s="61" t="s">
        <v>328</v>
      </c>
      <c r="KA75" s="63" t="s">
        <v>328</v>
      </c>
      <c r="KB75" s="61"/>
      <c r="KC75" s="60"/>
      <c r="KD75" s="60"/>
      <c r="KE75" s="60"/>
      <c r="KF75" s="60"/>
      <c r="KG75" s="60"/>
      <c r="KH75" s="60"/>
      <c r="KI75" s="60"/>
      <c r="KJ75" s="60"/>
      <c r="KK75" s="60"/>
      <c r="KL75" s="60" t="s">
        <v>328</v>
      </c>
      <c r="KM75" s="60"/>
      <c r="KN75" s="60"/>
      <c r="KO75" s="60"/>
      <c r="KP75" s="60"/>
      <c r="KQ75" s="60"/>
      <c r="KR75" s="60"/>
      <c r="KS75" s="60"/>
      <c r="KT75" s="60"/>
      <c r="KU75" s="60"/>
      <c r="KV75" s="60"/>
      <c r="KW75" s="60"/>
      <c r="KX75" s="60"/>
      <c r="KY75" s="60" t="s">
        <v>47</v>
      </c>
      <c r="KZ75" s="60" t="s">
        <v>47</v>
      </c>
      <c r="LA75" s="60" t="s">
        <v>328</v>
      </c>
      <c r="LB75" s="60" t="s">
        <v>328</v>
      </c>
      <c r="LC75" s="60" t="s">
        <v>328</v>
      </c>
      <c r="LD75" s="60" t="s">
        <v>328</v>
      </c>
      <c r="LE75" s="60" t="s">
        <v>328</v>
      </c>
      <c r="LF75" s="60" t="s">
        <v>328</v>
      </c>
      <c r="LG75" s="60" t="s">
        <v>328</v>
      </c>
      <c r="LH75" s="78" t="s">
        <v>328</v>
      </c>
      <c r="LI75" s="61">
        <f t="shared" si="125"/>
        <v>39</v>
      </c>
      <c r="LJ75" s="60">
        <f t="shared" si="126"/>
        <v>0</v>
      </c>
      <c r="LK75" s="60">
        <f t="shared" si="118"/>
        <v>0</v>
      </c>
      <c r="LL75" s="60">
        <f t="shared" si="127"/>
        <v>0</v>
      </c>
      <c r="LM75" s="60">
        <f t="shared" si="119"/>
        <v>2</v>
      </c>
      <c r="LN75" s="60">
        <f t="shared" si="120"/>
        <v>0</v>
      </c>
      <c r="LO75" s="60">
        <f t="shared" si="121"/>
        <v>0</v>
      </c>
      <c r="LP75" s="60">
        <f t="shared" si="122"/>
        <v>11</v>
      </c>
      <c r="LQ75" s="81" t="str">
        <f t="shared" si="123"/>
        <v>ок!</v>
      </c>
      <c r="LR75" s="80">
        <v>2</v>
      </c>
      <c r="LS75" s="61"/>
      <c r="LT75" s="60"/>
      <c r="LU75" s="60"/>
      <c r="LV75" s="60"/>
      <c r="LW75" s="60"/>
      <c r="LX75" s="60"/>
      <c r="LY75" s="60"/>
      <c r="LZ75" s="60"/>
      <c r="MA75" s="60"/>
      <c r="MB75" s="60"/>
      <c r="MC75" s="60"/>
      <c r="MD75" s="60"/>
      <c r="ME75" s="60"/>
      <c r="MF75" s="60"/>
      <c r="MG75" s="60"/>
      <c r="MH75" s="60"/>
      <c r="MI75" s="60" t="s">
        <v>47</v>
      </c>
      <c r="MJ75" s="61" t="s">
        <v>328</v>
      </c>
      <c r="MK75" s="63" t="s">
        <v>328</v>
      </c>
      <c r="ML75" s="61"/>
      <c r="MM75" s="60"/>
      <c r="MN75" s="60"/>
      <c r="MO75" s="60"/>
      <c r="MP75" s="60"/>
      <c r="MQ75" s="60"/>
      <c r="MR75" s="60"/>
      <c r="MS75" s="60"/>
      <c r="MT75" s="60"/>
      <c r="MU75" s="60"/>
      <c r="MV75" s="60"/>
      <c r="MW75" s="60"/>
      <c r="MX75" s="60"/>
      <c r="MY75" s="60"/>
      <c r="MZ75" s="60"/>
      <c r="NA75" s="60"/>
      <c r="NB75" s="60"/>
      <c r="NC75" s="60"/>
      <c r="ND75" s="60" t="s">
        <v>396</v>
      </c>
      <c r="NE75" s="60" t="s">
        <v>396</v>
      </c>
      <c r="NF75" s="60" t="s">
        <v>396</v>
      </c>
      <c r="NG75" s="60" t="s">
        <v>396</v>
      </c>
      <c r="NH75" s="60" t="s">
        <v>396</v>
      </c>
      <c r="NI75" s="60" t="s">
        <v>396</v>
      </c>
      <c r="NJ75" s="60" t="s">
        <v>47</v>
      </c>
      <c r="NK75" s="60" t="s">
        <v>328</v>
      </c>
      <c r="NL75" s="60" t="s">
        <v>328</v>
      </c>
      <c r="NM75" s="60" t="s">
        <v>328</v>
      </c>
      <c r="NN75" s="60" t="s">
        <v>328</v>
      </c>
      <c r="NO75" s="60" t="s">
        <v>328</v>
      </c>
      <c r="NP75" s="60" t="s">
        <v>328</v>
      </c>
      <c r="NQ75" s="60" t="s">
        <v>328</v>
      </c>
      <c r="NR75" s="78" t="s">
        <v>328</v>
      </c>
      <c r="NS75" s="61">
        <f t="shared" si="128"/>
        <v>34</v>
      </c>
      <c r="NT75" s="60">
        <f t="shared" si="129"/>
        <v>6</v>
      </c>
      <c r="NU75" s="60">
        <f t="shared" si="78"/>
        <v>0</v>
      </c>
      <c r="NV75" s="60">
        <f t="shared" si="79"/>
        <v>0</v>
      </c>
      <c r="NW75" s="60">
        <f t="shared" si="80"/>
        <v>2</v>
      </c>
      <c r="NX75" s="60">
        <f t="shared" si="81"/>
        <v>0</v>
      </c>
      <c r="NY75" s="60">
        <f t="shared" si="82"/>
        <v>0</v>
      </c>
      <c r="NZ75" s="60">
        <f t="shared" si="83"/>
        <v>10</v>
      </c>
      <c r="OA75" s="81" t="str">
        <f t="shared" si="84"/>
        <v>ок!</v>
      </c>
      <c r="OB75" s="80">
        <v>3</v>
      </c>
      <c r="OC75" s="61"/>
      <c r="OD75" s="60"/>
      <c r="OE75" s="60"/>
      <c r="OF75" s="60"/>
      <c r="OG75" s="60"/>
      <c r="OH75" s="60"/>
      <c r="OI75" s="60"/>
      <c r="OJ75" s="60"/>
      <c r="OK75" s="60"/>
      <c r="OL75" s="60"/>
      <c r="OM75" s="60"/>
      <c r="ON75" s="60"/>
      <c r="OO75" s="60" t="s">
        <v>414</v>
      </c>
      <c r="OP75" s="60" t="s">
        <v>414</v>
      </c>
      <c r="OQ75" s="60" t="s">
        <v>414</v>
      </c>
      <c r="OR75" s="60" t="s">
        <v>414</v>
      </c>
      <c r="OS75" s="60" t="s">
        <v>379</v>
      </c>
      <c r="OT75" s="61" t="s">
        <v>328</v>
      </c>
      <c r="OU75" s="63" t="s">
        <v>328</v>
      </c>
      <c r="OV75" s="61"/>
      <c r="OW75" s="60"/>
      <c r="OX75" s="60"/>
      <c r="OY75" s="60"/>
      <c r="OZ75" s="60"/>
      <c r="PA75" s="60"/>
      <c r="PB75" s="60"/>
      <c r="PC75" s="60"/>
      <c r="PD75" s="60"/>
      <c r="PE75" s="60"/>
      <c r="PF75" s="60"/>
      <c r="PG75" s="60"/>
      <c r="PH75" s="60"/>
      <c r="PI75" s="60"/>
      <c r="PJ75" s="60"/>
      <c r="PK75" s="60"/>
      <c r="PL75" s="60"/>
      <c r="PM75" s="60" t="s">
        <v>398</v>
      </c>
      <c r="PN75" s="60" t="s">
        <v>398</v>
      </c>
      <c r="PO75" s="60" t="s">
        <v>398</v>
      </c>
      <c r="PP75" s="60" t="s">
        <v>398</v>
      </c>
      <c r="PQ75" s="60" t="s">
        <v>398</v>
      </c>
      <c r="PR75" s="60" t="s">
        <v>398</v>
      </c>
      <c r="PS75" s="60" t="s">
        <v>370</v>
      </c>
      <c r="PT75" s="60" t="s">
        <v>328</v>
      </c>
      <c r="PU75" s="60" t="s">
        <v>328</v>
      </c>
      <c r="PV75" s="60" t="s">
        <v>328</v>
      </c>
      <c r="PW75" s="60" t="s">
        <v>328</v>
      </c>
      <c r="PX75" s="60" t="s">
        <v>328</v>
      </c>
      <c r="PY75" s="60" t="s">
        <v>328</v>
      </c>
      <c r="PZ75" s="60" t="s">
        <v>328</v>
      </c>
      <c r="QA75" s="60" t="s">
        <v>328</v>
      </c>
      <c r="QB75" s="78" t="s">
        <v>328</v>
      </c>
      <c r="QC75" s="61">
        <f t="shared" si="130"/>
        <v>29</v>
      </c>
      <c r="QD75" s="60">
        <f t="shared" si="131"/>
        <v>0</v>
      </c>
      <c r="QE75" s="60">
        <f t="shared" si="94"/>
        <v>0</v>
      </c>
      <c r="QF75" s="60">
        <f t="shared" si="95"/>
        <v>10</v>
      </c>
      <c r="QG75" s="60">
        <f t="shared" si="96"/>
        <v>2</v>
      </c>
      <c r="QH75" s="60">
        <f t="shared" si="97"/>
        <v>0</v>
      </c>
      <c r="QI75" s="60">
        <f t="shared" si="98"/>
        <v>0</v>
      </c>
      <c r="QJ75" s="60">
        <f t="shared" si="99"/>
        <v>11</v>
      </c>
      <c r="QK75" s="81" t="str">
        <f t="shared" si="100"/>
        <v>ок!</v>
      </c>
      <c r="QL75" s="67">
        <v>4</v>
      </c>
      <c r="QM75" s="61"/>
      <c r="QN75" s="61"/>
      <c r="QO75" s="61"/>
      <c r="QP75" s="61"/>
      <c r="QQ75" s="60"/>
      <c r="QR75" s="60"/>
      <c r="QS75" s="60"/>
      <c r="QT75" s="60"/>
      <c r="QU75" s="60"/>
      <c r="QV75" s="60"/>
      <c r="QW75" s="60"/>
      <c r="QX75" s="60"/>
      <c r="QY75" s="60"/>
      <c r="QZ75" s="60" t="s">
        <v>400</v>
      </c>
      <c r="RA75" s="60" t="s">
        <v>400</v>
      </c>
      <c r="RB75" s="60" t="s">
        <v>400</v>
      </c>
      <c r="RC75" s="60" t="s">
        <v>400</v>
      </c>
      <c r="RD75" s="61" t="s">
        <v>328</v>
      </c>
      <c r="RE75" s="63" t="s">
        <v>328</v>
      </c>
      <c r="RF75" s="61"/>
      <c r="RG75" s="60"/>
      <c r="RH75" s="60"/>
      <c r="RI75" s="60"/>
      <c r="RJ75" s="60"/>
      <c r="RK75" s="60"/>
      <c r="RL75" s="60"/>
      <c r="RM75" s="60"/>
      <c r="RN75" s="60"/>
      <c r="RO75" s="60" t="s">
        <v>367</v>
      </c>
      <c r="RP75" s="60" t="s">
        <v>367</v>
      </c>
      <c r="RQ75" s="60" t="s">
        <v>367</v>
      </c>
      <c r="RR75" s="60" t="s">
        <v>387</v>
      </c>
      <c r="RS75" s="60" t="s">
        <v>401</v>
      </c>
      <c r="RT75" s="60" t="s">
        <v>347</v>
      </c>
      <c r="RU75" s="60" t="s">
        <v>347</v>
      </c>
      <c r="RV75" s="60" t="s">
        <v>347</v>
      </c>
      <c r="RW75" s="60" t="s">
        <v>347</v>
      </c>
      <c r="RX75" s="60" t="s">
        <v>31</v>
      </c>
      <c r="RY75" s="60" t="s">
        <v>31</v>
      </c>
      <c r="RZ75" s="60" t="s">
        <v>31</v>
      </c>
      <c r="SA75" s="60" t="s">
        <v>31</v>
      </c>
      <c r="SB75" s="60" t="s">
        <v>336</v>
      </c>
      <c r="SC75" s="60" t="s">
        <v>336</v>
      </c>
      <c r="SD75" s="60" t="s">
        <v>354</v>
      </c>
      <c r="SE75" s="60" t="s">
        <v>354</v>
      </c>
      <c r="SF75" s="60" t="s">
        <v>354</v>
      </c>
      <c r="SG75" s="60" t="s">
        <v>354</v>
      </c>
      <c r="SH75" s="60" t="s">
        <v>354</v>
      </c>
      <c r="SI75" s="60" t="s">
        <v>354</v>
      </c>
      <c r="SJ75" s="60" t="s">
        <v>354</v>
      </c>
      <c r="SK75" s="60" t="s">
        <v>354</v>
      </c>
      <c r="SL75" s="78" t="s">
        <v>354</v>
      </c>
      <c r="SM75" s="61">
        <f t="shared" si="132"/>
        <v>22</v>
      </c>
      <c r="SN75" s="60">
        <f t="shared" si="133"/>
        <v>0</v>
      </c>
      <c r="SO75" s="60">
        <f t="shared" si="101"/>
        <v>4</v>
      </c>
      <c r="SP75" s="60">
        <f t="shared" si="102"/>
        <v>8</v>
      </c>
      <c r="SQ75" s="60">
        <f t="shared" si="103"/>
        <v>1</v>
      </c>
      <c r="SR75" s="60">
        <f t="shared" si="104"/>
        <v>4</v>
      </c>
      <c r="SS75" s="60">
        <f t="shared" si="105"/>
        <v>2</v>
      </c>
      <c r="ST75" s="60">
        <f t="shared" si="106"/>
        <v>2</v>
      </c>
      <c r="SU75" s="81" t="str">
        <f t="shared" si="107"/>
        <v>ок!</v>
      </c>
      <c r="SV75" s="68"/>
      <c r="SW75" s="68"/>
      <c r="SX75" s="68"/>
      <c r="SY75" s="68"/>
      <c r="SZ75" s="68"/>
      <c r="TA75" s="68"/>
      <c r="TB75" s="68"/>
      <c r="TC75" s="68"/>
      <c r="TD75" s="68"/>
      <c r="TE75" s="68"/>
      <c r="TF75" s="68"/>
      <c r="TG75" s="68"/>
      <c r="TH75" s="68"/>
      <c r="TI75" s="68"/>
      <c r="TJ75" s="68"/>
      <c r="TK75" s="68"/>
      <c r="TL75" s="68"/>
      <c r="TM75" s="68"/>
      <c r="TN75" s="68"/>
      <c r="TO75" s="68"/>
      <c r="TP75" s="68"/>
      <c r="TQ75" s="68"/>
      <c r="TR75" s="68"/>
      <c r="TS75" s="68"/>
      <c r="TT75" s="68"/>
      <c r="TU75" s="68"/>
      <c r="TV75" s="68"/>
      <c r="TW75" s="68"/>
      <c r="TX75" s="68"/>
      <c r="TY75" s="68"/>
      <c r="TZ75" s="68"/>
      <c r="UA75" s="68"/>
      <c r="UB75" s="68"/>
      <c r="UC75" s="68"/>
      <c r="UD75" s="68"/>
      <c r="UE75" s="68"/>
      <c r="UF75" s="68"/>
      <c r="UG75" s="68"/>
      <c r="UH75" s="68"/>
      <c r="UI75" s="68"/>
      <c r="UJ75" s="68"/>
      <c r="UK75" s="68"/>
      <c r="UL75" s="68"/>
      <c r="UM75" s="68"/>
      <c r="UN75" s="68"/>
      <c r="UO75" s="68"/>
      <c r="UP75" s="68"/>
      <c r="UQ75" s="68"/>
      <c r="UR75" s="68"/>
      <c r="US75" s="68"/>
      <c r="UT75" s="68"/>
      <c r="UU75" s="68"/>
      <c r="UV75" s="68"/>
      <c r="UW75" s="61"/>
      <c r="UX75" s="60"/>
      <c r="UY75" s="60"/>
      <c r="UZ75" s="60"/>
      <c r="VA75" s="60"/>
      <c r="VB75" s="60"/>
      <c r="VC75" s="60"/>
      <c r="VD75" s="60"/>
      <c r="VE75" s="81"/>
      <c r="XG75" s="61"/>
      <c r="XH75" s="60"/>
      <c r="XI75" s="60"/>
      <c r="XJ75" s="60"/>
      <c r="XK75" s="60"/>
      <c r="XL75" s="60"/>
      <c r="XM75" s="60"/>
      <c r="XN75" s="60"/>
      <c r="XO75" s="81"/>
    </row>
    <row r="76" spans="1:639" hidden="1" x14ac:dyDescent="0.25">
      <c r="A76" s="70" t="str">
        <f t="shared" si="124"/>
        <v>Б24.02.02 Пр-во АД(2014)9 кл., очная</v>
      </c>
      <c r="B76" s="177" t="s">
        <v>657</v>
      </c>
      <c r="C76" s="178" t="s">
        <v>92</v>
      </c>
      <c r="D76" s="178" t="s">
        <v>350</v>
      </c>
      <c r="E76" s="178"/>
      <c r="F76" s="177">
        <v>2015</v>
      </c>
      <c r="G76" s="191">
        <f t="shared" si="108"/>
        <v>249</v>
      </c>
      <c r="H76" s="191">
        <f t="shared" si="109"/>
        <v>230</v>
      </c>
      <c r="I76" s="191">
        <f>IF(VLOOKUP(B76,ФГОС!A$3:U$34,5,FALSE)=INT(H76/62),INT(H76/62),"ОШ!")</f>
        <v>3</v>
      </c>
      <c r="J76" s="191">
        <f>IF(VLOOKUP(B76,ФГОС!A$3:U$34,6,FALSE)=INT(MOD(H76,62)/4.332),INT(MOD(H76,62)/4.332),"ОШ!")</f>
        <v>10</v>
      </c>
      <c r="K76" s="191">
        <f t="shared" si="110"/>
        <v>125</v>
      </c>
      <c r="L76" s="191">
        <f t="shared" si="111"/>
        <v>5</v>
      </c>
      <c r="M76" s="191">
        <f t="shared" si="112"/>
        <v>18</v>
      </c>
      <c r="N76" s="191">
        <f t="shared" si="113"/>
        <v>4</v>
      </c>
      <c r="O76" s="191">
        <f t="shared" si="114"/>
        <v>7</v>
      </c>
      <c r="P76" s="191">
        <f t="shared" si="115"/>
        <v>4</v>
      </c>
      <c r="Q76" s="191">
        <f t="shared" si="116"/>
        <v>2</v>
      </c>
      <c r="R76" s="191">
        <f t="shared" si="117"/>
        <v>34</v>
      </c>
      <c r="S76" s="237" t="str">
        <f>IF(VLOOKUP(B76,ФГОС!A$3:U$34,21,FALSE)=SUM(K76:R76),"ок!","ОШ!")</f>
        <v>ок!</v>
      </c>
      <c r="JH76" s="67">
        <v>1</v>
      </c>
      <c r="JI76" s="61"/>
      <c r="JJ76" s="60"/>
      <c r="JK76" s="60"/>
      <c r="JL76" s="60"/>
      <c r="JM76" s="60"/>
      <c r="JN76" s="60"/>
      <c r="JO76" s="60"/>
      <c r="JP76" s="60"/>
      <c r="JQ76" s="60"/>
      <c r="JR76" s="60"/>
      <c r="JS76" s="60"/>
      <c r="JT76" s="60"/>
      <c r="JU76" s="60"/>
      <c r="JV76" s="60"/>
      <c r="JW76" s="60"/>
      <c r="JX76" s="60"/>
      <c r="JY76" s="60"/>
      <c r="JZ76" s="61" t="s">
        <v>328</v>
      </c>
      <c r="KA76" s="63" t="s">
        <v>328</v>
      </c>
      <c r="KB76" s="61"/>
      <c r="KC76" s="60"/>
      <c r="KD76" s="60"/>
      <c r="KE76" s="60"/>
      <c r="KF76" s="60"/>
      <c r="KG76" s="60"/>
      <c r="KH76" s="60"/>
      <c r="KI76" s="60"/>
      <c r="KJ76" s="60"/>
      <c r="KK76" s="60"/>
      <c r="KL76" s="60" t="s">
        <v>328</v>
      </c>
      <c r="KM76" s="60"/>
      <c r="KN76" s="60"/>
      <c r="KO76" s="60"/>
      <c r="KP76" s="60"/>
      <c r="KQ76" s="60"/>
      <c r="KR76" s="60"/>
      <c r="KS76" s="60"/>
      <c r="KT76" s="60"/>
      <c r="KU76" s="60"/>
      <c r="KV76" s="60"/>
      <c r="KW76" s="60"/>
      <c r="KX76" s="60"/>
      <c r="KY76" s="60" t="s">
        <v>47</v>
      </c>
      <c r="KZ76" s="60" t="s">
        <v>47</v>
      </c>
      <c r="LA76" s="60" t="s">
        <v>328</v>
      </c>
      <c r="LB76" s="60" t="s">
        <v>328</v>
      </c>
      <c r="LC76" s="60" t="s">
        <v>328</v>
      </c>
      <c r="LD76" s="60" t="s">
        <v>328</v>
      </c>
      <c r="LE76" s="60" t="s">
        <v>328</v>
      </c>
      <c r="LF76" s="60" t="s">
        <v>328</v>
      </c>
      <c r="LG76" s="60" t="s">
        <v>328</v>
      </c>
      <c r="LH76" s="78" t="s">
        <v>328</v>
      </c>
      <c r="LI76" s="61">
        <f t="shared" si="125"/>
        <v>39</v>
      </c>
      <c r="LJ76" s="60">
        <f t="shared" si="126"/>
        <v>0</v>
      </c>
      <c r="LK76" s="60">
        <f t="shared" si="118"/>
        <v>0</v>
      </c>
      <c r="LL76" s="60">
        <f t="shared" si="127"/>
        <v>0</v>
      </c>
      <c r="LM76" s="60">
        <f t="shared" si="119"/>
        <v>2</v>
      </c>
      <c r="LN76" s="60">
        <f t="shared" si="120"/>
        <v>0</v>
      </c>
      <c r="LO76" s="60">
        <f t="shared" si="121"/>
        <v>0</v>
      </c>
      <c r="LP76" s="60">
        <f t="shared" si="122"/>
        <v>11</v>
      </c>
      <c r="LQ76" s="81" t="str">
        <f t="shared" si="123"/>
        <v>ок!</v>
      </c>
      <c r="LR76" s="80">
        <v>2</v>
      </c>
      <c r="LS76" s="61"/>
      <c r="LT76" s="60"/>
      <c r="LU76" s="60"/>
      <c r="LV76" s="60"/>
      <c r="LW76" s="60"/>
      <c r="LX76" s="60"/>
      <c r="LY76" s="60"/>
      <c r="LZ76" s="60"/>
      <c r="MA76" s="60"/>
      <c r="MB76" s="60"/>
      <c r="MC76" s="60"/>
      <c r="MD76" s="60"/>
      <c r="ME76" s="60"/>
      <c r="MF76" s="60"/>
      <c r="MG76" s="60"/>
      <c r="MH76" s="60"/>
      <c r="MI76" s="60" t="s">
        <v>47</v>
      </c>
      <c r="MJ76" s="61" t="s">
        <v>328</v>
      </c>
      <c r="MK76" s="63" t="s">
        <v>328</v>
      </c>
      <c r="ML76" s="61"/>
      <c r="MM76" s="60"/>
      <c r="MN76" s="60"/>
      <c r="MO76" s="60"/>
      <c r="MP76" s="60"/>
      <c r="MQ76" s="60"/>
      <c r="MR76" s="60"/>
      <c r="MS76" s="60"/>
      <c r="MT76" s="60"/>
      <c r="MU76" s="60"/>
      <c r="MV76" s="60"/>
      <c r="MW76" s="60"/>
      <c r="MX76" s="60"/>
      <c r="MY76" s="60"/>
      <c r="MZ76" s="60"/>
      <c r="NA76" s="60"/>
      <c r="NB76" s="60"/>
      <c r="NC76" s="60"/>
      <c r="ND76" s="60" t="s">
        <v>396</v>
      </c>
      <c r="NE76" s="60" t="s">
        <v>396</v>
      </c>
      <c r="NF76" s="60" t="s">
        <v>396</v>
      </c>
      <c r="NG76" s="60" t="s">
        <v>396</v>
      </c>
      <c r="NH76" s="60" t="s">
        <v>396</v>
      </c>
      <c r="NI76" s="60" t="s">
        <v>414</v>
      </c>
      <c r="NJ76" s="60" t="s">
        <v>47</v>
      </c>
      <c r="NK76" s="60" t="s">
        <v>328</v>
      </c>
      <c r="NL76" s="60" t="s">
        <v>328</v>
      </c>
      <c r="NM76" s="60" t="s">
        <v>328</v>
      </c>
      <c r="NN76" s="60" t="s">
        <v>328</v>
      </c>
      <c r="NO76" s="60" t="s">
        <v>328</v>
      </c>
      <c r="NP76" s="60" t="s">
        <v>328</v>
      </c>
      <c r="NQ76" s="60" t="s">
        <v>328</v>
      </c>
      <c r="NR76" s="78" t="s">
        <v>328</v>
      </c>
      <c r="NS76" s="61">
        <f t="shared" si="128"/>
        <v>34</v>
      </c>
      <c r="NT76" s="60">
        <f t="shared" si="129"/>
        <v>5</v>
      </c>
      <c r="NU76" s="60">
        <f t="shared" si="78"/>
        <v>0</v>
      </c>
      <c r="NV76" s="60">
        <f t="shared" si="79"/>
        <v>1</v>
      </c>
      <c r="NW76" s="60">
        <f t="shared" si="80"/>
        <v>2</v>
      </c>
      <c r="NX76" s="60">
        <f t="shared" si="81"/>
        <v>0</v>
      </c>
      <c r="NY76" s="60">
        <f t="shared" si="82"/>
        <v>0</v>
      </c>
      <c r="NZ76" s="60">
        <f t="shared" si="83"/>
        <v>10</v>
      </c>
      <c r="OA76" s="81" t="str">
        <f t="shared" si="84"/>
        <v>ок!</v>
      </c>
      <c r="OB76" s="80">
        <v>3</v>
      </c>
      <c r="OC76" s="61"/>
      <c r="OD76" s="60"/>
      <c r="OE76" s="60"/>
      <c r="OF76" s="60"/>
      <c r="OG76" s="60"/>
      <c r="OH76" s="60"/>
      <c r="OI76" s="60"/>
      <c r="OJ76" s="60"/>
      <c r="OK76" s="60"/>
      <c r="OL76" s="60"/>
      <c r="OM76" s="60"/>
      <c r="ON76" s="60"/>
      <c r="OO76" s="60"/>
      <c r="OP76" s="60" t="s">
        <v>414</v>
      </c>
      <c r="OQ76" s="60" t="s">
        <v>414</v>
      </c>
      <c r="OR76" s="60" t="s">
        <v>414</v>
      </c>
      <c r="OS76" s="60" t="s">
        <v>360</v>
      </c>
      <c r="OT76" s="61" t="s">
        <v>328</v>
      </c>
      <c r="OU76" s="63" t="s">
        <v>328</v>
      </c>
      <c r="OV76" s="61"/>
      <c r="OW76" s="60"/>
      <c r="OX76" s="60"/>
      <c r="OY76" s="60"/>
      <c r="OZ76" s="60"/>
      <c r="PA76" s="60"/>
      <c r="PB76" s="60"/>
      <c r="PC76" s="60"/>
      <c r="PD76" s="60"/>
      <c r="PE76" s="60"/>
      <c r="PF76" s="60"/>
      <c r="PG76" s="60"/>
      <c r="PH76" s="60"/>
      <c r="PI76" s="60"/>
      <c r="PJ76" s="60"/>
      <c r="PK76" s="60"/>
      <c r="PL76" s="60"/>
      <c r="PM76" s="60" t="s">
        <v>400</v>
      </c>
      <c r="PN76" s="60" t="s">
        <v>400</v>
      </c>
      <c r="PO76" s="60" t="s">
        <v>400</v>
      </c>
      <c r="PP76" s="60" t="s">
        <v>400</v>
      </c>
      <c r="PQ76" s="60" t="s">
        <v>400</v>
      </c>
      <c r="PR76" s="60" t="s">
        <v>400</v>
      </c>
      <c r="PS76" s="60" t="s">
        <v>369</v>
      </c>
      <c r="PT76" s="60" t="s">
        <v>328</v>
      </c>
      <c r="PU76" s="60" t="s">
        <v>328</v>
      </c>
      <c r="PV76" s="60" t="s">
        <v>328</v>
      </c>
      <c r="PW76" s="60" t="s">
        <v>328</v>
      </c>
      <c r="PX76" s="60" t="s">
        <v>328</v>
      </c>
      <c r="PY76" s="60" t="s">
        <v>328</v>
      </c>
      <c r="PZ76" s="60" t="s">
        <v>328</v>
      </c>
      <c r="QA76" s="60" t="s">
        <v>328</v>
      </c>
      <c r="QB76" s="78" t="s">
        <v>328</v>
      </c>
      <c r="QC76" s="61">
        <f t="shared" si="130"/>
        <v>30</v>
      </c>
      <c r="QD76" s="60">
        <f t="shared" si="131"/>
        <v>0</v>
      </c>
      <c r="QE76" s="60">
        <f t="shared" si="94"/>
        <v>0</v>
      </c>
      <c r="QF76" s="60">
        <f t="shared" si="95"/>
        <v>9</v>
      </c>
      <c r="QG76" s="60">
        <f t="shared" si="96"/>
        <v>2</v>
      </c>
      <c r="QH76" s="60">
        <f t="shared" si="97"/>
        <v>0</v>
      </c>
      <c r="QI76" s="60">
        <f t="shared" si="98"/>
        <v>0</v>
      </c>
      <c r="QJ76" s="60">
        <f t="shared" si="99"/>
        <v>11</v>
      </c>
      <c r="QK76" s="81" t="str">
        <f t="shared" si="100"/>
        <v>ок!</v>
      </c>
      <c r="QL76" s="67">
        <v>4</v>
      </c>
      <c r="QM76" s="61"/>
      <c r="QN76" s="61"/>
      <c r="QO76" s="61"/>
      <c r="QP76" s="61"/>
      <c r="QQ76" s="60"/>
      <c r="QR76" s="60"/>
      <c r="QS76" s="60"/>
      <c r="QT76" s="60"/>
      <c r="QU76" s="60"/>
      <c r="QV76" s="60"/>
      <c r="QW76" s="60"/>
      <c r="QX76" s="60"/>
      <c r="QY76" s="60"/>
      <c r="QZ76" s="60" t="s">
        <v>398</v>
      </c>
      <c r="RA76" s="60" t="s">
        <v>398</v>
      </c>
      <c r="RB76" s="60" t="s">
        <v>398</v>
      </c>
      <c r="RC76" s="60" t="s">
        <v>398</v>
      </c>
      <c r="RD76" s="61" t="s">
        <v>328</v>
      </c>
      <c r="RE76" s="63" t="s">
        <v>328</v>
      </c>
      <c r="RF76" s="61"/>
      <c r="RG76" s="60"/>
      <c r="RH76" s="60"/>
      <c r="RI76" s="60"/>
      <c r="RJ76" s="60"/>
      <c r="RK76" s="60"/>
      <c r="RL76" s="60"/>
      <c r="RM76" s="60"/>
      <c r="RN76" s="60"/>
      <c r="RO76" s="60" t="s">
        <v>363</v>
      </c>
      <c r="RP76" s="60" t="s">
        <v>363</v>
      </c>
      <c r="RQ76" s="60" t="s">
        <v>363</v>
      </c>
      <c r="RR76" s="60" t="s">
        <v>387</v>
      </c>
      <c r="RS76" s="60" t="s">
        <v>395</v>
      </c>
      <c r="RT76" s="60" t="s">
        <v>347</v>
      </c>
      <c r="RU76" s="60" t="s">
        <v>347</v>
      </c>
      <c r="RV76" s="60" t="s">
        <v>347</v>
      </c>
      <c r="RW76" s="60" t="s">
        <v>347</v>
      </c>
      <c r="RX76" s="60" t="s">
        <v>31</v>
      </c>
      <c r="RY76" s="60" t="s">
        <v>31</v>
      </c>
      <c r="RZ76" s="60" t="s">
        <v>31</v>
      </c>
      <c r="SA76" s="60" t="s">
        <v>31</v>
      </c>
      <c r="SB76" s="60" t="s">
        <v>336</v>
      </c>
      <c r="SC76" s="60" t="s">
        <v>336</v>
      </c>
      <c r="SD76" s="60" t="s">
        <v>354</v>
      </c>
      <c r="SE76" s="60" t="s">
        <v>354</v>
      </c>
      <c r="SF76" s="60" t="s">
        <v>354</v>
      </c>
      <c r="SG76" s="60" t="s">
        <v>354</v>
      </c>
      <c r="SH76" s="60" t="s">
        <v>354</v>
      </c>
      <c r="SI76" s="60" t="s">
        <v>354</v>
      </c>
      <c r="SJ76" s="60" t="s">
        <v>354</v>
      </c>
      <c r="SK76" s="60" t="s">
        <v>354</v>
      </c>
      <c r="SL76" s="78" t="s">
        <v>354</v>
      </c>
      <c r="SM76" s="61">
        <f t="shared" si="132"/>
        <v>22</v>
      </c>
      <c r="SN76" s="60">
        <f t="shared" si="133"/>
        <v>0</v>
      </c>
      <c r="SO76" s="60">
        <f t="shared" si="101"/>
        <v>4</v>
      </c>
      <c r="SP76" s="60">
        <f t="shared" si="102"/>
        <v>8</v>
      </c>
      <c r="SQ76" s="60">
        <f t="shared" si="103"/>
        <v>1</v>
      </c>
      <c r="SR76" s="60">
        <f t="shared" si="104"/>
        <v>4</v>
      </c>
      <c r="SS76" s="60">
        <f t="shared" si="105"/>
        <v>2</v>
      </c>
      <c r="ST76" s="60">
        <f t="shared" si="106"/>
        <v>2</v>
      </c>
      <c r="SU76" s="81" t="str">
        <f t="shared" si="107"/>
        <v>ок!</v>
      </c>
      <c r="SV76" s="68"/>
      <c r="SW76" s="68"/>
      <c r="SX76" s="68"/>
      <c r="SY76" s="68"/>
      <c r="SZ76" s="68"/>
      <c r="TA76" s="68"/>
      <c r="TB76" s="68"/>
      <c r="TC76" s="68"/>
      <c r="TD76" s="68"/>
      <c r="TE76" s="68"/>
      <c r="TF76" s="68"/>
      <c r="TG76" s="68"/>
      <c r="TH76" s="68"/>
      <c r="TI76" s="68"/>
      <c r="TJ76" s="68"/>
      <c r="TK76" s="68"/>
      <c r="TL76" s="68"/>
      <c r="TM76" s="68"/>
      <c r="TN76" s="68"/>
      <c r="TO76" s="68"/>
      <c r="TP76" s="68"/>
      <c r="TQ76" s="68"/>
      <c r="TR76" s="68"/>
      <c r="TS76" s="68"/>
      <c r="TT76" s="68"/>
      <c r="TU76" s="68"/>
      <c r="TV76" s="68"/>
      <c r="TW76" s="68"/>
      <c r="TX76" s="68"/>
      <c r="TY76" s="68"/>
      <c r="TZ76" s="68"/>
      <c r="UA76" s="68"/>
      <c r="UB76" s="68"/>
      <c r="UC76" s="68"/>
      <c r="UD76" s="68"/>
      <c r="UE76" s="68"/>
      <c r="UF76" s="68"/>
      <c r="UG76" s="68"/>
      <c r="UH76" s="68"/>
      <c r="UI76" s="68"/>
      <c r="UJ76" s="68"/>
      <c r="UK76" s="68"/>
      <c r="UL76" s="68"/>
      <c r="UM76" s="68"/>
      <c r="UN76" s="68"/>
      <c r="UO76" s="68"/>
      <c r="UP76" s="68"/>
      <c r="UQ76" s="68"/>
      <c r="UR76" s="68"/>
      <c r="US76" s="68"/>
      <c r="UT76" s="68"/>
      <c r="UU76" s="68"/>
      <c r="UV76" s="68"/>
      <c r="UW76" s="61"/>
      <c r="UX76" s="60"/>
      <c r="UY76" s="60"/>
      <c r="UZ76" s="60"/>
      <c r="VA76" s="60"/>
      <c r="VB76" s="60"/>
      <c r="VC76" s="60"/>
      <c r="VD76" s="60"/>
      <c r="VE76" s="81"/>
      <c r="XG76" s="61"/>
      <c r="XH76" s="60"/>
      <c r="XI76" s="60"/>
      <c r="XJ76" s="60"/>
      <c r="XK76" s="60"/>
      <c r="XL76" s="60"/>
      <c r="XM76" s="60"/>
      <c r="XN76" s="60"/>
      <c r="XO76" s="81"/>
    </row>
    <row r="77" spans="1:639" hidden="1" x14ac:dyDescent="0.25">
      <c r="A77" s="70" t="str">
        <f t="shared" si="124"/>
        <v>У38.02.01 Экономика и бухучет(2014)9 кл., очная</v>
      </c>
      <c r="B77" s="177" t="s">
        <v>677</v>
      </c>
      <c r="C77" s="178" t="s">
        <v>92</v>
      </c>
      <c r="D77" s="178" t="s">
        <v>350</v>
      </c>
      <c r="E77" s="178"/>
      <c r="F77" s="177">
        <v>2015</v>
      </c>
      <c r="G77" s="191">
        <f t="shared" si="108"/>
        <v>249</v>
      </c>
      <c r="H77" s="191">
        <f t="shared" si="109"/>
        <v>230</v>
      </c>
      <c r="I77" s="191">
        <f>IF(VLOOKUP(B77,ФГОС!A$3:U$34,5,FALSE)=INT(H77/62),INT(H77/62),"ОШ!")</f>
        <v>3</v>
      </c>
      <c r="J77" s="191">
        <f>IF(VLOOKUP(B77,ФГОС!A$3:U$34,6,FALSE)=INT(MOD(H77,62)/4.332),INT(MOD(H77,62)/4.332),"ОШ!")</f>
        <v>10</v>
      </c>
      <c r="K77" s="191">
        <f t="shared" si="110"/>
        <v>134</v>
      </c>
      <c r="L77" s="191">
        <f t="shared" si="111"/>
        <v>6</v>
      </c>
      <c r="M77" s="191">
        <f t="shared" si="112"/>
        <v>8</v>
      </c>
      <c r="N77" s="191">
        <f t="shared" si="113"/>
        <v>4</v>
      </c>
      <c r="O77" s="191">
        <f t="shared" si="114"/>
        <v>7</v>
      </c>
      <c r="P77" s="191">
        <f t="shared" si="115"/>
        <v>4</v>
      </c>
      <c r="Q77" s="191">
        <f t="shared" si="116"/>
        <v>2</v>
      </c>
      <c r="R77" s="191">
        <f t="shared" si="117"/>
        <v>34</v>
      </c>
      <c r="S77" s="237" t="str">
        <f>IF(VLOOKUP(B77,ФГОС!A$3:U$34,21,FALSE)=SUM(K77:R77),"ок!","ОШ!")</f>
        <v>ок!</v>
      </c>
      <c r="JH77" s="67">
        <v>1</v>
      </c>
      <c r="JI77" s="61"/>
      <c r="JJ77" s="60"/>
      <c r="JK77" s="60"/>
      <c r="JL77" s="60"/>
      <c r="JM77" s="60"/>
      <c r="JN77" s="60"/>
      <c r="JO77" s="60"/>
      <c r="JP77" s="60"/>
      <c r="JQ77" s="60"/>
      <c r="JR77" s="60"/>
      <c r="JS77" s="60"/>
      <c r="JT77" s="60"/>
      <c r="JU77" s="60"/>
      <c r="JV77" s="60"/>
      <c r="JW77" s="60"/>
      <c r="JX77" s="60"/>
      <c r="JY77" s="60"/>
      <c r="JZ77" s="61" t="s">
        <v>328</v>
      </c>
      <c r="KA77" s="63" t="s">
        <v>328</v>
      </c>
      <c r="KB77" s="61"/>
      <c r="KC77" s="60"/>
      <c r="KD77" s="60"/>
      <c r="KE77" s="60"/>
      <c r="KF77" s="60"/>
      <c r="KG77" s="60"/>
      <c r="KH77" s="60"/>
      <c r="KI77" s="60"/>
      <c r="KJ77" s="60"/>
      <c r="KK77" s="60"/>
      <c r="KL77" s="60" t="s">
        <v>328</v>
      </c>
      <c r="KM77" s="60"/>
      <c r="KN77" s="60"/>
      <c r="KO77" s="60"/>
      <c r="KP77" s="60"/>
      <c r="KQ77" s="60"/>
      <c r="KR77" s="60"/>
      <c r="KS77" s="60"/>
      <c r="KT77" s="60"/>
      <c r="KU77" s="60"/>
      <c r="KV77" s="60"/>
      <c r="KW77" s="60"/>
      <c r="KX77" s="60"/>
      <c r="KY77" s="60" t="s">
        <v>47</v>
      </c>
      <c r="KZ77" s="60" t="s">
        <v>47</v>
      </c>
      <c r="LA77" s="60" t="s">
        <v>328</v>
      </c>
      <c r="LB77" s="60" t="s">
        <v>328</v>
      </c>
      <c r="LC77" s="60" t="s">
        <v>328</v>
      </c>
      <c r="LD77" s="60" t="s">
        <v>328</v>
      </c>
      <c r="LE77" s="60" t="s">
        <v>328</v>
      </c>
      <c r="LF77" s="60" t="s">
        <v>328</v>
      </c>
      <c r="LG77" s="60" t="s">
        <v>328</v>
      </c>
      <c r="LH77" s="78" t="s">
        <v>328</v>
      </c>
      <c r="LI77" s="61">
        <f t="shared" si="125"/>
        <v>39</v>
      </c>
      <c r="LJ77" s="60">
        <f t="shared" si="126"/>
        <v>0</v>
      </c>
      <c r="LK77" s="60">
        <f t="shared" si="118"/>
        <v>0</v>
      </c>
      <c r="LL77" s="60">
        <f t="shared" si="127"/>
        <v>0</v>
      </c>
      <c r="LM77" s="60">
        <f t="shared" si="119"/>
        <v>2</v>
      </c>
      <c r="LN77" s="60">
        <f t="shared" si="120"/>
        <v>0</v>
      </c>
      <c r="LO77" s="60">
        <f t="shared" si="121"/>
        <v>0</v>
      </c>
      <c r="LP77" s="60">
        <f t="shared" si="122"/>
        <v>11</v>
      </c>
      <c r="LQ77" s="81" t="str">
        <f t="shared" si="123"/>
        <v>ок!</v>
      </c>
      <c r="LR77" s="80">
        <v>2</v>
      </c>
      <c r="LS77" s="61"/>
      <c r="LT77" s="60"/>
      <c r="LU77" s="60"/>
      <c r="LV77" s="60"/>
      <c r="LW77" s="60"/>
      <c r="LX77" s="60"/>
      <c r="LY77" s="60"/>
      <c r="LZ77" s="60"/>
      <c r="MA77" s="60"/>
      <c r="MB77" s="60"/>
      <c r="MC77" s="60"/>
      <c r="MD77" s="60"/>
      <c r="ME77" s="60"/>
      <c r="MF77" s="60"/>
      <c r="MG77" s="60"/>
      <c r="MH77" s="60"/>
      <c r="MI77" s="60"/>
      <c r="MJ77" s="61" t="s">
        <v>328</v>
      </c>
      <c r="MK77" s="63" t="s">
        <v>328</v>
      </c>
      <c r="ML77" s="61"/>
      <c r="MM77" s="60"/>
      <c r="MN77" s="60"/>
      <c r="MO77" s="60"/>
      <c r="MP77" s="60"/>
      <c r="MQ77" s="60"/>
      <c r="MR77" s="60"/>
      <c r="MS77" s="60"/>
      <c r="MT77" s="60"/>
      <c r="MU77" s="60"/>
      <c r="MV77" s="60"/>
      <c r="MW77" s="60"/>
      <c r="MX77" s="60"/>
      <c r="MY77" s="60"/>
      <c r="MZ77" s="60"/>
      <c r="NA77" s="60"/>
      <c r="NB77" s="60"/>
      <c r="NC77" s="60"/>
      <c r="ND77" s="60"/>
      <c r="NE77" s="60"/>
      <c r="NF77" s="60"/>
      <c r="NG77" s="60" t="s">
        <v>714</v>
      </c>
      <c r="NH77" s="60" t="s">
        <v>419</v>
      </c>
      <c r="NI77" s="60" t="s">
        <v>359</v>
      </c>
      <c r="NJ77" s="60" t="s">
        <v>328</v>
      </c>
      <c r="NK77" s="60" t="s">
        <v>328</v>
      </c>
      <c r="NL77" s="60" t="s">
        <v>328</v>
      </c>
      <c r="NM77" s="60" t="s">
        <v>328</v>
      </c>
      <c r="NN77" s="60" t="s">
        <v>328</v>
      </c>
      <c r="NO77" s="60" t="s">
        <v>328</v>
      </c>
      <c r="NP77" s="60" t="s">
        <v>328</v>
      </c>
      <c r="NQ77" s="60" t="s">
        <v>328</v>
      </c>
      <c r="NR77" s="78" t="s">
        <v>328</v>
      </c>
      <c r="NS77" s="61">
        <f t="shared" si="128"/>
        <v>38</v>
      </c>
      <c r="NT77" s="60">
        <f t="shared" si="129"/>
        <v>1</v>
      </c>
      <c r="NU77" s="60">
        <f t="shared" si="78"/>
        <v>0</v>
      </c>
      <c r="NV77" s="60">
        <f t="shared" si="79"/>
        <v>1</v>
      </c>
      <c r="NW77" s="60">
        <f t="shared" si="80"/>
        <v>1</v>
      </c>
      <c r="NX77" s="60">
        <f t="shared" si="81"/>
        <v>0</v>
      </c>
      <c r="NY77" s="60">
        <f t="shared" si="82"/>
        <v>0</v>
      </c>
      <c r="NZ77" s="60">
        <f t="shared" si="83"/>
        <v>11</v>
      </c>
      <c r="OA77" s="81" t="str">
        <f t="shared" si="84"/>
        <v>ок!</v>
      </c>
      <c r="OB77" s="80">
        <v>3</v>
      </c>
      <c r="OC77" s="61"/>
      <c r="OD77" s="60"/>
      <c r="OE77" s="60"/>
      <c r="OF77" s="60"/>
      <c r="OG77" s="60"/>
      <c r="OH77" s="60"/>
      <c r="OI77" s="60"/>
      <c r="OJ77" s="60"/>
      <c r="OK77" s="60"/>
      <c r="OL77" s="60"/>
      <c r="OM77" s="60"/>
      <c r="ON77" s="60"/>
      <c r="OO77" s="60"/>
      <c r="OP77" s="60" t="s">
        <v>715</v>
      </c>
      <c r="OQ77" s="60" t="s">
        <v>406</v>
      </c>
      <c r="OR77" s="60" t="s">
        <v>406</v>
      </c>
      <c r="OS77" s="60" t="s">
        <v>369</v>
      </c>
      <c r="OT77" s="61" t="s">
        <v>328</v>
      </c>
      <c r="OU77" s="63" t="s">
        <v>328</v>
      </c>
      <c r="OV77" s="61"/>
      <c r="OW77" s="60"/>
      <c r="OX77" s="60"/>
      <c r="OY77" s="60"/>
      <c r="OZ77" s="60"/>
      <c r="PA77" s="60"/>
      <c r="PB77" s="60"/>
      <c r="PC77" s="60"/>
      <c r="PD77" s="60"/>
      <c r="PE77" s="60"/>
      <c r="PF77" s="60"/>
      <c r="PG77" s="60"/>
      <c r="PH77" s="60"/>
      <c r="PI77" s="60"/>
      <c r="PJ77" s="60"/>
      <c r="PK77" s="60"/>
      <c r="PL77" s="60"/>
      <c r="PM77" s="60"/>
      <c r="PN77" s="60"/>
      <c r="PO77" s="60"/>
      <c r="PP77" s="60"/>
      <c r="PQ77" s="60" t="s">
        <v>716</v>
      </c>
      <c r="PR77" s="60" t="s">
        <v>409</v>
      </c>
      <c r="PS77" s="60" t="s">
        <v>409</v>
      </c>
      <c r="PT77" s="60" t="s">
        <v>370</v>
      </c>
      <c r="PU77" s="60" t="s">
        <v>328</v>
      </c>
      <c r="PV77" s="60" t="s">
        <v>328</v>
      </c>
      <c r="PW77" s="60" t="s">
        <v>328</v>
      </c>
      <c r="PX77" s="60" t="s">
        <v>328</v>
      </c>
      <c r="PY77" s="60" t="s">
        <v>328</v>
      </c>
      <c r="PZ77" s="60" t="s">
        <v>328</v>
      </c>
      <c r="QA77" s="60" t="s">
        <v>328</v>
      </c>
      <c r="QB77" s="78" t="s">
        <v>328</v>
      </c>
      <c r="QC77" s="61">
        <f t="shared" si="130"/>
        <v>34</v>
      </c>
      <c r="QD77" s="60">
        <f t="shared" si="131"/>
        <v>2</v>
      </c>
      <c r="QE77" s="60">
        <f t="shared" si="94"/>
        <v>0</v>
      </c>
      <c r="QF77" s="60">
        <f t="shared" si="95"/>
        <v>4</v>
      </c>
      <c r="QG77" s="60">
        <f t="shared" si="96"/>
        <v>2</v>
      </c>
      <c r="QH77" s="60">
        <f t="shared" si="97"/>
        <v>0</v>
      </c>
      <c r="QI77" s="60">
        <f t="shared" si="98"/>
        <v>0</v>
      </c>
      <c r="QJ77" s="60">
        <f t="shared" si="99"/>
        <v>10</v>
      </c>
      <c r="QK77" s="81" t="str">
        <f t="shared" si="100"/>
        <v>ок!</v>
      </c>
      <c r="QL77" s="67">
        <v>4</v>
      </c>
      <c r="QM77" s="61"/>
      <c r="QN77" s="61"/>
      <c r="QO77" s="61"/>
      <c r="QP77" s="61"/>
      <c r="QQ77" s="60"/>
      <c r="QR77" s="60"/>
      <c r="QS77" s="60"/>
      <c r="QT77" s="60"/>
      <c r="QU77" s="60"/>
      <c r="QV77" s="60"/>
      <c r="QW77" s="60"/>
      <c r="QX77" s="60"/>
      <c r="QY77" s="60"/>
      <c r="QZ77" s="60"/>
      <c r="RA77" s="60" t="s">
        <v>719</v>
      </c>
      <c r="RB77" s="60" t="s">
        <v>376</v>
      </c>
      <c r="RC77" s="60" t="s">
        <v>366</v>
      </c>
      <c r="RD77" s="61" t="s">
        <v>328</v>
      </c>
      <c r="RE77" s="63" t="s">
        <v>328</v>
      </c>
      <c r="RF77" s="61"/>
      <c r="RG77" s="60"/>
      <c r="RH77" s="60"/>
      <c r="RI77" s="60"/>
      <c r="RJ77" s="60"/>
      <c r="RK77" s="60"/>
      <c r="RL77" s="60"/>
      <c r="RM77" s="60"/>
      <c r="RN77" s="60"/>
      <c r="RO77" s="60" t="s">
        <v>720</v>
      </c>
      <c r="RP77" s="60" t="s">
        <v>717</v>
      </c>
      <c r="RQ77" s="60" t="s">
        <v>377</v>
      </c>
      <c r="RR77" s="60" t="s">
        <v>378</v>
      </c>
      <c r="RS77" s="60" t="s">
        <v>374</v>
      </c>
      <c r="RT77" s="60" t="s">
        <v>347</v>
      </c>
      <c r="RU77" s="60" t="s">
        <v>347</v>
      </c>
      <c r="RV77" s="60" t="s">
        <v>347</v>
      </c>
      <c r="RW77" s="60" t="s">
        <v>347</v>
      </c>
      <c r="RX77" s="60" t="s">
        <v>31</v>
      </c>
      <c r="RY77" s="60" t="s">
        <v>31</v>
      </c>
      <c r="RZ77" s="60" t="s">
        <v>31</v>
      </c>
      <c r="SA77" s="60" t="s">
        <v>31</v>
      </c>
      <c r="SB77" s="60" t="s">
        <v>336</v>
      </c>
      <c r="SC77" s="60" t="s">
        <v>336</v>
      </c>
      <c r="SD77" s="60" t="s">
        <v>354</v>
      </c>
      <c r="SE77" s="60" t="s">
        <v>354</v>
      </c>
      <c r="SF77" s="60" t="s">
        <v>354</v>
      </c>
      <c r="SG77" s="60" t="s">
        <v>354</v>
      </c>
      <c r="SH77" s="60" t="s">
        <v>354</v>
      </c>
      <c r="SI77" s="60" t="s">
        <v>354</v>
      </c>
      <c r="SJ77" s="60" t="s">
        <v>354</v>
      </c>
      <c r="SK77" s="60" t="s">
        <v>354</v>
      </c>
      <c r="SL77" s="78" t="s">
        <v>354</v>
      </c>
      <c r="SM77" s="61">
        <f t="shared" si="132"/>
        <v>23</v>
      </c>
      <c r="SN77" s="60">
        <f t="shared" si="133"/>
        <v>3</v>
      </c>
      <c r="SO77" s="60">
        <f t="shared" si="101"/>
        <v>4</v>
      </c>
      <c r="SP77" s="60">
        <f t="shared" si="102"/>
        <v>3</v>
      </c>
      <c r="SQ77" s="60">
        <f t="shared" si="103"/>
        <v>2</v>
      </c>
      <c r="SR77" s="60">
        <f t="shared" si="104"/>
        <v>4</v>
      </c>
      <c r="SS77" s="60">
        <f t="shared" si="105"/>
        <v>2</v>
      </c>
      <c r="ST77" s="60">
        <f t="shared" si="106"/>
        <v>2</v>
      </c>
      <c r="SU77" s="81" t="str">
        <f t="shared" si="107"/>
        <v>ок!</v>
      </c>
      <c r="UW77" s="61"/>
      <c r="UX77" s="60"/>
      <c r="UY77" s="60"/>
      <c r="UZ77" s="60"/>
      <c r="VA77" s="60"/>
      <c r="VB77" s="60"/>
      <c r="VC77" s="60"/>
      <c r="VD77" s="60"/>
      <c r="VE77" s="81"/>
      <c r="XG77" s="61"/>
      <c r="XH77" s="60"/>
      <c r="XI77" s="60"/>
      <c r="XJ77" s="60"/>
      <c r="XK77" s="60"/>
      <c r="XL77" s="60"/>
      <c r="XM77" s="60"/>
      <c r="XN77" s="60"/>
      <c r="XO77" s="81"/>
    </row>
    <row r="78" spans="1:639" hidden="1" x14ac:dyDescent="0.25">
      <c r="A78" s="70" t="str">
        <f t="shared" si="124"/>
        <v>Б38.02.03 Логистика(2014)9 кл., очная</v>
      </c>
      <c r="B78" s="177" t="s">
        <v>661</v>
      </c>
      <c r="C78" s="178" t="s">
        <v>92</v>
      </c>
      <c r="D78" s="178" t="s">
        <v>350</v>
      </c>
      <c r="E78" s="178"/>
      <c r="F78" s="177">
        <v>2015</v>
      </c>
      <c r="G78" s="191">
        <f t="shared" si="108"/>
        <v>249</v>
      </c>
      <c r="H78" s="191">
        <f t="shared" si="109"/>
        <v>168</v>
      </c>
      <c r="I78" s="191">
        <f>IF(VLOOKUP(B78,ФГОС!A$3:U$34,5,FALSE)=INT(H78/62),INT(H78/62),"ОШ!")</f>
        <v>2</v>
      </c>
      <c r="J78" s="191">
        <f>IF(VLOOKUP(B78,ФГОС!A$3:U$34,6,FALSE)=INT(MOD(H78,62)/4.332),INT(MOD(H78,62)/4.332),"ОШ!")</f>
        <v>10</v>
      </c>
      <c r="K78" s="191">
        <f t="shared" si="110"/>
        <v>98</v>
      </c>
      <c r="L78" s="191">
        <f t="shared" si="111"/>
        <v>4</v>
      </c>
      <c r="M78" s="191">
        <f t="shared" si="112"/>
        <v>6</v>
      </c>
      <c r="N78" s="191">
        <f t="shared" si="113"/>
        <v>4</v>
      </c>
      <c r="O78" s="191">
        <f t="shared" si="114"/>
        <v>5</v>
      </c>
      <c r="P78" s="191">
        <f t="shared" si="115"/>
        <v>4</v>
      </c>
      <c r="Q78" s="191">
        <f t="shared" si="116"/>
        <v>2</v>
      </c>
      <c r="R78" s="191">
        <f t="shared" si="117"/>
        <v>24</v>
      </c>
      <c r="S78" s="237" t="str">
        <f>IF(VLOOKUP(B78,ФГОС!A$3:U$34,21,FALSE)=SUM(K78:R78),"ок!","ОШ!")</f>
        <v>ок!</v>
      </c>
      <c r="JH78" s="67">
        <v>1</v>
      </c>
      <c r="JI78" s="61"/>
      <c r="JJ78" s="60"/>
      <c r="JK78" s="60"/>
      <c r="JL78" s="60"/>
      <c r="JM78" s="60"/>
      <c r="JN78" s="60"/>
      <c r="JO78" s="60"/>
      <c r="JP78" s="60"/>
      <c r="JQ78" s="60"/>
      <c r="JR78" s="60"/>
      <c r="JS78" s="60"/>
      <c r="JT78" s="60"/>
      <c r="JU78" s="60"/>
      <c r="JV78" s="60"/>
      <c r="JW78" s="60"/>
      <c r="JX78" s="60"/>
      <c r="JY78" s="60"/>
      <c r="JZ78" s="61" t="s">
        <v>328</v>
      </c>
      <c r="KA78" s="63" t="s">
        <v>328</v>
      </c>
      <c r="KB78" s="61"/>
      <c r="KC78" s="60"/>
      <c r="KD78" s="60"/>
      <c r="KE78" s="60"/>
      <c r="KF78" s="60"/>
      <c r="KG78" s="60"/>
      <c r="KH78" s="60"/>
      <c r="KI78" s="60"/>
      <c r="KJ78" s="60"/>
      <c r="KK78" s="60"/>
      <c r="KL78" s="60" t="s">
        <v>328</v>
      </c>
      <c r="KM78" s="60"/>
      <c r="KN78" s="60"/>
      <c r="KO78" s="60"/>
      <c r="KP78" s="60"/>
      <c r="KQ78" s="60"/>
      <c r="KR78" s="60"/>
      <c r="KS78" s="60"/>
      <c r="KT78" s="60"/>
      <c r="KU78" s="60"/>
      <c r="KV78" s="60"/>
      <c r="KW78" s="60"/>
      <c r="KX78" s="60"/>
      <c r="KY78" s="60" t="s">
        <v>47</v>
      </c>
      <c r="KZ78" s="60" t="s">
        <v>47</v>
      </c>
      <c r="LA78" s="60" t="s">
        <v>328</v>
      </c>
      <c r="LB78" s="60" t="s">
        <v>328</v>
      </c>
      <c r="LC78" s="60" t="s">
        <v>328</v>
      </c>
      <c r="LD78" s="60" t="s">
        <v>328</v>
      </c>
      <c r="LE78" s="60" t="s">
        <v>328</v>
      </c>
      <c r="LF78" s="60" t="s">
        <v>328</v>
      </c>
      <c r="LG78" s="60" t="s">
        <v>328</v>
      </c>
      <c r="LH78" s="78" t="s">
        <v>328</v>
      </c>
      <c r="LI78" s="61">
        <f t="shared" si="125"/>
        <v>39</v>
      </c>
      <c r="LJ78" s="60">
        <f t="shared" si="126"/>
        <v>0</v>
      </c>
      <c r="LK78" s="60">
        <f t="shared" si="118"/>
        <v>0</v>
      </c>
      <c r="LL78" s="60">
        <f t="shared" si="127"/>
        <v>0</v>
      </c>
      <c r="LM78" s="60">
        <f t="shared" si="119"/>
        <v>2</v>
      </c>
      <c r="LN78" s="60">
        <f t="shared" si="120"/>
        <v>0</v>
      </c>
      <c r="LO78" s="60">
        <f t="shared" si="121"/>
        <v>0</v>
      </c>
      <c r="LP78" s="60">
        <f t="shared" si="122"/>
        <v>11</v>
      </c>
      <c r="LQ78" s="81" t="str">
        <f t="shared" si="123"/>
        <v>ок!</v>
      </c>
      <c r="LR78" s="80">
        <v>2</v>
      </c>
      <c r="LS78" s="61"/>
      <c r="LT78" s="60"/>
      <c r="LU78" s="60"/>
      <c r="LV78" s="60"/>
      <c r="LW78" s="60"/>
      <c r="LX78" s="60"/>
      <c r="LY78" s="60"/>
      <c r="LZ78" s="60"/>
      <c r="MA78" s="60"/>
      <c r="MB78" s="60"/>
      <c r="MC78" s="60"/>
      <c r="MD78" s="60"/>
      <c r="ME78" s="60"/>
      <c r="MF78" s="60"/>
      <c r="MG78" s="60"/>
      <c r="MH78" s="60"/>
      <c r="MI78" s="60"/>
      <c r="MJ78" s="61" t="s">
        <v>328</v>
      </c>
      <c r="MK78" s="63" t="s">
        <v>328</v>
      </c>
      <c r="ML78" s="61"/>
      <c r="MM78" s="60"/>
      <c r="MN78" s="60"/>
      <c r="MO78" s="60"/>
      <c r="MP78" s="60"/>
      <c r="MQ78" s="60"/>
      <c r="MR78" s="60"/>
      <c r="MS78" s="60"/>
      <c r="MT78" s="60"/>
      <c r="MU78" s="60"/>
      <c r="MV78" s="60"/>
      <c r="MW78" s="60"/>
      <c r="MX78" s="60"/>
      <c r="MY78" s="60"/>
      <c r="MZ78" s="60"/>
      <c r="NA78" s="60"/>
      <c r="NB78" s="60"/>
      <c r="NC78" s="60"/>
      <c r="ND78" s="60" t="s">
        <v>715</v>
      </c>
      <c r="NE78" s="60" t="s">
        <v>716</v>
      </c>
      <c r="NF78" s="60" t="s">
        <v>406</v>
      </c>
      <c r="NG78" s="60" t="s">
        <v>409</v>
      </c>
      <c r="NH78" s="60" t="s">
        <v>409</v>
      </c>
      <c r="NI78" s="60" t="s">
        <v>371</v>
      </c>
      <c r="NJ78" s="60" t="s">
        <v>328</v>
      </c>
      <c r="NK78" s="60" t="s">
        <v>328</v>
      </c>
      <c r="NL78" s="60" t="s">
        <v>328</v>
      </c>
      <c r="NM78" s="60" t="s">
        <v>328</v>
      </c>
      <c r="NN78" s="60" t="s">
        <v>328</v>
      </c>
      <c r="NO78" s="60" t="s">
        <v>328</v>
      </c>
      <c r="NP78" s="60" t="s">
        <v>328</v>
      </c>
      <c r="NQ78" s="60" t="s">
        <v>328</v>
      </c>
      <c r="NR78" s="78" t="s">
        <v>328</v>
      </c>
      <c r="NS78" s="61">
        <f t="shared" si="128"/>
        <v>35</v>
      </c>
      <c r="NT78" s="60">
        <f t="shared" si="129"/>
        <v>2</v>
      </c>
      <c r="NU78" s="60">
        <f t="shared" si="78"/>
        <v>0</v>
      </c>
      <c r="NV78" s="60">
        <f t="shared" si="79"/>
        <v>3</v>
      </c>
      <c r="NW78" s="60">
        <f t="shared" si="80"/>
        <v>1</v>
      </c>
      <c r="NX78" s="60">
        <f t="shared" si="81"/>
        <v>0</v>
      </c>
      <c r="NY78" s="60">
        <f t="shared" si="82"/>
        <v>0</v>
      </c>
      <c r="NZ78" s="60">
        <f t="shared" si="83"/>
        <v>11</v>
      </c>
      <c r="OA78" s="81" t="str">
        <f t="shared" si="84"/>
        <v>ок!</v>
      </c>
      <c r="OB78" s="80">
        <v>3</v>
      </c>
      <c r="OC78" s="61"/>
      <c r="OD78" s="60"/>
      <c r="OE78" s="60"/>
      <c r="OF78" s="60"/>
      <c r="OG78" s="60"/>
      <c r="OH78" s="60"/>
      <c r="OI78" s="60"/>
      <c r="OJ78" s="60"/>
      <c r="OK78" s="60"/>
      <c r="OL78" s="60"/>
      <c r="OM78" s="60"/>
      <c r="ON78" s="60"/>
      <c r="OO78" s="60"/>
      <c r="OP78" s="60"/>
      <c r="OQ78" s="60" t="s">
        <v>719</v>
      </c>
      <c r="OR78" s="60" t="s">
        <v>376</v>
      </c>
      <c r="OS78" s="60" t="s">
        <v>366</v>
      </c>
      <c r="OT78" s="61" t="s">
        <v>328</v>
      </c>
      <c r="OU78" s="63" t="s">
        <v>328</v>
      </c>
      <c r="OV78" s="61"/>
      <c r="OW78" s="60"/>
      <c r="OX78" s="60"/>
      <c r="OY78" s="60"/>
      <c r="OZ78" s="60"/>
      <c r="PA78" s="60"/>
      <c r="PB78" s="60"/>
      <c r="PC78" s="60"/>
      <c r="PD78" s="60"/>
      <c r="PE78" s="60"/>
      <c r="PF78" s="60" t="s">
        <v>720</v>
      </c>
      <c r="PG78" s="60" t="s">
        <v>377</v>
      </c>
      <c r="PH78" s="60" t="s">
        <v>377</v>
      </c>
      <c r="PI78" s="60" t="s">
        <v>360</v>
      </c>
      <c r="PJ78" s="60" t="s">
        <v>347</v>
      </c>
      <c r="PK78" s="60" t="s">
        <v>347</v>
      </c>
      <c r="PL78" s="60" t="s">
        <v>347</v>
      </c>
      <c r="PM78" s="60" t="s">
        <v>347</v>
      </c>
      <c r="PN78" s="60" t="s">
        <v>31</v>
      </c>
      <c r="PO78" s="60" t="s">
        <v>31</v>
      </c>
      <c r="PP78" s="60" t="s">
        <v>31</v>
      </c>
      <c r="PQ78" s="60" t="s">
        <v>31</v>
      </c>
      <c r="PR78" s="60" t="s">
        <v>336</v>
      </c>
      <c r="PS78" s="60" t="s">
        <v>336</v>
      </c>
      <c r="PT78" s="60" t="s">
        <v>354</v>
      </c>
      <c r="PU78" s="60" t="s">
        <v>354</v>
      </c>
      <c r="PV78" s="60" t="s">
        <v>354</v>
      </c>
      <c r="PW78" s="60" t="s">
        <v>354</v>
      </c>
      <c r="PX78" s="60" t="s">
        <v>354</v>
      </c>
      <c r="PY78" s="60" t="s">
        <v>354</v>
      </c>
      <c r="PZ78" s="60" t="s">
        <v>354</v>
      </c>
      <c r="QA78" s="60" t="s">
        <v>354</v>
      </c>
      <c r="QB78" s="78" t="s">
        <v>354</v>
      </c>
      <c r="QC78" s="61">
        <f t="shared" si="130"/>
        <v>24</v>
      </c>
      <c r="QD78" s="60">
        <f t="shared" si="131"/>
        <v>2</v>
      </c>
      <c r="QE78" s="60">
        <f t="shared" si="94"/>
        <v>4</v>
      </c>
      <c r="QF78" s="60">
        <f t="shared" si="95"/>
        <v>3</v>
      </c>
      <c r="QG78" s="60">
        <f t="shared" si="96"/>
        <v>2</v>
      </c>
      <c r="QH78" s="60">
        <f t="shared" si="97"/>
        <v>4</v>
      </c>
      <c r="QI78" s="60">
        <f t="shared" si="98"/>
        <v>2</v>
      </c>
      <c r="QJ78" s="60">
        <f t="shared" si="99"/>
        <v>2</v>
      </c>
      <c r="QK78" s="81" t="str">
        <f t="shared" si="100"/>
        <v>ок!</v>
      </c>
      <c r="QL78" s="68"/>
      <c r="QM78" s="68"/>
      <c r="QN78" s="68"/>
      <c r="QO78" s="68"/>
      <c r="QP78" s="68"/>
      <c r="QQ78" s="68"/>
      <c r="QR78" s="68"/>
      <c r="QS78" s="68"/>
      <c r="QT78" s="68"/>
      <c r="QU78" s="68"/>
      <c r="QV78" s="68"/>
      <c r="QW78" s="68"/>
      <c r="QX78" s="68"/>
      <c r="QY78" s="68"/>
      <c r="QZ78" s="68"/>
      <c r="RA78" s="68"/>
      <c r="RB78" s="68"/>
      <c r="RC78" s="68"/>
      <c r="RD78" s="68"/>
      <c r="RE78" s="68"/>
      <c r="RF78" s="68"/>
      <c r="RG78" s="68"/>
      <c r="RH78" s="68"/>
      <c r="RI78" s="68"/>
      <c r="RJ78" s="68"/>
      <c r="RK78" s="68"/>
      <c r="RL78" s="68"/>
      <c r="RM78" s="68"/>
      <c r="RN78" s="68"/>
      <c r="RO78" s="68"/>
      <c r="RP78" s="68"/>
      <c r="RQ78" s="68"/>
      <c r="RR78" s="68"/>
      <c r="RS78" s="68"/>
      <c r="RT78" s="68"/>
      <c r="RU78" s="68"/>
      <c r="RV78" s="68"/>
      <c r="RW78" s="68"/>
      <c r="RX78" s="68"/>
      <c r="RY78" s="68"/>
      <c r="RZ78" s="68"/>
      <c r="SA78" s="68"/>
      <c r="SB78" s="68"/>
      <c r="SC78" s="68"/>
      <c r="SD78" s="68"/>
      <c r="SE78" s="68"/>
      <c r="SF78" s="68"/>
      <c r="SG78" s="68"/>
      <c r="SH78" s="68"/>
      <c r="SI78" s="68"/>
      <c r="SJ78" s="68"/>
      <c r="SK78" s="68"/>
      <c r="SL78" s="68"/>
      <c r="SM78" s="61"/>
      <c r="SN78" s="60"/>
      <c r="SO78" s="60"/>
      <c r="SP78" s="60"/>
      <c r="SQ78" s="60"/>
      <c r="SR78" s="60"/>
      <c r="SS78" s="60"/>
      <c r="ST78" s="60"/>
      <c r="SU78" s="81"/>
      <c r="UW78" s="61"/>
      <c r="UX78" s="60"/>
      <c r="UY78" s="60"/>
      <c r="UZ78" s="60"/>
      <c r="VA78" s="60"/>
      <c r="VB78" s="60"/>
      <c r="VC78" s="60"/>
      <c r="VD78" s="60"/>
      <c r="VE78" s="81"/>
      <c r="XG78" s="61"/>
      <c r="XH78" s="60"/>
      <c r="XI78" s="60"/>
      <c r="XJ78" s="60"/>
      <c r="XK78" s="60"/>
      <c r="XL78" s="60"/>
      <c r="XM78" s="60"/>
      <c r="XN78" s="60"/>
      <c r="XO78" s="81"/>
    </row>
    <row r="79" spans="1:639" hidden="1" x14ac:dyDescent="0.25">
      <c r="A79" s="70" t="str">
        <f t="shared" si="124"/>
        <v>Б15.02.08 ТехМаш(2014)11 кл., очно-заочная</v>
      </c>
      <c r="B79" s="177" t="s">
        <v>654</v>
      </c>
      <c r="C79" s="178" t="s">
        <v>94</v>
      </c>
      <c r="D79" s="178" t="s">
        <v>355</v>
      </c>
      <c r="E79" s="178"/>
      <c r="F79" s="177">
        <v>2015</v>
      </c>
      <c r="G79" s="191">
        <f t="shared" si="108"/>
        <v>249</v>
      </c>
      <c r="H79" s="191">
        <f t="shared" si="109"/>
        <v>230</v>
      </c>
      <c r="I79" s="191" t="str">
        <f>IF(VLOOKUP(B79,ФГОС!A$3:U$34,5,FALSE)=INT(H79/62),INT(H79/62),"ОШ!")</f>
        <v>ОШ!</v>
      </c>
      <c r="J79" s="191">
        <f>IF(VLOOKUP(B79,ФГОС!A$3:U$34,6,FALSE)=INT(MOD(H79,62)/4.332),INT(MOD(H79,62)/4.332),"ОШ!")</f>
        <v>10</v>
      </c>
      <c r="K79" s="191">
        <f t="shared" si="110"/>
        <v>141</v>
      </c>
      <c r="L79" s="191">
        <f t="shared" si="111"/>
        <v>0</v>
      </c>
      <c r="M79" s="191">
        <f t="shared" si="112"/>
        <v>6</v>
      </c>
      <c r="N79" s="191">
        <f t="shared" si="113"/>
        <v>4</v>
      </c>
      <c r="O79" s="191">
        <f t="shared" si="114"/>
        <v>7</v>
      </c>
      <c r="P79" s="191">
        <f t="shared" si="115"/>
        <v>4</v>
      </c>
      <c r="Q79" s="191">
        <f t="shared" si="116"/>
        <v>2</v>
      </c>
      <c r="R79" s="191">
        <f t="shared" si="117"/>
        <v>35</v>
      </c>
      <c r="S79" s="237" t="str">
        <f>IF(VLOOKUP(B79,ФГОС!A$3:U$34,21,FALSE)=SUM(K79:R79),"ок!","ОШ!")</f>
        <v>ОШ!</v>
      </c>
      <c r="GX79" s="68"/>
      <c r="GY79" s="68"/>
      <c r="GZ79" s="68"/>
      <c r="HA79" s="68"/>
      <c r="HB79" s="68"/>
      <c r="HC79" s="68"/>
      <c r="HD79" s="68"/>
      <c r="HE79" s="68"/>
      <c r="HF79" s="68"/>
      <c r="HG79" s="68"/>
      <c r="HH79" s="68"/>
      <c r="HI79" s="68"/>
      <c r="HJ79" s="68"/>
      <c r="HK79" s="68"/>
      <c r="HL79" s="68"/>
      <c r="HM79" s="68"/>
      <c r="HN79" s="68"/>
      <c r="HO79" s="68"/>
      <c r="HP79" s="68"/>
      <c r="HQ79" s="68"/>
      <c r="HR79" s="68"/>
      <c r="HS79" s="68"/>
      <c r="HT79" s="68"/>
      <c r="HU79" s="68"/>
      <c r="HV79" s="68"/>
      <c r="HW79" s="68"/>
      <c r="HX79" s="68"/>
      <c r="HY79" s="68"/>
      <c r="HZ79" s="68"/>
      <c r="IA79" s="68"/>
      <c r="IB79" s="68"/>
      <c r="IC79" s="68"/>
      <c r="ID79" s="68"/>
      <c r="IE79" s="68"/>
      <c r="IF79" s="68"/>
      <c r="IG79" s="68"/>
      <c r="IH79" s="68"/>
      <c r="II79" s="68"/>
      <c r="IJ79" s="68"/>
      <c r="IK79" s="68"/>
      <c r="IL79" s="68"/>
      <c r="IM79" s="68"/>
      <c r="IN79" s="68"/>
      <c r="IO79" s="68"/>
      <c r="IP79" s="68"/>
      <c r="IQ79" s="68"/>
      <c r="IR79" s="68"/>
      <c r="IS79" s="68"/>
      <c r="IT79" s="68"/>
      <c r="IU79" s="68"/>
      <c r="IV79" s="68"/>
      <c r="IW79" s="68"/>
      <c r="IX79" s="68"/>
      <c r="IY79" s="68"/>
      <c r="IZ79" s="68"/>
      <c r="JA79" s="68"/>
      <c r="JB79" s="68"/>
      <c r="JC79" s="68"/>
      <c r="JD79" s="68"/>
      <c r="JE79" s="68"/>
      <c r="JF79" s="68"/>
      <c r="JG79" s="68"/>
      <c r="JH79" s="67">
        <v>1</v>
      </c>
      <c r="JI79" s="61"/>
      <c r="JJ79" s="60"/>
      <c r="JK79" s="60"/>
      <c r="JL79" s="60"/>
      <c r="JM79" s="60"/>
      <c r="JN79" s="60"/>
      <c r="JO79" s="60"/>
      <c r="JP79" s="60"/>
      <c r="JQ79" s="60"/>
      <c r="JR79" s="60"/>
      <c r="JS79" s="60"/>
      <c r="JT79" s="60"/>
      <c r="JU79" s="60"/>
      <c r="JV79" s="60"/>
      <c r="JW79" s="60"/>
      <c r="JX79" s="60"/>
      <c r="JY79" s="60"/>
      <c r="JZ79" s="61" t="s">
        <v>328</v>
      </c>
      <c r="KA79" s="63" t="s">
        <v>328</v>
      </c>
      <c r="KB79" s="61"/>
      <c r="KC79" s="60"/>
      <c r="KD79" s="60"/>
      <c r="KE79" s="60"/>
      <c r="KF79" s="60"/>
      <c r="KG79" s="60"/>
      <c r="KH79" s="60"/>
      <c r="KI79" s="60"/>
      <c r="KJ79" s="60"/>
      <c r="KK79" s="60"/>
      <c r="KL79" s="60"/>
      <c r="KM79" s="60"/>
      <c r="KN79" s="60"/>
      <c r="KO79" s="60"/>
      <c r="KP79" s="60"/>
      <c r="KQ79" s="60"/>
      <c r="KR79" s="60"/>
      <c r="KS79" s="60"/>
      <c r="KT79" s="60"/>
      <c r="KU79" s="60"/>
      <c r="KV79" s="60"/>
      <c r="KW79" s="60"/>
      <c r="KX79" s="60"/>
      <c r="KY79" s="60" t="s">
        <v>47</v>
      </c>
      <c r="KZ79" s="60" t="s">
        <v>328</v>
      </c>
      <c r="LA79" s="60" t="s">
        <v>328</v>
      </c>
      <c r="LB79" s="60" t="s">
        <v>328</v>
      </c>
      <c r="LC79" s="60" t="s">
        <v>328</v>
      </c>
      <c r="LD79" s="60" t="s">
        <v>328</v>
      </c>
      <c r="LE79" s="60" t="s">
        <v>328</v>
      </c>
      <c r="LF79" s="60" t="s">
        <v>328</v>
      </c>
      <c r="LG79" s="60" t="s">
        <v>328</v>
      </c>
      <c r="LH79" s="78" t="s">
        <v>328</v>
      </c>
      <c r="LI79" s="61">
        <f t="shared" si="125"/>
        <v>40</v>
      </c>
      <c r="LJ79" s="60">
        <f t="shared" si="126"/>
        <v>0</v>
      </c>
      <c r="LK79" s="60">
        <f t="shared" si="118"/>
        <v>0</v>
      </c>
      <c r="LL79" s="60">
        <f t="shared" si="127"/>
        <v>0</v>
      </c>
      <c r="LM79" s="60">
        <f t="shared" si="119"/>
        <v>1</v>
      </c>
      <c r="LN79" s="60">
        <f t="shared" si="120"/>
        <v>0</v>
      </c>
      <c r="LO79" s="60">
        <f t="shared" si="121"/>
        <v>0</v>
      </c>
      <c r="LP79" s="60">
        <f t="shared" si="122"/>
        <v>11</v>
      </c>
      <c r="LQ79" s="81" t="str">
        <f t="shared" si="123"/>
        <v>ок!</v>
      </c>
      <c r="LR79" s="80">
        <v>2</v>
      </c>
      <c r="LS79" s="61" t="s">
        <v>356</v>
      </c>
      <c r="LT79" s="60" t="s">
        <v>356</v>
      </c>
      <c r="LU79" s="60" t="s">
        <v>356</v>
      </c>
      <c r="LV79" s="60" t="s">
        <v>356</v>
      </c>
      <c r="LW79" s="60" t="s">
        <v>356</v>
      </c>
      <c r="LX79" s="60" t="s">
        <v>356</v>
      </c>
      <c r="LY79" s="60" t="s">
        <v>356</v>
      </c>
      <c r="LZ79" s="60" t="s">
        <v>356</v>
      </c>
      <c r="MA79" s="60" t="s">
        <v>356</v>
      </c>
      <c r="MB79" s="60" t="s">
        <v>356</v>
      </c>
      <c r="MC79" s="60" t="s">
        <v>356</v>
      </c>
      <c r="MD79" s="60" t="s">
        <v>356</v>
      </c>
      <c r="ME79" s="60" t="s">
        <v>356</v>
      </c>
      <c r="MF79" s="60" t="s">
        <v>356</v>
      </c>
      <c r="MG79" s="60" t="s">
        <v>356</v>
      </c>
      <c r="MH79" s="60" t="s">
        <v>356</v>
      </c>
      <c r="MI79" s="60" t="s">
        <v>47</v>
      </c>
      <c r="MJ79" s="61" t="s">
        <v>328</v>
      </c>
      <c r="MK79" s="63" t="s">
        <v>328</v>
      </c>
      <c r="ML79" s="61" t="s">
        <v>356</v>
      </c>
      <c r="MM79" s="60" t="s">
        <v>356</v>
      </c>
      <c r="MN79" s="60" t="s">
        <v>356</v>
      </c>
      <c r="MO79" s="60" t="s">
        <v>356</v>
      </c>
      <c r="MP79" s="60" t="s">
        <v>356</v>
      </c>
      <c r="MQ79" s="60" t="s">
        <v>356</v>
      </c>
      <c r="MR79" s="60" t="s">
        <v>356</v>
      </c>
      <c r="MS79" s="60" t="s">
        <v>356</v>
      </c>
      <c r="MT79" s="60" t="s">
        <v>356</v>
      </c>
      <c r="MU79" s="60" t="s">
        <v>356</v>
      </c>
      <c r="MV79" s="60" t="s">
        <v>356</v>
      </c>
      <c r="MW79" s="60" t="s">
        <v>356</v>
      </c>
      <c r="MX79" s="60" t="s">
        <v>356</v>
      </c>
      <c r="MY79" s="60" t="s">
        <v>356</v>
      </c>
      <c r="MZ79" s="60" t="s">
        <v>356</v>
      </c>
      <c r="NA79" s="60" t="s">
        <v>356</v>
      </c>
      <c r="NB79" s="60" t="s">
        <v>356</v>
      </c>
      <c r="NC79" s="60" t="s">
        <v>356</v>
      </c>
      <c r="ND79" s="60" t="s">
        <v>356</v>
      </c>
      <c r="NE79" s="60" t="s">
        <v>356</v>
      </c>
      <c r="NF79" s="60" t="s">
        <v>356</v>
      </c>
      <c r="NG79" s="60" t="s">
        <v>356</v>
      </c>
      <c r="NH79" s="60" t="s">
        <v>356</v>
      </c>
      <c r="NI79" s="60" t="s">
        <v>360</v>
      </c>
      <c r="NJ79" s="60" t="s">
        <v>328</v>
      </c>
      <c r="NK79" s="60" t="s">
        <v>328</v>
      </c>
      <c r="NL79" s="60" t="s">
        <v>328</v>
      </c>
      <c r="NM79" s="60" t="s">
        <v>328</v>
      </c>
      <c r="NN79" s="60" t="s">
        <v>328</v>
      </c>
      <c r="NO79" s="60" t="s">
        <v>328</v>
      </c>
      <c r="NP79" s="60" t="s">
        <v>328</v>
      </c>
      <c r="NQ79" s="60" t="s">
        <v>328</v>
      </c>
      <c r="NR79" s="78" t="s">
        <v>328</v>
      </c>
      <c r="NS79" s="61">
        <f t="shared" si="128"/>
        <v>39</v>
      </c>
      <c r="NT79" s="60">
        <f t="shared" si="129"/>
        <v>0</v>
      </c>
      <c r="NU79" s="60">
        <f t="shared" si="78"/>
        <v>0</v>
      </c>
      <c r="NV79" s="60">
        <f t="shared" si="79"/>
        <v>0</v>
      </c>
      <c r="NW79" s="60">
        <f t="shared" si="80"/>
        <v>2</v>
      </c>
      <c r="NX79" s="60">
        <f t="shared" si="81"/>
        <v>0</v>
      </c>
      <c r="NY79" s="60">
        <f t="shared" si="82"/>
        <v>0</v>
      </c>
      <c r="NZ79" s="60">
        <f t="shared" si="83"/>
        <v>11</v>
      </c>
      <c r="OA79" s="81" t="str">
        <f t="shared" si="84"/>
        <v>ок!</v>
      </c>
      <c r="OB79" s="80">
        <v>3</v>
      </c>
      <c r="OC79" s="61" t="s">
        <v>357</v>
      </c>
      <c r="OD79" s="60" t="s">
        <v>357</v>
      </c>
      <c r="OE79" s="60" t="s">
        <v>357</v>
      </c>
      <c r="OF79" s="60" t="s">
        <v>357</v>
      </c>
      <c r="OG79" s="60" t="s">
        <v>357</v>
      </c>
      <c r="OH79" s="60" t="s">
        <v>357</v>
      </c>
      <c r="OI79" s="60" t="s">
        <v>357</v>
      </c>
      <c r="OJ79" s="60" t="s">
        <v>357</v>
      </c>
      <c r="OK79" s="60" t="s">
        <v>357</v>
      </c>
      <c r="OL79" s="60" t="s">
        <v>357</v>
      </c>
      <c r="OM79" s="60" t="s">
        <v>357</v>
      </c>
      <c r="ON79" s="60" t="s">
        <v>357</v>
      </c>
      <c r="OO79" s="60" t="s">
        <v>357</v>
      </c>
      <c r="OP79" s="60" t="s">
        <v>357</v>
      </c>
      <c r="OQ79" s="60" t="s">
        <v>357</v>
      </c>
      <c r="OR79" s="60" t="s">
        <v>357</v>
      </c>
      <c r="OS79" s="60" t="s">
        <v>47</v>
      </c>
      <c r="OT79" s="61" t="s">
        <v>328</v>
      </c>
      <c r="OU79" s="63" t="s">
        <v>328</v>
      </c>
      <c r="OV79" s="61" t="s">
        <v>357</v>
      </c>
      <c r="OW79" s="60" t="s">
        <v>357</v>
      </c>
      <c r="OX79" s="60" t="s">
        <v>357</v>
      </c>
      <c r="OY79" s="60" t="s">
        <v>357</v>
      </c>
      <c r="OZ79" s="60" t="s">
        <v>357</v>
      </c>
      <c r="PA79" s="60" t="s">
        <v>357</v>
      </c>
      <c r="PB79" s="60" t="s">
        <v>357</v>
      </c>
      <c r="PC79" s="60" t="s">
        <v>357</v>
      </c>
      <c r="PD79" s="60" t="s">
        <v>357</v>
      </c>
      <c r="PE79" s="60" t="s">
        <v>357</v>
      </c>
      <c r="PF79" s="60" t="s">
        <v>357</v>
      </c>
      <c r="PG79" s="60" t="s">
        <v>357</v>
      </c>
      <c r="PH79" s="60" t="s">
        <v>357</v>
      </c>
      <c r="PI79" s="60" t="s">
        <v>357</v>
      </c>
      <c r="PJ79" s="60" t="s">
        <v>357</v>
      </c>
      <c r="PK79" s="60" t="s">
        <v>357</v>
      </c>
      <c r="PL79" s="60" t="s">
        <v>357</v>
      </c>
      <c r="PM79" s="60" t="s">
        <v>357</v>
      </c>
      <c r="PN79" s="60" t="s">
        <v>357</v>
      </c>
      <c r="PO79" s="60" t="s">
        <v>357</v>
      </c>
      <c r="PP79" s="60" t="s">
        <v>357</v>
      </c>
      <c r="PQ79" s="60" t="s">
        <v>357</v>
      </c>
      <c r="PR79" s="60" t="s">
        <v>357</v>
      </c>
      <c r="PS79" s="60" t="s">
        <v>369</v>
      </c>
      <c r="PT79" s="60" t="s">
        <v>328</v>
      </c>
      <c r="PU79" s="60" t="s">
        <v>328</v>
      </c>
      <c r="PV79" s="60" t="s">
        <v>328</v>
      </c>
      <c r="PW79" s="60" t="s">
        <v>328</v>
      </c>
      <c r="PX79" s="60" t="s">
        <v>328</v>
      </c>
      <c r="PY79" s="60" t="s">
        <v>328</v>
      </c>
      <c r="PZ79" s="60" t="s">
        <v>328</v>
      </c>
      <c r="QA79" s="60" t="s">
        <v>328</v>
      </c>
      <c r="QB79" s="78" t="s">
        <v>328</v>
      </c>
      <c r="QC79" s="61">
        <f t="shared" si="130"/>
        <v>39</v>
      </c>
      <c r="QD79" s="60">
        <f t="shared" si="131"/>
        <v>0</v>
      </c>
      <c r="QE79" s="60">
        <f t="shared" si="94"/>
        <v>0</v>
      </c>
      <c r="QF79" s="60">
        <f t="shared" si="95"/>
        <v>0</v>
      </c>
      <c r="QG79" s="60">
        <f t="shared" si="96"/>
        <v>2</v>
      </c>
      <c r="QH79" s="60">
        <f t="shared" si="97"/>
        <v>0</v>
      </c>
      <c r="QI79" s="60">
        <f t="shared" si="98"/>
        <v>0</v>
      </c>
      <c r="QJ79" s="60">
        <f t="shared" si="99"/>
        <v>11</v>
      </c>
      <c r="QK79" s="81" t="str">
        <f t="shared" si="100"/>
        <v>ок!</v>
      </c>
      <c r="QL79" s="67">
        <v>4</v>
      </c>
      <c r="QM79" s="61" t="s">
        <v>357</v>
      </c>
      <c r="QN79" s="61" t="s">
        <v>357</v>
      </c>
      <c r="QO79" s="61" t="s">
        <v>357</v>
      </c>
      <c r="QP79" s="61" t="s">
        <v>357</v>
      </c>
      <c r="QQ79" s="60" t="s">
        <v>357</v>
      </c>
      <c r="QR79" s="60" t="s">
        <v>357</v>
      </c>
      <c r="QS79" s="60" t="s">
        <v>357</v>
      </c>
      <c r="QT79" s="60" t="s">
        <v>357</v>
      </c>
      <c r="QU79" s="60" t="s">
        <v>357</v>
      </c>
      <c r="QV79" s="60" t="s">
        <v>357</v>
      </c>
      <c r="QW79" s="60" t="s">
        <v>357</v>
      </c>
      <c r="QX79" s="60" t="s">
        <v>357</v>
      </c>
      <c r="QY79" s="60" t="s">
        <v>357</v>
      </c>
      <c r="QZ79" s="60" t="s">
        <v>357</v>
      </c>
      <c r="RA79" s="60" t="s">
        <v>357</v>
      </c>
      <c r="RB79" s="60" t="s">
        <v>357</v>
      </c>
      <c r="RC79" s="60" t="s">
        <v>357</v>
      </c>
      <c r="RD79" s="61" t="s">
        <v>328</v>
      </c>
      <c r="RE79" s="63" t="s">
        <v>328</v>
      </c>
      <c r="RF79" s="61" t="s">
        <v>357</v>
      </c>
      <c r="RG79" s="60" t="s">
        <v>357</v>
      </c>
      <c r="RH79" s="60" t="s">
        <v>357</v>
      </c>
      <c r="RI79" s="60" t="s">
        <v>357</v>
      </c>
      <c r="RJ79" s="60" t="s">
        <v>357</v>
      </c>
      <c r="RK79" s="60" t="s">
        <v>357</v>
      </c>
      <c r="RL79" s="60" t="s">
        <v>363</v>
      </c>
      <c r="RM79" s="60" t="s">
        <v>376</v>
      </c>
      <c r="RN79" s="60" t="s">
        <v>376</v>
      </c>
      <c r="RO79" s="60" t="s">
        <v>376</v>
      </c>
      <c r="RP79" s="60" t="s">
        <v>376</v>
      </c>
      <c r="RQ79" s="60" t="s">
        <v>376</v>
      </c>
      <c r="RR79" s="60" t="s">
        <v>395</v>
      </c>
      <c r="RS79" s="60" t="s">
        <v>47</v>
      </c>
      <c r="RT79" s="60" t="s">
        <v>347</v>
      </c>
      <c r="RU79" s="60" t="s">
        <v>347</v>
      </c>
      <c r="RV79" s="60" t="s">
        <v>347</v>
      </c>
      <c r="RW79" s="60" t="s">
        <v>347</v>
      </c>
      <c r="RX79" s="60" t="s">
        <v>31</v>
      </c>
      <c r="RY79" s="60" t="s">
        <v>31</v>
      </c>
      <c r="RZ79" s="60" t="s">
        <v>31</v>
      </c>
      <c r="SA79" s="60" t="s">
        <v>31</v>
      </c>
      <c r="SB79" s="60" t="s">
        <v>336</v>
      </c>
      <c r="SC79" s="60" t="s">
        <v>336</v>
      </c>
      <c r="SD79" s="60" t="s">
        <v>354</v>
      </c>
      <c r="SE79" s="60" t="s">
        <v>354</v>
      </c>
      <c r="SF79" s="60" t="s">
        <v>354</v>
      </c>
      <c r="SG79" s="60" t="s">
        <v>354</v>
      </c>
      <c r="SH79" s="60" t="s">
        <v>354</v>
      </c>
      <c r="SI79" s="60" t="s">
        <v>354</v>
      </c>
      <c r="SJ79" s="60" t="s">
        <v>354</v>
      </c>
      <c r="SK79" s="60" t="s">
        <v>354</v>
      </c>
      <c r="SL79" s="78" t="s">
        <v>354</v>
      </c>
      <c r="SM79" s="61">
        <f t="shared" si="132"/>
        <v>23</v>
      </c>
      <c r="SN79" s="60">
        <f t="shared" si="133"/>
        <v>0</v>
      </c>
      <c r="SO79" s="60">
        <f>COUNTIF(QM79:SL79,"ПП.Д")</f>
        <v>4</v>
      </c>
      <c r="SP79" s="60">
        <f>COUNTIF(QM79:SL79,"ПП*")+COUNTIF(QM79:SL79,"*|ПП*")/2-COUNTIF(QM79:SL79,"ПП*|*")/2-SO79</f>
        <v>6</v>
      </c>
      <c r="SQ79" s="60">
        <f>COUNTIF(QM79:SL79,"С*")+COUNTIF(QM79:SL79,"*|С*")/2-COUNTIF(QM79:SL79,"С*|*")/2</f>
        <v>2</v>
      </c>
      <c r="SR79" s="60">
        <f>COUNTIF(QM79:SL79,"Д")</f>
        <v>4</v>
      </c>
      <c r="SS79" s="60">
        <f>COUNTIF(QM79:SL79,"ГИА")</f>
        <v>2</v>
      </c>
      <c r="ST79" s="60">
        <f>COUNTIF(QM79:SL79,"К")+COUNTIF(QM79:SL79,"*|К")/2+COUNTIF(QM79:SL79,"К|*")/2</f>
        <v>2</v>
      </c>
      <c r="SU79" s="81" t="str">
        <f>IF(SUM(SM79:ST79)+COUNTIF(QM79:SL79,"=~*")=52,"ок!","ОШ!")</f>
        <v>ок!</v>
      </c>
      <c r="UW79" s="61"/>
      <c r="UX79" s="60"/>
      <c r="UY79" s="60"/>
      <c r="UZ79" s="60"/>
      <c r="VA79" s="60"/>
      <c r="VB79" s="60"/>
      <c r="VC79" s="60"/>
      <c r="VD79" s="60"/>
      <c r="VE79" s="81"/>
      <c r="XG79" s="61"/>
      <c r="XH79" s="60"/>
      <c r="XI79" s="60"/>
      <c r="XJ79" s="60"/>
      <c r="XK79" s="60"/>
      <c r="XL79" s="60"/>
      <c r="XM79" s="60"/>
      <c r="XN79" s="60"/>
      <c r="XO79" s="81"/>
    </row>
    <row r="80" spans="1:639" hidden="1" x14ac:dyDescent="0.25">
      <c r="A80" s="70" t="str">
        <f t="shared" si="124"/>
        <v>Б22.02.06 Сварочное пр-во(2014)11 кл., очно-заочная</v>
      </c>
      <c r="B80" s="177" t="s">
        <v>656</v>
      </c>
      <c r="C80" s="178" t="s">
        <v>94</v>
      </c>
      <c r="D80" s="178" t="s">
        <v>355</v>
      </c>
      <c r="E80" s="178"/>
      <c r="F80" s="177">
        <v>2015</v>
      </c>
      <c r="G80" s="191">
        <f t="shared" si="108"/>
        <v>249</v>
      </c>
      <c r="H80" s="191">
        <f t="shared" si="109"/>
        <v>230</v>
      </c>
      <c r="I80" s="191" t="str">
        <f>IF(VLOOKUP(B80,ФГОС!A$3:U$34,5,FALSE)=INT(H80/62),INT(H80/62),"ОШ!")</f>
        <v>ОШ!</v>
      </c>
      <c r="J80" s="191">
        <f>IF(VLOOKUP(B80,ФГОС!A$3:U$34,6,FALSE)=INT(MOD(H80,62)/4.332),INT(MOD(H80,62)/4.332),"ОШ!")</f>
        <v>10</v>
      </c>
      <c r="K80" s="191">
        <f t="shared" si="110"/>
        <v>141</v>
      </c>
      <c r="L80" s="191">
        <f t="shared" si="111"/>
        <v>0</v>
      </c>
      <c r="M80" s="191">
        <f t="shared" si="112"/>
        <v>6</v>
      </c>
      <c r="N80" s="191">
        <f t="shared" si="113"/>
        <v>4</v>
      </c>
      <c r="O80" s="191">
        <f t="shared" si="114"/>
        <v>7</v>
      </c>
      <c r="P80" s="191">
        <f t="shared" si="115"/>
        <v>4</v>
      </c>
      <c r="Q80" s="191">
        <f t="shared" si="116"/>
        <v>2</v>
      </c>
      <c r="R80" s="191">
        <f t="shared" si="117"/>
        <v>35</v>
      </c>
      <c r="S80" s="237" t="str">
        <f>IF(VLOOKUP(B80,ФГОС!A$3:U$34,21,FALSE)=SUM(K80:R80),"ок!","ОШ!")</f>
        <v>ОШ!</v>
      </c>
      <c r="JH80" s="67">
        <v>1</v>
      </c>
      <c r="JI80" s="61"/>
      <c r="JJ80" s="60"/>
      <c r="JK80" s="60"/>
      <c r="JL80" s="60"/>
      <c r="JM80" s="60"/>
      <c r="JN80" s="60"/>
      <c r="JO80" s="60"/>
      <c r="JP80" s="60"/>
      <c r="JQ80" s="60"/>
      <c r="JR80" s="60"/>
      <c r="JS80" s="60"/>
      <c r="JT80" s="60"/>
      <c r="JU80" s="60"/>
      <c r="JV80" s="60"/>
      <c r="JW80" s="60"/>
      <c r="JX80" s="60"/>
      <c r="JY80" s="60"/>
      <c r="JZ80" s="61" t="s">
        <v>328</v>
      </c>
      <c r="KA80" s="63" t="s">
        <v>328</v>
      </c>
      <c r="KB80" s="61"/>
      <c r="KC80" s="60"/>
      <c r="KD80" s="60"/>
      <c r="KE80" s="60"/>
      <c r="KF80" s="60"/>
      <c r="KG80" s="60"/>
      <c r="KH80" s="60"/>
      <c r="KI80" s="60"/>
      <c r="KJ80" s="60"/>
      <c r="KK80" s="60"/>
      <c r="KL80" s="60"/>
      <c r="KM80" s="60"/>
      <c r="KN80" s="60"/>
      <c r="KO80" s="60"/>
      <c r="KP80" s="60"/>
      <c r="KQ80" s="60"/>
      <c r="KR80" s="60"/>
      <c r="KS80" s="60"/>
      <c r="KT80" s="60"/>
      <c r="KU80" s="60"/>
      <c r="KV80" s="60"/>
      <c r="KW80" s="60"/>
      <c r="KX80" s="60"/>
      <c r="KY80" s="60" t="s">
        <v>47</v>
      </c>
      <c r="KZ80" s="60" t="s">
        <v>328</v>
      </c>
      <c r="LA80" s="60" t="s">
        <v>328</v>
      </c>
      <c r="LB80" s="60" t="s">
        <v>328</v>
      </c>
      <c r="LC80" s="60" t="s">
        <v>328</v>
      </c>
      <c r="LD80" s="60" t="s">
        <v>328</v>
      </c>
      <c r="LE80" s="60" t="s">
        <v>328</v>
      </c>
      <c r="LF80" s="60" t="s">
        <v>328</v>
      </c>
      <c r="LG80" s="60" t="s">
        <v>328</v>
      </c>
      <c r="LH80" s="78" t="s">
        <v>328</v>
      </c>
      <c r="LI80" s="61">
        <f t="shared" si="125"/>
        <v>40</v>
      </c>
      <c r="LJ80" s="60">
        <f t="shared" si="126"/>
        <v>0</v>
      </c>
      <c r="LK80" s="60">
        <f t="shared" si="118"/>
        <v>0</v>
      </c>
      <c r="LL80" s="60">
        <f t="shared" si="127"/>
        <v>0</v>
      </c>
      <c r="LM80" s="60">
        <f t="shared" si="119"/>
        <v>1</v>
      </c>
      <c r="LN80" s="60">
        <f t="shared" si="120"/>
        <v>0</v>
      </c>
      <c r="LO80" s="60">
        <f t="shared" si="121"/>
        <v>0</v>
      </c>
      <c r="LP80" s="60">
        <f t="shared" si="122"/>
        <v>11</v>
      </c>
      <c r="LQ80" s="81" t="str">
        <f t="shared" si="123"/>
        <v>ок!</v>
      </c>
      <c r="LR80" s="80">
        <v>2</v>
      </c>
      <c r="LS80" s="61" t="s">
        <v>356</v>
      </c>
      <c r="LT80" s="60" t="s">
        <v>356</v>
      </c>
      <c r="LU80" s="60" t="s">
        <v>356</v>
      </c>
      <c r="LV80" s="60" t="s">
        <v>356</v>
      </c>
      <c r="LW80" s="60" t="s">
        <v>356</v>
      </c>
      <c r="LX80" s="60" t="s">
        <v>356</v>
      </c>
      <c r="LY80" s="60" t="s">
        <v>356</v>
      </c>
      <c r="LZ80" s="60" t="s">
        <v>356</v>
      </c>
      <c r="MA80" s="60" t="s">
        <v>356</v>
      </c>
      <c r="MB80" s="60" t="s">
        <v>356</v>
      </c>
      <c r="MC80" s="60" t="s">
        <v>356</v>
      </c>
      <c r="MD80" s="60" t="s">
        <v>356</v>
      </c>
      <c r="ME80" s="60" t="s">
        <v>356</v>
      </c>
      <c r="MF80" s="60" t="s">
        <v>356</v>
      </c>
      <c r="MG80" s="60" t="s">
        <v>356</v>
      </c>
      <c r="MH80" s="60" t="s">
        <v>356</v>
      </c>
      <c r="MI80" s="60" t="s">
        <v>47</v>
      </c>
      <c r="MJ80" s="61" t="s">
        <v>328</v>
      </c>
      <c r="MK80" s="63" t="s">
        <v>328</v>
      </c>
      <c r="ML80" s="61" t="s">
        <v>356</v>
      </c>
      <c r="MM80" s="60" t="s">
        <v>356</v>
      </c>
      <c r="MN80" s="60" t="s">
        <v>356</v>
      </c>
      <c r="MO80" s="60" t="s">
        <v>356</v>
      </c>
      <c r="MP80" s="60" t="s">
        <v>356</v>
      </c>
      <c r="MQ80" s="60" t="s">
        <v>356</v>
      </c>
      <c r="MR80" s="60" t="s">
        <v>356</v>
      </c>
      <c r="MS80" s="60" t="s">
        <v>356</v>
      </c>
      <c r="MT80" s="60" t="s">
        <v>356</v>
      </c>
      <c r="MU80" s="60" t="s">
        <v>356</v>
      </c>
      <c r="MV80" s="60" t="s">
        <v>356</v>
      </c>
      <c r="MW80" s="60" t="s">
        <v>356</v>
      </c>
      <c r="MX80" s="60" t="s">
        <v>356</v>
      </c>
      <c r="MY80" s="60" t="s">
        <v>356</v>
      </c>
      <c r="MZ80" s="60" t="s">
        <v>356</v>
      </c>
      <c r="NA80" s="60" t="s">
        <v>356</v>
      </c>
      <c r="NB80" s="60" t="s">
        <v>356</v>
      </c>
      <c r="NC80" s="60" t="s">
        <v>356</v>
      </c>
      <c r="ND80" s="60" t="s">
        <v>356</v>
      </c>
      <c r="NE80" s="60" t="s">
        <v>356</v>
      </c>
      <c r="NF80" s="60" t="s">
        <v>356</v>
      </c>
      <c r="NG80" s="60" t="s">
        <v>356</v>
      </c>
      <c r="NH80" s="60" t="s">
        <v>356</v>
      </c>
      <c r="NI80" s="60" t="s">
        <v>369</v>
      </c>
      <c r="NJ80" s="60" t="s">
        <v>328</v>
      </c>
      <c r="NK80" s="60" t="s">
        <v>328</v>
      </c>
      <c r="NL80" s="60" t="s">
        <v>328</v>
      </c>
      <c r="NM80" s="60" t="s">
        <v>328</v>
      </c>
      <c r="NN80" s="60" t="s">
        <v>328</v>
      </c>
      <c r="NO80" s="60" t="s">
        <v>328</v>
      </c>
      <c r="NP80" s="60" t="s">
        <v>328</v>
      </c>
      <c r="NQ80" s="60" t="s">
        <v>328</v>
      </c>
      <c r="NR80" s="78" t="s">
        <v>328</v>
      </c>
      <c r="NS80" s="61">
        <f t="shared" si="128"/>
        <v>39</v>
      </c>
      <c r="NT80" s="60">
        <f t="shared" si="129"/>
        <v>0</v>
      </c>
      <c r="NU80" s="60">
        <f t="shared" si="78"/>
        <v>0</v>
      </c>
      <c r="NV80" s="60">
        <f t="shared" si="79"/>
        <v>0</v>
      </c>
      <c r="NW80" s="60">
        <f t="shared" si="80"/>
        <v>2</v>
      </c>
      <c r="NX80" s="60">
        <f t="shared" si="81"/>
        <v>0</v>
      </c>
      <c r="NY80" s="60">
        <f t="shared" si="82"/>
        <v>0</v>
      </c>
      <c r="NZ80" s="60">
        <f t="shared" si="83"/>
        <v>11</v>
      </c>
      <c r="OA80" s="81" t="str">
        <f t="shared" si="84"/>
        <v>ок!</v>
      </c>
      <c r="OB80" s="80">
        <v>3</v>
      </c>
      <c r="OC80" s="61" t="s">
        <v>357</v>
      </c>
      <c r="OD80" s="60" t="s">
        <v>357</v>
      </c>
      <c r="OE80" s="60" t="s">
        <v>357</v>
      </c>
      <c r="OF80" s="60" t="s">
        <v>357</v>
      </c>
      <c r="OG80" s="60" t="s">
        <v>357</v>
      </c>
      <c r="OH80" s="60" t="s">
        <v>357</v>
      </c>
      <c r="OI80" s="60" t="s">
        <v>357</v>
      </c>
      <c r="OJ80" s="60" t="s">
        <v>357</v>
      </c>
      <c r="OK80" s="60" t="s">
        <v>357</v>
      </c>
      <c r="OL80" s="60" t="s">
        <v>357</v>
      </c>
      <c r="OM80" s="60" t="s">
        <v>357</v>
      </c>
      <c r="ON80" s="60" t="s">
        <v>357</v>
      </c>
      <c r="OO80" s="60" t="s">
        <v>357</v>
      </c>
      <c r="OP80" s="60" t="s">
        <v>357</v>
      </c>
      <c r="OQ80" s="60" t="s">
        <v>357</v>
      </c>
      <c r="OR80" s="60" t="s">
        <v>357</v>
      </c>
      <c r="OS80" s="60" t="s">
        <v>47</v>
      </c>
      <c r="OT80" s="61" t="s">
        <v>328</v>
      </c>
      <c r="OU80" s="63" t="s">
        <v>328</v>
      </c>
      <c r="OV80" s="61" t="s">
        <v>357</v>
      </c>
      <c r="OW80" s="60" t="s">
        <v>357</v>
      </c>
      <c r="OX80" s="60" t="s">
        <v>357</v>
      </c>
      <c r="OY80" s="60" t="s">
        <v>357</v>
      </c>
      <c r="OZ80" s="60" t="s">
        <v>357</v>
      </c>
      <c r="PA80" s="60" t="s">
        <v>357</v>
      </c>
      <c r="PB80" s="60" t="s">
        <v>357</v>
      </c>
      <c r="PC80" s="60" t="s">
        <v>357</v>
      </c>
      <c r="PD80" s="60" t="s">
        <v>357</v>
      </c>
      <c r="PE80" s="60" t="s">
        <v>357</v>
      </c>
      <c r="PF80" s="60" t="s">
        <v>357</v>
      </c>
      <c r="PG80" s="60" t="s">
        <v>357</v>
      </c>
      <c r="PH80" s="60" t="s">
        <v>357</v>
      </c>
      <c r="PI80" s="60" t="s">
        <v>357</v>
      </c>
      <c r="PJ80" s="60" t="s">
        <v>357</v>
      </c>
      <c r="PK80" s="60" t="s">
        <v>357</v>
      </c>
      <c r="PL80" s="60" t="s">
        <v>357</v>
      </c>
      <c r="PM80" s="60" t="s">
        <v>357</v>
      </c>
      <c r="PN80" s="60" t="s">
        <v>357</v>
      </c>
      <c r="PO80" s="60" t="s">
        <v>357</v>
      </c>
      <c r="PP80" s="60" t="s">
        <v>357</v>
      </c>
      <c r="PQ80" s="60" t="s">
        <v>357</v>
      </c>
      <c r="PR80" s="60" t="s">
        <v>357</v>
      </c>
      <c r="PS80" s="60" t="s">
        <v>47</v>
      </c>
      <c r="PT80" s="60" t="s">
        <v>328</v>
      </c>
      <c r="PU80" s="60" t="s">
        <v>328</v>
      </c>
      <c r="PV80" s="60" t="s">
        <v>328</v>
      </c>
      <c r="PW80" s="60" t="s">
        <v>328</v>
      </c>
      <c r="PX80" s="60" t="s">
        <v>328</v>
      </c>
      <c r="PY80" s="60" t="s">
        <v>328</v>
      </c>
      <c r="PZ80" s="60" t="s">
        <v>328</v>
      </c>
      <c r="QA80" s="60" t="s">
        <v>328</v>
      </c>
      <c r="QB80" s="78" t="s">
        <v>328</v>
      </c>
      <c r="QC80" s="61">
        <f t="shared" si="130"/>
        <v>39</v>
      </c>
      <c r="QD80" s="60">
        <f t="shared" si="131"/>
        <v>0</v>
      </c>
      <c r="QE80" s="60">
        <f t="shared" si="94"/>
        <v>0</v>
      </c>
      <c r="QF80" s="60">
        <f t="shared" si="95"/>
        <v>0</v>
      </c>
      <c r="QG80" s="60">
        <f t="shared" si="96"/>
        <v>2</v>
      </c>
      <c r="QH80" s="60">
        <f t="shared" si="97"/>
        <v>0</v>
      </c>
      <c r="QI80" s="60">
        <f t="shared" si="98"/>
        <v>0</v>
      </c>
      <c r="QJ80" s="60">
        <f t="shared" si="99"/>
        <v>11</v>
      </c>
      <c r="QK80" s="81" t="str">
        <f t="shared" si="100"/>
        <v>ок!</v>
      </c>
      <c r="QL80" s="67">
        <v>4</v>
      </c>
      <c r="QM80" s="61" t="s">
        <v>357</v>
      </c>
      <c r="QN80" s="61" t="s">
        <v>357</v>
      </c>
      <c r="QO80" s="61" t="s">
        <v>357</v>
      </c>
      <c r="QP80" s="61" t="s">
        <v>357</v>
      </c>
      <c r="QQ80" s="60" t="s">
        <v>357</v>
      </c>
      <c r="QR80" s="60" t="s">
        <v>357</v>
      </c>
      <c r="QS80" s="60" t="s">
        <v>357</v>
      </c>
      <c r="QT80" s="60" t="s">
        <v>357</v>
      </c>
      <c r="QU80" s="60" t="s">
        <v>357</v>
      </c>
      <c r="QV80" s="60" t="s">
        <v>357</v>
      </c>
      <c r="QW80" s="60" t="s">
        <v>357</v>
      </c>
      <c r="QX80" s="60" t="s">
        <v>357</v>
      </c>
      <c r="QY80" s="60" t="s">
        <v>357</v>
      </c>
      <c r="QZ80" s="60" t="s">
        <v>357</v>
      </c>
      <c r="RA80" s="60" t="s">
        <v>357</v>
      </c>
      <c r="RB80" s="60" t="s">
        <v>357</v>
      </c>
      <c r="RC80" s="60" t="s">
        <v>357</v>
      </c>
      <c r="RD80" s="61" t="s">
        <v>328</v>
      </c>
      <c r="RE80" s="63" t="s">
        <v>328</v>
      </c>
      <c r="RF80" s="61" t="s">
        <v>357</v>
      </c>
      <c r="RG80" s="60" t="s">
        <v>357</v>
      </c>
      <c r="RH80" s="60" t="s">
        <v>357</v>
      </c>
      <c r="RI80" s="60" t="s">
        <v>357</v>
      </c>
      <c r="RJ80" s="60" t="s">
        <v>357</v>
      </c>
      <c r="RK80" s="60" t="s">
        <v>357</v>
      </c>
      <c r="RL80" s="60" t="s">
        <v>363</v>
      </c>
      <c r="RM80" s="60" t="s">
        <v>376</v>
      </c>
      <c r="RN80" s="60" t="s">
        <v>376</v>
      </c>
      <c r="RO80" s="60" t="s">
        <v>376</v>
      </c>
      <c r="RP80" s="60" t="s">
        <v>376</v>
      </c>
      <c r="RQ80" s="60" t="s">
        <v>376</v>
      </c>
      <c r="RR80" s="60" t="s">
        <v>395</v>
      </c>
      <c r="RS80" s="60" t="s">
        <v>360</v>
      </c>
      <c r="RT80" s="60" t="s">
        <v>347</v>
      </c>
      <c r="RU80" s="60" t="s">
        <v>347</v>
      </c>
      <c r="RV80" s="60" t="s">
        <v>347</v>
      </c>
      <c r="RW80" s="60" t="s">
        <v>347</v>
      </c>
      <c r="RX80" s="60" t="s">
        <v>31</v>
      </c>
      <c r="RY80" s="60" t="s">
        <v>31</v>
      </c>
      <c r="RZ80" s="60" t="s">
        <v>31</v>
      </c>
      <c r="SA80" s="60" t="s">
        <v>31</v>
      </c>
      <c r="SB80" s="60" t="s">
        <v>336</v>
      </c>
      <c r="SC80" s="60" t="s">
        <v>336</v>
      </c>
      <c r="SD80" s="60" t="s">
        <v>354</v>
      </c>
      <c r="SE80" s="60" t="s">
        <v>354</v>
      </c>
      <c r="SF80" s="60" t="s">
        <v>354</v>
      </c>
      <c r="SG80" s="60" t="s">
        <v>354</v>
      </c>
      <c r="SH80" s="60" t="s">
        <v>354</v>
      </c>
      <c r="SI80" s="60" t="s">
        <v>354</v>
      </c>
      <c r="SJ80" s="60" t="s">
        <v>354</v>
      </c>
      <c r="SK80" s="60" t="s">
        <v>354</v>
      </c>
      <c r="SL80" s="78" t="s">
        <v>354</v>
      </c>
      <c r="SM80" s="61">
        <f t="shared" si="132"/>
        <v>23</v>
      </c>
      <c r="SN80" s="60">
        <f t="shared" si="133"/>
        <v>0</v>
      </c>
      <c r="SO80" s="60">
        <f>COUNTIF(QM80:SL80,"ПП.Д")</f>
        <v>4</v>
      </c>
      <c r="SP80" s="60">
        <f>COUNTIF(QM80:SL80,"ПП*")+COUNTIF(QM80:SL80,"*|ПП*")/2-COUNTIF(QM80:SL80,"ПП*|*")/2-SO80</f>
        <v>6</v>
      </c>
      <c r="SQ80" s="60">
        <f>COUNTIF(QM80:SL80,"С*")+COUNTIF(QM80:SL80,"*|С*")/2-COUNTIF(QM80:SL80,"С*|*")/2</f>
        <v>2</v>
      </c>
      <c r="SR80" s="60">
        <f>COUNTIF(QM80:SL80,"Д")</f>
        <v>4</v>
      </c>
      <c r="SS80" s="60">
        <f>COUNTIF(QM80:SL80,"ГИА")</f>
        <v>2</v>
      </c>
      <c r="ST80" s="60">
        <f>COUNTIF(QM80:SL80,"К")+COUNTIF(QM80:SL80,"*|К")/2+COUNTIF(QM80:SL80,"К|*")/2</f>
        <v>2</v>
      </c>
      <c r="SU80" s="81" t="str">
        <f>IF(SUM(SM80:ST80)+COUNTIF(QM80:SL80,"=~*")=52,"ок!","ОШ!")</f>
        <v>ок!</v>
      </c>
      <c r="UW80" s="61"/>
      <c r="UX80" s="60"/>
      <c r="UY80" s="60"/>
      <c r="UZ80" s="60"/>
      <c r="VA80" s="60"/>
      <c r="VB80" s="60"/>
      <c r="VC80" s="60"/>
      <c r="VD80" s="60"/>
      <c r="VE80" s="81"/>
      <c r="XG80" s="61"/>
      <c r="XH80" s="60"/>
      <c r="XI80" s="60"/>
      <c r="XJ80" s="60"/>
      <c r="XK80" s="60"/>
      <c r="XL80" s="60"/>
      <c r="XM80" s="60"/>
      <c r="XN80" s="60"/>
      <c r="XO80" s="81"/>
    </row>
    <row r="81" spans="1:639" hidden="1" x14ac:dyDescent="0.25">
      <c r="A81" s="70" t="str">
        <f t="shared" si="124"/>
        <v>П11.01.01 Монтажник РЭАиП(2015)9 кл., очная</v>
      </c>
      <c r="B81" s="177" t="s">
        <v>663</v>
      </c>
      <c r="C81" s="178" t="s">
        <v>92</v>
      </c>
      <c r="D81" s="178" t="s">
        <v>350</v>
      </c>
      <c r="E81" s="178"/>
      <c r="F81" s="177">
        <v>2015</v>
      </c>
      <c r="G81" s="191">
        <f t="shared" si="108"/>
        <v>249</v>
      </c>
      <c r="H81" s="191">
        <f t="shared" si="109"/>
        <v>168</v>
      </c>
      <c r="I81" s="191">
        <f>IF(VLOOKUP(B81,ФГОС!A$3:U$34,5,FALSE)=INT(H81/62),INT(H81/62),"ОШ!")</f>
        <v>2</v>
      </c>
      <c r="J81" s="191">
        <f>IF(VLOOKUP(B81,ФГОС!A$3:U$34,6,FALSE)=INT(MOD(H81,62)/4.332),INT(MOD(H81,62)/4.332),"ОШ!")</f>
        <v>10</v>
      </c>
      <c r="K81" s="191">
        <f t="shared" si="110"/>
        <v>77</v>
      </c>
      <c r="L81" s="191">
        <f t="shared" si="111"/>
        <v>9</v>
      </c>
      <c r="M81" s="191">
        <f t="shared" si="112"/>
        <v>30</v>
      </c>
      <c r="N81" s="191">
        <f t="shared" si="113"/>
        <v>0</v>
      </c>
      <c r="O81" s="191">
        <f t="shared" si="114"/>
        <v>5</v>
      </c>
      <c r="P81" s="191">
        <f t="shared" si="115"/>
        <v>0</v>
      </c>
      <c r="Q81" s="191">
        <f t="shared" si="116"/>
        <v>2</v>
      </c>
      <c r="R81" s="191">
        <f t="shared" si="117"/>
        <v>24</v>
      </c>
      <c r="S81" s="237" t="str">
        <f>IF(VLOOKUP(B81,ФГОС!A$3:U$34,21,FALSE)=SUM(K81:R81),"ок!","ОШ!")</f>
        <v>ок!</v>
      </c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8"/>
      <c r="GM81" s="68"/>
      <c r="GN81" s="68"/>
      <c r="GO81" s="68"/>
      <c r="GP81" s="68"/>
      <c r="GQ81" s="68"/>
      <c r="GR81" s="68"/>
      <c r="GS81" s="68"/>
      <c r="GT81" s="68"/>
      <c r="GU81" s="68"/>
      <c r="GV81" s="68"/>
      <c r="GW81" s="68"/>
      <c r="GX81" s="68"/>
      <c r="GY81" s="68"/>
      <c r="GZ81" s="68"/>
      <c r="HA81" s="68"/>
      <c r="HB81" s="68"/>
      <c r="HC81" s="68"/>
      <c r="HD81" s="68"/>
      <c r="HE81" s="68"/>
      <c r="HF81" s="68"/>
      <c r="HG81" s="68"/>
      <c r="HH81" s="68"/>
      <c r="HI81" s="68"/>
      <c r="HJ81" s="68"/>
      <c r="HK81" s="68"/>
      <c r="HL81" s="68"/>
      <c r="HM81" s="68"/>
      <c r="HN81" s="68"/>
      <c r="HO81" s="68"/>
      <c r="HP81" s="68"/>
      <c r="HQ81" s="68"/>
      <c r="HR81" s="68"/>
      <c r="HS81" s="68"/>
      <c r="HT81" s="68"/>
      <c r="HU81" s="68"/>
      <c r="HV81" s="68"/>
      <c r="HW81" s="68"/>
      <c r="HX81" s="68"/>
      <c r="HY81" s="68"/>
      <c r="HZ81" s="68"/>
      <c r="IA81" s="68"/>
      <c r="IB81" s="68"/>
      <c r="IC81" s="68"/>
      <c r="ID81" s="68"/>
      <c r="IE81" s="68"/>
      <c r="IF81" s="68"/>
      <c r="IG81" s="68"/>
      <c r="IH81" s="68"/>
      <c r="II81" s="68"/>
      <c r="IJ81" s="68"/>
      <c r="IK81" s="68"/>
      <c r="IL81" s="68"/>
      <c r="IM81" s="68"/>
      <c r="IN81" s="68"/>
      <c r="IO81" s="68"/>
      <c r="IP81" s="68"/>
      <c r="IQ81" s="68"/>
      <c r="IR81" s="68"/>
      <c r="IS81" s="68"/>
      <c r="IT81" s="68"/>
      <c r="IU81" s="68"/>
      <c r="IV81" s="68"/>
      <c r="IW81" s="68"/>
      <c r="IX81" s="68"/>
      <c r="IY81" s="68"/>
      <c r="IZ81" s="68"/>
      <c r="JA81" s="68"/>
      <c r="JB81" s="68"/>
      <c r="JC81" s="68"/>
      <c r="JD81" s="68"/>
      <c r="JE81" s="68"/>
      <c r="JF81" s="68"/>
      <c r="JG81" s="68"/>
      <c r="JH81" s="67">
        <v>1</v>
      </c>
      <c r="JI81" s="61"/>
      <c r="JJ81" s="60"/>
      <c r="JK81" s="60"/>
      <c r="JL81" s="60"/>
      <c r="JM81" s="60"/>
      <c r="JN81" s="60"/>
      <c r="JO81" s="60"/>
      <c r="JP81" s="60"/>
      <c r="JQ81" s="60"/>
      <c r="JR81" s="60"/>
      <c r="JS81" s="60"/>
      <c r="JT81" s="60"/>
      <c r="JU81" s="60"/>
      <c r="JV81" s="60"/>
      <c r="JW81" s="60"/>
      <c r="JX81" s="60"/>
      <c r="JY81" s="60"/>
      <c r="JZ81" s="61" t="s">
        <v>328</v>
      </c>
      <c r="KA81" s="63" t="s">
        <v>328</v>
      </c>
      <c r="KB81" s="61"/>
      <c r="KC81" s="60"/>
      <c r="KD81" s="60"/>
      <c r="KE81" s="60"/>
      <c r="KF81" s="60"/>
      <c r="KG81" s="60"/>
      <c r="KH81" s="60"/>
      <c r="KI81" s="60"/>
      <c r="KJ81" s="60"/>
      <c r="KK81" s="60"/>
      <c r="KL81" s="60" t="s">
        <v>328</v>
      </c>
      <c r="KM81" s="60"/>
      <c r="KN81" s="60"/>
      <c r="KO81" s="60"/>
      <c r="KP81" s="60"/>
      <c r="KQ81" s="60"/>
      <c r="KR81" s="60"/>
      <c r="KS81" s="60"/>
      <c r="KT81" s="60"/>
      <c r="KU81" s="60"/>
      <c r="KV81" s="60"/>
      <c r="KW81" s="60"/>
      <c r="KX81" s="60"/>
      <c r="KY81" s="60"/>
      <c r="KZ81" s="60"/>
      <c r="LA81" s="60" t="s">
        <v>328</v>
      </c>
      <c r="LB81" s="60" t="s">
        <v>328</v>
      </c>
      <c r="LC81" s="60" t="s">
        <v>328</v>
      </c>
      <c r="LD81" s="60" t="s">
        <v>328</v>
      </c>
      <c r="LE81" s="60" t="s">
        <v>328</v>
      </c>
      <c r="LF81" s="60" t="s">
        <v>328</v>
      </c>
      <c r="LG81" s="60" t="s">
        <v>328</v>
      </c>
      <c r="LH81" s="78" t="s">
        <v>328</v>
      </c>
      <c r="LI81" s="61">
        <f t="shared" si="125"/>
        <v>41</v>
      </c>
      <c r="LJ81" s="60">
        <f t="shared" si="126"/>
        <v>0</v>
      </c>
      <c r="LK81" s="60">
        <f t="shared" si="118"/>
        <v>0</v>
      </c>
      <c r="LL81" s="60">
        <f t="shared" si="127"/>
        <v>0</v>
      </c>
      <c r="LM81" s="60">
        <f t="shared" si="119"/>
        <v>0</v>
      </c>
      <c r="LN81" s="60">
        <f t="shared" si="120"/>
        <v>0</v>
      </c>
      <c r="LO81" s="60">
        <f t="shared" si="121"/>
        <v>0</v>
      </c>
      <c r="LP81" s="60">
        <f t="shared" si="122"/>
        <v>11</v>
      </c>
      <c r="LQ81" s="81" t="str">
        <f t="shared" si="123"/>
        <v>ок!</v>
      </c>
      <c r="LR81" s="80">
        <v>2</v>
      </c>
      <c r="LS81" s="61"/>
      <c r="LT81" s="60"/>
      <c r="LU81" s="60"/>
      <c r="LV81" s="60"/>
      <c r="LW81" s="60"/>
      <c r="LX81" s="60"/>
      <c r="LY81" s="60"/>
      <c r="LZ81" s="60"/>
      <c r="MA81" s="60"/>
      <c r="MB81" s="60"/>
      <c r="MC81" s="60"/>
      <c r="MD81" s="60"/>
      <c r="ME81" s="60"/>
      <c r="MF81" s="60"/>
      <c r="MG81" s="60"/>
      <c r="MH81" s="60"/>
      <c r="MI81" s="60"/>
      <c r="MJ81" s="61" t="s">
        <v>328</v>
      </c>
      <c r="MK81" s="63" t="s">
        <v>328</v>
      </c>
      <c r="ML81" s="61" t="s">
        <v>47</v>
      </c>
      <c r="MM81" s="60" t="s">
        <v>47</v>
      </c>
      <c r="MN81" s="60"/>
      <c r="MO81" s="60"/>
      <c r="MP81" s="60"/>
      <c r="MQ81" s="60"/>
      <c r="MR81" s="60"/>
      <c r="MS81" s="60"/>
      <c r="MT81" s="60"/>
      <c r="MU81" s="60"/>
      <c r="MV81" s="60"/>
      <c r="MW81" s="60"/>
      <c r="MX81" s="60"/>
      <c r="MY81" s="60"/>
      <c r="MZ81" s="60"/>
      <c r="NA81" s="60"/>
      <c r="NB81" s="60" t="s">
        <v>617</v>
      </c>
      <c r="NC81" s="60" t="s">
        <v>617</v>
      </c>
      <c r="ND81" s="60" t="s">
        <v>617</v>
      </c>
      <c r="NE81" s="60" t="s">
        <v>409</v>
      </c>
      <c r="NF81" s="60" t="s">
        <v>409</v>
      </c>
      <c r="NG81" s="60" t="s">
        <v>409</v>
      </c>
      <c r="NH81" s="60" t="s">
        <v>409</v>
      </c>
      <c r="NI81" s="60" t="s">
        <v>370</v>
      </c>
      <c r="NJ81" s="60" t="s">
        <v>328</v>
      </c>
      <c r="NK81" s="60" t="s">
        <v>328</v>
      </c>
      <c r="NL81" s="60" t="s">
        <v>328</v>
      </c>
      <c r="NM81" s="60" t="s">
        <v>328</v>
      </c>
      <c r="NN81" s="60" t="s">
        <v>328</v>
      </c>
      <c r="NO81" s="60" t="s">
        <v>328</v>
      </c>
      <c r="NP81" s="60" t="s">
        <v>328</v>
      </c>
      <c r="NQ81" s="60" t="s">
        <v>328</v>
      </c>
      <c r="NR81" s="78" t="s">
        <v>328</v>
      </c>
      <c r="NS81" s="61">
        <f t="shared" si="128"/>
        <v>31</v>
      </c>
      <c r="NT81" s="60">
        <f t="shared" si="129"/>
        <v>3</v>
      </c>
      <c r="NU81" s="60">
        <f t="shared" si="78"/>
        <v>0</v>
      </c>
      <c r="NV81" s="60">
        <f t="shared" si="79"/>
        <v>4</v>
      </c>
      <c r="NW81" s="60">
        <f t="shared" si="80"/>
        <v>3</v>
      </c>
      <c r="NX81" s="60">
        <f t="shared" si="81"/>
        <v>0</v>
      </c>
      <c r="NY81" s="60">
        <f t="shared" si="82"/>
        <v>0</v>
      </c>
      <c r="NZ81" s="60">
        <f t="shared" si="83"/>
        <v>11</v>
      </c>
      <c r="OA81" s="81" t="str">
        <f t="shared" si="84"/>
        <v>ок!</v>
      </c>
      <c r="OB81" s="80">
        <v>3</v>
      </c>
      <c r="OC81" s="61"/>
      <c r="OD81" s="60"/>
      <c r="OE81" s="60"/>
      <c r="OF81" s="60"/>
      <c r="OG81" s="60"/>
      <c r="OH81" s="60" t="s">
        <v>47</v>
      </c>
      <c r="OI81" s="60" t="s">
        <v>619</v>
      </c>
      <c r="OJ81" s="60" t="s">
        <v>619</v>
      </c>
      <c r="OK81" s="60" t="s">
        <v>619</v>
      </c>
      <c r="OL81" s="60" t="s">
        <v>618</v>
      </c>
      <c r="OM81" s="60" t="s">
        <v>618</v>
      </c>
      <c r="ON81" s="60" t="s">
        <v>618</v>
      </c>
      <c r="OO81" s="60" t="s">
        <v>406</v>
      </c>
      <c r="OP81" s="60" t="s">
        <v>406</v>
      </c>
      <c r="OQ81" s="60" t="s">
        <v>406</v>
      </c>
      <c r="OR81" s="60" t="s">
        <v>406</v>
      </c>
      <c r="OS81" s="60" t="s">
        <v>406</v>
      </c>
      <c r="OT81" s="61" t="s">
        <v>328</v>
      </c>
      <c r="OU81" s="63" t="s">
        <v>328</v>
      </c>
      <c r="OV81" s="61" t="s">
        <v>406</v>
      </c>
      <c r="OW81" s="60" t="s">
        <v>406</v>
      </c>
      <c r="OX81" s="60" t="s">
        <v>406</v>
      </c>
      <c r="OY81" s="60" t="s">
        <v>406</v>
      </c>
      <c r="OZ81" s="60" t="s">
        <v>406</v>
      </c>
      <c r="PA81" s="60" t="s">
        <v>406</v>
      </c>
      <c r="PB81" s="60" t="s">
        <v>406</v>
      </c>
      <c r="PC81" s="60" t="s">
        <v>406</v>
      </c>
      <c r="PD81" s="60" t="s">
        <v>406</v>
      </c>
      <c r="PE81" s="60" t="s">
        <v>406</v>
      </c>
      <c r="PF81" s="60" t="s">
        <v>406</v>
      </c>
      <c r="PG81" s="60" t="s">
        <v>376</v>
      </c>
      <c r="PH81" s="60" t="s">
        <v>376</v>
      </c>
      <c r="PI81" s="60" t="s">
        <v>376</v>
      </c>
      <c r="PJ81" s="60" t="s">
        <v>376</v>
      </c>
      <c r="PK81" s="60" t="s">
        <v>376</v>
      </c>
      <c r="PL81" s="60" t="s">
        <v>376</v>
      </c>
      <c r="PM81" s="60" t="s">
        <v>376</v>
      </c>
      <c r="PN81" s="60" t="s">
        <v>376</v>
      </c>
      <c r="PO81" s="60" t="s">
        <v>376</v>
      </c>
      <c r="PP81" s="60" t="s">
        <v>376</v>
      </c>
      <c r="PQ81" s="60" t="s">
        <v>401</v>
      </c>
      <c r="PR81" s="60" t="s">
        <v>336</v>
      </c>
      <c r="PS81" s="60" t="s">
        <v>336</v>
      </c>
      <c r="PT81" s="60" t="s">
        <v>354</v>
      </c>
      <c r="PU81" s="60" t="s">
        <v>354</v>
      </c>
      <c r="PV81" s="60" t="s">
        <v>354</v>
      </c>
      <c r="PW81" s="60" t="s">
        <v>354</v>
      </c>
      <c r="PX81" s="60" t="s">
        <v>354</v>
      </c>
      <c r="PY81" s="60" t="s">
        <v>354</v>
      </c>
      <c r="PZ81" s="60" t="s">
        <v>354</v>
      </c>
      <c r="QA81" s="60" t="s">
        <v>354</v>
      </c>
      <c r="QB81" s="78" t="s">
        <v>354</v>
      </c>
      <c r="QC81" s="61">
        <f t="shared" si="130"/>
        <v>5</v>
      </c>
      <c r="QD81" s="60">
        <f t="shared" si="131"/>
        <v>6</v>
      </c>
      <c r="QE81" s="60">
        <f t="shared" si="94"/>
        <v>0</v>
      </c>
      <c r="QF81" s="60">
        <f t="shared" si="95"/>
        <v>26</v>
      </c>
      <c r="QG81" s="60">
        <f t="shared" si="96"/>
        <v>2</v>
      </c>
      <c r="QH81" s="60">
        <f t="shared" si="97"/>
        <v>0</v>
      </c>
      <c r="QI81" s="60">
        <f t="shared" si="98"/>
        <v>2</v>
      </c>
      <c r="QJ81" s="60">
        <f t="shared" si="99"/>
        <v>2</v>
      </c>
      <c r="QK81" s="81" t="str">
        <f t="shared" si="100"/>
        <v>ок!</v>
      </c>
      <c r="SM81" s="61"/>
      <c r="SN81" s="60"/>
      <c r="SO81" s="60"/>
      <c r="SP81" s="60"/>
      <c r="SQ81" s="60"/>
      <c r="SR81" s="60"/>
      <c r="SS81" s="60"/>
      <c r="ST81" s="60"/>
      <c r="SU81" s="81"/>
      <c r="UW81" s="61"/>
      <c r="UX81" s="60"/>
      <c r="UY81" s="60"/>
      <c r="UZ81" s="60"/>
      <c r="VA81" s="60"/>
      <c r="VB81" s="60"/>
      <c r="VC81" s="60"/>
      <c r="VD81" s="60"/>
      <c r="VE81" s="81"/>
      <c r="XG81" s="61"/>
      <c r="XH81" s="60"/>
      <c r="XI81" s="60"/>
      <c r="XJ81" s="60"/>
      <c r="XK81" s="60"/>
      <c r="XL81" s="60"/>
      <c r="XM81" s="60"/>
      <c r="XN81" s="60"/>
      <c r="XO81" s="81"/>
    </row>
    <row r="82" spans="1:639" hidden="1" x14ac:dyDescent="0.25">
      <c r="A82" s="70" t="str">
        <f t="shared" si="124"/>
        <v>П13.01.10 Элекртомонтер ЭО(2015)9 кл., очная</v>
      </c>
      <c r="B82" s="177" t="s">
        <v>665</v>
      </c>
      <c r="C82" s="178" t="s">
        <v>92</v>
      </c>
      <c r="D82" s="178" t="s">
        <v>350</v>
      </c>
      <c r="E82" s="178"/>
      <c r="F82" s="177">
        <v>2015</v>
      </c>
      <c r="G82" s="191">
        <f t="shared" si="108"/>
        <v>249</v>
      </c>
      <c r="H82" s="191">
        <f t="shared" si="109"/>
        <v>168</v>
      </c>
      <c r="I82" s="191">
        <f>IF(VLOOKUP(B82,ФГОС!A$3:U$34,5,FALSE)=INT(H82/62),INT(H82/62),"ОШ!")</f>
        <v>2</v>
      </c>
      <c r="J82" s="191">
        <f>IF(VLOOKUP(B82,ФГОС!A$3:U$34,6,FALSE)=INT(MOD(H82,62)/4.332),INT(MOD(H82,62)/4.332),"ОШ!")</f>
        <v>10</v>
      </c>
      <c r="K82" s="191">
        <f t="shared" si="110"/>
        <v>77</v>
      </c>
      <c r="L82" s="191">
        <f t="shared" si="111"/>
        <v>10</v>
      </c>
      <c r="M82" s="191">
        <f t="shared" si="112"/>
        <v>29</v>
      </c>
      <c r="N82" s="191">
        <f t="shared" si="113"/>
        <v>0</v>
      </c>
      <c r="O82" s="191">
        <f t="shared" si="114"/>
        <v>5</v>
      </c>
      <c r="P82" s="191">
        <f t="shared" si="115"/>
        <v>0</v>
      </c>
      <c r="Q82" s="191">
        <f t="shared" si="116"/>
        <v>2</v>
      </c>
      <c r="R82" s="191">
        <f t="shared" si="117"/>
        <v>24</v>
      </c>
      <c r="S82" s="237" t="str">
        <f>IF(VLOOKUP(B82,ФГОС!A$3:U$34,21,FALSE)=SUM(K82:R82),"ок!","ОШ!")</f>
        <v>ок!</v>
      </c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8"/>
      <c r="GM82" s="68"/>
      <c r="GN82" s="68"/>
      <c r="GO82" s="68"/>
      <c r="GP82" s="68"/>
      <c r="GQ82" s="68"/>
      <c r="GR82" s="68"/>
      <c r="GS82" s="68"/>
      <c r="GT82" s="68"/>
      <c r="GU82" s="68"/>
      <c r="GV82" s="68"/>
      <c r="GW82" s="68"/>
      <c r="GX82" s="68"/>
      <c r="GY82" s="68"/>
      <c r="GZ82" s="68"/>
      <c r="HA82" s="68"/>
      <c r="HB82" s="68"/>
      <c r="HC82" s="68"/>
      <c r="HD82" s="68"/>
      <c r="HE82" s="68"/>
      <c r="HF82" s="68"/>
      <c r="HG82" s="68"/>
      <c r="HH82" s="68"/>
      <c r="HI82" s="68"/>
      <c r="HJ82" s="68"/>
      <c r="HK82" s="68"/>
      <c r="HL82" s="68"/>
      <c r="HM82" s="68"/>
      <c r="HN82" s="68"/>
      <c r="HO82" s="68"/>
      <c r="HP82" s="68"/>
      <c r="HQ82" s="68"/>
      <c r="HR82" s="68"/>
      <c r="HS82" s="68"/>
      <c r="HT82" s="68"/>
      <c r="HU82" s="68"/>
      <c r="HV82" s="68"/>
      <c r="HW82" s="68"/>
      <c r="HX82" s="68"/>
      <c r="HY82" s="68"/>
      <c r="HZ82" s="68"/>
      <c r="IA82" s="68"/>
      <c r="IB82" s="68"/>
      <c r="IC82" s="68"/>
      <c r="ID82" s="68"/>
      <c r="IE82" s="68"/>
      <c r="IF82" s="68"/>
      <c r="IG82" s="68"/>
      <c r="IH82" s="68"/>
      <c r="II82" s="68"/>
      <c r="IJ82" s="68"/>
      <c r="IK82" s="68"/>
      <c r="IL82" s="68"/>
      <c r="IM82" s="68"/>
      <c r="IN82" s="68"/>
      <c r="IO82" s="68"/>
      <c r="IP82" s="68"/>
      <c r="IQ82" s="68"/>
      <c r="IR82" s="68"/>
      <c r="IS82" s="68"/>
      <c r="IT82" s="68"/>
      <c r="IU82" s="68"/>
      <c r="IV82" s="68"/>
      <c r="IW82" s="68"/>
      <c r="IX82" s="68"/>
      <c r="IY82" s="68"/>
      <c r="IZ82" s="68"/>
      <c r="JA82" s="68"/>
      <c r="JB82" s="68"/>
      <c r="JC82" s="68"/>
      <c r="JD82" s="68"/>
      <c r="JE82" s="68"/>
      <c r="JF82" s="68"/>
      <c r="JG82" s="68"/>
      <c r="JH82" s="67">
        <v>1</v>
      </c>
      <c r="JI82" s="61"/>
      <c r="JJ82" s="60"/>
      <c r="JK82" s="60"/>
      <c r="JL82" s="60"/>
      <c r="JM82" s="60"/>
      <c r="JN82" s="60"/>
      <c r="JO82" s="60"/>
      <c r="JP82" s="60"/>
      <c r="JQ82" s="60"/>
      <c r="JR82" s="60"/>
      <c r="JS82" s="60"/>
      <c r="JT82" s="60"/>
      <c r="JU82" s="60"/>
      <c r="JV82" s="60"/>
      <c r="JW82" s="60"/>
      <c r="JX82" s="60"/>
      <c r="JY82" s="60"/>
      <c r="JZ82" s="61" t="s">
        <v>328</v>
      </c>
      <c r="KA82" s="63" t="s">
        <v>328</v>
      </c>
      <c r="KB82" s="61"/>
      <c r="KC82" s="60"/>
      <c r="KD82" s="60"/>
      <c r="KE82" s="60"/>
      <c r="KF82" s="60"/>
      <c r="KG82" s="60"/>
      <c r="KH82" s="60"/>
      <c r="KI82" s="60"/>
      <c r="KJ82" s="60"/>
      <c r="KK82" s="60"/>
      <c r="KL82" s="60" t="s">
        <v>328</v>
      </c>
      <c r="KM82" s="60"/>
      <c r="KN82" s="60"/>
      <c r="KO82" s="60"/>
      <c r="KP82" s="60"/>
      <c r="KQ82" s="60"/>
      <c r="KR82" s="60"/>
      <c r="KS82" s="60"/>
      <c r="KT82" s="60"/>
      <c r="KU82" s="60"/>
      <c r="KV82" s="60"/>
      <c r="KW82" s="60"/>
      <c r="KX82" s="60"/>
      <c r="KY82" s="60"/>
      <c r="KZ82" s="60"/>
      <c r="LA82" s="60" t="s">
        <v>328</v>
      </c>
      <c r="LB82" s="60" t="s">
        <v>328</v>
      </c>
      <c r="LC82" s="60" t="s">
        <v>328</v>
      </c>
      <c r="LD82" s="60" t="s">
        <v>328</v>
      </c>
      <c r="LE82" s="60" t="s">
        <v>328</v>
      </c>
      <c r="LF82" s="60" t="s">
        <v>328</v>
      </c>
      <c r="LG82" s="60" t="s">
        <v>328</v>
      </c>
      <c r="LH82" s="78" t="s">
        <v>328</v>
      </c>
      <c r="LI82" s="61">
        <f t="shared" si="125"/>
        <v>41</v>
      </c>
      <c r="LJ82" s="60">
        <f t="shared" si="126"/>
        <v>0</v>
      </c>
      <c r="LK82" s="60">
        <f t="shared" si="118"/>
        <v>0</v>
      </c>
      <c r="LL82" s="60">
        <f t="shared" si="127"/>
        <v>0</v>
      </c>
      <c r="LM82" s="60">
        <f t="shared" si="119"/>
        <v>0</v>
      </c>
      <c r="LN82" s="60">
        <f t="shared" si="120"/>
        <v>0</v>
      </c>
      <c r="LO82" s="60">
        <f t="shared" si="121"/>
        <v>0</v>
      </c>
      <c r="LP82" s="60">
        <f t="shared" si="122"/>
        <v>11</v>
      </c>
      <c r="LQ82" s="81" t="str">
        <f t="shared" si="123"/>
        <v>ок!</v>
      </c>
      <c r="LR82" s="80">
        <v>2</v>
      </c>
      <c r="LS82" s="61"/>
      <c r="LT82" s="60"/>
      <c r="LU82" s="60"/>
      <c r="LV82" s="60"/>
      <c r="LW82" s="60"/>
      <c r="LX82" s="60"/>
      <c r="LY82" s="60"/>
      <c r="LZ82" s="60"/>
      <c r="MA82" s="60"/>
      <c r="MB82" s="60"/>
      <c r="MC82" s="60"/>
      <c r="MD82" s="60"/>
      <c r="ME82" s="60"/>
      <c r="MF82" s="60"/>
      <c r="MG82" s="60"/>
      <c r="MH82" s="60"/>
      <c r="MI82" s="60"/>
      <c r="MJ82" s="61" t="s">
        <v>328</v>
      </c>
      <c r="MK82" s="63" t="s">
        <v>328</v>
      </c>
      <c r="ML82" s="61" t="s">
        <v>47</v>
      </c>
      <c r="MM82" s="60" t="s">
        <v>47</v>
      </c>
      <c r="MN82" s="60"/>
      <c r="MO82" s="60"/>
      <c r="MP82" s="60"/>
      <c r="MQ82" s="60"/>
      <c r="MR82" s="60"/>
      <c r="MS82" s="60"/>
      <c r="MT82" s="60"/>
      <c r="MU82" s="60"/>
      <c r="MV82" s="60"/>
      <c r="MW82" s="60"/>
      <c r="MX82" s="60"/>
      <c r="MY82" s="60"/>
      <c r="MZ82" s="60"/>
      <c r="NA82" s="60"/>
      <c r="NB82" s="60" t="s">
        <v>47</v>
      </c>
      <c r="NC82" s="60" t="s">
        <v>687</v>
      </c>
      <c r="ND82" s="60" t="s">
        <v>687</v>
      </c>
      <c r="NE82" s="60" t="s">
        <v>687</v>
      </c>
      <c r="NF82" s="60" t="s">
        <v>687</v>
      </c>
      <c r="NG82" s="60" t="s">
        <v>406</v>
      </c>
      <c r="NH82" s="60" t="s">
        <v>406</v>
      </c>
      <c r="NI82" s="60" t="s">
        <v>406</v>
      </c>
      <c r="NJ82" s="60" t="s">
        <v>328</v>
      </c>
      <c r="NK82" s="60" t="s">
        <v>328</v>
      </c>
      <c r="NL82" s="60" t="s">
        <v>328</v>
      </c>
      <c r="NM82" s="60" t="s">
        <v>328</v>
      </c>
      <c r="NN82" s="60" t="s">
        <v>328</v>
      </c>
      <c r="NO82" s="60" t="s">
        <v>328</v>
      </c>
      <c r="NP82" s="60" t="s">
        <v>328</v>
      </c>
      <c r="NQ82" s="60" t="s">
        <v>328</v>
      </c>
      <c r="NR82" s="78" t="s">
        <v>328</v>
      </c>
      <c r="NS82" s="61">
        <f t="shared" si="128"/>
        <v>31</v>
      </c>
      <c r="NT82" s="60">
        <f t="shared" si="129"/>
        <v>4</v>
      </c>
      <c r="NU82" s="60">
        <f t="shared" si="78"/>
        <v>0</v>
      </c>
      <c r="NV82" s="60">
        <f t="shared" si="79"/>
        <v>3</v>
      </c>
      <c r="NW82" s="60">
        <f t="shared" si="80"/>
        <v>3</v>
      </c>
      <c r="NX82" s="60">
        <f t="shared" si="81"/>
        <v>0</v>
      </c>
      <c r="NY82" s="60">
        <f t="shared" si="82"/>
        <v>0</v>
      </c>
      <c r="NZ82" s="60">
        <f t="shared" si="83"/>
        <v>11</v>
      </c>
      <c r="OA82" s="81" t="str">
        <f t="shared" si="84"/>
        <v>ок!</v>
      </c>
      <c r="OB82" s="80">
        <v>3</v>
      </c>
      <c r="OC82" s="61"/>
      <c r="OD82" s="60"/>
      <c r="OE82" s="60"/>
      <c r="OF82" s="60"/>
      <c r="OG82" s="60"/>
      <c r="OH82" s="60" t="s">
        <v>690</v>
      </c>
      <c r="OI82" s="60" t="s">
        <v>690</v>
      </c>
      <c r="OJ82" s="60" t="s">
        <v>690</v>
      </c>
      <c r="OK82" s="60" t="s">
        <v>690</v>
      </c>
      <c r="OL82" s="60" t="s">
        <v>691</v>
      </c>
      <c r="OM82" s="60" t="s">
        <v>691</v>
      </c>
      <c r="ON82" s="60" t="s">
        <v>406</v>
      </c>
      <c r="OO82" s="60" t="s">
        <v>406</v>
      </c>
      <c r="OP82" s="60" t="s">
        <v>406</v>
      </c>
      <c r="OQ82" s="60" t="s">
        <v>376</v>
      </c>
      <c r="OR82" s="60" t="s">
        <v>376</v>
      </c>
      <c r="OS82" s="60" t="s">
        <v>366</v>
      </c>
      <c r="OT82" s="61" t="s">
        <v>328</v>
      </c>
      <c r="OU82" s="63" t="s">
        <v>328</v>
      </c>
      <c r="OV82" s="61" t="s">
        <v>406</v>
      </c>
      <c r="OW82" s="60" t="s">
        <v>406</v>
      </c>
      <c r="OX82" s="60" t="s">
        <v>406</v>
      </c>
      <c r="OY82" s="60" t="s">
        <v>406</v>
      </c>
      <c r="OZ82" s="60" t="s">
        <v>406</v>
      </c>
      <c r="PA82" s="60" t="s">
        <v>406</v>
      </c>
      <c r="PB82" s="60" t="s">
        <v>406</v>
      </c>
      <c r="PC82" s="60" t="s">
        <v>406</v>
      </c>
      <c r="PD82" s="60" t="s">
        <v>406</v>
      </c>
      <c r="PE82" s="60" t="s">
        <v>406</v>
      </c>
      <c r="PF82" s="60" t="s">
        <v>406</v>
      </c>
      <c r="PG82" s="60" t="s">
        <v>406</v>
      </c>
      <c r="PH82" s="60" t="s">
        <v>406</v>
      </c>
      <c r="PI82" s="60" t="s">
        <v>406</v>
      </c>
      <c r="PJ82" s="60" t="s">
        <v>406</v>
      </c>
      <c r="PK82" s="60" t="s">
        <v>406</v>
      </c>
      <c r="PL82" s="60" t="s">
        <v>409</v>
      </c>
      <c r="PM82" s="60" t="s">
        <v>409</v>
      </c>
      <c r="PN82" s="60" t="s">
        <v>409</v>
      </c>
      <c r="PO82" s="60" t="s">
        <v>409</v>
      </c>
      <c r="PP82" s="60" t="s">
        <v>409</v>
      </c>
      <c r="PQ82" s="60" t="s">
        <v>371</v>
      </c>
      <c r="PR82" s="60" t="s">
        <v>336</v>
      </c>
      <c r="PS82" s="60" t="s">
        <v>336</v>
      </c>
      <c r="PT82" s="60" t="s">
        <v>354</v>
      </c>
      <c r="PU82" s="60" t="s">
        <v>354</v>
      </c>
      <c r="PV82" s="60" t="s">
        <v>354</v>
      </c>
      <c r="PW82" s="60" t="s">
        <v>354</v>
      </c>
      <c r="PX82" s="60" t="s">
        <v>354</v>
      </c>
      <c r="PY82" s="60" t="s">
        <v>354</v>
      </c>
      <c r="PZ82" s="60" t="s">
        <v>354</v>
      </c>
      <c r="QA82" s="60" t="s">
        <v>354</v>
      </c>
      <c r="QB82" s="78" t="s">
        <v>354</v>
      </c>
      <c r="QC82" s="61">
        <f t="shared" si="130"/>
        <v>5</v>
      </c>
      <c r="QD82" s="60">
        <f t="shared" si="131"/>
        <v>6</v>
      </c>
      <c r="QE82" s="60">
        <f t="shared" si="94"/>
        <v>0</v>
      </c>
      <c r="QF82" s="60">
        <f t="shared" si="95"/>
        <v>26</v>
      </c>
      <c r="QG82" s="60">
        <f t="shared" si="96"/>
        <v>2</v>
      </c>
      <c r="QH82" s="60">
        <f t="shared" si="97"/>
        <v>0</v>
      </c>
      <c r="QI82" s="60">
        <f t="shared" si="98"/>
        <v>2</v>
      </c>
      <c r="QJ82" s="60">
        <f t="shared" si="99"/>
        <v>2</v>
      </c>
      <c r="QK82" s="81" t="str">
        <f t="shared" si="100"/>
        <v>ок!</v>
      </c>
      <c r="SM82" s="61"/>
      <c r="SN82" s="60"/>
      <c r="SO82" s="60"/>
      <c r="SP82" s="60"/>
      <c r="SQ82" s="60"/>
      <c r="SR82" s="60"/>
      <c r="SS82" s="60"/>
      <c r="ST82" s="60"/>
      <c r="SU82" s="81"/>
      <c r="UW82" s="61"/>
      <c r="UX82" s="60"/>
      <c r="UY82" s="60"/>
      <c r="UZ82" s="60"/>
      <c r="VA82" s="60"/>
      <c r="VB82" s="60"/>
      <c r="VC82" s="60"/>
      <c r="VD82" s="60"/>
      <c r="VE82" s="81"/>
      <c r="XG82" s="61"/>
      <c r="XH82" s="60"/>
      <c r="XI82" s="60"/>
      <c r="XJ82" s="60"/>
      <c r="XK82" s="60"/>
      <c r="XL82" s="60"/>
      <c r="XM82" s="60"/>
      <c r="XN82" s="60"/>
      <c r="XO82" s="81"/>
    </row>
    <row r="83" spans="1:639" hidden="1" x14ac:dyDescent="0.25">
      <c r="A83" s="70" t="str">
        <f t="shared" si="124"/>
        <v>П15.01.05 Сварщик (ЭГСР)(2015)9 кл., очная</v>
      </c>
      <c r="B83" s="177" t="s">
        <v>668</v>
      </c>
      <c r="C83" s="178" t="s">
        <v>92</v>
      </c>
      <c r="D83" s="178" t="s">
        <v>350</v>
      </c>
      <c r="E83" s="178"/>
      <c r="F83" s="177">
        <v>2015</v>
      </c>
      <c r="G83" s="191">
        <f t="shared" si="108"/>
        <v>249</v>
      </c>
      <c r="H83" s="191">
        <f t="shared" si="109"/>
        <v>168</v>
      </c>
      <c r="I83" s="191">
        <f>IF(VLOOKUP(B83,ФГОС!A$3:U$34,5,FALSE)=INT(H83/62),INT(H83/62),"ОШ!")</f>
        <v>2</v>
      </c>
      <c r="J83" s="191">
        <f>IF(VLOOKUP(B83,ФГОС!A$3:U$34,6,FALSE)=INT(MOD(H83,62)/4.332),INT(MOD(H83,62)/4.332),"ОШ!")</f>
        <v>10</v>
      </c>
      <c r="K83" s="191">
        <f t="shared" si="110"/>
        <v>73</v>
      </c>
      <c r="L83" s="191">
        <f t="shared" si="111"/>
        <v>15</v>
      </c>
      <c r="M83" s="191">
        <f t="shared" si="112"/>
        <v>27</v>
      </c>
      <c r="N83" s="191">
        <f t="shared" si="113"/>
        <v>0</v>
      </c>
      <c r="O83" s="191">
        <f t="shared" si="114"/>
        <v>5</v>
      </c>
      <c r="P83" s="191">
        <f t="shared" si="115"/>
        <v>0</v>
      </c>
      <c r="Q83" s="191">
        <f t="shared" si="116"/>
        <v>3</v>
      </c>
      <c r="R83" s="191">
        <f t="shared" si="117"/>
        <v>24</v>
      </c>
      <c r="S83" s="237" t="str">
        <f>IF(VLOOKUP(B83,ФГОС!A$3:U$34,21,FALSE)=SUM(K83:R83),"ок!","ОШ!")</f>
        <v>ок!</v>
      </c>
      <c r="GX83" s="68"/>
      <c r="GY83" s="68"/>
      <c r="GZ83" s="68"/>
      <c r="HA83" s="68"/>
      <c r="HB83" s="68"/>
      <c r="HC83" s="68"/>
      <c r="HD83" s="68"/>
      <c r="HE83" s="68"/>
      <c r="HF83" s="68"/>
      <c r="HG83" s="68"/>
      <c r="HH83" s="68"/>
      <c r="HI83" s="68"/>
      <c r="HJ83" s="68"/>
      <c r="HK83" s="68"/>
      <c r="HL83" s="68"/>
      <c r="HM83" s="68"/>
      <c r="HN83" s="68"/>
      <c r="HO83" s="68"/>
      <c r="HP83" s="68"/>
      <c r="HQ83" s="68"/>
      <c r="HR83" s="68"/>
      <c r="HS83" s="68"/>
      <c r="HT83" s="68"/>
      <c r="HU83" s="68"/>
      <c r="HV83" s="68"/>
      <c r="HW83" s="68"/>
      <c r="HX83" s="68"/>
      <c r="HY83" s="68"/>
      <c r="HZ83" s="68"/>
      <c r="IA83" s="68"/>
      <c r="IB83" s="68"/>
      <c r="IC83" s="68"/>
      <c r="ID83" s="68"/>
      <c r="IE83" s="68"/>
      <c r="IF83" s="68"/>
      <c r="IG83" s="68"/>
      <c r="IH83" s="68"/>
      <c r="II83" s="68"/>
      <c r="IJ83" s="68"/>
      <c r="IK83" s="68"/>
      <c r="IL83" s="68"/>
      <c r="IM83" s="68"/>
      <c r="IN83" s="68"/>
      <c r="IO83" s="68"/>
      <c r="IP83" s="68"/>
      <c r="IQ83" s="68"/>
      <c r="IR83" s="68"/>
      <c r="IS83" s="68"/>
      <c r="IT83" s="68"/>
      <c r="IU83" s="68"/>
      <c r="IV83" s="68"/>
      <c r="IW83" s="68"/>
      <c r="IX83" s="68"/>
      <c r="IY83" s="68"/>
      <c r="IZ83" s="68"/>
      <c r="JA83" s="68"/>
      <c r="JB83" s="68"/>
      <c r="JC83" s="68"/>
      <c r="JD83" s="68"/>
      <c r="JE83" s="68"/>
      <c r="JF83" s="68"/>
      <c r="JG83" s="68"/>
      <c r="JH83" s="67">
        <v>1</v>
      </c>
      <c r="JI83" s="61"/>
      <c r="JJ83" s="60"/>
      <c r="JK83" s="60"/>
      <c r="JL83" s="60"/>
      <c r="JM83" s="60"/>
      <c r="JN83" s="60"/>
      <c r="JO83" s="60"/>
      <c r="JP83" s="60"/>
      <c r="JQ83" s="60"/>
      <c r="JR83" s="60"/>
      <c r="JS83" s="60"/>
      <c r="JT83" s="60"/>
      <c r="JU83" s="60"/>
      <c r="JV83" s="60"/>
      <c r="JW83" s="60"/>
      <c r="JX83" s="60"/>
      <c r="JY83" s="60"/>
      <c r="JZ83" s="61" t="s">
        <v>328</v>
      </c>
      <c r="KA83" s="63" t="s">
        <v>328</v>
      </c>
      <c r="KB83" s="61"/>
      <c r="KC83" s="60"/>
      <c r="KD83" s="60"/>
      <c r="KE83" s="60"/>
      <c r="KF83" s="60"/>
      <c r="KG83" s="60"/>
      <c r="KH83" s="60"/>
      <c r="KI83" s="60"/>
      <c r="KJ83" s="60"/>
      <c r="KK83" s="60"/>
      <c r="KL83" s="60" t="s">
        <v>328</v>
      </c>
      <c r="KM83" s="60"/>
      <c r="KN83" s="60"/>
      <c r="KO83" s="60"/>
      <c r="KP83" s="60"/>
      <c r="KQ83" s="60"/>
      <c r="KR83" s="60"/>
      <c r="KS83" s="60"/>
      <c r="KT83" s="60"/>
      <c r="KU83" s="60"/>
      <c r="KV83" s="60"/>
      <c r="KW83" s="60"/>
      <c r="KX83" s="60"/>
      <c r="KY83" s="60"/>
      <c r="KZ83" s="60"/>
      <c r="LA83" s="60" t="s">
        <v>328</v>
      </c>
      <c r="LB83" s="60" t="s">
        <v>328</v>
      </c>
      <c r="LC83" s="60" t="s">
        <v>328</v>
      </c>
      <c r="LD83" s="60" t="s">
        <v>328</v>
      </c>
      <c r="LE83" s="60" t="s">
        <v>328</v>
      </c>
      <c r="LF83" s="60" t="s">
        <v>328</v>
      </c>
      <c r="LG83" s="60" t="s">
        <v>328</v>
      </c>
      <c r="LH83" s="78" t="s">
        <v>328</v>
      </c>
      <c r="LI83" s="61">
        <f t="shared" si="125"/>
        <v>41</v>
      </c>
      <c r="LJ83" s="60">
        <f t="shared" si="126"/>
        <v>0</v>
      </c>
      <c r="LK83" s="60">
        <f t="shared" si="118"/>
        <v>0</v>
      </c>
      <c r="LL83" s="60">
        <f t="shared" si="127"/>
        <v>0</v>
      </c>
      <c r="LM83" s="60">
        <f t="shared" si="119"/>
        <v>0</v>
      </c>
      <c r="LN83" s="60">
        <f t="shared" si="120"/>
        <v>0</v>
      </c>
      <c r="LO83" s="60">
        <f t="shared" si="121"/>
        <v>0</v>
      </c>
      <c r="LP83" s="60">
        <f t="shared" si="122"/>
        <v>11</v>
      </c>
      <c r="LQ83" s="81" t="str">
        <f t="shared" si="123"/>
        <v>ок!</v>
      </c>
      <c r="LR83" s="80">
        <v>2</v>
      </c>
      <c r="LS83" s="61"/>
      <c r="LT83" s="60"/>
      <c r="LU83" s="60"/>
      <c r="LV83" s="60"/>
      <c r="LW83" s="60"/>
      <c r="LX83" s="60"/>
      <c r="LY83" s="60"/>
      <c r="LZ83" s="60"/>
      <c r="MA83" s="60"/>
      <c r="MB83" s="60"/>
      <c r="MC83" s="60"/>
      <c r="MD83" s="60"/>
      <c r="ME83" s="60"/>
      <c r="MF83" s="60"/>
      <c r="MG83" s="60"/>
      <c r="MH83" s="60"/>
      <c r="MI83" s="60"/>
      <c r="MJ83" s="61" t="s">
        <v>328</v>
      </c>
      <c r="MK83" s="63" t="s">
        <v>328</v>
      </c>
      <c r="ML83" s="61" t="s">
        <v>47</v>
      </c>
      <c r="MM83" s="60" t="s">
        <v>47</v>
      </c>
      <c r="MN83" s="60"/>
      <c r="MO83" s="60"/>
      <c r="MP83" s="60"/>
      <c r="MQ83" s="60"/>
      <c r="MR83" s="60"/>
      <c r="MS83" s="60"/>
      <c r="MT83" s="60"/>
      <c r="MU83" s="60"/>
      <c r="MV83" s="60"/>
      <c r="MW83" s="60"/>
      <c r="MX83" s="60"/>
      <c r="MY83" s="60" t="s">
        <v>610</v>
      </c>
      <c r="MZ83" s="60" t="s">
        <v>611</v>
      </c>
      <c r="NA83" s="60" t="s">
        <v>611</v>
      </c>
      <c r="NB83" s="60" t="s">
        <v>611</v>
      </c>
      <c r="NC83" s="60" t="s">
        <v>611</v>
      </c>
      <c r="ND83" s="60" t="s">
        <v>611</v>
      </c>
      <c r="NE83" s="60" t="s">
        <v>406</v>
      </c>
      <c r="NF83" s="60" t="s">
        <v>406</v>
      </c>
      <c r="NG83" s="60" t="s">
        <v>409</v>
      </c>
      <c r="NH83" s="60" t="s">
        <v>409</v>
      </c>
      <c r="NI83" s="60" t="s">
        <v>369</v>
      </c>
      <c r="NJ83" s="60" t="s">
        <v>328</v>
      </c>
      <c r="NK83" s="60" t="s">
        <v>328</v>
      </c>
      <c r="NL83" s="60" t="s">
        <v>328</v>
      </c>
      <c r="NM83" s="60" t="s">
        <v>328</v>
      </c>
      <c r="NN83" s="60" t="s">
        <v>328</v>
      </c>
      <c r="NO83" s="60" t="s">
        <v>328</v>
      </c>
      <c r="NP83" s="60" t="s">
        <v>328</v>
      </c>
      <c r="NQ83" s="60" t="s">
        <v>328</v>
      </c>
      <c r="NR83" s="78" t="s">
        <v>328</v>
      </c>
      <c r="NS83" s="61">
        <f t="shared" si="128"/>
        <v>28</v>
      </c>
      <c r="NT83" s="60">
        <f t="shared" si="129"/>
        <v>6</v>
      </c>
      <c r="NU83" s="60">
        <f t="shared" si="78"/>
        <v>0</v>
      </c>
      <c r="NV83" s="60">
        <f t="shared" si="79"/>
        <v>4</v>
      </c>
      <c r="NW83" s="60">
        <f t="shared" si="80"/>
        <v>3</v>
      </c>
      <c r="NX83" s="60">
        <f t="shared" si="81"/>
        <v>0</v>
      </c>
      <c r="NY83" s="60">
        <f t="shared" si="82"/>
        <v>0</v>
      </c>
      <c r="NZ83" s="60">
        <f t="shared" si="83"/>
        <v>11</v>
      </c>
      <c r="OA83" s="81" t="str">
        <f t="shared" si="84"/>
        <v>ок!</v>
      </c>
      <c r="OB83" s="80">
        <v>3</v>
      </c>
      <c r="OC83" s="61"/>
      <c r="OD83" s="60"/>
      <c r="OE83" s="60"/>
      <c r="OF83" s="60"/>
      <c r="OG83" s="60" t="s">
        <v>611</v>
      </c>
      <c r="OH83" s="60" t="s">
        <v>611</v>
      </c>
      <c r="OI83" s="60" t="s">
        <v>611</v>
      </c>
      <c r="OJ83" s="60" t="s">
        <v>427</v>
      </c>
      <c r="OK83" s="60" t="s">
        <v>427</v>
      </c>
      <c r="OL83" s="60" t="s">
        <v>427</v>
      </c>
      <c r="OM83" s="60" t="s">
        <v>612</v>
      </c>
      <c r="ON83" s="60" t="s">
        <v>612</v>
      </c>
      <c r="OO83" s="60" t="s">
        <v>612</v>
      </c>
      <c r="OP83" s="60" t="s">
        <v>409</v>
      </c>
      <c r="OQ83" s="60" t="s">
        <v>409</v>
      </c>
      <c r="OR83" s="60" t="s">
        <v>409</v>
      </c>
      <c r="OS83" s="60" t="s">
        <v>409</v>
      </c>
      <c r="OT83" s="61" t="s">
        <v>328</v>
      </c>
      <c r="OU83" s="63" t="s">
        <v>328</v>
      </c>
      <c r="OV83" s="61" t="s">
        <v>409</v>
      </c>
      <c r="OW83" s="60" t="s">
        <v>409</v>
      </c>
      <c r="OX83" s="60" t="s">
        <v>409</v>
      </c>
      <c r="OY83" s="60" t="s">
        <v>409</v>
      </c>
      <c r="OZ83" s="60" t="s">
        <v>409</v>
      </c>
      <c r="PA83" s="60" t="s">
        <v>409</v>
      </c>
      <c r="PB83" s="60" t="s">
        <v>409</v>
      </c>
      <c r="PC83" s="60" t="s">
        <v>409</v>
      </c>
      <c r="PD83" s="60" t="s">
        <v>409</v>
      </c>
      <c r="PE83" s="60" t="s">
        <v>409</v>
      </c>
      <c r="PF83" s="60" t="s">
        <v>378</v>
      </c>
      <c r="PG83" s="60" t="s">
        <v>378</v>
      </c>
      <c r="PH83" s="60" t="s">
        <v>378</v>
      </c>
      <c r="PI83" s="60" t="s">
        <v>378</v>
      </c>
      <c r="PJ83" s="60" t="s">
        <v>378</v>
      </c>
      <c r="PK83" s="60" t="s">
        <v>377</v>
      </c>
      <c r="PL83" s="60" t="s">
        <v>377</v>
      </c>
      <c r="PM83" s="60" t="s">
        <v>377</v>
      </c>
      <c r="PN83" s="60" t="s">
        <v>377</v>
      </c>
      <c r="PO83" s="60" t="s">
        <v>417</v>
      </c>
      <c r="PP83" s="60" t="s">
        <v>47</v>
      </c>
      <c r="PQ83" s="60" t="s">
        <v>336</v>
      </c>
      <c r="PR83" s="60" t="s">
        <v>336</v>
      </c>
      <c r="PS83" s="60" t="s">
        <v>336</v>
      </c>
      <c r="PT83" s="60" t="s">
        <v>354</v>
      </c>
      <c r="PU83" s="60" t="s">
        <v>354</v>
      </c>
      <c r="PV83" s="60" t="s">
        <v>354</v>
      </c>
      <c r="PW83" s="60" t="s">
        <v>354</v>
      </c>
      <c r="PX83" s="60" t="s">
        <v>354</v>
      </c>
      <c r="PY83" s="60" t="s">
        <v>354</v>
      </c>
      <c r="PZ83" s="60" t="s">
        <v>354</v>
      </c>
      <c r="QA83" s="60" t="s">
        <v>354</v>
      </c>
      <c r="QB83" s="78" t="s">
        <v>354</v>
      </c>
      <c r="QC83" s="61">
        <f t="shared" si="130"/>
        <v>4</v>
      </c>
      <c r="QD83" s="60">
        <f t="shared" si="131"/>
        <v>9</v>
      </c>
      <c r="QE83" s="60">
        <f t="shared" si="94"/>
        <v>0</v>
      </c>
      <c r="QF83" s="60">
        <f t="shared" si="95"/>
        <v>23</v>
      </c>
      <c r="QG83" s="60">
        <f t="shared" si="96"/>
        <v>2</v>
      </c>
      <c r="QH83" s="60">
        <f t="shared" si="97"/>
        <v>0</v>
      </c>
      <c r="QI83" s="60">
        <f t="shared" si="98"/>
        <v>3</v>
      </c>
      <c r="QJ83" s="60">
        <f t="shared" si="99"/>
        <v>2</v>
      </c>
      <c r="QK83" s="81" t="str">
        <f t="shared" si="100"/>
        <v>ок!</v>
      </c>
      <c r="SM83" s="61"/>
      <c r="SN83" s="60"/>
      <c r="SO83" s="60"/>
      <c r="SP83" s="60"/>
      <c r="SQ83" s="60"/>
      <c r="SR83" s="60"/>
      <c r="SS83" s="60"/>
      <c r="ST83" s="60"/>
      <c r="SU83" s="81"/>
      <c r="UW83" s="61"/>
      <c r="UX83" s="60"/>
      <c r="UY83" s="60"/>
      <c r="UZ83" s="60"/>
      <c r="VA83" s="60"/>
      <c r="VB83" s="60"/>
      <c r="VC83" s="60"/>
      <c r="VD83" s="60"/>
      <c r="VE83" s="81"/>
      <c r="XG83" s="61"/>
      <c r="XH83" s="60"/>
      <c r="XI83" s="60"/>
      <c r="XJ83" s="60"/>
      <c r="XK83" s="60"/>
      <c r="XL83" s="60"/>
      <c r="XM83" s="60"/>
      <c r="XN83" s="60"/>
      <c r="XO83" s="81"/>
    </row>
    <row r="84" spans="1:639" hidden="1" x14ac:dyDescent="0.25">
      <c r="A84" s="70" t="str">
        <f t="shared" si="124"/>
        <v>П15.01.25 Станочник (МО)(2015)9 кл., очная</v>
      </c>
      <c r="B84" s="177" t="s">
        <v>671</v>
      </c>
      <c r="C84" s="178" t="s">
        <v>92</v>
      </c>
      <c r="D84" s="178" t="s">
        <v>350</v>
      </c>
      <c r="E84" s="178"/>
      <c r="F84" s="177">
        <v>2015</v>
      </c>
      <c r="G84" s="191">
        <f t="shared" si="108"/>
        <v>249</v>
      </c>
      <c r="H84" s="191">
        <f t="shared" si="109"/>
        <v>168</v>
      </c>
      <c r="I84" s="191">
        <f>IF(VLOOKUP(B84,ФГОС!A$3:U$34,5,FALSE)=INT(H84/62),INT(H84/62),"ОШ!")</f>
        <v>2</v>
      </c>
      <c r="J84" s="191">
        <f>IF(VLOOKUP(B84,ФГОС!A$3:U$34,6,FALSE)=INT(MOD(H84,62)/4.332),INT(MOD(H84,62)/4.332),"ОШ!")</f>
        <v>10</v>
      </c>
      <c r="K84" s="191">
        <f t="shared" si="110"/>
        <v>74</v>
      </c>
      <c r="L84" s="191">
        <f t="shared" si="111"/>
        <v>10</v>
      </c>
      <c r="M84" s="191">
        <f t="shared" si="112"/>
        <v>31</v>
      </c>
      <c r="N84" s="191">
        <f t="shared" si="113"/>
        <v>0</v>
      </c>
      <c r="O84" s="191">
        <f t="shared" si="114"/>
        <v>5</v>
      </c>
      <c r="P84" s="191">
        <f t="shared" si="115"/>
        <v>0</v>
      </c>
      <c r="Q84" s="191">
        <f t="shared" si="116"/>
        <v>3</v>
      </c>
      <c r="R84" s="191">
        <f t="shared" si="117"/>
        <v>24</v>
      </c>
      <c r="S84" s="237" t="str">
        <f>IF(VLOOKUP(B84,ФГОС!A$3:U$34,21,FALSE)=SUM(K84:R84),"ок!","ОШ!")</f>
        <v>ок!</v>
      </c>
      <c r="GX84" s="68"/>
      <c r="GY84" s="68"/>
      <c r="GZ84" s="68"/>
      <c r="HA84" s="68"/>
      <c r="HB84" s="68"/>
      <c r="HC84" s="68"/>
      <c r="HD84" s="68"/>
      <c r="HE84" s="68"/>
      <c r="HF84" s="68"/>
      <c r="HG84" s="68"/>
      <c r="HH84" s="68"/>
      <c r="HI84" s="68"/>
      <c r="HJ84" s="68"/>
      <c r="HK84" s="68"/>
      <c r="HL84" s="68"/>
      <c r="HM84" s="68"/>
      <c r="HN84" s="68"/>
      <c r="HO84" s="68"/>
      <c r="HP84" s="68"/>
      <c r="HQ84" s="68"/>
      <c r="HR84" s="68"/>
      <c r="HS84" s="68"/>
      <c r="HT84" s="68"/>
      <c r="HU84" s="68"/>
      <c r="HV84" s="68"/>
      <c r="HW84" s="68"/>
      <c r="HX84" s="68"/>
      <c r="HY84" s="68"/>
      <c r="HZ84" s="68"/>
      <c r="IA84" s="68"/>
      <c r="IB84" s="68"/>
      <c r="IC84" s="68"/>
      <c r="ID84" s="68"/>
      <c r="IE84" s="68"/>
      <c r="IF84" s="68"/>
      <c r="IG84" s="68"/>
      <c r="IH84" s="68"/>
      <c r="II84" s="68"/>
      <c r="IJ84" s="68"/>
      <c r="IK84" s="68"/>
      <c r="IL84" s="68"/>
      <c r="IM84" s="68"/>
      <c r="IN84" s="68"/>
      <c r="IO84" s="68"/>
      <c r="IP84" s="68"/>
      <c r="IQ84" s="68"/>
      <c r="IR84" s="68"/>
      <c r="IS84" s="68"/>
      <c r="IT84" s="68"/>
      <c r="IU84" s="68"/>
      <c r="IV84" s="68"/>
      <c r="IW84" s="68"/>
      <c r="IX84" s="68"/>
      <c r="IY84" s="68"/>
      <c r="IZ84" s="68"/>
      <c r="JA84" s="68"/>
      <c r="JB84" s="68"/>
      <c r="JC84" s="68"/>
      <c r="JD84" s="68"/>
      <c r="JE84" s="68"/>
      <c r="JF84" s="68"/>
      <c r="JG84" s="68"/>
      <c r="JH84" s="67">
        <v>1</v>
      </c>
      <c r="JI84" s="61"/>
      <c r="JJ84" s="60"/>
      <c r="JK84" s="60"/>
      <c r="JL84" s="60"/>
      <c r="JM84" s="60"/>
      <c r="JN84" s="60"/>
      <c r="JO84" s="60"/>
      <c r="JP84" s="60"/>
      <c r="JQ84" s="60"/>
      <c r="JR84" s="60"/>
      <c r="JS84" s="60"/>
      <c r="JT84" s="60"/>
      <c r="JU84" s="60"/>
      <c r="JV84" s="60"/>
      <c r="JW84" s="60"/>
      <c r="JX84" s="60"/>
      <c r="JY84" s="60"/>
      <c r="JZ84" s="61" t="s">
        <v>328</v>
      </c>
      <c r="KA84" s="63" t="s">
        <v>328</v>
      </c>
      <c r="KB84" s="61"/>
      <c r="KC84" s="60"/>
      <c r="KD84" s="60"/>
      <c r="KE84" s="60"/>
      <c r="KF84" s="60"/>
      <c r="KG84" s="60"/>
      <c r="KH84" s="60"/>
      <c r="KI84" s="60"/>
      <c r="KJ84" s="60"/>
      <c r="KK84" s="60"/>
      <c r="KL84" s="60" t="s">
        <v>328</v>
      </c>
      <c r="KM84" s="60"/>
      <c r="KN84" s="60"/>
      <c r="KO84" s="60"/>
      <c r="KP84" s="60"/>
      <c r="KQ84" s="60"/>
      <c r="KR84" s="60"/>
      <c r="KS84" s="60"/>
      <c r="KT84" s="60"/>
      <c r="KU84" s="60"/>
      <c r="KV84" s="60"/>
      <c r="KW84" s="60"/>
      <c r="KX84" s="60"/>
      <c r="KY84" s="60"/>
      <c r="KZ84" s="60"/>
      <c r="LA84" s="60" t="s">
        <v>328</v>
      </c>
      <c r="LB84" s="60" t="s">
        <v>328</v>
      </c>
      <c r="LC84" s="60" t="s">
        <v>328</v>
      </c>
      <c r="LD84" s="60" t="s">
        <v>328</v>
      </c>
      <c r="LE84" s="60" t="s">
        <v>328</v>
      </c>
      <c r="LF84" s="60" t="s">
        <v>328</v>
      </c>
      <c r="LG84" s="60" t="s">
        <v>328</v>
      </c>
      <c r="LH84" s="78" t="s">
        <v>328</v>
      </c>
      <c r="LI84" s="61">
        <f t="shared" si="125"/>
        <v>41</v>
      </c>
      <c r="LJ84" s="60">
        <f t="shared" si="126"/>
        <v>0</v>
      </c>
      <c r="LK84" s="60">
        <f t="shared" si="118"/>
        <v>0</v>
      </c>
      <c r="LL84" s="60">
        <f t="shared" si="127"/>
        <v>0</v>
      </c>
      <c r="LM84" s="60">
        <f t="shared" si="119"/>
        <v>0</v>
      </c>
      <c r="LN84" s="60">
        <f t="shared" si="120"/>
        <v>0</v>
      </c>
      <c r="LO84" s="60">
        <f t="shared" si="121"/>
        <v>0</v>
      </c>
      <c r="LP84" s="60">
        <f t="shared" si="122"/>
        <v>11</v>
      </c>
      <c r="LQ84" s="81" t="str">
        <f t="shared" si="123"/>
        <v>ок!</v>
      </c>
      <c r="LR84" s="80">
        <v>2</v>
      </c>
      <c r="LS84" s="61"/>
      <c r="LT84" s="60"/>
      <c r="LU84" s="60"/>
      <c r="LV84" s="60"/>
      <c r="LW84" s="60"/>
      <c r="LX84" s="60"/>
      <c r="LY84" s="60"/>
      <c r="LZ84" s="60"/>
      <c r="MA84" s="60"/>
      <c r="MB84" s="60"/>
      <c r="MC84" s="60"/>
      <c r="MD84" s="60"/>
      <c r="ME84" s="60"/>
      <c r="MF84" s="60"/>
      <c r="MG84" s="60"/>
      <c r="MH84" s="60"/>
      <c r="MI84" s="60"/>
      <c r="MJ84" s="61" t="s">
        <v>328</v>
      </c>
      <c r="MK84" s="63" t="s">
        <v>328</v>
      </c>
      <c r="ML84" s="61" t="s">
        <v>47</v>
      </c>
      <c r="MM84" s="60" t="s">
        <v>47</v>
      </c>
      <c r="MN84" s="60"/>
      <c r="MO84" s="60"/>
      <c r="MP84" s="60"/>
      <c r="MQ84" s="60"/>
      <c r="MR84" s="60"/>
      <c r="MS84" s="60"/>
      <c r="MT84" s="60"/>
      <c r="MU84" s="60"/>
      <c r="MV84" s="60"/>
      <c r="MW84" s="60"/>
      <c r="MX84" s="60"/>
      <c r="MY84" s="60" t="s">
        <v>47</v>
      </c>
      <c r="MZ84" s="60" t="s">
        <v>606</v>
      </c>
      <c r="NA84" s="60" t="s">
        <v>606</v>
      </c>
      <c r="NB84" s="60" t="s">
        <v>606</v>
      </c>
      <c r="NC84" s="60" t="s">
        <v>606</v>
      </c>
      <c r="ND84" s="60" t="s">
        <v>409</v>
      </c>
      <c r="NE84" s="60" t="s">
        <v>409</v>
      </c>
      <c r="NF84" s="60" t="s">
        <v>409</v>
      </c>
      <c r="NG84" s="60" t="s">
        <v>409</v>
      </c>
      <c r="NH84" s="60" t="s">
        <v>409</v>
      </c>
      <c r="NI84" s="60" t="s">
        <v>409</v>
      </c>
      <c r="NJ84" s="60" t="s">
        <v>328</v>
      </c>
      <c r="NK84" s="60" t="s">
        <v>328</v>
      </c>
      <c r="NL84" s="60" t="s">
        <v>328</v>
      </c>
      <c r="NM84" s="60" t="s">
        <v>328</v>
      </c>
      <c r="NN84" s="60" t="s">
        <v>328</v>
      </c>
      <c r="NO84" s="60" t="s">
        <v>328</v>
      </c>
      <c r="NP84" s="60" t="s">
        <v>328</v>
      </c>
      <c r="NQ84" s="60" t="s">
        <v>328</v>
      </c>
      <c r="NR84" s="78" t="s">
        <v>328</v>
      </c>
      <c r="NS84" s="61">
        <f t="shared" si="128"/>
        <v>28</v>
      </c>
      <c r="NT84" s="60">
        <f t="shared" si="129"/>
        <v>4</v>
      </c>
      <c r="NU84" s="60">
        <f t="shared" si="78"/>
        <v>0</v>
      </c>
      <c r="NV84" s="60">
        <f t="shared" si="79"/>
        <v>6</v>
      </c>
      <c r="NW84" s="60">
        <f t="shared" si="80"/>
        <v>3</v>
      </c>
      <c r="NX84" s="60">
        <f t="shared" si="81"/>
        <v>0</v>
      </c>
      <c r="NY84" s="60">
        <f t="shared" si="82"/>
        <v>0</v>
      </c>
      <c r="NZ84" s="60">
        <f t="shared" si="83"/>
        <v>11</v>
      </c>
      <c r="OA84" s="81" t="str">
        <f t="shared" si="84"/>
        <v>ок!</v>
      </c>
      <c r="OB84" s="80">
        <v>3</v>
      </c>
      <c r="OC84" s="61"/>
      <c r="OD84" s="60"/>
      <c r="OE84" s="60"/>
      <c r="OF84" s="60"/>
      <c r="OG84" s="60"/>
      <c r="OH84" s="60" t="s">
        <v>47</v>
      </c>
      <c r="OI84" s="60" t="s">
        <v>607</v>
      </c>
      <c r="OJ84" s="60" t="s">
        <v>607</v>
      </c>
      <c r="OK84" s="60" t="s">
        <v>607</v>
      </c>
      <c r="OL84" s="60" t="s">
        <v>606</v>
      </c>
      <c r="OM84" s="60" t="s">
        <v>606</v>
      </c>
      <c r="ON84" s="60" t="s">
        <v>606</v>
      </c>
      <c r="OO84" s="60" t="s">
        <v>406</v>
      </c>
      <c r="OP84" s="60" t="s">
        <v>406</v>
      </c>
      <c r="OQ84" s="60" t="s">
        <v>409</v>
      </c>
      <c r="OR84" s="60" t="s">
        <v>409</v>
      </c>
      <c r="OS84" s="60" t="s">
        <v>409</v>
      </c>
      <c r="OT84" s="61" t="s">
        <v>328</v>
      </c>
      <c r="OU84" s="63" t="s">
        <v>328</v>
      </c>
      <c r="OV84" s="61" t="s">
        <v>406</v>
      </c>
      <c r="OW84" s="60" t="s">
        <v>406</v>
      </c>
      <c r="OX84" s="60" t="s">
        <v>406</v>
      </c>
      <c r="OY84" s="60" t="s">
        <v>406</v>
      </c>
      <c r="OZ84" s="60" t="s">
        <v>406</v>
      </c>
      <c r="PA84" s="60" t="s">
        <v>406</v>
      </c>
      <c r="PB84" s="60" t="s">
        <v>406</v>
      </c>
      <c r="PC84" s="60" t="s">
        <v>406</v>
      </c>
      <c r="PD84" s="60" t="s">
        <v>406</v>
      </c>
      <c r="PE84" s="60" t="s">
        <v>406</v>
      </c>
      <c r="PF84" s="60" t="s">
        <v>409</v>
      </c>
      <c r="PG84" s="60" t="s">
        <v>409</v>
      </c>
      <c r="PH84" s="60" t="s">
        <v>409</v>
      </c>
      <c r="PI84" s="60" t="s">
        <v>409</v>
      </c>
      <c r="PJ84" s="60" t="s">
        <v>409</v>
      </c>
      <c r="PK84" s="60" t="s">
        <v>409</v>
      </c>
      <c r="PL84" s="60" t="s">
        <v>409</v>
      </c>
      <c r="PM84" s="60" t="s">
        <v>409</v>
      </c>
      <c r="PN84" s="60" t="s">
        <v>409</v>
      </c>
      <c r="PO84" s="60" t="s">
        <v>409</v>
      </c>
      <c r="PP84" s="60" t="s">
        <v>371</v>
      </c>
      <c r="PQ84" s="60" t="s">
        <v>336</v>
      </c>
      <c r="PR84" s="60" t="s">
        <v>336</v>
      </c>
      <c r="PS84" s="60" t="s">
        <v>336</v>
      </c>
      <c r="PT84" s="60" t="s">
        <v>354</v>
      </c>
      <c r="PU84" s="60" t="s">
        <v>354</v>
      </c>
      <c r="PV84" s="60" t="s">
        <v>354</v>
      </c>
      <c r="PW84" s="60" t="s">
        <v>354</v>
      </c>
      <c r="PX84" s="60" t="s">
        <v>354</v>
      </c>
      <c r="PY84" s="60" t="s">
        <v>354</v>
      </c>
      <c r="PZ84" s="60" t="s">
        <v>354</v>
      </c>
      <c r="QA84" s="60" t="s">
        <v>354</v>
      </c>
      <c r="QB84" s="78" t="s">
        <v>354</v>
      </c>
      <c r="QC84" s="61">
        <f t="shared" si="130"/>
        <v>5</v>
      </c>
      <c r="QD84" s="60">
        <f t="shared" si="131"/>
        <v>6</v>
      </c>
      <c r="QE84" s="60">
        <f t="shared" si="94"/>
        <v>0</v>
      </c>
      <c r="QF84" s="60">
        <f t="shared" si="95"/>
        <v>25</v>
      </c>
      <c r="QG84" s="60">
        <f t="shared" si="96"/>
        <v>2</v>
      </c>
      <c r="QH84" s="60">
        <f t="shared" si="97"/>
        <v>0</v>
      </c>
      <c r="QI84" s="60">
        <f t="shared" si="98"/>
        <v>3</v>
      </c>
      <c r="QJ84" s="60">
        <f t="shared" si="99"/>
        <v>2</v>
      </c>
      <c r="QK84" s="81" t="str">
        <f t="shared" si="100"/>
        <v>ок!</v>
      </c>
      <c r="SM84" s="61"/>
      <c r="SN84" s="60"/>
      <c r="SO84" s="60"/>
      <c r="SP84" s="60"/>
      <c r="SQ84" s="60"/>
      <c r="SR84" s="60"/>
      <c r="SS84" s="60"/>
      <c r="ST84" s="60"/>
      <c r="SU84" s="81"/>
      <c r="UW84" s="61"/>
      <c r="UX84" s="60"/>
      <c r="UY84" s="60"/>
      <c r="UZ84" s="60"/>
      <c r="VA84" s="60"/>
      <c r="VB84" s="60"/>
      <c r="VC84" s="60"/>
      <c r="VD84" s="60"/>
      <c r="VE84" s="81"/>
      <c r="XG84" s="61"/>
      <c r="XH84" s="60"/>
      <c r="XI84" s="60"/>
      <c r="XJ84" s="60"/>
      <c r="XK84" s="60"/>
      <c r="XL84" s="60"/>
      <c r="XM84" s="60"/>
      <c r="XN84" s="60"/>
      <c r="XO84" s="81"/>
    </row>
    <row r="85" spans="1:639" hidden="1" x14ac:dyDescent="0.25">
      <c r="A85" s="70" t="str">
        <f t="shared" si="124"/>
        <v>П23.01.08 Слесарь по ремонту СМ(2015)9 кл., очная</v>
      </c>
      <c r="B85" s="177" t="s">
        <v>676</v>
      </c>
      <c r="C85" s="178" t="s">
        <v>92</v>
      </c>
      <c r="D85" s="178" t="s">
        <v>350</v>
      </c>
      <c r="E85" s="178"/>
      <c r="F85" s="177">
        <v>2015</v>
      </c>
      <c r="G85" s="191">
        <f t="shared" si="108"/>
        <v>249</v>
      </c>
      <c r="H85" s="191">
        <f t="shared" si="109"/>
        <v>168</v>
      </c>
      <c r="I85" s="191">
        <f>IF(VLOOKUP(B85,ФГОС!A$3:U$34,5,FALSE)=INT(H85/62),INT(H85/62),"ОШ!")</f>
        <v>2</v>
      </c>
      <c r="J85" s="191">
        <f>IF(VLOOKUP(B85,ФГОС!A$3:U$34,6,FALSE)=INT(MOD(H85,62)/4.332),INT(MOD(H85,62)/4.332),"ОШ!")</f>
        <v>10</v>
      </c>
      <c r="K85" s="191">
        <f t="shared" si="110"/>
        <v>79</v>
      </c>
      <c r="L85" s="191">
        <f t="shared" si="111"/>
        <v>11</v>
      </c>
      <c r="M85" s="191">
        <f t="shared" si="112"/>
        <v>26</v>
      </c>
      <c r="N85" s="191">
        <f t="shared" si="113"/>
        <v>0</v>
      </c>
      <c r="O85" s="191">
        <f t="shared" si="114"/>
        <v>5</v>
      </c>
      <c r="P85" s="191">
        <f t="shared" si="115"/>
        <v>0</v>
      </c>
      <c r="Q85" s="191">
        <f t="shared" si="116"/>
        <v>2</v>
      </c>
      <c r="R85" s="191">
        <f t="shared" si="117"/>
        <v>24</v>
      </c>
      <c r="S85" s="237" t="str">
        <f>IF(VLOOKUP(B85,ФГОС!A$3:U$34,21,FALSE)=SUM(K85:R85),"ок!","ОШ!")</f>
        <v>ок!</v>
      </c>
      <c r="JH85" s="67">
        <v>1</v>
      </c>
      <c r="JI85" s="61"/>
      <c r="JJ85" s="60"/>
      <c r="JK85" s="60"/>
      <c r="JL85" s="60"/>
      <c r="JM85" s="60"/>
      <c r="JN85" s="60"/>
      <c r="JO85" s="60"/>
      <c r="JP85" s="60"/>
      <c r="JQ85" s="60"/>
      <c r="JR85" s="60"/>
      <c r="JS85" s="60"/>
      <c r="JT85" s="60"/>
      <c r="JU85" s="60"/>
      <c r="JV85" s="60"/>
      <c r="JW85" s="60"/>
      <c r="JX85" s="60"/>
      <c r="JY85" s="60"/>
      <c r="JZ85" s="61" t="s">
        <v>328</v>
      </c>
      <c r="KA85" s="63" t="s">
        <v>328</v>
      </c>
      <c r="KB85" s="61"/>
      <c r="KC85" s="60"/>
      <c r="KD85" s="60"/>
      <c r="KE85" s="60"/>
      <c r="KF85" s="60"/>
      <c r="KG85" s="60"/>
      <c r="KH85" s="60"/>
      <c r="KI85" s="60"/>
      <c r="KJ85" s="60"/>
      <c r="KK85" s="60"/>
      <c r="KL85" s="60" t="s">
        <v>328</v>
      </c>
      <c r="KM85" s="60"/>
      <c r="KN85" s="60"/>
      <c r="KO85" s="60"/>
      <c r="KP85" s="60"/>
      <c r="KQ85" s="60"/>
      <c r="KR85" s="60"/>
      <c r="KS85" s="60"/>
      <c r="KT85" s="60"/>
      <c r="KU85" s="60"/>
      <c r="KV85" s="60"/>
      <c r="KW85" s="60"/>
      <c r="KX85" s="60"/>
      <c r="KY85" s="60"/>
      <c r="KZ85" s="60"/>
      <c r="LA85" s="60" t="s">
        <v>328</v>
      </c>
      <c r="LB85" s="60" t="s">
        <v>328</v>
      </c>
      <c r="LC85" s="60" t="s">
        <v>328</v>
      </c>
      <c r="LD85" s="60" t="s">
        <v>328</v>
      </c>
      <c r="LE85" s="60" t="s">
        <v>328</v>
      </c>
      <c r="LF85" s="60" t="s">
        <v>328</v>
      </c>
      <c r="LG85" s="60" t="s">
        <v>328</v>
      </c>
      <c r="LH85" s="78" t="s">
        <v>328</v>
      </c>
      <c r="LI85" s="61">
        <f t="shared" si="125"/>
        <v>41</v>
      </c>
      <c r="LJ85" s="60">
        <f t="shared" si="126"/>
        <v>0</v>
      </c>
      <c r="LK85" s="60">
        <f t="shared" si="118"/>
        <v>0</v>
      </c>
      <c r="LL85" s="60">
        <f t="shared" si="127"/>
        <v>0</v>
      </c>
      <c r="LM85" s="60">
        <f t="shared" si="119"/>
        <v>0</v>
      </c>
      <c r="LN85" s="60">
        <f t="shared" si="120"/>
        <v>0</v>
      </c>
      <c r="LO85" s="60">
        <f t="shared" si="121"/>
        <v>0</v>
      </c>
      <c r="LP85" s="60">
        <f t="shared" si="122"/>
        <v>11</v>
      </c>
      <c r="LQ85" s="81" t="str">
        <f t="shared" si="123"/>
        <v>ок!</v>
      </c>
      <c r="LR85" s="80">
        <v>2</v>
      </c>
      <c r="LS85" s="61"/>
      <c r="LT85" s="60"/>
      <c r="LU85" s="60"/>
      <c r="LV85" s="60"/>
      <c r="LW85" s="60"/>
      <c r="LX85" s="60"/>
      <c r="LY85" s="60"/>
      <c r="LZ85" s="60"/>
      <c r="MA85" s="60"/>
      <c r="MB85" s="60"/>
      <c r="MC85" s="60"/>
      <c r="MD85" s="60"/>
      <c r="ME85" s="60"/>
      <c r="MF85" s="60"/>
      <c r="MG85" s="60"/>
      <c r="MH85" s="60"/>
      <c r="MI85" s="60"/>
      <c r="MJ85" s="61" t="s">
        <v>328</v>
      </c>
      <c r="MK85" s="63" t="s">
        <v>328</v>
      </c>
      <c r="ML85" s="61" t="s">
        <v>47</v>
      </c>
      <c r="MM85" s="60" t="s">
        <v>47</v>
      </c>
      <c r="MN85" s="60"/>
      <c r="MO85" s="60"/>
      <c r="MP85" s="60"/>
      <c r="MQ85" s="60"/>
      <c r="MR85" s="60"/>
      <c r="MS85" s="60"/>
      <c r="MT85" s="60"/>
      <c r="MU85" s="60"/>
      <c r="MV85" s="60"/>
      <c r="MW85" s="60"/>
      <c r="MX85" s="60"/>
      <c r="MY85" s="60"/>
      <c r="MZ85" s="60"/>
      <c r="NA85" s="60"/>
      <c r="NB85" s="60"/>
      <c r="NC85" s="60"/>
      <c r="ND85" s="60"/>
      <c r="NE85" s="60" t="s">
        <v>384</v>
      </c>
      <c r="NF85" s="60" t="s">
        <v>697</v>
      </c>
      <c r="NG85" s="60" t="s">
        <v>697</v>
      </c>
      <c r="NH85" s="60" t="s">
        <v>697</v>
      </c>
      <c r="NI85" s="60" t="s">
        <v>369</v>
      </c>
      <c r="NJ85" s="60" t="s">
        <v>328</v>
      </c>
      <c r="NK85" s="60" t="s">
        <v>328</v>
      </c>
      <c r="NL85" s="60" t="s">
        <v>328</v>
      </c>
      <c r="NM85" s="60" t="s">
        <v>328</v>
      </c>
      <c r="NN85" s="60" t="s">
        <v>328</v>
      </c>
      <c r="NO85" s="60" t="s">
        <v>328</v>
      </c>
      <c r="NP85" s="60" t="s">
        <v>328</v>
      </c>
      <c r="NQ85" s="60" t="s">
        <v>328</v>
      </c>
      <c r="NR85" s="78" t="s">
        <v>328</v>
      </c>
      <c r="NS85" s="61">
        <f t="shared" si="128"/>
        <v>34</v>
      </c>
      <c r="NT85" s="60">
        <f t="shared" si="129"/>
        <v>1</v>
      </c>
      <c r="NU85" s="60">
        <f t="shared" si="78"/>
        <v>0</v>
      </c>
      <c r="NV85" s="60">
        <f t="shared" si="79"/>
        <v>3</v>
      </c>
      <c r="NW85" s="60">
        <f t="shared" si="80"/>
        <v>3</v>
      </c>
      <c r="NX85" s="60">
        <f t="shared" si="81"/>
        <v>0</v>
      </c>
      <c r="NY85" s="60">
        <f t="shared" si="82"/>
        <v>0</v>
      </c>
      <c r="NZ85" s="60">
        <f t="shared" si="83"/>
        <v>11</v>
      </c>
      <c r="OA85" s="81" t="str">
        <f t="shared" si="84"/>
        <v>ок!</v>
      </c>
      <c r="OB85" s="80">
        <v>3</v>
      </c>
      <c r="OC85" s="61"/>
      <c r="OD85" s="60"/>
      <c r="OE85" s="60"/>
      <c r="OF85" s="60"/>
      <c r="OG85" s="60" t="s">
        <v>375</v>
      </c>
      <c r="OH85" s="60" t="s">
        <v>375</v>
      </c>
      <c r="OI85" s="60" t="s">
        <v>375</v>
      </c>
      <c r="OJ85" s="60" t="s">
        <v>375</v>
      </c>
      <c r="OK85" s="60" t="s">
        <v>426</v>
      </c>
      <c r="OL85" s="60" t="s">
        <v>427</v>
      </c>
      <c r="OM85" s="60" t="s">
        <v>427</v>
      </c>
      <c r="ON85" s="60" t="s">
        <v>427</v>
      </c>
      <c r="OO85" s="60" t="s">
        <v>427</v>
      </c>
      <c r="OP85" s="60" t="s">
        <v>427</v>
      </c>
      <c r="OQ85" s="60" t="s">
        <v>409</v>
      </c>
      <c r="OR85" s="60" t="s">
        <v>409</v>
      </c>
      <c r="OS85" s="60" t="s">
        <v>47</v>
      </c>
      <c r="OT85" s="61" t="s">
        <v>328</v>
      </c>
      <c r="OU85" s="63" t="s">
        <v>328</v>
      </c>
      <c r="OV85" s="61" t="s">
        <v>409</v>
      </c>
      <c r="OW85" s="60" t="s">
        <v>409</v>
      </c>
      <c r="OX85" s="60" t="s">
        <v>409</v>
      </c>
      <c r="OY85" s="60" t="s">
        <v>409</v>
      </c>
      <c r="OZ85" s="60" t="s">
        <v>409</v>
      </c>
      <c r="PA85" s="60" t="s">
        <v>409</v>
      </c>
      <c r="PB85" s="60" t="s">
        <v>409</v>
      </c>
      <c r="PC85" s="60" t="s">
        <v>409</v>
      </c>
      <c r="PD85" s="60" t="s">
        <v>409</v>
      </c>
      <c r="PE85" s="60" t="s">
        <v>409</v>
      </c>
      <c r="PF85" s="60" t="s">
        <v>376</v>
      </c>
      <c r="PG85" s="60" t="s">
        <v>376</v>
      </c>
      <c r="PH85" s="60" t="s">
        <v>376</v>
      </c>
      <c r="PI85" s="60" t="s">
        <v>376</v>
      </c>
      <c r="PJ85" s="60" t="s">
        <v>376</v>
      </c>
      <c r="PK85" s="60" t="s">
        <v>376</v>
      </c>
      <c r="PL85" s="60" t="s">
        <v>376</v>
      </c>
      <c r="PM85" s="60" t="s">
        <v>376</v>
      </c>
      <c r="PN85" s="60" t="s">
        <v>376</v>
      </c>
      <c r="PO85" s="60" t="s">
        <v>376</v>
      </c>
      <c r="PP85" s="60" t="s">
        <v>376</v>
      </c>
      <c r="PQ85" s="60" t="s">
        <v>395</v>
      </c>
      <c r="PR85" s="60" t="s">
        <v>336</v>
      </c>
      <c r="PS85" s="60" t="s">
        <v>336</v>
      </c>
      <c r="PT85" s="60" t="s">
        <v>354</v>
      </c>
      <c r="PU85" s="60" t="s">
        <v>354</v>
      </c>
      <c r="PV85" s="60" t="s">
        <v>354</v>
      </c>
      <c r="PW85" s="60" t="s">
        <v>354</v>
      </c>
      <c r="PX85" s="60" t="s">
        <v>354</v>
      </c>
      <c r="PY85" s="60" t="s">
        <v>354</v>
      </c>
      <c r="PZ85" s="60" t="s">
        <v>354</v>
      </c>
      <c r="QA85" s="60" t="s">
        <v>354</v>
      </c>
      <c r="QB85" s="78" t="s">
        <v>354</v>
      </c>
      <c r="QC85" s="61">
        <f t="shared" si="130"/>
        <v>4</v>
      </c>
      <c r="QD85" s="60">
        <f t="shared" si="131"/>
        <v>10</v>
      </c>
      <c r="QE85" s="60">
        <f t="shared" si="94"/>
        <v>0</v>
      </c>
      <c r="QF85" s="60">
        <f t="shared" si="95"/>
        <v>23</v>
      </c>
      <c r="QG85" s="60">
        <f t="shared" si="96"/>
        <v>2</v>
      </c>
      <c r="QH85" s="60">
        <f t="shared" si="97"/>
        <v>0</v>
      </c>
      <c r="QI85" s="60">
        <f t="shared" si="98"/>
        <v>2</v>
      </c>
      <c r="QJ85" s="60">
        <f t="shared" si="99"/>
        <v>2</v>
      </c>
      <c r="QK85" s="81" t="str">
        <f t="shared" si="100"/>
        <v>ок!</v>
      </c>
      <c r="SM85" s="61"/>
      <c r="SN85" s="60"/>
      <c r="SO85" s="60"/>
      <c r="SP85" s="60"/>
      <c r="SQ85" s="60"/>
      <c r="SR85" s="60"/>
      <c r="SS85" s="60"/>
      <c r="ST85" s="60"/>
      <c r="SU85" s="81"/>
      <c r="UW85" s="61"/>
      <c r="UX85" s="60"/>
      <c r="UY85" s="60"/>
      <c r="UZ85" s="60"/>
      <c r="VA85" s="60"/>
      <c r="VB85" s="60"/>
      <c r="VC85" s="60"/>
      <c r="VD85" s="60"/>
      <c r="VE85" s="81"/>
      <c r="XG85" s="61"/>
      <c r="XH85" s="60"/>
      <c r="XI85" s="60"/>
      <c r="XJ85" s="60"/>
      <c r="XK85" s="60"/>
      <c r="XL85" s="60"/>
      <c r="XM85" s="60"/>
      <c r="XN85" s="60"/>
      <c r="XO85" s="81"/>
    </row>
    <row r="86" spans="1:639" hidden="1" x14ac:dyDescent="0.25">
      <c r="A86" s="70" t="str">
        <f t="shared" si="124"/>
        <v>П19.01.17 Повар, кондитер(2015)9 кл., очная</v>
      </c>
      <c r="B86" s="177" t="s">
        <v>673</v>
      </c>
      <c r="C86" s="178" t="s">
        <v>92</v>
      </c>
      <c r="D86" s="178" t="s">
        <v>350</v>
      </c>
      <c r="E86" s="178"/>
      <c r="F86" s="177">
        <v>2015</v>
      </c>
      <c r="G86" s="191">
        <f t="shared" si="108"/>
        <v>249</v>
      </c>
      <c r="H86" s="191">
        <f t="shared" si="109"/>
        <v>168</v>
      </c>
      <c r="I86" s="191">
        <f>IF(VLOOKUP(B86,ФГОС!A$3:U$34,5,FALSE)=INT(H86/62),INT(H86/62),"ОШ!")</f>
        <v>2</v>
      </c>
      <c r="J86" s="191">
        <f>IF(VLOOKUP(B86,ФГОС!A$3:U$34,6,FALSE)=INT(MOD(H86,62)/4.332),INT(MOD(H86,62)/4.332),"ОШ!")</f>
        <v>10</v>
      </c>
      <c r="K86" s="191">
        <f t="shared" si="110"/>
        <v>75</v>
      </c>
      <c r="L86" s="191">
        <f t="shared" si="111"/>
        <v>9</v>
      </c>
      <c r="M86" s="191">
        <f t="shared" si="112"/>
        <v>32</v>
      </c>
      <c r="N86" s="191">
        <f t="shared" si="113"/>
        <v>0</v>
      </c>
      <c r="O86" s="191">
        <f t="shared" si="114"/>
        <v>5</v>
      </c>
      <c r="P86" s="191">
        <f t="shared" si="115"/>
        <v>0</v>
      </c>
      <c r="Q86" s="191">
        <f t="shared" si="116"/>
        <v>2</v>
      </c>
      <c r="R86" s="191">
        <f t="shared" si="117"/>
        <v>24</v>
      </c>
      <c r="S86" s="237" t="str">
        <f>IF(VLOOKUP(B86,ФГОС!A$3:U$34,21,FALSE)=SUM(K86:R86),"ок!","ОШ!")</f>
        <v>ок!</v>
      </c>
      <c r="JH86" s="67">
        <v>1</v>
      </c>
      <c r="JI86" s="61"/>
      <c r="JJ86" s="60"/>
      <c r="JK86" s="60"/>
      <c r="JL86" s="60"/>
      <c r="JM86" s="60"/>
      <c r="JN86" s="60"/>
      <c r="JO86" s="60"/>
      <c r="JP86" s="60"/>
      <c r="JQ86" s="60"/>
      <c r="JR86" s="60"/>
      <c r="JS86" s="60"/>
      <c r="JT86" s="60"/>
      <c r="JU86" s="60"/>
      <c r="JV86" s="60"/>
      <c r="JW86" s="60"/>
      <c r="JX86" s="60"/>
      <c r="JY86" s="60"/>
      <c r="JZ86" s="61" t="s">
        <v>328</v>
      </c>
      <c r="KA86" s="63" t="s">
        <v>328</v>
      </c>
      <c r="KB86" s="61"/>
      <c r="KC86" s="60"/>
      <c r="KD86" s="60"/>
      <c r="KE86" s="60"/>
      <c r="KF86" s="60"/>
      <c r="KG86" s="60"/>
      <c r="KH86" s="60"/>
      <c r="KI86" s="60"/>
      <c r="KJ86" s="60"/>
      <c r="KK86" s="60"/>
      <c r="KL86" s="60" t="s">
        <v>328</v>
      </c>
      <c r="KM86" s="60"/>
      <c r="KN86" s="60"/>
      <c r="KO86" s="60"/>
      <c r="KP86" s="60"/>
      <c r="KQ86" s="60"/>
      <c r="KR86" s="60"/>
      <c r="KS86" s="60"/>
      <c r="KT86" s="60"/>
      <c r="KU86" s="60"/>
      <c r="KV86" s="60"/>
      <c r="KW86" s="60"/>
      <c r="KX86" s="60"/>
      <c r="KY86" s="60"/>
      <c r="KZ86" s="60" t="s">
        <v>731</v>
      </c>
      <c r="LA86" s="60" t="s">
        <v>328</v>
      </c>
      <c r="LB86" s="60" t="s">
        <v>328</v>
      </c>
      <c r="LC86" s="60" t="s">
        <v>328</v>
      </c>
      <c r="LD86" s="60" t="s">
        <v>328</v>
      </c>
      <c r="LE86" s="60" t="s">
        <v>328</v>
      </c>
      <c r="LF86" s="60" t="s">
        <v>328</v>
      </c>
      <c r="LG86" s="60" t="s">
        <v>328</v>
      </c>
      <c r="LH86" s="78" t="s">
        <v>328</v>
      </c>
      <c r="LI86" s="61">
        <f t="shared" si="125"/>
        <v>40</v>
      </c>
      <c r="LJ86" s="60">
        <f t="shared" si="126"/>
        <v>1</v>
      </c>
      <c r="LK86" s="60">
        <f t="shared" si="118"/>
        <v>0</v>
      </c>
      <c r="LL86" s="60">
        <f t="shared" si="127"/>
        <v>0</v>
      </c>
      <c r="LM86" s="60">
        <f t="shared" si="119"/>
        <v>0</v>
      </c>
      <c r="LN86" s="60">
        <f t="shared" si="120"/>
        <v>0</v>
      </c>
      <c r="LO86" s="60">
        <f t="shared" si="121"/>
        <v>0</v>
      </c>
      <c r="LP86" s="60">
        <f t="shared" si="122"/>
        <v>11</v>
      </c>
      <c r="LQ86" s="81" t="str">
        <f t="shared" si="123"/>
        <v>ок!</v>
      </c>
      <c r="LR86" s="80">
        <v>2</v>
      </c>
      <c r="LS86" s="61"/>
      <c r="LT86" s="60"/>
      <c r="LU86" s="60"/>
      <c r="LV86" s="60"/>
      <c r="LW86" s="60"/>
      <c r="LX86" s="60"/>
      <c r="LY86" s="60"/>
      <c r="LZ86" s="60"/>
      <c r="MA86" s="60"/>
      <c r="MB86" s="60"/>
      <c r="MC86" s="60"/>
      <c r="MD86" s="60"/>
      <c r="ME86" s="60"/>
      <c r="MF86" s="60"/>
      <c r="MG86" s="60"/>
      <c r="MH86" s="60" t="s">
        <v>723</v>
      </c>
      <c r="MI86" s="60" t="s">
        <v>725</v>
      </c>
      <c r="MJ86" s="61" t="s">
        <v>328</v>
      </c>
      <c r="MK86" s="63" t="s">
        <v>328</v>
      </c>
      <c r="ML86" s="61" t="s">
        <v>47</v>
      </c>
      <c r="MM86" s="60"/>
      <c r="MN86" s="60"/>
      <c r="MO86" s="60"/>
      <c r="MP86" s="60"/>
      <c r="MQ86" s="60"/>
      <c r="MR86" s="60"/>
      <c r="MS86" s="60"/>
      <c r="MT86" s="60"/>
      <c r="MU86" s="60"/>
      <c r="MV86" s="60"/>
      <c r="MW86" s="60"/>
      <c r="MX86" s="60"/>
      <c r="MY86" s="60"/>
      <c r="MZ86" s="60"/>
      <c r="NA86" s="60"/>
      <c r="NB86" s="60" t="s">
        <v>727</v>
      </c>
      <c r="NC86" s="60" t="s">
        <v>406</v>
      </c>
      <c r="ND86" s="60" t="s">
        <v>409</v>
      </c>
      <c r="NE86" s="60" t="s">
        <v>378</v>
      </c>
      <c r="NF86" s="60" t="s">
        <v>419</v>
      </c>
      <c r="NG86" s="60" t="s">
        <v>423</v>
      </c>
      <c r="NH86" s="60" t="s">
        <v>47</v>
      </c>
      <c r="NI86" s="60" t="s">
        <v>47</v>
      </c>
      <c r="NJ86" s="60" t="s">
        <v>328</v>
      </c>
      <c r="NK86" s="60" t="s">
        <v>328</v>
      </c>
      <c r="NL86" s="60" t="s">
        <v>328</v>
      </c>
      <c r="NM86" s="60" t="s">
        <v>328</v>
      </c>
      <c r="NN86" s="60" t="s">
        <v>328</v>
      </c>
      <c r="NO86" s="60" t="s">
        <v>328</v>
      </c>
      <c r="NP86" s="60" t="s">
        <v>328</v>
      </c>
      <c r="NQ86" s="60" t="s">
        <v>328</v>
      </c>
      <c r="NR86" s="78" t="s">
        <v>328</v>
      </c>
      <c r="NS86" s="61">
        <f t="shared" si="128"/>
        <v>30</v>
      </c>
      <c r="NT86" s="60">
        <f t="shared" si="129"/>
        <v>3</v>
      </c>
      <c r="NU86" s="60">
        <f t="shared" si="78"/>
        <v>0</v>
      </c>
      <c r="NV86" s="60">
        <f t="shared" si="79"/>
        <v>5</v>
      </c>
      <c r="NW86" s="60">
        <f t="shared" si="80"/>
        <v>3</v>
      </c>
      <c r="NX86" s="60">
        <f t="shared" si="81"/>
        <v>0</v>
      </c>
      <c r="NY86" s="60">
        <f t="shared" si="82"/>
        <v>0</v>
      </c>
      <c r="NZ86" s="60">
        <f t="shared" si="83"/>
        <v>11</v>
      </c>
      <c r="OA86" s="81" t="str">
        <f t="shared" si="84"/>
        <v>ок!</v>
      </c>
      <c r="OB86" s="80">
        <v>3</v>
      </c>
      <c r="OC86" s="61"/>
      <c r="OD86" s="60"/>
      <c r="OE86" s="60"/>
      <c r="OF86" s="60" t="s">
        <v>732</v>
      </c>
      <c r="OG86" s="60" t="s">
        <v>733</v>
      </c>
      <c r="OH86" s="60" t="s">
        <v>735</v>
      </c>
      <c r="OI86" s="60" t="s">
        <v>429</v>
      </c>
      <c r="OJ86" s="60" t="s">
        <v>430</v>
      </c>
      <c r="OK86" s="60" t="s">
        <v>431</v>
      </c>
      <c r="OL86" s="60" t="s">
        <v>432</v>
      </c>
      <c r="OM86" s="60" t="s">
        <v>432</v>
      </c>
      <c r="ON86" s="60" t="s">
        <v>378</v>
      </c>
      <c r="OO86" s="60" t="s">
        <v>378</v>
      </c>
      <c r="OP86" s="60" t="s">
        <v>378</v>
      </c>
      <c r="OQ86" s="60" t="s">
        <v>419</v>
      </c>
      <c r="OR86" s="60" t="s">
        <v>419</v>
      </c>
      <c r="OS86" s="60" t="s">
        <v>423</v>
      </c>
      <c r="OT86" s="61" t="s">
        <v>328</v>
      </c>
      <c r="OU86" s="63" t="s">
        <v>328</v>
      </c>
      <c r="OV86" s="61"/>
      <c r="OW86" s="60" t="s">
        <v>734</v>
      </c>
      <c r="OX86" s="60" t="s">
        <v>730</v>
      </c>
      <c r="OY86" s="60" t="s">
        <v>730</v>
      </c>
      <c r="OZ86" s="60" t="s">
        <v>736</v>
      </c>
      <c r="PA86" s="60" t="s">
        <v>429</v>
      </c>
      <c r="PB86" s="60" t="s">
        <v>430</v>
      </c>
      <c r="PC86" s="60" t="s">
        <v>376</v>
      </c>
      <c r="PD86" s="60" t="s">
        <v>431</v>
      </c>
      <c r="PE86" s="60" t="s">
        <v>377</v>
      </c>
      <c r="PF86" s="60" t="s">
        <v>432</v>
      </c>
      <c r="PG86" s="60" t="s">
        <v>378</v>
      </c>
      <c r="PH86" s="60" t="s">
        <v>378</v>
      </c>
      <c r="PI86" s="60" t="s">
        <v>419</v>
      </c>
      <c r="PJ86" s="60" t="s">
        <v>419</v>
      </c>
      <c r="PK86" s="60" t="s">
        <v>423</v>
      </c>
      <c r="PL86" s="60" t="s">
        <v>423</v>
      </c>
      <c r="PM86" s="60" t="s">
        <v>421</v>
      </c>
      <c r="PN86" s="60" t="s">
        <v>421</v>
      </c>
      <c r="PO86" s="60" t="s">
        <v>421</v>
      </c>
      <c r="PP86" s="60" t="s">
        <v>434</v>
      </c>
      <c r="PQ86" s="60" t="s">
        <v>425</v>
      </c>
      <c r="PR86" s="60" t="s">
        <v>336</v>
      </c>
      <c r="PS86" s="60" t="s">
        <v>336</v>
      </c>
      <c r="PT86" s="60" t="s">
        <v>354</v>
      </c>
      <c r="PU86" s="60" t="s">
        <v>354</v>
      </c>
      <c r="PV86" s="60" t="s">
        <v>354</v>
      </c>
      <c r="PW86" s="60" t="s">
        <v>354</v>
      </c>
      <c r="PX86" s="60" t="s">
        <v>354</v>
      </c>
      <c r="PY86" s="60" t="s">
        <v>354</v>
      </c>
      <c r="PZ86" s="60" t="s">
        <v>354</v>
      </c>
      <c r="QA86" s="60" t="s">
        <v>354</v>
      </c>
      <c r="QB86" s="78" t="s">
        <v>354</v>
      </c>
      <c r="QC86" s="61">
        <f t="shared" si="130"/>
        <v>5</v>
      </c>
      <c r="QD86" s="60">
        <f t="shared" si="131"/>
        <v>5</v>
      </c>
      <c r="QE86" s="60">
        <f t="shared" si="94"/>
        <v>0</v>
      </c>
      <c r="QF86" s="60">
        <f t="shared" si="95"/>
        <v>27</v>
      </c>
      <c r="QG86" s="60">
        <f t="shared" si="96"/>
        <v>2</v>
      </c>
      <c r="QH86" s="60">
        <f t="shared" si="97"/>
        <v>0</v>
      </c>
      <c r="QI86" s="60">
        <f t="shared" si="98"/>
        <v>2</v>
      </c>
      <c r="QJ86" s="60">
        <f t="shared" si="99"/>
        <v>2</v>
      </c>
      <c r="QK86" s="81" t="str">
        <f t="shared" si="100"/>
        <v>ок!</v>
      </c>
      <c r="QL86" s="68"/>
      <c r="QM86" s="68"/>
      <c r="QN86" s="68"/>
      <c r="QO86" s="68"/>
      <c r="QP86" s="68"/>
      <c r="QQ86" s="68"/>
      <c r="QR86" s="68"/>
      <c r="QS86" s="68"/>
      <c r="QT86" s="68"/>
      <c r="QU86" s="68"/>
      <c r="QV86" s="68"/>
      <c r="QW86" s="68"/>
      <c r="QX86" s="68"/>
      <c r="QY86" s="68"/>
      <c r="QZ86" s="68"/>
      <c r="RA86" s="68"/>
      <c r="RB86" s="68"/>
      <c r="RC86" s="68"/>
      <c r="RD86" s="68"/>
      <c r="RE86" s="68"/>
      <c r="RF86" s="68"/>
      <c r="RG86" s="68"/>
      <c r="RH86" s="68"/>
      <c r="RI86" s="68"/>
      <c r="RJ86" s="68"/>
      <c r="RK86" s="68"/>
      <c r="RL86" s="68"/>
      <c r="RM86" s="68"/>
      <c r="RN86" s="68"/>
      <c r="RO86" s="68"/>
      <c r="RP86" s="68"/>
      <c r="RQ86" s="68"/>
      <c r="RR86" s="68"/>
      <c r="RS86" s="68"/>
      <c r="RT86" s="68"/>
      <c r="RU86" s="68"/>
      <c r="RV86" s="68"/>
      <c r="RW86" s="68"/>
      <c r="RX86" s="68"/>
      <c r="RY86" s="68"/>
      <c r="RZ86" s="68"/>
      <c r="SA86" s="68"/>
      <c r="SB86" s="68"/>
      <c r="SC86" s="68"/>
      <c r="SD86" s="68"/>
      <c r="SE86" s="68"/>
      <c r="SF86" s="68"/>
      <c r="SG86" s="68"/>
      <c r="SH86" s="68"/>
      <c r="SI86" s="68"/>
      <c r="SJ86" s="68"/>
      <c r="SK86" s="68"/>
      <c r="SL86" s="68"/>
      <c r="SM86" s="61"/>
      <c r="SN86" s="60"/>
      <c r="SO86" s="60"/>
      <c r="SP86" s="60"/>
      <c r="SQ86" s="60"/>
      <c r="SR86" s="60"/>
      <c r="SS86" s="60"/>
      <c r="ST86" s="60"/>
      <c r="SU86" s="81"/>
      <c r="UW86" s="61"/>
      <c r="UX86" s="60"/>
      <c r="UY86" s="60"/>
      <c r="UZ86" s="60"/>
      <c r="VA86" s="60"/>
      <c r="VB86" s="60"/>
      <c r="VC86" s="60"/>
      <c r="VD86" s="60"/>
      <c r="VE86" s="81"/>
      <c r="XG86" s="61"/>
      <c r="XH86" s="60"/>
      <c r="XI86" s="60"/>
      <c r="XJ86" s="60"/>
      <c r="XK86" s="60"/>
      <c r="XL86" s="60"/>
      <c r="XM86" s="60"/>
      <c r="XN86" s="60"/>
      <c r="XO86" s="81"/>
    </row>
    <row r="87" spans="1:639" hidden="1" x14ac:dyDescent="0.25">
      <c r="A87" s="70" t="str">
        <f t="shared" si="124"/>
        <v>П19.01.17 Повар, кондитер(2015)11 кл., очная</v>
      </c>
      <c r="B87" s="177" t="s">
        <v>674</v>
      </c>
      <c r="C87" s="178" t="s">
        <v>92</v>
      </c>
      <c r="D87" s="178" t="s">
        <v>355</v>
      </c>
      <c r="E87" s="178"/>
      <c r="F87" s="177">
        <v>2015</v>
      </c>
      <c r="G87" s="191">
        <f t="shared" si="108"/>
        <v>249</v>
      </c>
      <c r="H87" s="191">
        <f t="shared" si="109"/>
        <v>44</v>
      </c>
      <c r="I87" s="191">
        <f>IF(VLOOKUP(B87,ФГОС!A$3:U$34,5,FALSE)=INT(H87/62),INT(H87/62),"ОШ!")</f>
        <v>0</v>
      </c>
      <c r="J87" s="191">
        <f>IF(VLOOKUP(B87,ФГОС!A$3:U$34,6,FALSE)=INT(MOD(H87,62)/4.332),INT(MOD(H87,62)/4.332),"ОШ!")</f>
        <v>10</v>
      </c>
      <c r="K87" s="191">
        <f t="shared" si="110"/>
        <v>18</v>
      </c>
      <c r="L87" s="191">
        <f t="shared" si="111"/>
        <v>9</v>
      </c>
      <c r="M87" s="191">
        <f t="shared" si="112"/>
        <v>12</v>
      </c>
      <c r="N87" s="191">
        <f t="shared" si="113"/>
        <v>0</v>
      </c>
      <c r="O87" s="191">
        <f t="shared" si="114"/>
        <v>1</v>
      </c>
      <c r="P87" s="191">
        <f t="shared" si="115"/>
        <v>0</v>
      </c>
      <c r="Q87" s="191">
        <f t="shared" si="116"/>
        <v>1</v>
      </c>
      <c r="R87" s="191">
        <f t="shared" si="117"/>
        <v>2</v>
      </c>
      <c r="S87" s="237" t="str">
        <f>IF(VLOOKUP(B87,ФГОС!A$3:U$34,21,FALSE)=SUM(K87:R87),"ок!","ОШ!")</f>
        <v>ок!</v>
      </c>
      <c r="JH87" s="67">
        <v>1</v>
      </c>
      <c r="JI87" s="61"/>
      <c r="JJ87" s="60"/>
      <c r="JK87" s="60"/>
      <c r="JL87" s="60"/>
      <c r="JM87" s="60"/>
      <c r="JN87" s="60"/>
      <c r="JO87" s="60"/>
      <c r="JP87" s="60"/>
      <c r="JQ87" s="60" t="s">
        <v>723</v>
      </c>
      <c r="JR87" s="60" t="s">
        <v>725</v>
      </c>
      <c r="JS87" s="60" t="s">
        <v>726</v>
      </c>
      <c r="JT87" s="60" t="s">
        <v>724</v>
      </c>
      <c r="JU87" s="60" t="s">
        <v>406</v>
      </c>
      <c r="JV87" s="60" t="s">
        <v>409</v>
      </c>
      <c r="JW87" s="60" t="s">
        <v>376</v>
      </c>
      <c r="JX87" s="60" t="s">
        <v>377</v>
      </c>
      <c r="JY87" s="60" t="s">
        <v>377</v>
      </c>
      <c r="JZ87" s="61" t="s">
        <v>328</v>
      </c>
      <c r="KA87" s="63" t="s">
        <v>328</v>
      </c>
      <c r="KB87" s="61"/>
      <c r="KC87" s="60"/>
      <c r="KD87" s="60"/>
      <c r="KE87" s="60"/>
      <c r="KF87" s="60"/>
      <c r="KG87" s="60"/>
      <c r="KH87" s="60"/>
      <c r="KI87" s="60"/>
      <c r="KJ87" s="60"/>
      <c r="KK87" s="60"/>
      <c r="KL87" s="60" t="s">
        <v>727</v>
      </c>
      <c r="KM87" s="60" t="s">
        <v>731</v>
      </c>
      <c r="KN87" s="60" t="s">
        <v>422</v>
      </c>
      <c r="KO87" s="60" t="s">
        <v>422</v>
      </c>
      <c r="KP87" s="60" t="s">
        <v>422</v>
      </c>
      <c r="KQ87" s="60" t="s">
        <v>378</v>
      </c>
      <c r="KR87" s="60" t="s">
        <v>378</v>
      </c>
      <c r="KS87" s="60" t="s">
        <v>419</v>
      </c>
      <c r="KT87" s="60" t="s">
        <v>423</v>
      </c>
      <c r="KU87" s="60" t="s">
        <v>421</v>
      </c>
      <c r="KV87" s="60" t="s">
        <v>421</v>
      </c>
      <c r="KW87" s="60" t="s">
        <v>421</v>
      </c>
      <c r="KX87" s="60" t="s">
        <v>433</v>
      </c>
      <c r="KY87" s="60" t="s">
        <v>336</v>
      </c>
      <c r="KZ87" s="60" t="s">
        <v>354</v>
      </c>
      <c r="LA87" s="60" t="s">
        <v>354</v>
      </c>
      <c r="LB87" s="60" t="s">
        <v>354</v>
      </c>
      <c r="LC87" s="60" t="s">
        <v>354</v>
      </c>
      <c r="LD87" s="60" t="s">
        <v>354</v>
      </c>
      <c r="LE87" s="60" t="s">
        <v>354</v>
      </c>
      <c r="LF87" s="60" t="s">
        <v>354</v>
      </c>
      <c r="LG87" s="60" t="s">
        <v>354</v>
      </c>
      <c r="LH87" s="78" t="s">
        <v>354</v>
      </c>
      <c r="LI87" s="61">
        <f t="shared" si="125"/>
        <v>18</v>
      </c>
      <c r="LJ87" s="60">
        <f t="shared" si="126"/>
        <v>9</v>
      </c>
      <c r="LK87" s="60">
        <f t="shared" si="118"/>
        <v>0</v>
      </c>
      <c r="LL87" s="60">
        <f t="shared" si="127"/>
        <v>12</v>
      </c>
      <c r="LM87" s="60">
        <f t="shared" si="119"/>
        <v>1</v>
      </c>
      <c r="LN87" s="60">
        <f t="shared" si="120"/>
        <v>0</v>
      </c>
      <c r="LO87" s="60">
        <f t="shared" si="121"/>
        <v>1</v>
      </c>
      <c r="LP87" s="60">
        <f t="shared" si="122"/>
        <v>2</v>
      </c>
      <c r="LQ87" s="81" t="str">
        <f t="shared" si="123"/>
        <v>ок!</v>
      </c>
      <c r="LR87" s="68"/>
      <c r="LS87" s="68"/>
      <c r="LT87" s="68"/>
      <c r="LU87" s="68"/>
      <c r="LV87" s="68"/>
      <c r="LW87" s="68"/>
      <c r="LX87" s="68"/>
      <c r="LY87" s="68"/>
      <c r="LZ87" s="68"/>
      <c r="MA87" s="68"/>
      <c r="MB87" s="68"/>
      <c r="MC87" s="68"/>
      <c r="MD87" s="68"/>
      <c r="ME87" s="68"/>
      <c r="MF87" s="68"/>
      <c r="MG87" s="68"/>
      <c r="MH87" s="68"/>
      <c r="MI87" s="68"/>
      <c r="MJ87" s="68"/>
      <c r="MK87" s="68"/>
      <c r="ML87" s="68"/>
      <c r="MM87" s="68"/>
      <c r="MN87" s="68"/>
      <c r="MO87" s="68"/>
      <c r="MP87" s="68"/>
      <c r="MQ87" s="68"/>
      <c r="MR87" s="68"/>
      <c r="MS87" s="68"/>
      <c r="MT87" s="68"/>
      <c r="MU87" s="68"/>
      <c r="MV87" s="68"/>
      <c r="MW87" s="68"/>
      <c r="MX87" s="68"/>
      <c r="MY87" s="68"/>
      <c r="MZ87" s="68"/>
      <c r="NA87" s="68"/>
      <c r="NB87" s="68"/>
      <c r="NC87" s="68"/>
      <c r="ND87" s="68"/>
      <c r="NE87" s="68"/>
      <c r="NF87" s="68"/>
      <c r="NG87" s="68"/>
      <c r="NH87" s="68"/>
      <c r="NI87" s="68"/>
      <c r="NJ87" s="68"/>
      <c r="NK87" s="68"/>
      <c r="NL87" s="68"/>
      <c r="NM87" s="68"/>
      <c r="NN87" s="68"/>
      <c r="NO87" s="68"/>
      <c r="NP87" s="68"/>
      <c r="NQ87" s="68"/>
      <c r="NR87" s="68"/>
      <c r="NS87" s="61"/>
      <c r="NT87" s="60"/>
      <c r="NU87" s="60"/>
      <c r="NV87" s="60"/>
      <c r="NW87" s="60"/>
      <c r="NX87" s="60"/>
      <c r="NY87" s="60"/>
      <c r="NZ87" s="60"/>
      <c r="OA87" s="81"/>
      <c r="OB87" s="68"/>
      <c r="OC87" s="68"/>
      <c r="OD87" s="68"/>
      <c r="OE87" s="68"/>
      <c r="OF87" s="68"/>
      <c r="OG87" s="68"/>
      <c r="OH87" s="68"/>
      <c r="OI87" s="68"/>
      <c r="OJ87" s="68"/>
      <c r="OK87" s="68"/>
      <c r="OL87" s="68"/>
      <c r="OM87" s="68"/>
      <c r="ON87" s="68"/>
      <c r="OO87" s="68"/>
      <c r="OP87" s="68"/>
      <c r="OQ87" s="68"/>
      <c r="OR87" s="68"/>
      <c r="OS87" s="68"/>
      <c r="OT87" s="68"/>
      <c r="OU87" s="68"/>
      <c r="OV87" s="68"/>
      <c r="OW87" s="68"/>
      <c r="OX87" s="68"/>
      <c r="OY87" s="68"/>
      <c r="OZ87" s="68"/>
      <c r="PA87" s="68"/>
      <c r="PB87" s="68"/>
      <c r="PC87" s="68"/>
      <c r="PD87" s="68"/>
      <c r="PE87" s="68"/>
      <c r="PF87" s="68"/>
      <c r="PG87" s="68"/>
      <c r="PH87" s="68"/>
      <c r="PI87" s="68"/>
      <c r="PJ87" s="68"/>
      <c r="PK87" s="68"/>
      <c r="PL87" s="68"/>
      <c r="PM87" s="68"/>
      <c r="PN87" s="68"/>
      <c r="PO87" s="68"/>
      <c r="PP87" s="68"/>
      <c r="PQ87" s="68"/>
      <c r="PR87" s="68"/>
      <c r="PS87" s="68"/>
      <c r="PT87" s="68"/>
      <c r="PU87" s="68"/>
      <c r="PV87" s="68"/>
      <c r="PW87" s="68"/>
      <c r="PX87" s="68"/>
      <c r="PY87" s="68"/>
      <c r="PZ87" s="68"/>
      <c r="QA87" s="68"/>
      <c r="QB87" s="68"/>
      <c r="QC87" s="61"/>
      <c r="QD87" s="60"/>
      <c r="QE87" s="60"/>
      <c r="QF87" s="60"/>
      <c r="QG87" s="60"/>
      <c r="QH87" s="60"/>
      <c r="QI87" s="60"/>
      <c r="QJ87" s="60"/>
      <c r="QK87" s="81"/>
      <c r="QL87" s="68"/>
      <c r="QM87" s="68"/>
      <c r="QN87" s="68"/>
      <c r="QO87" s="68"/>
      <c r="QP87" s="68"/>
      <c r="QQ87" s="68"/>
      <c r="QR87" s="68"/>
      <c r="QS87" s="68"/>
      <c r="QT87" s="68"/>
      <c r="QU87" s="68"/>
      <c r="QV87" s="68"/>
      <c r="QW87" s="68"/>
      <c r="QX87" s="68"/>
      <c r="QY87" s="68"/>
      <c r="QZ87" s="68"/>
      <c r="RA87" s="68"/>
      <c r="RB87" s="68"/>
      <c r="RC87" s="68"/>
      <c r="RD87" s="68"/>
      <c r="RE87" s="68"/>
      <c r="RF87" s="68"/>
      <c r="RG87" s="68"/>
      <c r="RH87" s="68"/>
      <c r="RI87" s="68"/>
      <c r="RJ87" s="68"/>
      <c r="RK87" s="68"/>
      <c r="RL87" s="68"/>
      <c r="RM87" s="68"/>
      <c r="RN87" s="68"/>
      <c r="RO87" s="68"/>
      <c r="RP87" s="68"/>
      <c r="RQ87" s="68"/>
      <c r="RR87" s="68"/>
      <c r="RS87" s="68"/>
      <c r="RT87" s="68"/>
      <c r="RU87" s="68"/>
      <c r="RV87" s="68"/>
      <c r="RW87" s="68"/>
      <c r="RX87" s="68"/>
      <c r="RY87" s="68"/>
      <c r="RZ87" s="68"/>
      <c r="SA87" s="68"/>
      <c r="SB87" s="68"/>
      <c r="SC87" s="68"/>
      <c r="SD87" s="68"/>
      <c r="SE87" s="68"/>
      <c r="SF87" s="68"/>
      <c r="SG87" s="68"/>
      <c r="SH87" s="68"/>
      <c r="SI87" s="68"/>
      <c r="SJ87" s="68"/>
      <c r="SK87" s="68"/>
      <c r="SL87" s="68"/>
      <c r="SM87" s="61"/>
      <c r="SN87" s="60"/>
      <c r="SO87" s="60"/>
      <c r="SP87" s="60"/>
      <c r="SQ87" s="60"/>
      <c r="SR87" s="60"/>
      <c r="SS87" s="60"/>
      <c r="ST87" s="60"/>
      <c r="SU87" s="81"/>
      <c r="UW87" s="61"/>
      <c r="UX87" s="60"/>
      <c r="UY87" s="60"/>
      <c r="UZ87" s="60"/>
      <c r="VA87" s="60"/>
      <c r="VB87" s="60"/>
      <c r="VC87" s="60"/>
      <c r="VD87" s="60"/>
      <c r="VE87" s="81"/>
      <c r="XG87" s="61"/>
      <c r="XH87" s="60"/>
      <c r="XI87" s="60"/>
      <c r="XJ87" s="60"/>
      <c r="XK87" s="60"/>
      <c r="XL87" s="60"/>
      <c r="XM87" s="60"/>
      <c r="XN87" s="60"/>
      <c r="XO87" s="81"/>
    </row>
    <row r="88" spans="1:639" hidden="1" x14ac:dyDescent="0.25">
      <c r="A88" s="70" t="str">
        <f t="shared" si="124"/>
        <v>У09.02.03 Прогр-е в КС(2014)9 кл., очная</v>
      </c>
      <c r="B88" s="177" t="s">
        <v>646</v>
      </c>
      <c r="C88" s="178" t="s">
        <v>92</v>
      </c>
      <c r="D88" s="178" t="s">
        <v>350</v>
      </c>
      <c r="E88" s="178"/>
      <c r="F88" s="177">
        <v>2016</v>
      </c>
      <c r="G88" s="191">
        <f t="shared" si="108"/>
        <v>311</v>
      </c>
      <c r="H88" s="191">
        <f t="shared" si="109"/>
        <v>292</v>
      </c>
      <c r="I88" s="191">
        <f>IF(VLOOKUP(B88,ФГОС!A$3:U$34,5,FALSE)=INT(H88/62),INT(H88/62),"ОШ!")</f>
        <v>4</v>
      </c>
      <c r="J88" s="191">
        <f>IF(VLOOKUP(B88,ФГОС!A$3:U$34,6,FALSE)=INT(MOD(H88,62)/4.332),INT(MOD(H88,62)/4.332),"ОШ!")</f>
        <v>10</v>
      </c>
      <c r="K88" s="191">
        <f t="shared" si="110"/>
        <v>158</v>
      </c>
      <c r="L88" s="191">
        <f t="shared" si="111"/>
        <v>11</v>
      </c>
      <c r="M88" s="191">
        <f t="shared" si="112"/>
        <v>18</v>
      </c>
      <c r="N88" s="191">
        <f t="shared" si="113"/>
        <v>4</v>
      </c>
      <c r="O88" s="191">
        <f t="shared" si="114"/>
        <v>9</v>
      </c>
      <c r="P88" s="191">
        <f t="shared" si="115"/>
        <v>4</v>
      </c>
      <c r="Q88" s="191">
        <f t="shared" si="116"/>
        <v>2</v>
      </c>
      <c r="R88" s="191">
        <f t="shared" si="117"/>
        <v>45</v>
      </c>
      <c r="S88" s="237" t="str">
        <f>IF(VLOOKUP(B88,ФГОС!A$3:U$34,21,FALSE)=SUM(K88:R88),"ок!","ОШ!")</f>
        <v>ок!</v>
      </c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8"/>
      <c r="GM88" s="68"/>
      <c r="GN88" s="68"/>
      <c r="GO88" s="68"/>
      <c r="GP88" s="68"/>
      <c r="GQ88" s="68"/>
      <c r="GR88" s="68"/>
      <c r="GS88" s="68"/>
      <c r="GT88" s="68"/>
      <c r="GU88" s="68"/>
      <c r="GV88" s="68"/>
      <c r="GW88" s="68"/>
      <c r="GX88" s="68"/>
      <c r="GY88" s="68"/>
      <c r="GZ88" s="68"/>
      <c r="HA88" s="68"/>
      <c r="HB88" s="68"/>
      <c r="HC88" s="68"/>
      <c r="HD88" s="68"/>
      <c r="HE88" s="68"/>
      <c r="HF88" s="68"/>
      <c r="HG88" s="68"/>
      <c r="HH88" s="68"/>
      <c r="HI88" s="68"/>
      <c r="HJ88" s="68"/>
      <c r="HK88" s="68"/>
      <c r="HL88" s="68"/>
      <c r="HM88" s="68"/>
      <c r="HN88" s="68"/>
      <c r="HO88" s="68"/>
      <c r="HP88" s="68"/>
      <c r="HQ88" s="68"/>
      <c r="HR88" s="68"/>
      <c r="HS88" s="68"/>
      <c r="HT88" s="68"/>
      <c r="HU88" s="68"/>
      <c r="HV88" s="68"/>
      <c r="HW88" s="68"/>
      <c r="HX88" s="68"/>
      <c r="HY88" s="68"/>
      <c r="HZ88" s="68"/>
      <c r="IA88" s="68"/>
      <c r="IB88" s="68"/>
      <c r="IC88" s="68"/>
      <c r="ID88" s="68"/>
      <c r="IE88" s="68"/>
      <c r="IF88" s="68"/>
      <c r="IG88" s="68"/>
      <c r="IH88" s="68"/>
      <c r="II88" s="68"/>
      <c r="IJ88" s="68"/>
      <c r="IK88" s="68"/>
      <c r="IL88" s="68"/>
      <c r="IM88" s="68"/>
      <c r="IN88" s="68"/>
      <c r="IO88" s="68"/>
      <c r="IP88" s="68"/>
      <c r="IQ88" s="68"/>
      <c r="IR88" s="68"/>
      <c r="IS88" s="68"/>
      <c r="IT88" s="68"/>
      <c r="IU88" s="68"/>
      <c r="IV88" s="68"/>
      <c r="IW88" s="68"/>
      <c r="IX88" s="68"/>
      <c r="IY88" s="68"/>
      <c r="IZ88" s="68"/>
      <c r="JA88" s="68"/>
      <c r="JB88" s="68"/>
      <c r="JC88" s="68"/>
      <c r="JD88" s="68"/>
      <c r="JE88" s="68"/>
      <c r="JF88" s="68"/>
      <c r="JG88" s="68"/>
      <c r="JH88" s="68"/>
      <c r="JI88" s="68"/>
      <c r="JJ88" s="68"/>
      <c r="JK88" s="68"/>
      <c r="JL88" s="68"/>
      <c r="JM88" s="68"/>
      <c r="JN88" s="68"/>
      <c r="JO88" s="68"/>
      <c r="JP88" s="68"/>
      <c r="JQ88" s="68"/>
      <c r="JR88" s="68"/>
      <c r="JS88" s="68"/>
      <c r="JT88" s="68"/>
      <c r="JU88" s="68"/>
      <c r="JV88" s="68"/>
      <c r="JW88" s="68"/>
      <c r="JX88" s="68"/>
      <c r="JY88" s="68"/>
      <c r="JZ88" s="68"/>
      <c r="KA88" s="68"/>
      <c r="KB88" s="68"/>
      <c r="KC88" s="68"/>
      <c r="KD88" s="68"/>
      <c r="KE88" s="68"/>
      <c r="KF88" s="68"/>
      <c r="KG88" s="68"/>
      <c r="KH88" s="68"/>
      <c r="KI88" s="68"/>
      <c r="KJ88" s="68"/>
      <c r="KK88" s="68"/>
      <c r="KL88" s="68"/>
      <c r="KM88" s="68"/>
      <c r="KN88" s="68"/>
      <c r="KO88" s="68"/>
      <c r="KP88" s="68"/>
      <c r="KQ88" s="68"/>
      <c r="KR88" s="68"/>
      <c r="KS88" s="68"/>
      <c r="KT88" s="68"/>
      <c r="KU88" s="68"/>
      <c r="KV88" s="68"/>
      <c r="KW88" s="68"/>
      <c r="KX88" s="68"/>
      <c r="KY88" s="68"/>
      <c r="KZ88" s="68"/>
      <c r="LA88" s="68"/>
      <c r="LB88" s="68"/>
      <c r="LC88" s="68"/>
      <c r="LD88" s="68"/>
      <c r="LE88" s="68"/>
      <c r="LF88" s="68"/>
      <c r="LG88" s="68"/>
      <c r="LH88" s="68"/>
      <c r="LI88" s="68"/>
      <c r="LJ88" s="68"/>
      <c r="LK88" s="68"/>
      <c r="LL88" s="68"/>
      <c r="LM88" s="68"/>
      <c r="LN88" s="68"/>
      <c r="LO88" s="68"/>
      <c r="LP88" s="68"/>
      <c r="LQ88" s="68"/>
      <c r="LR88" s="67">
        <v>1</v>
      </c>
      <c r="LS88" s="61"/>
      <c r="LT88" s="60"/>
      <c r="LU88" s="60"/>
      <c r="LV88" s="60"/>
      <c r="LW88" s="60"/>
      <c r="LX88" s="60"/>
      <c r="LY88" s="60"/>
      <c r="LZ88" s="60"/>
      <c r="MA88" s="60"/>
      <c r="MB88" s="60"/>
      <c r="MC88" s="60"/>
      <c r="MD88" s="60"/>
      <c r="ME88" s="60"/>
      <c r="MF88" s="60"/>
      <c r="MG88" s="60"/>
      <c r="MH88" s="60"/>
      <c r="MI88" s="60"/>
      <c r="MJ88" s="61" t="s">
        <v>328</v>
      </c>
      <c r="MK88" s="63" t="s">
        <v>328</v>
      </c>
      <c r="ML88" s="61"/>
      <c r="MM88" s="60"/>
      <c r="MN88" s="60"/>
      <c r="MO88" s="60"/>
      <c r="MP88" s="60"/>
      <c r="MQ88" s="60"/>
      <c r="MR88" s="60"/>
      <c r="MS88" s="60"/>
      <c r="MT88" s="60"/>
      <c r="MU88" s="60"/>
      <c r="MV88" s="60" t="s">
        <v>328</v>
      </c>
      <c r="MW88" s="60"/>
      <c r="MX88" s="60"/>
      <c r="MY88" s="60"/>
      <c r="MZ88" s="60"/>
      <c r="NA88" s="60"/>
      <c r="NB88" s="60"/>
      <c r="NC88" s="60"/>
      <c r="ND88" s="60"/>
      <c r="NE88" s="60"/>
      <c r="NF88" s="60"/>
      <c r="NG88" s="60"/>
      <c r="NH88" s="60"/>
      <c r="NI88" s="60" t="s">
        <v>47</v>
      </c>
      <c r="NJ88" s="60" t="s">
        <v>47</v>
      </c>
      <c r="NK88" s="60" t="s">
        <v>328</v>
      </c>
      <c r="NL88" s="60" t="s">
        <v>328</v>
      </c>
      <c r="NM88" s="60" t="s">
        <v>328</v>
      </c>
      <c r="NN88" s="60" t="s">
        <v>328</v>
      </c>
      <c r="NO88" s="60" t="s">
        <v>328</v>
      </c>
      <c r="NP88" s="60" t="s">
        <v>328</v>
      </c>
      <c r="NQ88" s="60" t="s">
        <v>328</v>
      </c>
      <c r="NR88" s="78" t="s">
        <v>328</v>
      </c>
      <c r="NS88" s="61">
        <f t="shared" si="128"/>
        <v>39</v>
      </c>
      <c r="NT88" s="60">
        <f t="shared" si="129"/>
        <v>0</v>
      </c>
      <c r="NU88" s="60">
        <f t="shared" ref="NU88:NU110" si="134">COUNTIF(LS88:NR88,"ПП.Д")</f>
        <v>0</v>
      </c>
      <c r="NV88" s="60">
        <f t="shared" si="79"/>
        <v>0</v>
      </c>
      <c r="NW88" s="60">
        <f t="shared" ref="NW88:NW110" si="135">COUNTIF(LS88:NR88,"С*")+COUNTIF(LS88:NR88,"*|С*")/2-COUNTIF(LS88:NR88,"С*|*")/2</f>
        <v>2</v>
      </c>
      <c r="NX88" s="60">
        <f t="shared" ref="NX88:NX110" si="136">COUNTIF(LS88:NR88,"Д")</f>
        <v>0</v>
      </c>
      <c r="NY88" s="60">
        <f t="shared" ref="NY88:NY110" si="137">COUNTIF(LS88:NR88,"ГИА")</f>
        <v>0</v>
      </c>
      <c r="NZ88" s="60">
        <f t="shared" ref="NZ88:NZ110" si="138">COUNTIF(LS88:NR88,"К")+COUNTIF(LS88:NR88,"*|К")/2+COUNTIF(LS88:NR88,"К|*")/2</f>
        <v>11</v>
      </c>
      <c r="OA88" s="81" t="str">
        <f t="shared" ref="OA88:OA110" si="139">IF(SUM(NS88:NZ88)+COUNTIF(LS88:NR88,"=~*")=52,"ок!","ОШ!")</f>
        <v>ок!</v>
      </c>
      <c r="OB88" s="80">
        <v>2</v>
      </c>
      <c r="OC88" s="61"/>
      <c r="OD88" s="60"/>
      <c r="OE88" s="60"/>
      <c r="OF88" s="60"/>
      <c r="OG88" s="60"/>
      <c r="OH88" s="60"/>
      <c r="OI88" s="60"/>
      <c r="OJ88" s="60"/>
      <c r="OK88" s="60"/>
      <c r="OL88" s="60"/>
      <c r="OM88" s="60"/>
      <c r="ON88" s="60"/>
      <c r="OO88" s="60"/>
      <c r="OP88" s="60" t="s">
        <v>570</v>
      </c>
      <c r="OQ88" s="60" t="s">
        <v>570</v>
      </c>
      <c r="OR88" s="60" t="s">
        <v>570</v>
      </c>
      <c r="OS88" s="60" t="s">
        <v>47</v>
      </c>
      <c r="OT88" s="61" t="s">
        <v>328</v>
      </c>
      <c r="OU88" s="63" t="s">
        <v>328</v>
      </c>
      <c r="OV88" s="61"/>
      <c r="OW88" s="60"/>
      <c r="OX88" s="60"/>
      <c r="OY88" s="60"/>
      <c r="OZ88" s="60"/>
      <c r="PA88" s="60"/>
      <c r="PB88" s="60"/>
      <c r="PC88" s="60"/>
      <c r="PD88" s="60"/>
      <c r="PE88" s="60"/>
      <c r="PF88" s="60"/>
      <c r="PG88" s="60"/>
      <c r="PH88" s="60"/>
      <c r="PI88" s="60"/>
      <c r="PJ88" s="60"/>
      <c r="PK88" s="60"/>
      <c r="PL88" s="60" t="s">
        <v>571</v>
      </c>
      <c r="PM88" s="60" t="s">
        <v>571</v>
      </c>
      <c r="PN88" s="60" t="s">
        <v>571</v>
      </c>
      <c r="PO88" s="60" t="s">
        <v>585</v>
      </c>
      <c r="PP88" s="60" t="s">
        <v>585</v>
      </c>
      <c r="PQ88" s="60" t="s">
        <v>585</v>
      </c>
      <c r="PR88" s="60" t="s">
        <v>585</v>
      </c>
      <c r="PS88" s="60" t="s">
        <v>585</v>
      </c>
      <c r="PT88" s="60" t="s">
        <v>359</v>
      </c>
      <c r="PU88" s="60" t="s">
        <v>328</v>
      </c>
      <c r="PV88" s="60" t="s">
        <v>328</v>
      </c>
      <c r="PW88" s="60" t="s">
        <v>328</v>
      </c>
      <c r="PX88" s="60" t="s">
        <v>328</v>
      </c>
      <c r="PY88" s="60" t="s">
        <v>328</v>
      </c>
      <c r="PZ88" s="60" t="s">
        <v>328</v>
      </c>
      <c r="QA88" s="60" t="s">
        <v>328</v>
      </c>
      <c r="QB88" s="78" t="s">
        <v>328</v>
      </c>
      <c r="QC88" s="61">
        <f t="shared" si="130"/>
        <v>29</v>
      </c>
      <c r="QD88" s="60">
        <f t="shared" si="131"/>
        <v>6</v>
      </c>
      <c r="QE88" s="60">
        <f t="shared" ref="QE88:QE109" si="140">COUNTIF(OC88:QB88,"ПП.Д")</f>
        <v>0</v>
      </c>
      <c r="QF88" s="60">
        <f t="shared" si="95"/>
        <v>5</v>
      </c>
      <c r="QG88" s="60">
        <f t="shared" ref="QG88:QG109" si="141">COUNTIF(OC88:QB88,"С*")+COUNTIF(OC88:QB88,"*|С*")/2-COUNTIF(OC88:QB88,"С*|*")/2</f>
        <v>2</v>
      </c>
      <c r="QH88" s="60">
        <f t="shared" ref="QH88:QH109" si="142">COUNTIF(OC88:QB88,"Д")</f>
        <v>0</v>
      </c>
      <c r="QI88" s="60">
        <f t="shared" ref="QI88:QI109" si="143">COUNTIF(OC88:QB88,"ГИА")</f>
        <v>0</v>
      </c>
      <c r="QJ88" s="60">
        <f t="shared" ref="QJ88:QJ109" si="144">COUNTIF(OC88:QB88,"К")+COUNTIF(OC88:QB88,"*|К")/2+COUNTIF(OC88:QB88,"К|*")/2</f>
        <v>10</v>
      </c>
      <c r="QK88" s="81" t="str">
        <f t="shared" ref="QK88:QK109" si="145">IF(SUM(QC88:QJ88)+COUNTIF(OC88:QB88,"=~*")=52,"ок!","ОШ!")</f>
        <v>ок!</v>
      </c>
      <c r="QL88" s="67">
        <v>3</v>
      </c>
      <c r="QM88" s="61"/>
      <c r="QN88" s="60"/>
      <c r="QO88" s="60"/>
      <c r="QP88" s="60"/>
      <c r="QQ88" s="60"/>
      <c r="QR88" s="60"/>
      <c r="QS88" s="60"/>
      <c r="QT88" s="60"/>
      <c r="QU88" s="60"/>
      <c r="QV88" s="60"/>
      <c r="QW88" s="60"/>
      <c r="QX88" s="60"/>
      <c r="QY88" s="60"/>
      <c r="QZ88" s="60"/>
      <c r="RA88" s="60"/>
      <c r="RB88" s="60"/>
      <c r="RC88" s="60"/>
      <c r="RD88" s="61" t="s">
        <v>328</v>
      </c>
      <c r="RE88" s="63" t="s">
        <v>328</v>
      </c>
      <c r="RF88" s="61"/>
      <c r="RG88" s="60"/>
      <c r="RH88" s="60"/>
      <c r="RI88" s="60"/>
      <c r="RJ88" s="60"/>
      <c r="RK88" s="60"/>
      <c r="RL88" s="60"/>
      <c r="RM88" s="60"/>
      <c r="RN88" s="60"/>
      <c r="RO88" s="60"/>
      <c r="RP88" s="60"/>
      <c r="RQ88" s="60"/>
      <c r="RR88" s="60"/>
      <c r="RS88" s="60"/>
      <c r="RT88" s="60"/>
      <c r="RU88" s="60"/>
      <c r="RV88" s="60"/>
      <c r="RW88" s="60" t="s">
        <v>582</v>
      </c>
      <c r="RX88" s="60" t="s">
        <v>582</v>
      </c>
      <c r="RY88" s="60" t="s">
        <v>596</v>
      </c>
      <c r="RZ88" s="60" t="s">
        <v>596</v>
      </c>
      <c r="SA88" s="60" t="s">
        <v>594</v>
      </c>
      <c r="SB88" s="60" t="s">
        <v>594</v>
      </c>
      <c r="SC88" s="60" t="s">
        <v>369</v>
      </c>
      <c r="SD88" s="60" t="s">
        <v>328</v>
      </c>
      <c r="SE88" s="60" t="s">
        <v>328</v>
      </c>
      <c r="SF88" s="60" t="s">
        <v>328</v>
      </c>
      <c r="SG88" s="60" t="s">
        <v>328</v>
      </c>
      <c r="SH88" s="60" t="s">
        <v>328</v>
      </c>
      <c r="SI88" s="60" t="s">
        <v>328</v>
      </c>
      <c r="SJ88" s="60" t="s">
        <v>328</v>
      </c>
      <c r="SK88" s="60" t="s">
        <v>328</v>
      </c>
      <c r="SL88" s="83" t="s">
        <v>328</v>
      </c>
      <c r="SM88" s="61">
        <f t="shared" si="132"/>
        <v>34</v>
      </c>
      <c r="SN88" s="60">
        <f t="shared" si="133"/>
        <v>4</v>
      </c>
      <c r="SO88" s="60">
        <f t="shared" ref="SO88:SO109" si="146">COUNTIF(QM88:SL88,"ПП.Д")</f>
        <v>0</v>
      </c>
      <c r="SP88" s="60">
        <f t="shared" ref="SP88:SP109" si="147">COUNTIF(QM88:SL88,"ПП*")+COUNTIF(QM88:SL88,"*|ПП*")/2-COUNTIF(QM88:SL88,"ПП*|*")/2-SO88</f>
        <v>2</v>
      </c>
      <c r="SQ88" s="60">
        <f t="shared" ref="SQ88:SQ109" si="148">COUNTIF(QM88:SL88,"С*")+COUNTIF(QM88:SL88,"*|С*")/2-COUNTIF(QM88:SL88,"С*|*")/2</f>
        <v>1</v>
      </c>
      <c r="SR88" s="60">
        <f t="shared" ref="SR88:SR109" si="149">COUNTIF(QM88:SL88,"Д")</f>
        <v>0</v>
      </c>
      <c r="SS88" s="60">
        <f t="shared" ref="SS88:SS109" si="150">COUNTIF(QM88:SL88,"ГИА")</f>
        <v>0</v>
      </c>
      <c r="ST88" s="60">
        <f t="shared" ref="ST88:ST109" si="151">COUNTIF(QM88:SL88,"К")+COUNTIF(QM88:SL88,"*|К")/2+COUNTIF(QM88:SL88,"К|*")/2</f>
        <v>11</v>
      </c>
      <c r="SU88" s="81" t="str">
        <f t="shared" ref="SU88:SU109" si="152">IF(SUM(SM88:ST88)+COUNTIF(QM88:SL88,"=~*")=52,"ок!","ОШ!")</f>
        <v>ок!</v>
      </c>
      <c r="SV88" s="67">
        <v>4</v>
      </c>
      <c r="SW88" s="61"/>
      <c r="SX88" s="60"/>
      <c r="SY88" s="60"/>
      <c r="SZ88" s="60"/>
      <c r="TA88" s="60"/>
      <c r="TB88" s="60"/>
      <c r="TC88" s="60"/>
      <c r="TD88" s="60"/>
      <c r="TE88" s="60"/>
      <c r="TF88" s="60"/>
      <c r="TG88" s="60"/>
      <c r="TH88" s="60"/>
      <c r="TI88" s="60"/>
      <c r="TJ88" s="60" t="s">
        <v>576</v>
      </c>
      <c r="TK88" s="60" t="s">
        <v>577</v>
      </c>
      <c r="TL88" s="60" t="s">
        <v>577</v>
      </c>
      <c r="TM88" s="63" t="s">
        <v>370</v>
      </c>
      <c r="TN88" s="61" t="s">
        <v>328</v>
      </c>
      <c r="TO88" s="60" t="s">
        <v>328</v>
      </c>
      <c r="TP88" s="60"/>
      <c r="TQ88" s="60"/>
      <c r="TR88" s="60"/>
      <c r="TS88" s="60"/>
      <c r="TT88" s="60"/>
      <c r="TU88" s="60"/>
      <c r="TV88" s="60"/>
      <c r="TW88" s="60"/>
      <c r="TX88" s="60"/>
      <c r="TY88" s="60"/>
      <c r="TZ88" s="60"/>
      <c r="UA88" s="60"/>
      <c r="UB88" s="60"/>
      <c r="UC88" s="60"/>
      <c r="UD88" s="60"/>
      <c r="UE88" s="60"/>
      <c r="UF88" s="60"/>
      <c r="UG88" s="60"/>
      <c r="UH88" s="60" t="s">
        <v>602</v>
      </c>
      <c r="UI88" s="60" t="s">
        <v>580</v>
      </c>
      <c r="UJ88" s="60" t="s">
        <v>580</v>
      </c>
      <c r="UK88" s="60" t="s">
        <v>365</v>
      </c>
      <c r="UL88" s="60" t="s">
        <v>365</v>
      </c>
      <c r="UM88" s="60" t="s">
        <v>366</v>
      </c>
      <c r="UN88" s="60" t="s">
        <v>328</v>
      </c>
      <c r="UO88" s="60" t="s">
        <v>328</v>
      </c>
      <c r="UP88" s="60" t="s">
        <v>328</v>
      </c>
      <c r="UQ88" s="60" t="s">
        <v>328</v>
      </c>
      <c r="UR88" s="60" t="s">
        <v>328</v>
      </c>
      <c r="US88" s="60" t="s">
        <v>328</v>
      </c>
      <c r="UT88" s="60" t="s">
        <v>328</v>
      </c>
      <c r="UU88" s="60" t="s">
        <v>328</v>
      </c>
      <c r="UV88" s="62" t="s">
        <v>328</v>
      </c>
      <c r="UW88" s="61">
        <f t="shared" ref="UW88:UW102" si="153">COUNTIF(SW88:UV88,"")+COUNTIF(SW88:UV88,"|*")/2+COUNTIF(SW88:UV88,"*|")/2+COUNTIF(SW88:UV88,"у")+COUNTIF(SW88:UV88,"п")</f>
        <v>31</v>
      </c>
      <c r="UX88" s="60">
        <f t="shared" ref="UX88:UX102" si="154">COUNTIF(SW88:UV88,"УП*")+COUNTIF(SW88:UV88,"*|УП*")/2-COUNTIF(SW88:UV88,"УП*|*")/2</f>
        <v>1</v>
      </c>
      <c r="UY88" s="60">
        <f t="shared" ref="UY88:UY99" si="155">COUNTIF(SW88:UV88,"ПП.Д")</f>
        <v>0</v>
      </c>
      <c r="UZ88" s="60">
        <f>COUNTIF(SW88:UV88,"ПП*")+COUNTIF(SW88:UV88,"*|ПП*")/2-COUNTIF(SW88:UV88,"ПП*|*")/2-UY88</f>
        <v>7</v>
      </c>
      <c r="VA88" s="60">
        <f t="shared" ref="VA88:VA99" si="156">COUNTIF(SW88:UV88,"С*")+COUNTIF(SW88:UV88,"*|С*")/2-COUNTIF(SW88:UV88,"С*|*")/2</f>
        <v>2</v>
      </c>
      <c r="VB88" s="60">
        <f t="shared" ref="VB88:VB99" si="157">COUNTIF(SW88:UV88,"Д")</f>
        <v>0</v>
      </c>
      <c r="VC88" s="60">
        <f t="shared" ref="VC88:VC99" si="158">COUNTIF(SW88:UV88,"ГИА")</f>
        <v>0</v>
      </c>
      <c r="VD88" s="60">
        <f t="shared" ref="VD88:VD99" si="159">COUNTIF(SW88:UV88,"К")+COUNTIF(SW88:UV88,"*|К")/2+COUNTIF(SW88:UV88,"К|*")/2</f>
        <v>11</v>
      </c>
      <c r="VE88" s="81" t="str">
        <f t="shared" ref="VE88:VE99" si="160">IF(SUM(UW88:VD88)+COUNTIF(SW88:UV88,"=~*")=52,"ок!","ОШ!")</f>
        <v>ок!</v>
      </c>
      <c r="VF88" s="67">
        <v>5</v>
      </c>
      <c r="VG88" s="61"/>
      <c r="VH88" s="60"/>
      <c r="VI88" s="60"/>
      <c r="VJ88" s="60"/>
      <c r="VK88" s="60"/>
      <c r="VL88" s="60"/>
      <c r="VM88" s="60"/>
      <c r="VN88" s="60"/>
      <c r="VO88" s="60"/>
      <c r="VP88" s="60"/>
      <c r="VQ88" s="60"/>
      <c r="VR88" s="60"/>
      <c r="VS88" s="60"/>
      <c r="VT88" s="60"/>
      <c r="VU88" s="60"/>
      <c r="VV88" s="60"/>
      <c r="VW88" s="60" t="s">
        <v>590</v>
      </c>
      <c r="VX88" s="61" t="s">
        <v>328</v>
      </c>
      <c r="VY88" s="63" t="s">
        <v>328</v>
      </c>
      <c r="VZ88" s="61"/>
      <c r="WA88" s="60"/>
      <c r="WB88" s="60"/>
      <c r="WC88" s="60"/>
      <c r="WD88" s="60"/>
      <c r="WE88" s="60"/>
      <c r="WF88" s="60"/>
      <c r="WG88" s="60"/>
      <c r="WH88" s="60"/>
      <c r="WI88" s="60" t="s">
        <v>591</v>
      </c>
      <c r="WJ88" s="60" t="s">
        <v>595</v>
      </c>
      <c r="WK88" s="60" t="s">
        <v>595</v>
      </c>
      <c r="WL88" s="60" t="s">
        <v>374</v>
      </c>
      <c r="WM88" s="60" t="s">
        <v>47</v>
      </c>
      <c r="WN88" s="60" t="s">
        <v>347</v>
      </c>
      <c r="WO88" s="60" t="s">
        <v>347</v>
      </c>
      <c r="WP88" s="60" t="s">
        <v>347</v>
      </c>
      <c r="WQ88" s="60" t="s">
        <v>347</v>
      </c>
      <c r="WR88" s="60" t="s">
        <v>31</v>
      </c>
      <c r="WS88" s="60" t="s">
        <v>31</v>
      </c>
      <c r="WT88" s="60" t="s">
        <v>31</v>
      </c>
      <c r="WU88" s="60" t="s">
        <v>31</v>
      </c>
      <c r="WV88" s="60" t="s">
        <v>336</v>
      </c>
      <c r="WW88" s="60" t="s">
        <v>336</v>
      </c>
      <c r="WX88" s="60" t="s">
        <v>354</v>
      </c>
      <c r="WY88" s="60" t="s">
        <v>354</v>
      </c>
      <c r="WZ88" s="60" t="s">
        <v>354</v>
      </c>
      <c r="XA88" s="60" t="s">
        <v>354</v>
      </c>
      <c r="XB88" s="60" t="s">
        <v>354</v>
      </c>
      <c r="XC88" s="60" t="s">
        <v>354</v>
      </c>
      <c r="XD88" s="60" t="s">
        <v>354</v>
      </c>
      <c r="XE88" s="60" t="s">
        <v>354</v>
      </c>
      <c r="XF88" s="78" t="s">
        <v>354</v>
      </c>
      <c r="XG88" s="61">
        <f>COUNTIF(VG88:XF88,"")+COUNTIF(VG88:XF88,"|*")/2+COUNTIF(VG88:XF88,"*|")/2+COUNTIF(VG88:XF88,"у")+COUNTIF(VG88:XF88,"п")</f>
        <v>25</v>
      </c>
      <c r="XH88" s="60">
        <f>COUNTIF(VG88:XF88,"УП*")+COUNTIF(VG88:XF88,"*|УП*")/2-COUNTIF(VG88:XF88,"УП*|*")/2</f>
        <v>0</v>
      </c>
      <c r="XI88" s="60">
        <f>COUNTIF(VG88:XF88,"ПП.Д")</f>
        <v>4</v>
      </c>
      <c r="XJ88" s="60">
        <f>COUNTIF(VG88:XF88,"ПП*")+COUNTIF(VG88:XF88,"*|ПП*")/2-COUNTIF(VG88:XF88,"ПП*|*")/2-XI88</f>
        <v>4</v>
      </c>
      <c r="XK88" s="60">
        <f>COUNTIF(VG88:XF88,"С*")+COUNTIF(VG88:XF88,"*|С*")/2-COUNTIF(VG88:XF88,"С*|*")/2</f>
        <v>2</v>
      </c>
      <c r="XL88" s="60">
        <f>COUNTIF(VG88:XF88,"Д")</f>
        <v>4</v>
      </c>
      <c r="XM88" s="60">
        <f>COUNTIF(VG88:XF88,"ГИА")</f>
        <v>2</v>
      </c>
      <c r="XN88" s="60">
        <f>COUNTIF(VG88:XF88,"К")+COUNTIF(VG88:XF88,"*|К")/2+COUNTIF(VG88:XF88,"К|*")/2</f>
        <v>2</v>
      </c>
      <c r="XO88" s="81" t="str">
        <f>IF(SUM(XG88:XN88)+COUNTIF(VG88:XF88,"=~*")=52,"ок!","ОШ!")</f>
        <v>ок!</v>
      </c>
    </row>
    <row r="89" spans="1:639" hidden="1" x14ac:dyDescent="0.25">
      <c r="A89" s="70" t="str">
        <f t="shared" si="124"/>
        <v>У15.02.08 ТехМаш(2014)9 кл., очная</v>
      </c>
      <c r="B89" s="177" t="s">
        <v>647</v>
      </c>
      <c r="C89" s="178" t="s">
        <v>92</v>
      </c>
      <c r="D89" s="178" t="s">
        <v>350</v>
      </c>
      <c r="E89" s="178"/>
      <c r="F89" s="177">
        <v>2016</v>
      </c>
      <c r="G89" s="191">
        <f t="shared" si="108"/>
        <v>311</v>
      </c>
      <c r="H89" s="191">
        <f t="shared" si="109"/>
        <v>292</v>
      </c>
      <c r="I89" s="191">
        <f>IF(VLOOKUP(B89,ФГОС!A$3:U$34,5,FALSE)=INT(H89/62),INT(H89/62),"ОШ!")</f>
        <v>4</v>
      </c>
      <c r="J89" s="191">
        <f>IF(VLOOKUP(B89,ФГОС!A$3:U$34,6,FALSE)=INT(MOD(H89,62)/4.332),INT(MOD(H89,62)/4.332),"ОШ!")</f>
        <v>10</v>
      </c>
      <c r="K89" s="191">
        <f t="shared" si="110"/>
        <v>156</v>
      </c>
      <c r="L89" s="191">
        <f t="shared" si="111"/>
        <v>6</v>
      </c>
      <c r="M89" s="191">
        <f t="shared" si="112"/>
        <v>23</v>
      </c>
      <c r="N89" s="191">
        <f t="shared" si="113"/>
        <v>5</v>
      </c>
      <c r="O89" s="191">
        <f t="shared" si="114"/>
        <v>10</v>
      </c>
      <c r="P89" s="191">
        <f t="shared" si="115"/>
        <v>4</v>
      </c>
      <c r="Q89" s="191">
        <f t="shared" si="116"/>
        <v>2</v>
      </c>
      <c r="R89" s="191">
        <f t="shared" si="117"/>
        <v>45</v>
      </c>
      <c r="S89" s="237" t="str">
        <f>IF(VLOOKUP(B89,ФГОС!A$3:U$34,21,FALSE)=SUM(K89:R89),"ок!","ОШ!")</f>
        <v>ок!</v>
      </c>
      <c r="JH89" s="68"/>
      <c r="JI89" s="68"/>
      <c r="JJ89" s="68"/>
      <c r="JK89" s="68"/>
      <c r="JL89" s="68"/>
      <c r="JM89" s="68"/>
      <c r="JN89" s="68"/>
      <c r="JO89" s="68"/>
      <c r="JP89" s="68"/>
      <c r="JQ89" s="68"/>
      <c r="JR89" s="68"/>
      <c r="JS89" s="68"/>
      <c r="JT89" s="68"/>
      <c r="JU89" s="68"/>
      <c r="JV89" s="68"/>
      <c r="JW89" s="68"/>
      <c r="JX89" s="68"/>
      <c r="JY89" s="68"/>
      <c r="JZ89" s="68"/>
      <c r="KA89" s="68"/>
      <c r="KB89" s="68"/>
      <c r="KC89" s="68"/>
      <c r="KD89" s="68"/>
      <c r="KE89" s="68"/>
      <c r="KF89" s="68"/>
      <c r="KG89" s="68"/>
      <c r="KH89" s="68"/>
      <c r="KI89" s="68"/>
      <c r="KJ89" s="68"/>
      <c r="KK89" s="68"/>
      <c r="KL89" s="68"/>
      <c r="KM89" s="68"/>
      <c r="KN89" s="68"/>
      <c r="KO89" s="68"/>
      <c r="KP89" s="68"/>
      <c r="KQ89" s="68"/>
      <c r="KR89" s="68"/>
      <c r="KS89" s="68"/>
      <c r="KT89" s="68"/>
      <c r="KU89" s="68"/>
      <c r="KV89" s="68"/>
      <c r="KW89" s="68"/>
      <c r="KX89" s="68"/>
      <c r="KY89" s="68"/>
      <c r="KZ89" s="68"/>
      <c r="LA89" s="68"/>
      <c r="LB89" s="68"/>
      <c r="LC89" s="68"/>
      <c r="LD89" s="68"/>
      <c r="LE89" s="68"/>
      <c r="LF89" s="68"/>
      <c r="LG89" s="68"/>
      <c r="LH89" s="68"/>
      <c r="LI89" s="68"/>
      <c r="LJ89" s="68"/>
      <c r="LK89" s="68"/>
      <c r="LL89" s="68"/>
      <c r="LM89" s="68"/>
      <c r="LN89" s="68"/>
      <c r="LO89" s="68"/>
      <c r="LP89" s="68"/>
      <c r="LQ89" s="68"/>
      <c r="LR89" s="67">
        <v>1</v>
      </c>
      <c r="LS89" s="61"/>
      <c r="LT89" s="60"/>
      <c r="LU89" s="60"/>
      <c r="LV89" s="60"/>
      <c r="LW89" s="60"/>
      <c r="LX89" s="60"/>
      <c r="LY89" s="60"/>
      <c r="LZ89" s="60"/>
      <c r="MA89" s="60"/>
      <c r="MB89" s="60"/>
      <c r="MC89" s="60"/>
      <c r="MD89" s="60"/>
      <c r="ME89" s="60"/>
      <c r="MF89" s="60"/>
      <c r="MG89" s="60"/>
      <c r="MH89" s="60"/>
      <c r="MI89" s="60"/>
      <c r="MJ89" s="61" t="s">
        <v>328</v>
      </c>
      <c r="MK89" s="63" t="s">
        <v>328</v>
      </c>
      <c r="ML89" s="61"/>
      <c r="MM89" s="60"/>
      <c r="MN89" s="60"/>
      <c r="MO89" s="60"/>
      <c r="MP89" s="60"/>
      <c r="MQ89" s="60"/>
      <c r="MR89" s="60"/>
      <c r="MS89" s="60"/>
      <c r="MT89" s="60"/>
      <c r="MU89" s="60"/>
      <c r="MV89" s="60" t="s">
        <v>328</v>
      </c>
      <c r="MW89" s="60"/>
      <c r="MX89" s="60"/>
      <c r="MY89" s="60"/>
      <c r="MZ89" s="60"/>
      <c r="NA89" s="60"/>
      <c r="NB89" s="60"/>
      <c r="NC89" s="60"/>
      <c r="ND89" s="60"/>
      <c r="NE89" s="60"/>
      <c r="NF89" s="60"/>
      <c r="NG89" s="60"/>
      <c r="NH89" s="60"/>
      <c r="NI89" s="60" t="s">
        <v>47</v>
      </c>
      <c r="NJ89" s="60" t="s">
        <v>47</v>
      </c>
      <c r="NK89" s="60" t="s">
        <v>328</v>
      </c>
      <c r="NL89" s="60" t="s">
        <v>328</v>
      </c>
      <c r="NM89" s="60" t="s">
        <v>328</v>
      </c>
      <c r="NN89" s="60" t="s">
        <v>328</v>
      </c>
      <c r="NO89" s="60" t="s">
        <v>328</v>
      </c>
      <c r="NP89" s="60" t="s">
        <v>328</v>
      </c>
      <c r="NQ89" s="60" t="s">
        <v>328</v>
      </c>
      <c r="NR89" s="78" t="s">
        <v>328</v>
      </c>
      <c r="NS89" s="61">
        <f t="shared" si="128"/>
        <v>39</v>
      </c>
      <c r="NT89" s="60">
        <f t="shared" si="129"/>
        <v>0</v>
      </c>
      <c r="NU89" s="60">
        <f t="shared" si="134"/>
        <v>0</v>
      </c>
      <c r="NV89" s="60">
        <f t="shared" si="79"/>
        <v>0</v>
      </c>
      <c r="NW89" s="60">
        <f t="shared" si="135"/>
        <v>2</v>
      </c>
      <c r="NX89" s="60">
        <f t="shared" si="136"/>
        <v>0</v>
      </c>
      <c r="NY89" s="60">
        <f t="shared" si="137"/>
        <v>0</v>
      </c>
      <c r="NZ89" s="60">
        <f t="shared" si="138"/>
        <v>11</v>
      </c>
      <c r="OA89" s="81" t="str">
        <f t="shared" si="139"/>
        <v>ок!</v>
      </c>
      <c r="OB89" s="80">
        <v>2</v>
      </c>
      <c r="OC89" s="61"/>
      <c r="OD89" s="60"/>
      <c r="OE89" s="60"/>
      <c r="OF89" s="60"/>
      <c r="OG89" s="60"/>
      <c r="OH89" s="60"/>
      <c r="OI89" s="60"/>
      <c r="OJ89" s="60"/>
      <c r="OK89" s="60"/>
      <c r="OL89" s="60"/>
      <c r="OM89" s="60"/>
      <c r="ON89" s="60"/>
      <c r="OO89" s="60"/>
      <c r="OP89" s="60"/>
      <c r="OQ89" s="60"/>
      <c r="OR89" s="60"/>
      <c r="OS89" s="60"/>
      <c r="OT89" s="61" t="s">
        <v>328</v>
      </c>
      <c r="OU89" s="63" t="s">
        <v>328</v>
      </c>
      <c r="OV89" s="61"/>
      <c r="OW89" s="60"/>
      <c r="OX89" s="60"/>
      <c r="OY89" s="60"/>
      <c r="OZ89" s="60"/>
      <c r="PA89" s="60"/>
      <c r="PB89" s="60"/>
      <c r="PC89" s="60"/>
      <c r="PD89" s="60"/>
      <c r="PE89" s="60"/>
      <c r="PF89" s="60"/>
      <c r="PG89" s="60"/>
      <c r="PH89" s="60"/>
      <c r="PI89" s="60"/>
      <c r="PJ89" s="60"/>
      <c r="PK89" s="60"/>
      <c r="PL89" s="60"/>
      <c r="PM89" s="60"/>
      <c r="PN89" s="60"/>
      <c r="PO89" s="60"/>
      <c r="PP89" s="60"/>
      <c r="PQ89" s="60"/>
      <c r="PR89" s="60" t="s">
        <v>47</v>
      </c>
      <c r="PS89" s="60" t="s">
        <v>47</v>
      </c>
      <c r="PT89" s="60" t="s">
        <v>328</v>
      </c>
      <c r="PU89" s="60" t="s">
        <v>328</v>
      </c>
      <c r="PV89" s="60" t="s">
        <v>328</v>
      </c>
      <c r="PW89" s="60" t="s">
        <v>328</v>
      </c>
      <c r="PX89" s="60" t="s">
        <v>328</v>
      </c>
      <c r="PY89" s="60" t="s">
        <v>328</v>
      </c>
      <c r="PZ89" s="60" t="s">
        <v>328</v>
      </c>
      <c r="QA89" s="60" t="s">
        <v>328</v>
      </c>
      <c r="QB89" s="78" t="s">
        <v>328</v>
      </c>
      <c r="QC89" s="61">
        <f t="shared" si="130"/>
        <v>39</v>
      </c>
      <c r="QD89" s="60">
        <f t="shared" si="131"/>
        <v>0</v>
      </c>
      <c r="QE89" s="60">
        <f t="shared" si="140"/>
        <v>0</v>
      </c>
      <c r="QF89" s="60">
        <f t="shared" si="95"/>
        <v>0</v>
      </c>
      <c r="QG89" s="60">
        <f t="shared" si="141"/>
        <v>2</v>
      </c>
      <c r="QH89" s="60">
        <f t="shared" si="142"/>
        <v>0</v>
      </c>
      <c r="QI89" s="60">
        <f t="shared" si="143"/>
        <v>0</v>
      </c>
      <c r="QJ89" s="60">
        <f t="shared" si="144"/>
        <v>11</v>
      </c>
      <c r="QK89" s="81" t="str">
        <f t="shared" si="145"/>
        <v>ок!</v>
      </c>
      <c r="QL89" s="67">
        <v>3</v>
      </c>
      <c r="QM89" s="61"/>
      <c r="QN89" s="60"/>
      <c r="QO89" s="60"/>
      <c r="QP89" s="60"/>
      <c r="QQ89" s="60"/>
      <c r="QR89" s="60"/>
      <c r="QS89" s="60"/>
      <c r="QT89" s="60"/>
      <c r="QU89" s="60"/>
      <c r="QV89" s="60"/>
      <c r="QW89" s="60"/>
      <c r="QX89" s="60" t="s">
        <v>358</v>
      </c>
      <c r="QY89" s="60" t="s">
        <v>358</v>
      </c>
      <c r="QZ89" s="60" t="s">
        <v>358</v>
      </c>
      <c r="RA89" s="60" t="s">
        <v>358</v>
      </c>
      <c r="RB89" s="60" t="s">
        <v>358</v>
      </c>
      <c r="RC89" s="60" t="s">
        <v>358</v>
      </c>
      <c r="RD89" s="61" t="s">
        <v>328</v>
      </c>
      <c r="RE89" s="63" t="s">
        <v>328</v>
      </c>
      <c r="RF89" s="61" t="s">
        <v>415</v>
      </c>
      <c r="RG89" s="60" t="s">
        <v>415</v>
      </c>
      <c r="RH89" s="60" t="s">
        <v>415</v>
      </c>
      <c r="RI89" s="60" t="s">
        <v>360</v>
      </c>
      <c r="RJ89" s="60"/>
      <c r="RK89" s="60"/>
      <c r="RL89" s="60"/>
      <c r="RM89" s="60"/>
      <c r="RN89" s="60"/>
      <c r="RO89" s="60"/>
      <c r="RP89" s="60"/>
      <c r="RQ89" s="60"/>
      <c r="RR89" s="60"/>
      <c r="RS89" s="60"/>
      <c r="RT89" s="60"/>
      <c r="RU89" s="60"/>
      <c r="RV89" s="60"/>
      <c r="RW89" s="60"/>
      <c r="RX89" s="60"/>
      <c r="RY89" s="60"/>
      <c r="RZ89" s="60"/>
      <c r="SA89" s="60"/>
      <c r="SB89" s="60"/>
      <c r="SC89" s="60"/>
      <c r="SD89" s="60" t="s">
        <v>47</v>
      </c>
      <c r="SE89" s="60" t="s">
        <v>328</v>
      </c>
      <c r="SF89" s="60" t="s">
        <v>328</v>
      </c>
      <c r="SG89" s="60" t="s">
        <v>328</v>
      </c>
      <c r="SH89" s="60" t="s">
        <v>328</v>
      </c>
      <c r="SI89" s="60" t="s">
        <v>328</v>
      </c>
      <c r="SJ89" s="60" t="s">
        <v>328</v>
      </c>
      <c r="SK89" s="60" t="s">
        <v>328</v>
      </c>
      <c r="SL89" s="78" t="s">
        <v>328</v>
      </c>
      <c r="SM89" s="61">
        <f t="shared" si="132"/>
        <v>31</v>
      </c>
      <c r="SN89" s="60">
        <f t="shared" si="133"/>
        <v>6</v>
      </c>
      <c r="SO89" s="60">
        <f t="shared" si="146"/>
        <v>0</v>
      </c>
      <c r="SP89" s="60">
        <f t="shared" si="147"/>
        <v>3</v>
      </c>
      <c r="SQ89" s="60">
        <f t="shared" si="148"/>
        <v>2</v>
      </c>
      <c r="SR89" s="60">
        <f t="shared" si="149"/>
        <v>0</v>
      </c>
      <c r="SS89" s="60">
        <f t="shared" si="150"/>
        <v>0</v>
      </c>
      <c r="ST89" s="60">
        <f t="shared" si="151"/>
        <v>10</v>
      </c>
      <c r="SU89" s="81" t="str">
        <f t="shared" si="152"/>
        <v>ок!</v>
      </c>
      <c r="SV89" s="67">
        <v>4</v>
      </c>
      <c r="SW89" s="61"/>
      <c r="SX89" s="61"/>
      <c r="SY89" s="61"/>
      <c r="SZ89" s="61"/>
      <c r="TA89" s="60"/>
      <c r="TB89" s="60"/>
      <c r="TC89" s="60"/>
      <c r="TD89" s="60"/>
      <c r="TE89" s="60"/>
      <c r="TF89" s="60"/>
      <c r="TG89" s="60"/>
      <c r="TH89" s="60"/>
      <c r="TI89" s="60" t="s">
        <v>365</v>
      </c>
      <c r="TJ89" s="60" t="s">
        <v>365</v>
      </c>
      <c r="TK89" s="60" t="s">
        <v>365</v>
      </c>
      <c r="TL89" s="60" t="s">
        <v>365</v>
      </c>
      <c r="TM89" s="63" t="s">
        <v>47</v>
      </c>
      <c r="TN89" s="61" t="s">
        <v>328</v>
      </c>
      <c r="TO89" s="60" t="s">
        <v>328</v>
      </c>
      <c r="TP89" s="60"/>
      <c r="TQ89" s="60"/>
      <c r="TR89" s="60"/>
      <c r="TS89" s="60"/>
      <c r="TT89" s="60"/>
      <c r="TU89" s="60"/>
      <c r="TV89" s="60"/>
      <c r="TW89" s="60"/>
      <c r="TX89" s="60"/>
      <c r="TY89" s="60"/>
      <c r="TZ89" s="60"/>
      <c r="UA89" s="60"/>
      <c r="UB89" s="60"/>
      <c r="UC89" s="60"/>
      <c r="UD89" s="60"/>
      <c r="UE89" s="60"/>
      <c r="UF89" s="60" t="s">
        <v>367</v>
      </c>
      <c r="UG89" s="60" t="s">
        <v>367</v>
      </c>
      <c r="UH89" s="60" t="s">
        <v>367</v>
      </c>
      <c r="UI89" s="60" t="s">
        <v>367</v>
      </c>
      <c r="UJ89" s="60" t="s">
        <v>367</v>
      </c>
      <c r="UK89" s="60" t="s">
        <v>367</v>
      </c>
      <c r="UL89" s="60" t="s">
        <v>367</v>
      </c>
      <c r="UM89" s="60" t="s">
        <v>47</v>
      </c>
      <c r="UN89" s="60" t="s">
        <v>328</v>
      </c>
      <c r="UO89" s="60" t="s">
        <v>328</v>
      </c>
      <c r="UP89" s="60" t="s">
        <v>328</v>
      </c>
      <c r="UQ89" s="60" t="s">
        <v>328</v>
      </c>
      <c r="UR89" s="60" t="s">
        <v>328</v>
      </c>
      <c r="US89" s="60" t="s">
        <v>328</v>
      </c>
      <c r="UT89" s="60" t="s">
        <v>328</v>
      </c>
      <c r="UU89" s="60" t="s">
        <v>328</v>
      </c>
      <c r="UV89" s="63" t="s">
        <v>328</v>
      </c>
      <c r="UW89" s="61">
        <f t="shared" si="153"/>
        <v>28</v>
      </c>
      <c r="UX89" s="60">
        <f t="shared" si="154"/>
        <v>0</v>
      </c>
      <c r="UY89" s="60">
        <f t="shared" si="155"/>
        <v>0</v>
      </c>
      <c r="UZ89" s="60">
        <f t="shared" ref="UZ89:UZ103" si="161">COUNTIF(SW89:UV89,"ПП*")+COUNTIF(SW89:UV89,"*|ПП*")/2-COUNTIF(SW89:UV89,"ПП*|*")/2-UY89</f>
        <v>11</v>
      </c>
      <c r="VA89" s="60">
        <f t="shared" si="156"/>
        <v>2</v>
      </c>
      <c r="VB89" s="60">
        <f t="shared" si="157"/>
        <v>0</v>
      </c>
      <c r="VC89" s="60">
        <f t="shared" si="158"/>
        <v>0</v>
      </c>
      <c r="VD89" s="60">
        <f t="shared" si="159"/>
        <v>11</v>
      </c>
      <c r="VE89" s="81" t="str">
        <f t="shared" si="160"/>
        <v>ок!</v>
      </c>
      <c r="VF89" s="67">
        <v>5</v>
      </c>
      <c r="VG89" s="61"/>
      <c r="VH89" s="60"/>
      <c r="VI89" s="60"/>
      <c r="VJ89" s="60"/>
      <c r="VK89" s="60"/>
      <c r="VL89" s="60"/>
      <c r="VM89" s="60"/>
      <c r="VN89" s="60"/>
      <c r="VO89" s="60"/>
      <c r="VP89" s="60"/>
      <c r="VQ89" s="60"/>
      <c r="VR89" s="60" t="s">
        <v>365</v>
      </c>
      <c r="VS89" s="60" t="s">
        <v>365</v>
      </c>
      <c r="VT89" s="60" t="s">
        <v>365</v>
      </c>
      <c r="VU89" s="60" t="s">
        <v>365</v>
      </c>
      <c r="VV89" s="60" t="s">
        <v>365</v>
      </c>
      <c r="VW89" s="60" t="s">
        <v>366</v>
      </c>
      <c r="VX89" s="61" t="s">
        <v>328</v>
      </c>
      <c r="VY89" s="63" t="s">
        <v>328</v>
      </c>
      <c r="VZ89" s="61"/>
      <c r="WA89" s="60"/>
      <c r="WB89" s="60"/>
      <c r="WC89" s="60"/>
      <c r="WD89" s="60"/>
      <c r="WE89" s="60"/>
      <c r="WF89" s="60"/>
      <c r="WG89" s="60"/>
      <c r="WH89" s="60" t="s">
        <v>406</v>
      </c>
      <c r="WI89" s="60" t="s">
        <v>406</v>
      </c>
      <c r="WJ89" s="60" t="s">
        <v>406</v>
      </c>
      <c r="WK89" s="60" t="s">
        <v>368</v>
      </c>
      <c r="WL89" s="60" t="s">
        <v>371</v>
      </c>
      <c r="WM89" s="60" t="s">
        <v>347</v>
      </c>
      <c r="WN89" s="60" t="s">
        <v>347</v>
      </c>
      <c r="WO89" s="60" t="s">
        <v>347</v>
      </c>
      <c r="WP89" s="60" t="s">
        <v>347</v>
      </c>
      <c r="WQ89" s="60" t="s">
        <v>347</v>
      </c>
      <c r="WR89" s="60" t="s">
        <v>31</v>
      </c>
      <c r="WS89" s="60" t="s">
        <v>31</v>
      </c>
      <c r="WT89" s="60" t="s">
        <v>31</v>
      </c>
      <c r="WU89" s="60" t="s">
        <v>31</v>
      </c>
      <c r="WV89" s="60" t="s">
        <v>336</v>
      </c>
      <c r="WW89" s="60" t="s">
        <v>336</v>
      </c>
      <c r="WX89" s="60" t="s">
        <v>354</v>
      </c>
      <c r="WY89" s="60" t="s">
        <v>354</v>
      </c>
      <c r="WZ89" s="60" t="s">
        <v>354</v>
      </c>
      <c r="XA89" s="60" t="s">
        <v>354</v>
      </c>
      <c r="XB89" s="60" t="s">
        <v>354</v>
      </c>
      <c r="XC89" s="60" t="s">
        <v>354</v>
      </c>
      <c r="XD89" s="60" t="s">
        <v>354</v>
      </c>
      <c r="XE89" s="60" t="s">
        <v>354</v>
      </c>
      <c r="XF89" s="78" t="s">
        <v>354</v>
      </c>
      <c r="XG89" s="61">
        <f>COUNTIF(VG89:XF89,"")+COUNTIF(VG89:XF89,"|*")/2+COUNTIF(VG89:XF89,"*|")/2+COUNTIF(VG89:XF89,"у")+COUNTIF(VG89:XF89,"п")</f>
        <v>19</v>
      </c>
      <c r="XH89" s="60">
        <f>COUNTIF(VG89:XF89,"УП*")+COUNTIF(VG89:XF89,"*|УП*")/2-COUNTIF(VG89:XF89,"УП*|*")/2</f>
        <v>0</v>
      </c>
      <c r="XI89" s="60">
        <f>COUNTIF(VG89:XF89,"ПП.Д")</f>
        <v>5</v>
      </c>
      <c r="XJ89" s="60">
        <f>COUNTIF(VG89:XF89,"ПП*")+COUNTIF(VG89:XF89,"*|ПП*")/2-COUNTIF(VG89:XF89,"ПП*|*")/2-XI89</f>
        <v>9</v>
      </c>
      <c r="XK89" s="60">
        <f>COUNTIF(VG89:XF89,"С*")+COUNTIF(VG89:XF89,"*|С*")/2-COUNTIF(VG89:XF89,"С*|*")/2</f>
        <v>2</v>
      </c>
      <c r="XL89" s="60">
        <f>COUNTIF(VG89:XF89,"Д")</f>
        <v>4</v>
      </c>
      <c r="XM89" s="60">
        <f>COUNTIF(VG89:XF89,"ГИА")</f>
        <v>2</v>
      </c>
      <c r="XN89" s="60">
        <f>COUNTIF(VG89:XF89,"К")+COUNTIF(VG89:XF89,"*|К")/2+COUNTIF(VG89:XF89,"К|*")/2</f>
        <v>2</v>
      </c>
      <c r="XO89" s="81" t="str">
        <f>IF(SUM(XG89:XN89)+COUNTIF(VG89:XF89,"=~*")=52,"ок!","ОШ!")</f>
        <v>ок!</v>
      </c>
    </row>
    <row r="90" spans="1:639" hidden="1" x14ac:dyDescent="0.25">
      <c r="A90" s="70" t="str">
        <f t="shared" si="124"/>
        <v>Б09.02.03 Прогр-е в КС(2014)9 кл., очная</v>
      </c>
      <c r="B90" s="177" t="s">
        <v>648</v>
      </c>
      <c r="C90" s="178" t="s">
        <v>92</v>
      </c>
      <c r="D90" s="178" t="s">
        <v>350</v>
      </c>
      <c r="E90" s="178"/>
      <c r="F90" s="177">
        <v>2016</v>
      </c>
      <c r="G90" s="191">
        <f t="shared" si="108"/>
        <v>311</v>
      </c>
      <c r="H90" s="191">
        <f t="shared" si="109"/>
        <v>230</v>
      </c>
      <c r="I90" s="191">
        <f>IF(VLOOKUP(B90,ФГОС!A$3:U$34,5,FALSE)=INT(H90/62),INT(H90/62),"ОШ!")</f>
        <v>3</v>
      </c>
      <c r="J90" s="191">
        <f>IF(VLOOKUP(B90,ФГОС!A$3:U$34,6,FALSE)=INT(MOD(H90,62)/4.332),INT(MOD(H90,62)/4.332),"ОШ!")</f>
        <v>10</v>
      </c>
      <c r="K90" s="191">
        <f t="shared" si="110"/>
        <v>123</v>
      </c>
      <c r="L90" s="191">
        <f t="shared" si="111"/>
        <v>11</v>
      </c>
      <c r="M90" s="191">
        <f t="shared" si="112"/>
        <v>14</v>
      </c>
      <c r="N90" s="191">
        <f t="shared" si="113"/>
        <v>4</v>
      </c>
      <c r="O90" s="191">
        <f t="shared" si="114"/>
        <v>7</v>
      </c>
      <c r="P90" s="191">
        <f t="shared" si="115"/>
        <v>4</v>
      </c>
      <c r="Q90" s="191">
        <f t="shared" si="116"/>
        <v>2</v>
      </c>
      <c r="R90" s="191">
        <f t="shared" si="117"/>
        <v>34</v>
      </c>
      <c r="S90" s="237" t="str">
        <f>IF(VLOOKUP(B90,ФГОС!A$3:U$34,21,FALSE)=SUM(K90:R90),"ок!","ОШ!")</f>
        <v>ок!</v>
      </c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8"/>
      <c r="GM90" s="68"/>
      <c r="GN90" s="68"/>
      <c r="GO90" s="68"/>
      <c r="GP90" s="68"/>
      <c r="GQ90" s="68"/>
      <c r="GR90" s="68"/>
      <c r="GS90" s="68"/>
      <c r="GT90" s="68"/>
      <c r="GU90" s="68"/>
      <c r="GV90" s="68"/>
      <c r="GW90" s="68"/>
      <c r="GX90" s="68"/>
      <c r="GY90" s="68"/>
      <c r="GZ90" s="68"/>
      <c r="HA90" s="68"/>
      <c r="HB90" s="68"/>
      <c r="HC90" s="68"/>
      <c r="HD90" s="68"/>
      <c r="HE90" s="68"/>
      <c r="HF90" s="68"/>
      <c r="HG90" s="68"/>
      <c r="HH90" s="68"/>
      <c r="HI90" s="68"/>
      <c r="HJ90" s="68"/>
      <c r="HK90" s="68"/>
      <c r="HL90" s="68"/>
      <c r="HM90" s="68"/>
      <c r="HN90" s="68"/>
      <c r="HO90" s="68"/>
      <c r="HP90" s="68"/>
      <c r="HQ90" s="68"/>
      <c r="HR90" s="68"/>
      <c r="HS90" s="68"/>
      <c r="HT90" s="68"/>
      <c r="HU90" s="68"/>
      <c r="HV90" s="68"/>
      <c r="HW90" s="68"/>
      <c r="HX90" s="68"/>
      <c r="HY90" s="68"/>
      <c r="HZ90" s="68"/>
      <c r="IA90" s="68"/>
      <c r="IB90" s="68"/>
      <c r="IC90" s="68"/>
      <c r="ID90" s="68"/>
      <c r="IE90" s="68"/>
      <c r="IF90" s="68"/>
      <c r="IG90" s="68"/>
      <c r="IH90" s="68"/>
      <c r="II90" s="68"/>
      <c r="IJ90" s="68"/>
      <c r="IK90" s="68"/>
      <c r="IL90" s="68"/>
      <c r="IM90" s="68"/>
      <c r="IN90" s="68"/>
      <c r="IO90" s="68"/>
      <c r="IP90" s="68"/>
      <c r="IQ90" s="68"/>
      <c r="IR90" s="68"/>
      <c r="IS90" s="68"/>
      <c r="IT90" s="68"/>
      <c r="IU90" s="68"/>
      <c r="IV90" s="68"/>
      <c r="IW90" s="68"/>
      <c r="IX90" s="68"/>
      <c r="IY90" s="68"/>
      <c r="IZ90" s="68"/>
      <c r="JA90" s="68"/>
      <c r="JB90" s="68"/>
      <c r="JC90" s="68"/>
      <c r="JD90" s="68"/>
      <c r="JE90" s="68"/>
      <c r="JF90" s="68"/>
      <c r="JG90" s="68"/>
      <c r="JH90" s="68"/>
      <c r="JI90" s="68"/>
      <c r="JJ90" s="68"/>
      <c r="JK90" s="68"/>
      <c r="JL90" s="68"/>
      <c r="JM90" s="68"/>
      <c r="JN90" s="68"/>
      <c r="JO90" s="68"/>
      <c r="JP90" s="68"/>
      <c r="JQ90" s="68"/>
      <c r="JR90" s="68"/>
      <c r="JS90" s="68"/>
      <c r="JT90" s="68"/>
      <c r="JU90" s="68"/>
      <c r="JV90" s="68"/>
      <c r="JW90" s="68"/>
      <c r="JX90" s="68"/>
      <c r="JY90" s="68"/>
      <c r="JZ90" s="68"/>
      <c r="KA90" s="68"/>
      <c r="KB90" s="68"/>
      <c r="KC90" s="68"/>
      <c r="KD90" s="68"/>
      <c r="KE90" s="68"/>
      <c r="KF90" s="68"/>
      <c r="KG90" s="68"/>
      <c r="KH90" s="68"/>
      <c r="KI90" s="68"/>
      <c r="KJ90" s="68"/>
      <c r="KK90" s="68"/>
      <c r="KL90" s="68"/>
      <c r="KM90" s="68"/>
      <c r="KN90" s="68"/>
      <c r="KO90" s="68"/>
      <c r="KP90" s="68"/>
      <c r="KQ90" s="68"/>
      <c r="KR90" s="68"/>
      <c r="KS90" s="68"/>
      <c r="KT90" s="68"/>
      <c r="KU90" s="68"/>
      <c r="KV90" s="68"/>
      <c r="KW90" s="68"/>
      <c r="KX90" s="68"/>
      <c r="KY90" s="68"/>
      <c r="KZ90" s="68"/>
      <c r="LA90" s="68"/>
      <c r="LB90" s="68"/>
      <c r="LC90" s="68"/>
      <c r="LD90" s="68"/>
      <c r="LE90" s="68"/>
      <c r="LF90" s="68"/>
      <c r="LG90" s="68"/>
      <c r="LH90" s="68"/>
      <c r="LI90" s="68"/>
      <c r="LJ90" s="68"/>
      <c r="LK90" s="68"/>
      <c r="LL90" s="68"/>
      <c r="LM90" s="68"/>
      <c r="LN90" s="68"/>
      <c r="LO90" s="68"/>
      <c r="LP90" s="68"/>
      <c r="LQ90" s="68"/>
      <c r="LR90" s="67">
        <v>1</v>
      </c>
      <c r="LS90" s="61"/>
      <c r="LT90" s="60"/>
      <c r="LU90" s="60"/>
      <c r="LV90" s="60"/>
      <c r="LW90" s="60"/>
      <c r="LX90" s="60"/>
      <c r="LY90" s="60"/>
      <c r="LZ90" s="60"/>
      <c r="MA90" s="60"/>
      <c r="MB90" s="60"/>
      <c r="MC90" s="60"/>
      <c r="MD90" s="60"/>
      <c r="ME90" s="60"/>
      <c r="MF90" s="60"/>
      <c r="MG90" s="60"/>
      <c r="MH90" s="60"/>
      <c r="MI90" s="60"/>
      <c r="MJ90" s="61" t="s">
        <v>328</v>
      </c>
      <c r="MK90" s="63" t="s">
        <v>328</v>
      </c>
      <c r="ML90" s="61"/>
      <c r="MM90" s="60"/>
      <c r="MN90" s="60"/>
      <c r="MO90" s="60"/>
      <c r="MP90" s="60"/>
      <c r="MQ90" s="60"/>
      <c r="MR90" s="60"/>
      <c r="MS90" s="60"/>
      <c r="MT90" s="60"/>
      <c r="MU90" s="60"/>
      <c r="MV90" s="60" t="s">
        <v>328</v>
      </c>
      <c r="MW90" s="60"/>
      <c r="MX90" s="60"/>
      <c r="MY90" s="60"/>
      <c r="MZ90" s="60"/>
      <c r="NA90" s="60"/>
      <c r="NB90" s="60"/>
      <c r="NC90" s="60"/>
      <c r="ND90" s="60"/>
      <c r="NE90" s="60"/>
      <c r="NF90" s="60"/>
      <c r="NG90" s="60"/>
      <c r="NH90" s="60"/>
      <c r="NI90" s="60" t="s">
        <v>47</v>
      </c>
      <c r="NJ90" s="60" t="s">
        <v>47</v>
      </c>
      <c r="NK90" s="60" t="s">
        <v>328</v>
      </c>
      <c r="NL90" s="60" t="s">
        <v>328</v>
      </c>
      <c r="NM90" s="60" t="s">
        <v>328</v>
      </c>
      <c r="NN90" s="60" t="s">
        <v>328</v>
      </c>
      <c r="NO90" s="60" t="s">
        <v>328</v>
      </c>
      <c r="NP90" s="60" t="s">
        <v>328</v>
      </c>
      <c r="NQ90" s="60" t="s">
        <v>328</v>
      </c>
      <c r="NR90" s="78" t="s">
        <v>328</v>
      </c>
      <c r="NS90" s="61">
        <f t="shared" si="128"/>
        <v>39</v>
      </c>
      <c r="NT90" s="60">
        <f t="shared" si="129"/>
        <v>0</v>
      </c>
      <c r="NU90" s="60">
        <f t="shared" si="134"/>
        <v>0</v>
      </c>
      <c r="NV90" s="60">
        <f t="shared" si="79"/>
        <v>0</v>
      </c>
      <c r="NW90" s="60">
        <f t="shared" si="135"/>
        <v>2</v>
      </c>
      <c r="NX90" s="60">
        <f t="shared" si="136"/>
        <v>0</v>
      </c>
      <c r="NY90" s="60">
        <f t="shared" si="137"/>
        <v>0</v>
      </c>
      <c r="NZ90" s="60">
        <f t="shared" si="138"/>
        <v>11</v>
      </c>
      <c r="OA90" s="81" t="str">
        <f t="shared" si="139"/>
        <v>ок!</v>
      </c>
      <c r="OB90" s="80">
        <v>2</v>
      </c>
      <c r="OC90" s="61"/>
      <c r="OD90" s="60"/>
      <c r="OE90" s="60"/>
      <c r="OF90" s="60"/>
      <c r="OG90" s="60"/>
      <c r="OH90" s="60"/>
      <c r="OI90" s="60"/>
      <c r="OJ90" s="60"/>
      <c r="OK90" s="60"/>
      <c r="OL90" s="60"/>
      <c r="OM90" s="60"/>
      <c r="ON90" s="60"/>
      <c r="OO90" s="60"/>
      <c r="OP90" s="60" t="s">
        <v>573</v>
      </c>
      <c r="OQ90" s="60" t="s">
        <v>573</v>
      </c>
      <c r="OR90" s="60" t="s">
        <v>573</v>
      </c>
      <c r="OS90" s="60" t="s">
        <v>47</v>
      </c>
      <c r="OT90" s="61" t="s">
        <v>328</v>
      </c>
      <c r="OU90" s="63" t="s">
        <v>328</v>
      </c>
      <c r="OV90" s="61"/>
      <c r="OW90" s="60"/>
      <c r="OX90" s="60"/>
      <c r="OY90" s="60"/>
      <c r="OZ90" s="60"/>
      <c r="PA90" s="60"/>
      <c r="PB90" s="60"/>
      <c r="PC90" s="60"/>
      <c r="PD90" s="60"/>
      <c r="PE90" s="60"/>
      <c r="PF90" s="60"/>
      <c r="PG90" s="60"/>
      <c r="PH90" s="60"/>
      <c r="PI90" s="60"/>
      <c r="PJ90" s="60"/>
      <c r="PK90" s="60"/>
      <c r="PL90" s="60" t="s">
        <v>574</v>
      </c>
      <c r="PM90" s="60" t="s">
        <v>574</v>
      </c>
      <c r="PN90" s="60" t="s">
        <v>574</v>
      </c>
      <c r="PO90" s="60" t="s">
        <v>586</v>
      </c>
      <c r="PP90" s="60" t="s">
        <v>586</v>
      </c>
      <c r="PQ90" s="60" t="s">
        <v>586</v>
      </c>
      <c r="PR90" s="60" t="s">
        <v>586</v>
      </c>
      <c r="PS90" s="60" t="s">
        <v>586</v>
      </c>
      <c r="PT90" s="60" t="s">
        <v>360</v>
      </c>
      <c r="PU90" s="60" t="s">
        <v>328</v>
      </c>
      <c r="PV90" s="60" t="s">
        <v>328</v>
      </c>
      <c r="PW90" s="60" t="s">
        <v>328</v>
      </c>
      <c r="PX90" s="60" t="s">
        <v>328</v>
      </c>
      <c r="PY90" s="60" t="s">
        <v>328</v>
      </c>
      <c r="PZ90" s="60" t="s">
        <v>328</v>
      </c>
      <c r="QA90" s="60" t="s">
        <v>328</v>
      </c>
      <c r="QB90" s="78" t="s">
        <v>328</v>
      </c>
      <c r="QC90" s="61">
        <f t="shared" si="130"/>
        <v>29</v>
      </c>
      <c r="QD90" s="60">
        <f t="shared" si="131"/>
        <v>6</v>
      </c>
      <c r="QE90" s="60">
        <f t="shared" si="140"/>
        <v>0</v>
      </c>
      <c r="QF90" s="60">
        <f t="shared" si="95"/>
        <v>5</v>
      </c>
      <c r="QG90" s="60">
        <f t="shared" si="141"/>
        <v>2</v>
      </c>
      <c r="QH90" s="60">
        <f t="shared" si="142"/>
        <v>0</v>
      </c>
      <c r="QI90" s="60">
        <f t="shared" si="143"/>
        <v>0</v>
      </c>
      <c r="QJ90" s="60">
        <f t="shared" si="144"/>
        <v>10</v>
      </c>
      <c r="QK90" s="81" t="str">
        <f t="shared" si="145"/>
        <v>ок!</v>
      </c>
      <c r="QL90" s="67">
        <v>3</v>
      </c>
      <c r="QM90" s="61"/>
      <c r="QN90" s="60"/>
      <c r="QO90" s="60"/>
      <c r="QP90" s="60"/>
      <c r="QQ90" s="60"/>
      <c r="QR90" s="60"/>
      <c r="QS90" s="60"/>
      <c r="QT90" s="60"/>
      <c r="QU90" s="60"/>
      <c r="QV90" s="60"/>
      <c r="QW90" s="60"/>
      <c r="QX90" s="60"/>
      <c r="QY90" s="60"/>
      <c r="QZ90" s="60"/>
      <c r="RA90" s="60"/>
      <c r="RB90" s="60" t="s">
        <v>594</v>
      </c>
      <c r="RC90" s="60" t="s">
        <v>594</v>
      </c>
      <c r="RD90" s="61" t="s">
        <v>328</v>
      </c>
      <c r="RE90" s="63" t="s">
        <v>328</v>
      </c>
      <c r="RF90" s="61"/>
      <c r="RG90" s="60"/>
      <c r="RH90" s="60"/>
      <c r="RI90" s="60"/>
      <c r="RJ90" s="60"/>
      <c r="RK90" s="60"/>
      <c r="RL90" s="60"/>
      <c r="RM90" s="60"/>
      <c r="RN90" s="60"/>
      <c r="RO90" s="60"/>
      <c r="RP90" s="60"/>
      <c r="RQ90" s="60"/>
      <c r="RR90" s="60"/>
      <c r="RS90" s="60"/>
      <c r="RT90" s="60"/>
      <c r="RU90" s="60"/>
      <c r="RV90" s="60"/>
      <c r="RW90" s="60" t="s">
        <v>596</v>
      </c>
      <c r="RX90" s="60" t="s">
        <v>596</v>
      </c>
      <c r="RY90" s="60" t="s">
        <v>582</v>
      </c>
      <c r="RZ90" s="60" t="s">
        <v>582</v>
      </c>
      <c r="SA90" s="60" t="s">
        <v>737</v>
      </c>
      <c r="SB90" s="60" t="s">
        <v>365</v>
      </c>
      <c r="SC90" s="60" t="s">
        <v>365</v>
      </c>
      <c r="SD90" s="60" t="s">
        <v>369</v>
      </c>
      <c r="SE90" s="60" t="s">
        <v>328</v>
      </c>
      <c r="SF90" s="60" t="s">
        <v>328</v>
      </c>
      <c r="SG90" s="60" t="s">
        <v>328</v>
      </c>
      <c r="SH90" s="60" t="s">
        <v>328</v>
      </c>
      <c r="SI90" s="60" t="s">
        <v>328</v>
      </c>
      <c r="SJ90" s="60" t="s">
        <v>328</v>
      </c>
      <c r="SK90" s="60" t="s">
        <v>328</v>
      </c>
      <c r="SL90" s="78" t="s">
        <v>328</v>
      </c>
      <c r="SM90" s="61">
        <f t="shared" si="132"/>
        <v>32</v>
      </c>
      <c r="SN90" s="60">
        <f t="shared" si="133"/>
        <v>4</v>
      </c>
      <c r="SO90" s="60">
        <f t="shared" si="146"/>
        <v>0</v>
      </c>
      <c r="SP90" s="60">
        <f t="shared" si="147"/>
        <v>5</v>
      </c>
      <c r="SQ90" s="60">
        <f t="shared" si="148"/>
        <v>1</v>
      </c>
      <c r="SR90" s="60">
        <f t="shared" si="149"/>
        <v>0</v>
      </c>
      <c r="SS90" s="60">
        <f t="shared" si="150"/>
        <v>0</v>
      </c>
      <c r="ST90" s="60">
        <f t="shared" si="151"/>
        <v>10</v>
      </c>
      <c r="SU90" s="81" t="str">
        <f t="shared" si="152"/>
        <v>ок!</v>
      </c>
      <c r="SV90" s="67">
        <v>4</v>
      </c>
      <c r="SW90" s="61"/>
      <c r="SX90" s="61"/>
      <c r="SY90" s="61"/>
      <c r="SZ90" s="61"/>
      <c r="TA90" s="60"/>
      <c r="TB90" s="60"/>
      <c r="TC90" s="60"/>
      <c r="TD90" s="60"/>
      <c r="TE90" s="60"/>
      <c r="TF90" s="60"/>
      <c r="TG90" s="60"/>
      <c r="TH90" s="60"/>
      <c r="TI90" s="60"/>
      <c r="TJ90" s="60" t="s">
        <v>577</v>
      </c>
      <c r="TK90" s="60" t="s">
        <v>577</v>
      </c>
      <c r="TL90" s="60" t="s">
        <v>598</v>
      </c>
      <c r="TM90" s="63" t="s">
        <v>370</v>
      </c>
      <c r="TN90" s="61" t="s">
        <v>328</v>
      </c>
      <c r="TO90" s="60" t="s">
        <v>328</v>
      </c>
      <c r="TP90" s="60"/>
      <c r="TQ90" s="60"/>
      <c r="TR90" s="60"/>
      <c r="TS90" s="60"/>
      <c r="TT90" s="60"/>
      <c r="TU90" s="60"/>
      <c r="TV90" s="60"/>
      <c r="TW90" s="60"/>
      <c r="TX90" s="60"/>
      <c r="TY90" s="60"/>
      <c r="TZ90" s="60" t="s">
        <v>580</v>
      </c>
      <c r="UA90" s="60" t="s">
        <v>580</v>
      </c>
      <c r="UB90" s="60" t="s">
        <v>366</v>
      </c>
      <c r="UC90" s="60" t="s">
        <v>328</v>
      </c>
      <c r="UD90" s="60" t="s">
        <v>347</v>
      </c>
      <c r="UE90" s="60" t="s">
        <v>347</v>
      </c>
      <c r="UF90" s="60" t="s">
        <v>347</v>
      </c>
      <c r="UG90" s="60" t="s">
        <v>347</v>
      </c>
      <c r="UH90" s="60" t="s">
        <v>31</v>
      </c>
      <c r="UI90" s="60" t="s">
        <v>31</v>
      </c>
      <c r="UJ90" s="60" t="s">
        <v>31</v>
      </c>
      <c r="UK90" s="60" t="s">
        <v>31</v>
      </c>
      <c r="UL90" s="60" t="s">
        <v>336</v>
      </c>
      <c r="UM90" s="60" t="s">
        <v>336</v>
      </c>
      <c r="UN90" s="60" t="s">
        <v>354</v>
      </c>
      <c r="UO90" s="60" t="s">
        <v>354</v>
      </c>
      <c r="UP90" s="60" t="s">
        <v>354</v>
      </c>
      <c r="UQ90" s="60" t="s">
        <v>354</v>
      </c>
      <c r="UR90" s="60" t="s">
        <v>354</v>
      </c>
      <c r="US90" s="60" t="s">
        <v>354</v>
      </c>
      <c r="UT90" s="60" t="s">
        <v>354</v>
      </c>
      <c r="UU90" s="60" t="s">
        <v>354</v>
      </c>
      <c r="UV90" s="63" t="s">
        <v>354</v>
      </c>
      <c r="UW90" s="61">
        <f t="shared" si="153"/>
        <v>23</v>
      </c>
      <c r="UX90" s="60">
        <f t="shared" si="154"/>
        <v>1</v>
      </c>
      <c r="UY90" s="60">
        <f t="shared" si="155"/>
        <v>4</v>
      </c>
      <c r="UZ90" s="60">
        <f t="shared" si="161"/>
        <v>4</v>
      </c>
      <c r="VA90" s="60">
        <f t="shared" si="156"/>
        <v>2</v>
      </c>
      <c r="VB90" s="60">
        <f t="shared" si="157"/>
        <v>4</v>
      </c>
      <c r="VC90" s="60">
        <f t="shared" si="158"/>
        <v>2</v>
      </c>
      <c r="VD90" s="60">
        <f t="shared" si="159"/>
        <v>3</v>
      </c>
      <c r="VE90" s="81" t="str">
        <f t="shared" si="160"/>
        <v>ок!</v>
      </c>
      <c r="VF90" s="68"/>
      <c r="VG90" s="68"/>
      <c r="VH90" s="68"/>
      <c r="VI90" s="68"/>
      <c r="VJ90" s="68"/>
      <c r="VK90" s="68"/>
      <c r="VL90" s="68"/>
      <c r="VM90" s="68"/>
      <c r="VN90" s="68"/>
      <c r="VO90" s="68"/>
      <c r="VP90" s="68"/>
      <c r="VQ90" s="68"/>
      <c r="VR90" s="68"/>
      <c r="VS90" s="68"/>
      <c r="VT90" s="68"/>
      <c r="VU90" s="68"/>
      <c r="VV90" s="68"/>
      <c r="VW90" s="68"/>
      <c r="VX90" s="68"/>
      <c r="VY90" s="68"/>
      <c r="VZ90" s="68"/>
      <c r="WA90" s="68"/>
      <c r="WB90" s="68"/>
      <c r="WC90" s="68"/>
      <c r="WD90" s="68"/>
      <c r="WE90" s="68"/>
      <c r="WF90" s="68"/>
      <c r="WG90" s="68"/>
      <c r="WH90" s="68"/>
      <c r="WI90" s="68"/>
      <c r="WJ90" s="68"/>
      <c r="WK90" s="68"/>
      <c r="WL90" s="68"/>
      <c r="WM90" s="68"/>
      <c r="WN90" s="68"/>
      <c r="WO90" s="68"/>
      <c r="WP90" s="68"/>
      <c r="WQ90" s="68"/>
      <c r="WR90" s="68"/>
      <c r="WS90" s="68"/>
      <c r="WT90" s="68"/>
      <c r="WU90" s="68"/>
      <c r="WV90" s="68"/>
      <c r="WW90" s="68"/>
      <c r="WX90" s="68"/>
      <c r="WY90" s="68"/>
      <c r="WZ90" s="68"/>
      <c r="XA90" s="68"/>
      <c r="XB90" s="68"/>
      <c r="XC90" s="68"/>
      <c r="XD90" s="68"/>
      <c r="XE90" s="68"/>
      <c r="XF90" s="68"/>
      <c r="XG90" s="68"/>
      <c r="XH90" s="68"/>
      <c r="XI90" s="68"/>
      <c r="XJ90" s="68"/>
      <c r="XK90" s="68"/>
      <c r="XL90" s="68"/>
      <c r="XM90" s="68"/>
      <c r="XN90" s="68"/>
      <c r="XO90" s="68"/>
    </row>
    <row r="91" spans="1:639" hidden="1" x14ac:dyDescent="0.25">
      <c r="A91" s="70" t="str">
        <f t="shared" si="124"/>
        <v>Б09.02.02 Комп.сети(2014)9 кл., очная</v>
      </c>
      <c r="B91" s="177" t="s">
        <v>645</v>
      </c>
      <c r="C91" s="178" t="s">
        <v>92</v>
      </c>
      <c r="D91" s="178" t="s">
        <v>350</v>
      </c>
      <c r="E91" s="178"/>
      <c r="F91" s="177">
        <v>2016</v>
      </c>
      <c r="G91" s="191">
        <f t="shared" si="108"/>
        <v>311</v>
      </c>
      <c r="H91" s="191">
        <f t="shared" si="109"/>
        <v>230</v>
      </c>
      <c r="I91" s="191">
        <f>IF(VLOOKUP(B91,ФГОС!A$3:U$34,5,FALSE)=INT(H91/62),INT(H91/62),"ОШ!")</f>
        <v>3</v>
      </c>
      <c r="J91" s="191">
        <f>IF(VLOOKUP(B91,ФГОС!A$3:U$34,6,FALSE)=INT(MOD(H91,62)/4.332),INT(MOD(H91,62)/4.332),"ОШ!")</f>
        <v>10</v>
      </c>
      <c r="K91" s="191">
        <f t="shared" si="110"/>
        <v>123</v>
      </c>
      <c r="L91" s="191">
        <f t="shared" si="111"/>
        <v>12</v>
      </c>
      <c r="M91" s="191">
        <f t="shared" si="112"/>
        <v>13</v>
      </c>
      <c r="N91" s="191">
        <f t="shared" si="113"/>
        <v>4</v>
      </c>
      <c r="O91" s="191">
        <f t="shared" si="114"/>
        <v>7</v>
      </c>
      <c r="P91" s="191">
        <f t="shared" si="115"/>
        <v>4</v>
      </c>
      <c r="Q91" s="191">
        <f t="shared" si="116"/>
        <v>2</v>
      </c>
      <c r="R91" s="191">
        <f t="shared" si="117"/>
        <v>34</v>
      </c>
      <c r="S91" s="237" t="str">
        <f>IF(VLOOKUP(B91,ФГОС!A$3:U$34,21,FALSE)=SUM(K91:R91),"ок!","ОШ!")</f>
        <v>ок!</v>
      </c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8"/>
      <c r="GM91" s="68"/>
      <c r="GN91" s="68"/>
      <c r="GO91" s="68"/>
      <c r="GP91" s="68"/>
      <c r="GQ91" s="68"/>
      <c r="GR91" s="68"/>
      <c r="GS91" s="68"/>
      <c r="GT91" s="68"/>
      <c r="GU91" s="68"/>
      <c r="GV91" s="68"/>
      <c r="GW91" s="68"/>
      <c r="GX91" s="68"/>
      <c r="GY91" s="68"/>
      <c r="GZ91" s="68"/>
      <c r="HA91" s="68"/>
      <c r="HB91" s="68"/>
      <c r="HC91" s="68"/>
      <c r="HD91" s="68"/>
      <c r="HE91" s="68"/>
      <c r="HF91" s="68"/>
      <c r="HG91" s="68"/>
      <c r="HH91" s="68"/>
      <c r="HI91" s="68"/>
      <c r="HJ91" s="68"/>
      <c r="HK91" s="68"/>
      <c r="HL91" s="68"/>
      <c r="HM91" s="68"/>
      <c r="HN91" s="68"/>
      <c r="HO91" s="68"/>
      <c r="HP91" s="68"/>
      <c r="HQ91" s="68"/>
      <c r="HR91" s="68"/>
      <c r="HS91" s="68"/>
      <c r="HT91" s="68"/>
      <c r="HU91" s="68"/>
      <c r="HV91" s="68"/>
      <c r="HW91" s="68"/>
      <c r="HX91" s="68"/>
      <c r="HY91" s="68"/>
      <c r="HZ91" s="68"/>
      <c r="IA91" s="68"/>
      <c r="IB91" s="68"/>
      <c r="IC91" s="68"/>
      <c r="ID91" s="68"/>
      <c r="IE91" s="68"/>
      <c r="IF91" s="68"/>
      <c r="IG91" s="68"/>
      <c r="IH91" s="68"/>
      <c r="II91" s="68"/>
      <c r="IJ91" s="68"/>
      <c r="IK91" s="68"/>
      <c r="IL91" s="68"/>
      <c r="IM91" s="68"/>
      <c r="IN91" s="68"/>
      <c r="IO91" s="68"/>
      <c r="IP91" s="68"/>
      <c r="IQ91" s="68"/>
      <c r="IR91" s="68"/>
      <c r="IS91" s="68"/>
      <c r="IT91" s="68"/>
      <c r="IU91" s="68"/>
      <c r="IV91" s="68"/>
      <c r="IW91" s="68"/>
      <c r="IX91" s="68"/>
      <c r="IY91" s="68"/>
      <c r="IZ91" s="68"/>
      <c r="JA91" s="68"/>
      <c r="JB91" s="68"/>
      <c r="JC91" s="68"/>
      <c r="JD91" s="68"/>
      <c r="JE91" s="68"/>
      <c r="JF91" s="68"/>
      <c r="JG91" s="68"/>
      <c r="JH91" s="68"/>
      <c r="JI91" s="68"/>
      <c r="JJ91" s="68"/>
      <c r="JK91" s="68"/>
      <c r="JL91" s="68"/>
      <c r="JM91" s="68"/>
      <c r="JN91" s="68"/>
      <c r="JO91" s="68"/>
      <c r="JP91" s="68"/>
      <c r="JQ91" s="68"/>
      <c r="JR91" s="68"/>
      <c r="JS91" s="68"/>
      <c r="JT91" s="68"/>
      <c r="JU91" s="68"/>
      <c r="JV91" s="68"/>
      <c r="JW91" s="68"/>
      <c r="JX91" s="68"/>
      <c r="JY91" s="68"/>
      <c r="JZ91" s="68"/>
      <c r="KA91" s="68"/>
      <c r="KB91" s="68"/>
      <c r="KC91" s="68"/>
      <c r="KD91" s="68"/>
      <c r="KE91" s="68"/>
      <c r="KF91" s="68"/>
      <c r="KG91" s="68"/>
      <c r="KH91" s="68"/>
      <c r="KI91" s="68"/>
      <c r="KJ91" s="68"/>
      <c r="KK91" s="68"/>
      <c r="KL91" s="68"/>
      <c r="KM91" s="68"/>
      <c r="KN91" s="68"/>
      <c r="KO91" s="68"/>
      <c r="KP91" s="68"/>
      <c r="KQ91" s="68"/>
      <c r="KR91" s="68"/>
      <c r="KS91" s="68"/>
      <c r="KT91" s="68"/>
      <c r="KU91" s="68"/>
      <c r="KV91" s="68"/>
      <c r="KW91" s="68"/>
      <c r="KX91" s="68"/>
      <c r="KY91" s="68"/>
      <c r="KZ91" s="68"/>
      <c r="LA91" s="68"/>
      <c r="LB91" s="68"/>
      <c r="LC91" s="68"/>
      <c r="LD91" s="68"/>
      <c r="LE91" s="68"/>
      <c r="LF91" s="68"/>
      <c r="LG91" s="68"/>
      <c r="LH91" s="68"/>
      <c r="LI91" s="68"/>
      <c r="LJ91" s="68"/>
      <c r="LK91" s="68"/>
      <c r="LL91" s="68"/>
      <c r="LM91" s="68"/>
      <c r="LN91" s="68"/>
      <c r="LO91" s="68"/>
      <c r="LP91" s="68"/>
      <c r="LQ91" s="68"/>
      <c r="LR91" s="67">
        <v>1</v>
      </c>
      <c r="LS91" s="61"/>
      <c r="LT91" s="60"/>
      <c r="LU91" s="60"/>
      <c r="LV91" s="60"/>
      <c r="LW91" s="60"/>
      <c r="LX91" s="60"/>
      <c r="LY91" s="60"/>
      <c r="LZ91" s="60"/>
      <c r="MA91" s="60"/>
      <c r="MB91" s="60"/>
      <c r="MC91" s="60"/>
      <c r="MD91" s="60"/>
      <c r="ME91" s="60"/>
      <c r="MF91" s="60"/>
      <c r="MG91" s="60"/>
      <c r="MH91" s="60"/>
      <c r="MI91" s="60"/>
      <c r="MJ91" s="61" t="s">
        <v>328</v>
      </c>
      <c r="MK91" s="63" t="s">
        <v>328</v>
      </c>
      <c r="ML91" s="61"/>
      <c r="MM91" s="60"/>
      <c r="MN91" s="60"/>
      <c r="MO91" s="60"/>
      <c r="MP91" s="60"/>
      <c r="MQ91" s="60"/>
      <c r="MR91" s="60"/>
      <c r="MS91" s="60"/>
      <c r="MT91" s="60"/>
      <c r="MU91" s="60"/>
      <c r="MV91" s="60" t="s">
        <v>328</v>
      </c>
      <c r="MW91" s="60"/>
      <c r="MX91" s="60"/>
      <c r="MY91" s="60"/>
      <c r="MZ91" s="60"/>
      <c r="NA91" s="60"/>
      <c r="NB91" s="60"/>
      <c r="NC91" s="60"/>
      <c r="ND91" s="60"/>
      <c r="NE91" s="60"/>
      <c r="NF91" s="60"/>
      <c r="NG91" s="60"/>
      <c r="NH91" s="60"/>
      <c r="NI91" s="60" t="s">
        <v>47</v>
      </c>
      <c r="NJ91" s="60" t="s">
        <v>47</v>
      </c>
      <c r="NK91" s="60" t="s">
        <v>328</v>
      </c>
      <c r="NL91" s="60" t="s">
        <v>328</v>
      </c>
      <c r="NM91" s="60" t="s">
        <v>328</v>
      </c>
      <c r="NN91" s="60" t="s">
        <v>328</v>
      </c>
      <c r="NO91" s="60" t="s">
        <v>328</v>
      </c>
      <c r="NP91" s="60" t="s">
        <v>328</v>
      </c>
      <c r="NQ91" s="60" t="s">
        <v>328</v>
      </c>
      <c r="NR91" s="78" t="s">
        <v>328</v>
      </c>
      <c r="NS91" s="61">
        <f t="shared" si="128"/>
        <v>39</v>
      </c>
      <c r="NT91" s="60">
        <f t="shared" si="129"/>
        <v>0</v>
      </c>
      <c r="NU91" s="60">
        <f t="shared" si="134"/>
        <v>0</v>
      </c>
      <c r="NV91" s="60">
        <f t="shared" si="79"/>
        <v>0</v>
      </c>
      <c r="NW91" s="60">
        <f t="shared" si="135"/>
        <v>2</v>
      </c>
      <c r="NX91" s="60">
        <f t="shared" si="136"/>
        <v>0</v>
      </c>
      <c r="NY91" s="60">
        <f t="shared" si="137"/>
        <v>0</v>
      </c>
      <c r="NZ91" s="60">
        <f t="shared" si="138"/>
        <v>11</v>
      </c>
      <c r="OA91" s="81" t="str">
        <f t="shared" si="139"/>
        <v>ок!</v>
      </c>
      <c r="OB91" s="80">
        <v>2</v>
      </c>
      <c r="OC91" s="61"/>
      <c r="OD91" s="60"/>
      <c r="OE91" s="60"/>
      <c r="OF91" s="60"/>
      <c r="OG91" s="60"/>
      <c r="OH91" s="60"/>
      <c r="OI91" s="60"/>
      <c r="OJ91" s="60"/>
      <c r="OK91" s="60"/>
      <c r="OL91" s="60"/>
      <c r="OM91" s="60"/>
      <c r="ON91" s="60"/>
      <c r="OO91" s="60"/>
      <c r="OP91" s="60" t="s">
        <v>684</v>
      </c>
      <c r="OQ91" s="60" t="s">
        <v>684</v>
      </c>
      <c r="OR91" s="60" t="s">
        <v>684</v>
      </c>
      <c r="OS91" s="60" t="s">
        <v>47</v>
      </c>
      <c r="OT91" s="61" t="s">
        <v>328</v>
      </c>
      <c r="OU91" s="63" t="s">
        <v>328</v>
      </c>
      <c r="OV91" s="61"/>
      <c r="OW91" s="60"/>
      <c r="OX91" s="60"/>
      <c r="OY91" s="60"/>
      <c r="OZ91" s="60"/>
      <c r="PA91" s="60"/>
      <c r="PB91" s="60"/>
      <c r="PC91" s="60"/>
      <c r="PD91" s="60"/>
      <c r="PE91" s="60"/>
      <c r="PF91" s="60"/>
      <c r="PG91" s="60"/>
      <c r="PH91" s="60"/>
      <c r="PI91" s="60"/>
      <c r="PJ91" s="60"/>
      <c r="PK91" s="60"/>
      <c r="PL91" s="60" t="s">
        <v>587</v>
      </c>
      <c r="PM91" s="60" t="s">
        <v>587</v>
      </c>
      <c r="PN91" s="60" t="s">
        <v>587</v>
      </c>
      <c r="PO91" s="60" t="s">
        <v>588</v>
      </c>
      <c r="PP91" s="60" t="s">
        <v>588</v>
      </c>
      <c r="PQ91" s="60" t="s">
        <v>588</v>
      </c>
      <c r="PR91" s="60" t="s">
        <v>588</v>
      </c>
      <c r="PS91" s="60" t="s">
        <v>588</v>
      </c>
      <c r="PT91" s="60" t="s">
        <v>360</v>
      </c>
      <c r="PU91" s="60" t="s">
        <v>328</v>
      </c>
      <c r="PV91" s="60" t="s">
        <v>328</v>
      </c>
      <c r="PW91" s="60" t="s">
        <v>328</v>
      </c>
      <c r="PX91" s="60" t="s">
        <v>328</v>
      </c>
      <c r="PY91" s="60" t="s">
        <v>328</v>
      </c>
      <c r="PZ91" s="60" t="s">
        <v>328</v>
      </c>
      <c r="QA91" s="60" t="s">
        <v>328</v>
      </c>
      <c r="QB91" s="78" t="s">
        <v>328</v>
      </c>
      <c r="QC91" s="61">
        <f t="shared" si="130"/>
        <v>29</v>
      </c>
      <c r="QD91" s="60">
        <f t="shared" si="131"/>
        <v>6</v>
      </c>
      <c r="QE91" s="60">
        <f t="shared" si="140"/>
        <v>0</v>
      </c>
      <c r="QF91" s="60">
        <f t="shared" si="95"/>
        <v>5</v>
      </c>
      <c r="QG91" s="60">
        <f t="shared" si="141"/>
        <v>2</v>
      </c>
      <c r="QH91" s="60">
        <f t="shared" si="142"/>
        <v>0</v>
      </c>
      <c r="QI91" s="60">
        <f t="shared" si="143"/>
        <v>0</v>
      </c>
      <c r="QJ91" s="60">
        <f t="shared" si="144"/>
        <v>10</v>
      </c>
      <c r="QK91" s="81" t="str">
        <f t="shared" si="145"/>
        <v>ок!</v>
      </c>
      <c r="QL91" s="67">
        <v>3</v>
      </c>
      <c r="QM91" s="61"/>
      <c r="QN91" s="60"/>
      <c r="QO91" s="60"/>
      <c r="QP91" s="60"/>
      <c r="QQ91" s="60"/>
      <c r="QR91" s="60"/>
      <c r="QS91" s="60"/>
      <c r="QT91" s="60"/>
      <c r="QU91" s="60"/>
      <c r="QV91" s="60"/>
      <c r="QW91" s="60"/>
      <c r="QX91" s="60"/>
      <c r="QY91" s="60"/>
      <c r="QZ91" s="60"/>
      <c r="RA91" s="60"/>
      <c r="RB91" s="60" t="s">
        <v>579</v>
      </c>
      <c r="RC91" s="60" t="s">
        <v>579</v>
      </c>
      <c r="RD91" s="61" t="s">
        <v>328</v>
      </c>
      <c r="RE91" s="63" t="s">
        <v>328</v>
      </c>
      <c r="RF91" s="61"/>
      <c r="RG91" s="60"/>
      <c r="RH91" s="60"/>
      <c r="RI91" s="60"/>
      <c r="RJ91" s="60"/>
      <c r="RK91" s="60"/>
      <c r="RL91" s="60"/>
      <c r="RM91" s="60"/>
      <c r="RN91" s="60"/>
      <c r="RO91" s="60"/>
      <c r="RP91" s="60"/>
      <c r="RQ91" s="60"/>
      <c r="RR91" s="60"/>
      <c r="RS91" s="60"/>
      <c r="RT91" s="60"/>
      <c r="RU91" s="60"/>
      <c r="RV91" s="60"/>
      <c r="RW91" s="60" t="s">
        <v>597</v>
      </c>
      <c r="RX91" s="60" t="s">
        <v>597</v>
      </c>
      <c r="RY91" s="60" t="s">
        <v>597</v>
      </c>
      <c r="RZ91" s="60" t="s">
        <v>406</v>
      </c>
      <c r="SA91" s="60" t="s">
        <v>406</v>
      </c>
      <c r="SB91" s="60" t="s">
        <v>406</v>
      </c>
      <c r="SC91" s="60" t="s">
        <v>406</v>
      </c>
      <c r="SD91" s="60" t="s">
        <v>369</v>
      </c>
      <c r="SE91" s="60" t="s">
        <v>328</v>
      </c>
      <c r="SF91" s="60" t="s">
        <v>328</v>
      </c>
      <c r="SG91" s="60" t="s">
        <v>328</v>
      </c>
      <c r="SH91" s="60" t="s">
        <v>328</v>
      </c>
      <c r="SI91" s="60" t="s">
        <v>328</v>
      </c>
      <c r="SJ91" s="60" t="s">
        <v>328</v>
      </c>
      <c r="SK91" s="60" t="s">
        <v>328</v>
      </c>
      <c r="SL91" s="78" t="s">
        <v>328</v>
      </c>
      <c r="SM91" s="61">
        <f t="shared" si="132"/>
        <v>32</v>
      </c>
      <c r="SN91" s="60">
        <f t="shared" si="133"/>
        <v>5</v>
      </c>
      <c r="SO91" s="60">
        <f t="shared" si="146"/>
        <v>0</v>
      </c>
      <c r="SP91" s="60">
        <f t="shared" si="147"/>
        <v>4</v>
      </c>
      <c r="SQ91" s="60">
        <f t="shared" si="148"/>
        <v>1</v>
      </c>
      <c r="SR91" s="60">
        <f t="shared" si="149"/>
        <v>0</v>
      </c>
      <c r="SS91" s="60">
        <f t="shared" si="150"/>
        <v>0</v>
      </c>
      <c r="ST91" s="60">
        <f t="shared" si="151"/>
        <v>10</v>
      </c>
      <c r="SU91" s="81" t="str">
        <f t="shared" si="152"/>
        <v>ок!</v>
      </c>
      <c r="SV91" s="67">
        <v>4</v>
      </c>
      <c r="SW91" s="61"/>
      <c r="SX91" s="61"/>
      <c r="SY91" s="61"/>
      <c r="SZ91" s="61"/>
      <c r="TA91" s="60"/>
      <c r="TB91" s="60"/>
      <c r="TC91" s="60"/>
      <c r="TD91" s="60"/>
      <c r="TE91" s="60"/>
      <c r="TF91" s="60"/>
      <c r="TG91" s="60"/>
      <c r="TH91" s="60"/>
      <c r="TI91" s="60"/>
      <c r="TJ91" s="60" t="s">
        <v>599</v>
      </c>
      <c r="TK91" s="60" t="s">
        <v>600</v>
      </c>
      <c r="TL91" s="60" t="s">
        <v>600</v>
      </c>
      <c r="TM91" s="63" t="s">
        <v>370</v>
      </c>
      <c r="TN91" s="61" t="s">
        <v>328</v>
      </c>
      <c r="TO91" s="60" t="s">
        <v>328</v>
      </c>
      <c r="TP91" s="60"/>
      <c r="TQ91" s="60"/>
      <c r="TR91" s="60"/>
      <c r="TS91" s="60"/>
      <c r="TT91" s="60"/>
      <c r="TU91" s="60"/>
      <c r="TV91" s="60"/>
      <c r="TW91" s="60"/>
      <c r="TX91" s="60"/>
      <c r="TY91" s="60"/>
      <c r="TZ91" s="60" t="s">
        <v>603</v>
      </c>
      <c r="UA91" s="60" t="s">
        <v>603</v>
      </c>
      <c r="UB91" s="60" t="s">
        <v>366</v>
      </c>
      <c r="UC91" s="60" t="s">
        <v>328</v>
      </c>
      <c r="UD91" s="60" t="s">
        <v>347</v>
      </c>
      <c r="UE91" s="60" t="s">
        <v>347</v>
      </c>
      <c r="UF91" s="60" t="s">
        <v>347</v>
      </c>
      <c r="UG91" s="60" t="s">
        <v>347</v>
      </c>
      <c r="UH91" s="60" t="s">
        <v>31</v>
      </c>
      <c r="UI91" s="60" t="s">
        <v>31</v>
      </c>
      <c r="UJ91" s="60" t="s">
        <v>31</v>
      </c>
      <c r="UK91" s="60" t="s">
        <v>31</v>
      </c>
      <c r="UL91" s="60" t="s">
        <v>336</v>
      </c>
      <c r="UM91" s="60" t="s">
        <v>336</v>
      </c>
      <c r="UN91" s="60" t="s">
        <v>354</v>
      </c>
      <c r="UO91" s="60" t="s">
        <v>354</v>
      </c>
      <c r="UP91" s="60" t="s">
        <v>354</v>
      </c>
      <c r="UQ91" s="60" t="s">
        <v>354</v>
      </c>
      <c r="UR91" s="60" t="s">
        <v>354</v>
      </c>
      <c r="US91" s="60" t="s">
        <v>354</v>
      </c>
      <c r="UT91" s="60" t="s">
        <v>354</v>
      </c>
      <c r="UU91" s="60" t="s">
        <v>354</v>
      </c>
      <c r="UV91" s="63" t="s">
        <v>354</v>
      </c>
      <c r="UW91" s="61">
        <f t="shared" si="153"/>
        <v>23</v>
      </c>
      <c r="UX91" s="60">
        <f t="shared" si="154"/>
        <v>1</v>
      </c>
      <c r="UY91" s="60">
        <f t="shared" si="155"/>
        <v>4</v>
      </c>
      <c r="UZ91" s="60">
        <f t="shared" si="161"/>
        <v>4</v>
      </c>
      <c r="VA91" s="60">
        <f t="shared" si="156"/>
        <v>2</v>
      </c>
      <c r="VB91" s="60">
        <f t="shared" si="157"/>
        <v>4</v>
      </c>
      <c r="VC91" s="60">
        <f t="shared" si="158"/>
        <v>2</v>
      </c>
      <c r="VD91" s="60">
        <f t="shared" si="159"/>
        <v>3</v>
      </c>
      <c r="VE91" s="81" t="str">
        <f t="shared" si="160"/>
        <v>ок!</v>
      </c>
      <c r="VF91" s="68"/>
      <c r="VG91" s="68"/>
      <c r="VH91" s="68"/>
      <c r="VI91" s="68"/>
      <c r="VJ91" s="68"/>
      <c r="VK91" s="68"/>
      <c r="VL91" s="68"/>
      <c r="VM91" s="68"/>
      <c r="VN91" s="68"/>
      <c r="VO91" s="68"/>
      <c r="VP91" s="68"/>
      <c r="VQ91" s="68"/>
      <c r="VR91" s="68"/>
      <c r="VS91" s="68"/>
      <c r="VT91" s="68"/>
      <c r="VU91" s="68"/>
      <c r="VV91" s="68"/>
      <c r="VW91" s="68"/>
      <c r="VX91" s="68"/>
      <c r="VY91" s="68"/>
      <c r="VZ91" s="68"/>
      <c r="WA91" s="68"/>
      <c r="WB91" s="68"/>
      <c r="WC91" s="68"/>
      <c r="WD91" s="68"/>
      <c r="WE91" s="68"/>
      <c r="WF91" s="68"/>
      <c r="WG91" s="68"/>
      <c r="WH91" s="68"/>
      <c r="WI91" s="68"/>
      <c r="WJ91" s="68"/>
      <c r="WK91" s="68"/>
      <c r="WL91" s="68"/>
      <c r="WM91" s="68"/>
      <c r="WN91" s="68"/>
      <c r="WO91" s="68"/>
      <c r="WP91" s="68"/>
      <c r="WQ91" s="68"/>
      <c r="WR91" s="68"/>
      <c r="WS91" s="68"/>
      <c r="WT91" s="68"/>
      <c r="WU91" s="68"/>
      <c r="WV91" s="68"/>
      <c r="WW91" s="68"/>
      <c r="WX91" s="68"/>
      <c r="WY91" s="68"/>
      <c r="WZ91" s="68"/>
      <c r="XA91" s="68"/>
      <c r="XB91" s="68"/>
      <c r="XC91" s="68"/>
      <c r="XD91" s="68"/>
      <c r="XE91" s="68"/>
      <c r="XF91" s="68"/>
      <c r="XG91" s="68"/>
      <c r="XH91" s="68"/>
      <c r="XI91" s="68"/>
      <c r="XJ91" s="68"/>
      <c r="XK91" s="68"/>
      <c r="XL91" s="68"/>
      <c r="XM91" s="68"/>
      <c r="XN91" s="68"/>
      <c r="XO91" s="68"/>
    </row>
    <row r="92" spans="1:639" hidden="1" x14ac:dyDescent="0.25">
      <c r="A92" s="70" t="str">
        <f t="shared" si="124"/>
        <v>Б10.02.03 Инф.безопасность АС(2014)9 кл., очная</v>
      </c>
      <c r="B92" s="177" t="s">
        <v>649</v>
      </c>
      <c r="C92" s="178" t="s">
        <v>92</v>
      </c>
      <c r="D92" s="178" t="s">
        <v>350</v>
      </c>
      <c r="E92" s="178"/>
      <c r="F92" s="177">
        <v>2016</v>
      </c>
      <c r="G92" s="191">
        <f t="shared" si="108"/>
        <v>311</v>
      </c>
      <c r="H92" s="191">
        <f t="shared" si="109"/>
        <v>230</v>
      </c>
      <c r="I92" s="191">
        <f>IF(VLOOKUP(B92,ФГОС!A$3:U$34,5,FALSE)=INT(H92/62),INT(H92/62),"ОШ!")</f>
        <v>3</v>
      </c>
      <c r="J92" s="191">
        <f>IF(VLOOKUP(B92,ФГОС!A$3:U$34,6,FALSE)=INT(MOD(H92,62)/4.332),INT(MOD(H92,62)/4.332),"ОШ!")</f>
        <v>10</v>
      </c>
      <c r="K92" s="191">
        <f t="shared" si="110"/>
        <v>123</v>
      </c>
      <c r="L92" s="191">
        <f t="shared" si="111"/>
        <v>14</v>
      </c>
      <c r="M92" s="191">
        <f t="shared" si="112"/>
        <v>11</v>
      </c>
      <c r="N92" s="191">
        <f t="shared" si="113"/>
        <v>4</v>
      </c>
      <c r="O92" s="191">
        <f t="shared" si="114"/>
        <v>7</v>
      </c>
      <c r="P92" s="191">
        <f t="shared" si="115"/>
        <v>4</v>
      </c>
      <c r="Q92" s="191">
        <f t="shared" si="116"/>
        <v>2</v>
      </c>
      <c r="R92" s="191">
        <f t="shared" si="117"/>
        <v>34</v>
      </c>
      <c r="S92" s="237" t="str">
        <f>IF(VLOOKUP(B92,ФГОС!A$3:U$34,21,FALSE)=SUM(K92:R92),"ок!","ОШ!")</f>
        <v>ок!</v>
      </c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8"/>
      <c r="GM92" s="68"/>
      <c r="GN92" s="68"/>
      <c r="GO92" s="68"/>
      <c r="GP92" s="68"/>
      <c r="GQ92" s="68"/>
      <c r="GR92" s="68"/>
      <c r="GS92" s="68"/>
      <c r="GT92" s="68"/>
      <c r="GU92" s="68"/>
      <c r="GV92" s="68"/>
      <c r="GW92" s="68"/>
      <c r="GX92" s="68"/>
      <c r="GY92" s="68"/>
      <c r="GZ92" s="68"/>
      <c r="HA92" s="68"/>
      <c r="HB92" s="68"/>
      <c r="HC92" s="68"/>
      <c r="HD92" s="68"/>
      <c r="HE92" s="68"/>
      <c r="HF92" s="68"/>
      <c r="HG92" s="68"/>
      <c r="HH92" s="68"/>
      <c r="HI92" s="68"/>
      <c r="HJ92" s="68"/>
      <c r="HK92" s="68"/>
      <c r="HL92" s="68"/>
      <c r="HM92" s="68"/>
      <c r="HN92" s="68"/>
      <c r="HO92" s="68"/>
      <c r="HP92" s="68"/>
      <c r="HQ92" s="68"/>
      <c r="HR92" s="68"/>
      <c r="HS92" s="68"/>
      <c r="HT92" s="68"/>
      <c r="HU92" s="68"/>
      <c r="HV92" s="68"/>
      <c r="HW92" s="68"/>
      <c r="HX92" s="68"/>
      <c r="HY92" s="68"/>
      <c r="HZ92" s="68"/>
      <c r="IA92" s="68"/>
      <c r="IB92" s="68"/>
      <c r="IC92" s="68"/>
      <c r="ID92" s="68"/>
      <c r="IE92" s="68"/>
      <c r="IF92" s="68"/>
      <c r="IG92" s="68"/>
      <c r="IH92" s="68"/>
      <c r="II92" s="68"/>
      <c r="IJ92" s="68"/>
      <c r="IK92" s="68"/>
      <c r="IL92" s="68"/>
      <c r="IM92" s="68"/>
      <c r="IN92" s="68"/>
      <c r="IO92" s="68"/>
      <c r="IP92" s="68"/>
      <c r="IQ92" s="68"/>
      <c r="IR92" s="68"/>
      <c r="IS92" s="68"/>
      <c r="IT92" s="68"/>
      <c r="IU92" s="68"/>
      <c r="IV92" s="68"/>
      <c r="IW92" s="68"/>
      <c r="IX92" s="68"/>
      <c r="IY92" s="68"/>
      <c r="IZ92" s="68"/>
      <c r="JA92" s="68"/>
      <c r="JB92" s="68"/>
      <c r="JC92" s="68"/>
      <c r="JD92" s="68"/>
      <c r="JE92" s="68"/>
      <c r="JF92" s="68"/>
      <c r="JG92" s="68"/>
      <c r="JH92" s="68"/>
      <c r="JI92" s="68"/>
      <c r="JJ92" s="68"/>
      <c r="JK92" s="68"/>
      <c r="JL92" s="68"/>
      <c r="JM92" s="68"/>
      <c r="JN92" s="68"/>
      <c r="JO92" s="68"/>
      <c r="JP92" s="68"/>
      <c r="JQ92" s="68"/>
      <c r="JR92" s="68"/>
      <c r="JS92" s="68"/>
      <c r="JT92" s="68"/>
      <c r="JU92" s="68"/>
      <c r="JV92" s="68"/>
      <c r="JW92" s="68"/>
      <c r="JX92" s="68"/>
      <c r="JY92" s="68"/>
      <c r="JZ92" s="68"/>
      <c r="KA92" s="68"/>
      <c r="KB92" s="68"/>
      <c r="KC92" s="68"/>
      <c r="KD92" s="68"/>
      <c r="KE92" s="68"/>
      <c r="KF92" s="68"/>
      <c r="KG92" s="68"/>
      <c r="KH92" s="68"/>
      <c r="KI92" s="68"/>
      <c r="KJ92" s="68"/>
      <c r="KK92" s="68"/>
      <c r="KL92" s="68"/>
      <c r="KM92" s="68"/>
      <c r="KN92" s="68"/>
      <c r="KO92" s="68"/>
      <c r="KP92" s="68"/>
      <c r="KQ92" s="68"/>
      <c r="KR92" s="68"/>
      <c r="KS92" s="68"/>
      <c r="KT92" s="68"/>
      <c r="KU92" s="68"/>
      <c r="KV92" s="68"/>
      <c r="KW92" s="68"/>
      <c r="KX92" s="68"/>
      <c r="KY92" s="68"/>
      <c r="KZ92" s="68"/>
      <c r="LA92" s="68"/>
      <c r="LB92" s="68"/>
      <c r="LC92" s="68"/>
      <c r="LD92" s="68"/>
      <c r="LE92" s="68"/>
      <c r="LF92" s="68"/>
      <c r="LG92" s="68"/>
      <c r="LH92" s="68"/>
      <c r="LI92" s="68"/>
      <c r="LJ92" s="68"/>
      <c r="LK92" s="68"/>
      <c r="LL92" s="68"/>
      <c r="LM92" s="68"/>
      <c r="LN92" s="68"/>
      <c r="LO92" s="68"/>
      <c r="LP92" s="68"/>
      <c r="LQ92" s="68"/>
      <c r="LR92" s="67">
        <v>1</v>
      </c>
      <c r="LS92" s="61"/>
      <c r="LT92" s="60"/>
      <c r="LU92" s="60"/>
      <c r="LV92" s="60"/>
      <c r="LW92" s="60"/>
      <c r="LX92" s="60"/>
      <c r="LY92" s="60"/>
      <c r="LZ92" s="60"/>
      <c r="MA92" s="60"/>
      <c r="MB92" s="60"/>
      <c r="MC92" s="60"/>
      <c r="MD92" s="60"/>
      <c r="ME92" s="60"/>
      <c r="MF92" s="60"/>
      <c r="MG92" s="60"/>
      <c r="MH92" s="60"/>
      <c r="MI92" s="60"/>
      <c r="MJ92" s="61" t="s">
        <v>328</v>
      </c>
      <c r="MK92" s="63" t="s">
        <v>328</v>
      </c>
      <c r="ML92" s="61"/>
      <c r="MM92" s="60"/>
      <c r="MN92" s="60"/>
      <c r="MO92" s="60"/>
      <c r="MP92" s="60"/>
      <c r="MQ92" s="60"/>
      <c r="MR92" s="60"/>
      <c r="MS92" s="60"/>
      <c r="MT92" s="60"/>
      <c r="MU92" s="60"/>
      <c r="MV92" s="60" t="s">
        <v>328</v>
      </c>
      <c r="MW92" s="60"/>
      <c r="MX92" s="60"/>
      <c r="MY92" s="60"/>
      <c r="MZ92" s="60"/>
      <c r="NA92" s="60"/>
      <c r="NB92" s="60"/>
      <c r="NC92" s="60"/>
      <c r="ND92" s="60"/>
      <c r="NE92" s="60"/>
      <c r="NF92" s="60"/>
      <c r="NG92" s="60"/>
      <c r="NH92" s="60"/>
      <c r="NI92" s="60" t="s">
        <v>47</v>
      </c>
      <c r="NJ92" s="60" t="s">
        <v>47</v>
      </c>
      <c r="NK92" s="60" t="s">
        <v>328</v>
      </c>
      <c r="NL92" s="60" t="s">
        <v>328</v>
      </c>
      <c r="NM92" s="60" t="s">
        <v>328</v>
      </c>
      <c r="NN92" s="60" t="s">
        <v>328</v>
      </c>
      <c r="NO92" s="60" t="s">
        <v>328</v>
      </c>
      <c r="NP92" s="60" t="s">
        <v>328</v>
      </c>
      <c r="NQ92" s="60" t="s">
        <v>328</v>
      </c>
      <c r="NR92" s="78" t="s">
        <v>328</v>
      </c>
      <c r="NS92" s="61">
        <f t="shared" si="128"/>
        <v>39</v>
      </c>
      <c r="NT92" s="60">
        <f t="shared" si="129"/>
        <v>0</v>
      </c>
      <c r="NU92" s="60">
        <f t="shared" si="134"/>
        <v>0</v>
      </c>
      <c r="NV92" s="60">
        <f t="shared" si="79"/>
        <v>0</v>
      </c>
      <c r="NW92" s="60">
        <f t="shared" si="135"/>
        <v>2</v>
      </c>
      <c r="NX92" s="60">
        <f t="shared" si="136"/>
        <v>0</v>
      </c>
      <c r="NY92" s="60">
        <f t="shared" si="137"/>
        <v>0</v>
      </c>
      <c r="NZ92" s="60">
        <f t="shared" si="138"/>
        <v>11</v>
      </c>
      <c r="OA92" s="81" t="str">
        <f t="shared" si="139"/>
        <v>ок!</v>
      </c>
      <c r="OB92" s="80">
        <v>2</v>
      </c>
      <c r="OC92" s="61"/>
      <c r="OD92" s="60"/>
      <c r="OE92" s="60"/>
      <c r="OF92" s="60"/>
      <c r="OG92" s="60"/>
      <c r="OH92" s="60"/>
      <c r="OI92" s="60"/>
      <c r="OJ92" s="60"/>
      <c r="OK92" s="60"/>
      <c r="OL92" s="60"/>
      <c r="OM92" s="60"/>
      <c r="ON92" s="60"/>
      <c r="OO92" s="60"/>
      <c r="OP92" s="60" t="s">
        <v>573</v>
      </c>
      <c r="OQ92" s="60" t="s">
        <v>573</v>
      </c>
      <c r="OR92" s="60" t="s">
        <v>573</v>
      </c>
      <c r="OS92" s="60" t="s">
        <v>47</v>
      </c>
      <c r="OT92" s="61" t="s">
        <v>328</v>
      </c>
      <c r="OU92" s="63" t="s">
        <v>328</v>
      </c>
      <c r="OV92" s="61"/>
      <c r="OW92" s="60"/>
      <c r="OX92" s="60"/>
      <c r="OY92" s="60"/>
      <c r="OZ92" s="60"/>
      <c r="PA92" s="60"/>
      <c r="PB92" s="60"/>
      <c r="PC92" s="60"/>
      <c r="PD92" s="60"/>
      <c r="PE92" s="60"/>
      <c r="PF92" s="60"/>
      <c r="PG92" s="60"/>
      <c r="PH92" s="60"/>
      <c r="PI92" s="60"/>
      <c r="PJ92" s="60"/>
      <c r="PK92" s="60"/>
      <c r="PL92" s="60" t="s">
        <v>574</v>
      </c>
      <c r="PM92" s="60" t="s">
        <v>574</v>
      </c>
      <c r="PN92" s="60" t="s">
        <v>574</v>
      </c>
      <c r="PO92" s="60" t="s">
        <v>575</v>
      </c>
      <c r="PP92" s="60" t="s">
        <v>575</v>
      </c>
      <c r="PQ92" s="60" t="s">
        <v>575</v>
      </c>
      <c r="PR92" s="60" t="s">
        <v>575</v>
      </c>
      <c r="PS92" s="60" t="s">
        <v>418</v>
      </c>
      <c r="PT92" s="60" t="s">
        <v>360</v>
      </c>
      <c r="PU92" s="60" t="s">
        <v>328</v>
      </c>
      <c r="PV92" s="60" t="s">
        <v>328</v>
      </c>
      <c r="PW92" s="60" t="s">
        <v>328</v>
      </c>
      <c r="PX92" s="60" t="s">
        <v>328</v>
      </c>
      <c r="PY92" s="60" t="s">
        <v>328</v>
      </c>
      <c r="PZ92" s="60" t="s">
        <v>328</v>
      </c>
      <c r="QA92" s="60" t="s">
        <v>328</v>
      </c>
      <c r="QB92" s="78" t="s">
        <v>328</v>
      </c>
      <c r="QC92" s="61">
        <f t="shared" si="130"/>
        <v>29</v>
      </c>
      <c r="QD92" s="60">
        <f t="shared" si="131"/>
        <v>10</v>
      </c>
      <c r="QE92" s="60">
        <f t="shared" si="140"/>
        <v>0</v>
      </c>
      <c r="QF92" s="60">
        <f t="shared" si="95"/>
        <v>1</v>
      </c>
      <c r="QG92" s="60">
        <f t="shared" si="141"/>
        <v>2</v>
      </c>
      <c r="QH92" s="60">
        <f t="shared" si="142"/>
        <v>0</v>
      </c>
      <c r="QI92" s="60">
        <f t="shared" si="143"/>
        <v>0</v>
      </c>
      <c r="QJ92" s="60">
        <f t="shared" si="144"/>
        <v>10</v>
      </c>
      <c r="QK92" s="81" t="str">
        <f t="shared" si="145"/>
        <v>ок!</v>
      </c>
      <c r="QL92" s="67">
        <v>3</v>
      </c>
      <c r="QM92" s="61"/>
      <c r="QN92" s="60"/>
      <c r="QO92" s="60"/>
      <c r="QP92" s="60"/>
      <c r="QQ92" s="60"/>
      <c r="QR92" s="60"/>
      <c r="QS92" s="60"/>
      <c r="QT92" s="60"/>
      <c r="QU92" s="60"/>
      <c r="QV92" s="60"/>
      <c r="QW92" s="60"/>
      <c r="QX92" s="60"/>
      <c r="QY92" s="60"/>
      <c r="QZ92" s="60"/>
      <c r="RA92" s="60"/>
      <c r="RB92" s="60" t="s">
        <v>579</v>
      </c>
      <c r="RC92" s="60" t="s">
        <v>579</v>
      </c>
      <c r="RD92" s="61" t="s">
        <v>328</v>
      </c>
      <c r="RE92" s="63" t="s">
        <v>328</v>
      </c>
      <c r="RF92" s="61"/>
      <c r="RG92" s="60"/>
      <c r="RH92" s="60"/>
      <c r="RI92" s="60"/>
      <c r="RJ92" s="60"/>
      <c r="RK92" s="60"/>
      <c r="RL92" s="60"/>
      <c r="RM92" s="60"/>
      <c r="RN92" s="60"/>
      <c r="RO92" s="60"/>
      <c r="RP92" s="60"/>
      <c r="RQ92" s="60"/>
      <c r="RR92" s="60"/>
      <c r="RS92" s="60"/>
      <c r="RT92" s="60"/>
      <c r="RU92" s="60"/>
      <c r="RV92" s="60"/>
      <c r="RW92" s="60" t="s">
        <v>381</v>
      </c>
      <c r="RX92" s="60" t="s">
        <v>381</v>
      </c>
      <c r="RY92" s="60" t="s">
        <v>381</v>
      </c>
      <c r="RZ92" s="60" t="s">
        <v>381</v>
      </c>
      <c r="SA92" s="60" t="s">
        <v>369</v>
      </c>
      <c r="SB92" s="60" t="s">
        <v>363</v>
      </c>
      <c r="SC92" s="60" t="s">
        <v>363</v>
      </c>
      <c r="SD92" s="60" t="s">
        <v>328</v>
      </c>
      <c r="SE92" s="60" t="s">
        <v>328</v>
      </c>
      <c r="SF92" s="60" t="s">
        <v>328</v>
      </c>
      <c r="SG92" s="60" t="s">
        <v>328</v>
      </c>
      <c r="SH92" s="60" t="s">
        <v>328</v>
      </c>
      <c r="SI92" s="60" t="s">
        <v>328</v>
      </c>
      <c r="SJ92" s="60" t="s">
        <v>328</v>
      </c>
      <c r="SK92" s="60" t="s">
        <v>328</v>
      </c>
      <c r="SL92" s="78" t="s">
        <v>328</v>
      </c>
      <c r="SM92" s="61">
        <f t="shared" si="132"/>
        <v>32</v>
      </c>
      <c r="SN92" s="60">
        <f t="shared" si="133"/>
        <v>2</v>
      </c>
      <c r="SO92" s="60">
        <f t="shared" si="146"/>
        <v>0</v>
      </c>
      <c r="SP92" s="60">
        <f t="shared" si="147"/>
        <v>6</v>
      </c>
      <c r="SQ92" s="60">
        <f t="shared" si="148"/>
        <v>1</v>
      </c>
      <c r="SR92" s="60">
        <f t="shared" si="149"/>
        <v>0</v>
      </c>
      <c r="SS92" s="60">
        <f t="shared" si="150"/>
        <v>0</v>
      </c>
      <c r="ST92" s="60">
        <f t="shared" si="151"/>
        <v>11</v>
      </c>
      <c r="SU92" s="81" t="str">
        <f t="shared" si="152"/>
        <v>ок!</v>
      </c>
      <c r="SV92" s="67">
        <v>4</v>
      </c>
      <c r="SW92" s="61"/>
      <c r="SX92" s="61"/>
      <c r="SY92" s="61"/>
      <c r="SZ92" s="61"/>
      <c r="TA92" s="60"/>
      <c r="TB92" s="60"/>
      <c r="TC92" s="60"/>
      <c r="TD92" s="60"/>
      <c r="TE92" s="60"/>
      <c r="TF92" s="60"/>
      <c r="TG92" s="60"/>
      <c r="TH92" s="60"/>
      <c r="TI92" s="60"/>
      <c r="TJ92" s="60" t="s">
        <v>382</v>
      </c>
      <c r="TK92" s="60" t="s">
        <v>382</v>
      </c>
      <c r="TL92" s="60" t="s">
        <v>601</v>
      </c>
      <c r="TM92" s="63" t="s">
        <v>370</v>
      </c>
      <c r="TN92" s="61" t="s">
        <v>328</v>
      </c>
      <c r="TO92" s="60" t="s">
        <v>328</v>
      </c>
      <c r="TP92" s="60"/>
      <c r="TQ92" s="60"/>
      <c r="TR92" s="60"/>
      <c r="TS92" s="60"/>
      <c r="TT92" s="60"/>
      <c r="TU92" s="60"/>
      <c r="TV92" s="60"/>
      <c r="TW92" s="60"/>
      <c r="TX92" s="60"/>
      <c r="TY92" s="60"/>
      <c r="TZ92" s="60" t="s">
        <v>601</v>
      </c>
      <c r="UA92" s="60" t="s">
        <v>383</v>
      </c>
      <c r="UB92" s="60" t="s">
        <v>383</v>
      </c>
      <c r="UC92" s="60" t="s">
        <v>366</v>
      </c>
      <c r="UD92" s="60" t="s">
        <v>347</v>
      </c>
      <c r="UE92" s="60" t="s">
        <v>347</v>
      </c>
      <c r="UF92" s="60" t="s">
        <v>347</v>
      </c>
      <c r="UG92" s="60" t="s">
        <v>347</v>
      </c>
      <c r="UH92" s="60" t="s">
        <v>31</v>
      </c>
      <c r="UI92" s="60" t="s">
        <v>31</v>
      </c>
      <c r="UJ92" s="60" t="s">
        <v>31</v>
      </c>
      <c r="UK92" s="60" t="s">
        <v>31</v>
      </c>
      <c r="UL92" s="60" t="s">
        <v>336</v>
      </c>
      <c r="UM92" s="60" t="s">
        <v>336</v>
      </c>
      <c r="UN92" s="60" t="s">
        <v>354</v>
      </c>
      <c r="UO92" s="60" t="s">
        <v>354</v>
      </c>
      <c r="UP92" s="60" t="s">
        <v>354</v>
      </c>
      <c r="UQ92" s="60" t="s">
        <v>354</v>
      </c>
      <c r="UR92" s="60" t="s">
        <v>354</v>
      </c>
      <c r="US92" s="60" t="s">
        <v>354</v>
      </c>
      <c r="UT92" s="60" t="s">
        <v>354</v>
      </c>
      <c r="UU92" s="60" t="s">
        <v>354</v>
      </c>
      <c r="UV92" s="63" t="s">
        <v>354</v>
      </c>
      <c r="UW92" s="61">
        <f t="shared" si="153"/>
        <v>23</v>
      </c>
      <c r="UX92" s="60">
        <f t="shared" si="154"/>
        <v>2</v>
      </c>
      <c r="UY92" s="60">
        <f t="shared" si="155"/>
        <v>4</v>
      </c>
      <c r="UZ92" s="60">
        <f t="shared" si="161"/>
        <v>4</v>
      </c>
      <c r="VA92" s="60">
        <f t="shared" si="156"/>
        <v>2</v>
      </c>
      <c r="VB92" s="60">
        <f t="shared" si="157"/>
        <v>4</v>
      </c>
      <c r="VC92" s="60">
        <f t="shared" si="158"/>
        <v>2</v>
      </c>
      <c r="VD92" s="60">
        <f t="shared" si="159"/>
        <v>2</v>
      </c>
      <c r="VE92" s="81" t="str">
        <f t="shared" si="160"/>
        <v>ок!</v>
      </c>
    </row>
    <row r="93" spans="1:639" hidden="1" x14ac:dyDescent="0.25">
      <c r="A93" s="70" t="str">
        <f t="shared" si="124"/>
        <v>Б12.02.03 Радиоэлектр.ПУ(2014)9 кл., очная</v>
      </c>
      <c r="B93" s="177" t="s">
        <v>650</v>
      </c>
      <c r="C93" s="178" t="s">
        <v>92</v>
      </c>
      <c r="D93" s="178" t="s">
        <v>350</v>
      </c>
      <c r="E93" s="178"/>
      <c r="F93" s="177">
        <v>2016</v>
      </c>
      <c r="G93" s="191">
        <f t="shared" si="108"/>
        <v>311</v>
      </c>
      <c r="H93" s="191">
        <f t="shared" si="109"/>
        <v>230</v>
      </c>
      <c r="I93" s="191">
        <f>IF(VLOOKUP(B93,ФГОС!A$3:U$34,5,FALSE)=INT(H93/62),INT(H93/62),"ОШ!")</f>
        <v>3</v>
      </c>
      <c r="J93" s="191">
        <f>IF(VLOOKUP(B93,ФГОС!A$3:U$34,6,FALSE)=INT(MOD(H93,62)/4.332),INT(MOD(H93,62)/4.332),"ОШ!")</f>
        <v>10</v>
      </c>
      <c r="K93" s="191">
        <f t="shared" si="110"/>
        <v>125</v>
      </c>
      <c r="L93" s="191">
        <f t="shared" si="111"/>
        <v>6</v>
      </c>
      <c r="M93" s="191">
        <f t="shared" si="112"/>
        <v>17</v>
      </c>
      <c r="N93" s="191">
        <f t="shared" si="113"/>
        <v>4</v>
      </c>
      <c r="O93" s="191">
        <f t="shared" si="114"/>
        <v>7</v>
      </c>
      <c r="P93" s="191">
        <f t="shared" si="115"/>
        <v>4</v>
      </c>
      <c r="Q93" s="191">
        <f t="shared" si="116"/>
        <v>2</v>
      </c>
      <c r="R93" s="191">
        <f t="shared" si="117"/>
        <v>34</v>
      </c>
      <c r="S93" s="237" t="str">
        <f>IF(VLOOKUP(B93,ФГОС!A$3:U$34,21,FALSE)=SUM(K93:R93),"ок!","ОШ!")</f>
        <v>ок!</v>
      </c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8"/>
      <c r="GM93" s="68"/>
      <c r="GN93" s="68"/>
      <c r="GO93" s="68"/>
      <c r="GP93" s="68"/>
      <c r="GQ93" s="68"/>
      <c r="GR93" s="68"/>
      <c r="GS93" s="68"/>
      <c r="GT93" s="68"/>
      <c r="GU93" s="68"/>
      <c r="GV93" s="68"/>
      <c r="GW93" s="68"/>
      <c r="GX93" s="68"/>
      <c r="GY93" s="68"/>
      <c r="GZ93" s="68"/>
      <c r="HA93" s="68"/>
      <c r="HB93" s="68"/>
      <c r="HC93" s="68"/>
      <c r="HD93" s="68"/>
      <c r="HE93" s="68"/>
      <c r="HF93" s="68"/>
      <c r="HG93" s="68"/>
      <c r="HH93" s="68"/>
      <c r="HI93" s="68"/>
      <c r="HJ93" s="68"/>
      <c r="HK93" s="68"/>
      <c r="HL93" s="68"/>
      <c r="HM93" s="68"/>
      <c r="HN93" s="68"/>
      <c r="HO93" s="68"/>
      <c r="HP93" s="68"/>
      <c r="HQ93" s="68"/>
      <c r="HR93" s="68"/>
      <c r="HS93" s="68"/>
      <c r="HT93" s="68"/>
      <c r="HU93" s="68"/>
      <c r="HV93" s="68"/>
      <c r="HW93" s="68"/>
      <c r="HX93" s="68"/>
      <c r="HY93" s="68"/>
      <c r="HZ93" s="68"/>
      <c r="IA93" s="68"/>
      <c r="IB93" s="68"/>
      <c r="IC93" s="68"/>
      <c r="ID93" s="68"/>
      <c r="IE93" s="68"/>
      <c r="IF93" s="68"/>
      <c r="IG93" s="68"/>
      <c r="IH93" s="68"/>
      <c r="II93" s="68"/>
      <c r="IJ93" s="68"/>
      <c r="IK93" s="68"/>
      <c r="IL93" s="68"/>
      <c r="IM93" s="68"/>
      <c r="IN93" s="68"/>
      <c r="IO93" s="68"/>
      <c r="IP93" s="68"/>
      <c r="IQ93" s="68"/>
      <c r="IR93" s="68"/>
      <c r="IS93" s="68"/>
      <c r="IT93" s="68"/>
      <c r="IU93" s="68"/>
      <c r="IV93" s="68"/>
      <c r="IW93" s="68"/>
      <c r="IX93" s="68"/>
      <c r="IY93" s="68"/>
      <c r="IZ93" s="68"/>
      <c r="JA93" s="68"/>
      <c r="JB93" s="68"/>
      <c r="JC93" s="68"/>
      <c r="JD93" s="68"/>
      <c r="JE93" s="68"/>
      <c r="JF93" s="68"/>
      <c r="JG93" s="68"/>
      <c r="JH93" s="68"/>
      <c r="JI93" s="68"/>
      <c r="JJ93" s="68"/>
      <c r="JK93" s="68"/>
      <c r="JL93" s="68"/>
      <c r="JM93" s="68"/>
      <c r="JN93" s="68"/>
      <c r="JO93" s="68"/>
      <c r="JP93" s="68"/>
      <c r="JQ93" s="68"/>
      <c r="JR93" s="68"/>
      <c r="JS93" s="68"/>
      <c r="JT93" s="68"/>
      <c r="JU93" s="68"/>
      <c r="JV93" s="68"/>
      <c r="JW93" s="68"/>
      <c r="JX93" s="68"/>
      <c r="JY93" s="68"/>
      <c r="JZ93" s="68"/>
      <c r="KA93" s="68"/>
      <c r="KB93" s="68"/>
      <c r="KC93" s="68"/>
      <c r="KD93" s="68"/>
      <c r="KE93" s="68"/>
      <c r="KF93" s="68"/>
      <c r="KG93" s="68"/>
      <c r="KH93" s="68"/>
      <c r="KI93" s="68"/>
      <c r="KJ93" s="68"/>
      <c r="KK93" s="68"/>
      <c r="KL93" s="68"/>
      <c r="KM93" s="68"/>
      <c r="KN93" s="68"/>
      <c r="KO93" s="68"/>
      <c r="KP93" s="68"/>
      <c r="KQ93" s="68"/>
      <c r="KR93" s="68"/>
      <c r="KS93" s="68"/>
      <c r="KT93" s="68"/>
      <c r="KU93" s="68"/>
      <c r="KV93" s="68"/>
      <c r="KW93" s="68"/>
      <c r="KX93" s="68"/>
      <c r="KY93" s="68"/>
      <c r="KZ93" s="68"/>
      <c r="LA93" s="68"/>
      <c r="LB93" s="68"/>
      <c r="LC93" s="68"/>
      <c r="LD93" s="68"/>
      <c r="LE93" s="68"/>
      <c r="LF93" s="68"/>
      <c r="LG93" s="68"/>
      <c r="LH93" s="68"/>
      <c r="LI93" s="68"/>
      <c r="LJ93" s="68"/>
      <c r="LK93" s="68"/>
      <c r="LL93" s="68"/>
      <c r="LM93" s="68"/>
      <c r="LN93" s="68"/>
      <c r="LO93" s="68"/>
      <c r="LP93" s="68"/>
      <c r="LQ93" s="68"/>
      <c r="LR93" s="67">
        <v>1</v>
      </c>
      <c r="LS93" s="61"/>
      <c r="LT93" s="60"/>
      <c r="LU93" s="60"/>
      <c r="LV93" s="60"/>
      <c r="LW93" s="60"/>
      <c r="LX93" s="60"/>
      <c r="LY93" s="60"/>
      <c r="LZ93" s="60"/>
      <c r="MA93" s="60"/>
      <c r="MB93" s="60"/>
      <c r="MC93" s="60"/>
      <c r="MD93" s="60"/>
      <c r="ME93" s="60"/>
      <c r="MF93" s="60"/>
      <c r="MG93" s="60"/>
      <c r="MH93" s="60"/>
      <c r="MI93" s="60"/>
      <c r="MJ93" s="61" t="s">
        <v>328</v>
      </c>
      <c r="MK93" s="63" t="s">
        <v>328</v>
      </c>
      <c r="ML93" s="61"/>
      <c r="MM93" s="60"/>
      <c r="MN93" s="60"/>
      <c r="MO93" s="60"/>
      <c r="MP93" s="60"/>
      <c r="MQ93" s="60"/>
      <c r="MR93" s="60"/>
      <c r="MS93" s="60"/>
      <c r="MT93" s="60"/>
      <c r="MU93" s="60"/>
      <c r="MV93" s="60" t="s">
        <v>328</v>
      </c>
      <c r="MW93" s="60"/>
      <c r="MX93" s="60"/>
      <c r="MY93" s="60"/>
      <c r="MZ93" s="60"/>
      <c r="NA93" s="60"/>
      <c r="NB93" s="60"/>
      <c r="NC93" s="60"/>
      <c r="ND93" s="60"/>
      <c r="NE93" s="60"/>
      <c r="NF93" s="60"/>
      <c r="NG93" s="60"/>
      <c r="NH93" s="60"/>
      <c r="NI93" s="60" t="s">
        <v>47</v>
      </c>
      <c r="NJ93" s="60" t="s">
        <v>47</v>
      </c>
      <c r="NK93" s="60" t="s">
        <v>328</v>
      </c>
      <c r="NL93" s="60" t="s">
        <v>328</v>
      </c>
      <c r="NM93" s="60" t="s">
        <v>328</v>
      </c>
      <c r="NN93" s="60" t="s">
        <v>328</v>
      </c>
      <c r="NO93" s="60" t="s">
        <v>328</v>
      </c>
      <c r="NP93" s="60" t="s">
        <v>328</v>
      </c>
      <c r="NQ93" s="60" t="s">
        <v>328</v>
      </c>
      <c r="NR93" s="78" t="s">
        <v>328</v>
      </c>
      <c r="NS93" s="61">
        <f t="shared" si="128"/>
        <v>39</v>
      </c>
      <c r="NT93" s="60">
        <f t="shared" si="129"/>
        <v>0</v>
      </c>
      <c r="NU93" s="60">
        <f t="shared" si="134"/>
        <v>0</v>
      </c>
      <c r="NV93" s="60">
        <f t="shared" si="79"/>
        <v>0</v>
      </c>
      <c r="NW93" s="60">
        <f t="shared" si="135"/>
        <v>2</v>
      </c>
      <c r="NX93" s="60">
        <f t="shared" si="136"/>
        <v>0</v>
      </c>
      <c r="NY93" s="60">
        <f t="shared" si="137"/>
        <v>0</v>
      </c>
      <c r="NZ93" s="60">
        <f t="shared" si="138"/>
        <v>11</v>
      </c>
      <c r="OA93" s="81" t="str">
        <f t="shared" si="139"/>
        <v>ок!</v>
      </c>
      <c r="OB93" s="80">
        <v>2</v>
      </c>
      <c r="OC93" s="61"/>
      <c r="OD93" s="60"/>
      <c r="OE93" s="60"/>
      <c r="OF93" s="60"/>
      <c r="OG93" s="60"/>
      <c r="OH93" s="60"/>
      <c r="OI93" s="60"/>
      <c r="OJ93" s="60"/>
      <c r="OK93" s="60"/>
      <c r="OL93" s="60"/>
      <c r="OM93" s="60"/>
      <c r="ON93" s="60"/>
      <c r="OO93" s="60"/>
      <c r="OP93" s="60"/>
      <c r="OQ93" s="60"/>
      <c r="OR93" s="60"/>
      <c r="OS93" s="60" t="s">
        <v>47</v>
      </c>
      <c r="OT93" s="61" t="s">
        <v>328</v>
      </c>
      <c r="OU93" s="63" t="s">
        <v>328</v>
      </c>
      <c r="OV93" s="61"/>
      <c r="OW93" s="60"/>
      <c r="OX93" s="60"/>
      <c r="OY93" s="60"/>
      <c r="OZ93" s="60"/>
      <c r="PA93" s="60"/>
      <c r="PB93" s="60"/>
      <c r="PC93" s="60"/>
      <c r="PD93" s="60"/>
      <c r="PE93" s="60"/>
      <c r="PF93" s="60"/>
      <c r="PG93" s="60"/>
      <c r="PH93" s="60"/>
      <c r="PI93" s="60"/>
      <c r="PJ93" s="60"/>
      <c r="PK93" s="60"/>
      <c r="PL93" s="60"/>
      <c r="PM93" s="60"/>
      <c r="PN93" s="60" t="s">
        <v>402</v>
      </c>
      <c r="PO93" s="60" t="s">
        <v>402</v>
      </c>
      <c r="PP93" s="60" t="s">
        <v>402</v>
      </c>
      <c r="PQ93" s="60" t="s">
        <v>384</v>
      </c>
      <c r="PR93" s="60" t="s">
        <v>384</v>
      </c>
      <c r="PS93" s="60" t="s">
        <v>384</v>
      </c>
      <c r="PT93" s="60" t="s">
        <v>47</v>
      </c>
      <c r="PU93" s="60" t="s">
        <v>328</v>
      </c>
      <c r="PV93" s="60" t="s">
        <v>328</v>
      </c>
      <c r="PW93" s="60" t="s">
        <v>328</v>
      </c>
      <c r="PX93" s="60" t="s">
        <v>328</v>
      </c>
      <c r="PY93" s="60" t="s">
        <v>328</v>
      </c>
      <c r="PZ93" s="60" t="s">
        <v>328</v>
      </c>
      <c r="QA93" s="60" t="s">
        <v>328</v>
      </c>
      <c r="QB93" s="78" t="s">
        <v>328</v>
      </c>
      <c r="QC93" s="61">
        <f t="shared" si="130"/>
        <v>34</v>
      </c>
      <c r="QD93" s="60">
        <f t="shared" si="131"/>
        <v>6</v>
      </c>
      <c r="QE93" s="60">
        <f t="shared" si="140"/>
        <v>0</v>
      </c>
      <c r="QF93" s="60">
        <f t="shared" si="95"/>
        <v>0</v>
      </c>
      <c r="QG93" s="60">
        <f t="shared" si="141"/>
        <v>2</v>
      </c>
      <c r="QH93" s="60">
        <f t="shared" si="142"/>
        <v>0</v>
      </c>
      <c r="QI93" s="60">
        <f t="shared" si="143"/>
        <v>0</v>
      </c>
      <c r="QJ93" s="60">
        <f t="shared" si="144"/>
        <v>10</v>
      </c>
      <c r="QK93" s="81" t="str">
        <f t="shared" si="145"/>
        <v>ок!</v>
      </c>
      <c r="QL93" s="67">
        <v>3</v>
      </c>
      <c r="QM93" s="61"/>
      <c r="QN93" s="60"/>
      <c r="QO93" s="60"/>
      <c r="QP93" s="60"/>
      <c r="QQ93" s="60"/>
      <c r="QR93" s="60"/>
      <c r="QS93" s="60"/>
      <c r="QT93" s="60"/>
      <c r="QU93" s="60"/>
      <c r="QV93" s="60"/>
      <c r="QW93" s="60"/>
      <c r="QX93" s="60"/>
      <c r="QY93" s="60"/>
      <c r="QZ93" s="60"/>
      <c r="RA93" s="60"/>
      <c r="RB93" s="60"/>
      <c r="RC93" s="60" t="s">
        <v>47</v>
      </c>
      <c r="RD93" s="61" t="s">
        <v>328</v>
      </c>
      <c r="RE93" s="63" t="s">
        <v>328</v>
      </c>
      <c r="RF93" s="61"/>
      <c r="RG93" s="60"/>
      <c r="RH93" s="60"/>
      <c r="RI93" s="60"/>
      <c r="RJ93" s="60"/>
      <c r="RK93" s="60"/>
      <c r="RL93" s="60"/>
      <c r="RM93" s="60"/>
      <c r="RN93" s="60"/>
      <c r="RO93" s="60"/>
      <c r="RP93" s="60"/>
      <c r="RQ93" s="60"/>
      <c r="RR93" s="60"/>
      <c r="RS93" s="60"/>
      <c r="RT93" s="60"/>
      <c r="RU93" s="60"/>
      <c r="RV93" s="60"/>
      <c r="RW93" s="60" t="s">
        <v>403</v>
      </c>
      <c r="RX93" s="60" t="s">
        <v>403</v>
      </c>
      <c r="RY93" s="60" t="s">
        <v>403</v>
      </c>
      <c r="RZ93" s="60" t="s">
        <v>403</v>
      </c>
      <c r="SA93" s="60" t="s">
        <v>403</v>
      </c>
      <c r="SB93" s="60" t="s">
        <v>403</v>
      </c>
      <c r="SC93" s="60" t="s">
        <v>404</v>
      </c>
      <c r="SD93" s="60" t="s">
        <v>328</v>
      </c>
      <c r="SE93" s="60" t="s">
        <v>328</v>
      </c>
      <c r="SF93" s="60" t="s">
        <v>328</v>
      </c>
      <c r="SG93" s="60" t="s">
        <v>328</v>
      </c>
      <c r="SH93" s="60" t="s">
        <v>328</v>
      </c>
      <c r="SI93" s="60" t="s">
        <v>328</v>
      </c>
      <c r="SJ93" s="60" t="s">
        <v>328</v>
      </c>
      <c r="SK93" s="60" t="s">
        <v>328</v>
      </c>
      <c r="SL93" s="78" t="s">
        <v>328</v>
      </c>
      <c r="SM93" s="61">
        <f t="shared" si="132"/>
        <v>33</v>
      </c>
      <c r="SN93" s="60">
        <f t="shared" si="133"/>
        <v>0</v>
      </c>
      <c r="SO93" s="60">
        <f t="shared" si="146"/>
        <v>0</v>
      </c>
      <c r="SP93" s="60">
        <f t="shared" si="147"/>
        <v>6</v>
      </c>
      <c r="SQ93" s="60">
        <f t="shared" si="148"/>
        <v>2</v>
      </c>
      <c r="SR93" s="60">
        <f t="shared" si="149"/>
        <v>0</v>
      </c>
      <c r="SS93" s="60">
        <f t="shared" si="150"/>
        <v>0</v>
      </c>
      <c r="ST93" s="60">
        <f t="shared" si="151"/>
        <v>11</v>
      </c>
      <c r="SU93" s="81" t="str">
        <f t="shared" si="152"/>
        <v>ок!</v>
      </c>
      <c r="SV93" s="67">
        <v>4</v>
      </c>
      <c r="SW93" s="61"/>
      <c r="SX93" s="61"/>
      <c r="SY93" s="61"/>
      <c r="SZ93" s="61"/>
      <c r="TA93" s="60"/>
      <c r="TB93" s="60"/>
      <c r="TC93" s="60"/>
      <c r="TD93" s="60"/>
      <c r="TE93" s="60"/>
      <c r="TF93" s="60"/>
      <c r="TG93" s="60"/>
      <c r="TH93" s="60"/>
      <c r="TI93" s="60"/>
      <c r="TJ93" s="60"/>
      <c r="TK93" s="60"/>
      <c r="TL93" s="60"/>
      <c r="TM93" s="63"/>
      <c r="TN93" s="61" t="s">
        <v>328</v>
      </c>
      <c r="TO93" s="60" t="s">
        <v>328</v>
      </c>
      <c r="TP93" s="60"/>
      <c r="TQ93" s="60"/>
      <c r="TR93" s="60" t="s">
        <v>363</v>
      </c>
      <c r="TS93" s="60" t="s">
        <v>363</v>
      </c>
      <c r="TT93" s="60" t="s">
        <v>363</v>
      </c>
      <c r="TU93" s="60" t="s">
        <v>363</v>
      </c>
      <c r="TV93" s="60" t="s">
        <v>363</v>
      </c>
      <c r="TW93" s="60" t="s">
        <v>363</v>
      </c>
      <c r="TX93" s="60" t="s">
        <v>363</v>
      </c>
      <c r="TY93" s="60" t="s">
        <v>363</v>
      </c>
      <c r="TZ93" s="60" t="s">
        <v>363</v>
      </c>
      <c r="UA93" s="60" t="s">
        <v>363</v>
      </c>
      <c r="UB93" s="60" t="s">
        <v>387</v>
      </c>
      <c r="UC93" s="60" t="s">
        <v>395</v>
      </c>
      <c r="UD93" s="60" t="s">
        <v>347</v>
      </c>
      <c r="UE93" s="60" t="s">
        <v>347</v>
      </c>
      <c r="UF93" s="60" t="s">
        <v>347</v>
      </c>
      <c r="UG93" s="60" t="s">
        <v>347</v>
      </c>
      <c r="UH93" s="60" t="s">
        <v>31</v>
      </c>
      <c r="UI93" s="60" t="s">
        <v>31</v>
      </c>
      <c r="UJ93" s="60" t="s">
        <v>31</v>
      </c>
      <c r="UK93" s="60" t="s">
        <v>31</v>
      </c>
      <c r="UL93" s="60" t="s">
        <v>336</v>
      </c>
      <c r="UM93" s="60" t="s">
        <v>336</v>
      </c>
      <c r="UN93" s="60" t="s">
        <v>354</v>
      </c>
      <c r="UO93" s="60" t="s">
        <v>354</v>
      </c>
      <c r="UP93" s="60" t="s">
        <v>354</v>
      </c>
      <c r="UQ93" s="60" t="s">
        <v>354</v>
      </c>
      <c r="UR93" s="60" t="s">
        <v>354</v>
      </c>
      <c r="US93" s="60" t="s">
        <v>354</v>
      </c>
      <c r="UT93" s="60" t="s">
        <v>354</v>
      </c>
      <c r="UU93" s="60" t="s">
        <v>354</v>
      </c>
      <c r="UV93" s="63" t="s">
        <v>354</v>
      </c>
      <c r="UW93" s="61">
        <f t="shared" si="153"/>
        <v>19</v>
      </c>
      <c r="UX93" s="60">
        <f t="shared" si="154"/>
        <v>0</v>
      </c>
      <c r="UY93" s="60">
        <f t="shared" si="155"/>
        <v>4</v>
      </c>
      <c r="UZ93" s="60">
        <f t="shared" si="161"/>
        <v>11</v>
      </c>
      <c r="VA93" s="60">
        <f t="shared" si="156"/>
        <v>1</v>
      </c>
      <c r="VB93" s="60">
        <f t="shared" si="157"/>
        <v>4</v>
      </c>
      <c r="VC93" s="60">
        <f t="shared" si="158"/>
        <v>2</v>
      </c>
      <c r="VD93" s="60">
        <f t="shared" si="159"/>
        <v>2</v>
      </c>
      <c r="VE93" s="81" t="str">
        <f t="shared" si="160"/>
        <v>ок!</v>
      </c>
    </row>
    <row r="94" spans="1:639" hidden="1" x14ac:dyDescent="0.25">
      <c r="A94" s="70" t="str">
        <f t="shared" si="124"/>
        <v>Б13.02.11 Тех.эксплуатация ЭиЭМО(2014)9 кл., очная</v>
      </c>
      <c r="B94" s="177" t="s">
        <v>652</v>
      </c>
      <c r="C94" s="178" t="s">
        <v>92</v>
      </c>
      <c r="D94" s="178" t="s">
        <v>350</v>
      </c>
      <c r="E94" s="178"/>
      <c r="F94" s="177">
        <v>2016</v>
      </c>
      <c r="G94" s="191">
        <f t="shared" si="108"/>
        <v>311</v>
      </c>
      <c r="H94" s="191">
        <f t="shared" si="109"/>
        <v>230</v>
      </c>
      <c r="I94" s="191">
        <f>IF(VLOOKUP(B94,ФГОС!A$3:U$34,5,FALSE)=INT(H94/62),INT(H94/62),"ОШ!")</f>
        <v>3</v>
      </c>
      <c r="J94" s="191">
        <f>IF(VLOOKUP(B94,ФГОС!A$3:U$34,6,FALSE)=INT(MOD(H94,62)/4.332),INT(MOD(H94,62)/4.332),"ОШ!")</f>
        <v>10</v>
      </c>
      <c r="K94" s="191">
        <f t="shared" si="110"/>
        <v>125</v>
      </c>
      <c r="L94" s="191">
        <f t="shared" si="111"/>
        <v>6</v>
      </c>
      <c r="M94" s="191">
        <f t="shared" si="112"/>
        <v>17</v>
      </c>
      <c r="N94" s="191">
        <f t="shared" si="113"/>
        <v>4</v>
      </c>
      <c r="O94" s="191">
        <f t="shared" si="114"/>
        <v>7</v>
      </c>
      <c r="P94" s="191">
        <f t="shared" si="115"/>
        <v>4</v>
      </c>
      <c r="Q94" s="191">
        <f t="shared" si="116"/>
        <v>2</v>
      </c>
      <c r="R94" s="191">
        <f t="shared" si="117"/>
        <v>34</v>
      </c>
      <c r="S94" s="237" t="str">
        <f>IF(VLOOKUP(B94,ФГОС!A$3:U$34,21,FALSE)=SUM(K94:R94),"ок!","ОШ!")</f>
        <v>ок!</v>
      </c>
      <c r="GX94" s="68"/>
      <c r="GY94" s="68"/>
      <c r="GZ94" s="68"/>
      <c r="HA94" s="68"/>
      <c r="HB94" s="68"/>
      <c r="HC94" s="68"/>
      <c r="HD94" s="68"/>
      <c r="HE94" s="68"/>
      <c r="HF94" s="68"/>
      <c r="HG94" s="68"/>
      <c r="HH94" s="68"/>
      <c r="HI94" s="68"/>
      <c r="HJ94" s="68"/>
      <c r="HK94" s="68"/>
      <c r="HL94" s="68"/>
      <c r="HM94" s="68"/>
      <c r="HN94" s="68"/>
      <c r="HO94" s="68"/>
      <c r="HP94" s="68"/>
      <c r="HQ94" s="68"/>
      <c r="HR94" s="68"/>
      <c r="HS94" s="68"/>
      <c r="HT94" s="68"/>
      <c r="HU94" s="68"/>
      <c r="HV94" s="68"/>
      <c r="HW94" s="68"/>
      <c r="HX94" s="68"/>
      <c r="HY94" s="68"/>
      <c r="HZ94" s="68"/>
      <c r="IA94" s="68"/>
      <c r="IB94" s="68"/>
      <c r="IC94" s="68"/>
      <c r="ID94" s="68"/>
      <c r="IE94" s="68"/>
      <c r="IF94" s="68"/>
      <c r="IG94" s="68"/>
      <c r="IH94" s="68"/>
      <c r="II94" s="68"/>
      <c r="IJ94" s="68"/>
      <c r="IK94" s="68"/>
      <c r="IL94" s="68"/>
      <c r="IM94" s="68"/>
      <c r="IN94" s="68"/>
      <c r="IO94" s="68"/>
      <c r="IP94" s="68"/>
      <c r="IQ94" s="68"/>
      <c r="IR94" s="68"/>
      <c r="IS94" s="68"/>
      <c r="IT94" s="68"/>
      <c r="IU94" s="68"/>
      <c r="IV94" s="68"/>
      <c r="IW94" s="68"/>
      <c r="IX94" s="68"/>
      <c r="IY94" s="68"/>
      <c r="IZ94" s="68"/>
      <c r="JA94" s="68"/>
      <c r="JB94" s="68"/>
      <c r="JC94" s="68"/>
      <c r="JD94" s="68"/>
      <c r="JE94" s="68"/>
      <c r="JF94" s="68"/>
      <c r="JG94" s="68"/>
      <c r="JH94" s="68"/>
      <c r="JI94" s="68"/>
      <c r="JJ94" s="68"/>
      <c r="JK94" s="68"/>
      <c r="JL94" s="68"/>
      <c r="JM94" s="68"/>
      <c r="JN94" s="68"/>
      <c r="JO94" s="68"/>
      <c r="JP94" s="68"/>
      <c r="JQ94" s="68"/>
      <c r="JR94" s="68"/>
      <c r="JS94" s="68"/>
      <c r="JT94" s="68"/>
      <c r="JU94" s="68"/>
      <c r="JV94" s="68"/>
      <c r="JW94" s="68"/>
      <c r="JX94" s="68"/>
      <c r="JY94" s="68"/>
      <c r="JZ94" s="68"/>
      <c r="KA94" s="68"/>
      <c r="KB94" s="68"/>
      <c r="KC94" s="68"/>
      <c r="KD94" s="68"/>
      <c r="KE94" s="68"/>
      <c r="KF94" s="68"/>
      <c r="KG94" s="68"/>
      <c r="KH94" s="68"/>
      <c r="KI94" s="68"/>
      <c r="KJ94" s="68"/>
      <c r="KK94" s="68"/>
      <c r="KL94" s="68"/>
      <c r="KM94" s="68"/>
      <c r="KN94" s="68"/>
      <c r="KO94" s="68"/>
      <c r="KP94" s="68"/>
      <c r="KQ94" s="68"/>
      <c r="KR94" s="68"/>
      <c r="KS94" s="68"/>
      <c r="KT94" s="68"/>
      <c r="KU94" s="68"/>
      <c r="KV94" s="68"/>
      <c r="KW94" s="68"/>
      <c r="KX94" s="68"/>
      <c r="KY94" s="68"/>
      <c r="KZ94" s="68"/>
      <c r="LA94" s="68"/>
      <c r="LB94" s="68"/>
      <c r="LC94" s="68"/>
      <c r="LD94" s="68"/>
      <c r="LE94" s="68"/>
      <c r="LF94" s="68"/>
      <c r="LG94" s="68"/>
      <c r="LH94" s="68"/>
      <c r="LI94" s="68"/>
      <c r="LJ94" s="68"/>
      <c r="LK94" s="68"/>
      <c r="LL94" s="68"/>
      <c r="LM94" s="68"/>
      <c r="LN94" s="68"/>
      <c r="LO94" s="68"/>
      <c r="LP94" s="68"/>
      <c r="LQ94" s="68"/>
      <c r="LR94" s="67">
        <v>1</v>
      </c>
      <c r="LS94" s="61"/>
      <c r="LT94" s="60"/>
      <c r="LU94" s="60"/>
      <c r="LV94" s="60"/>
      <c r="LW94" s="60"/>
      <c r="LX94" s="60"/>
      <c r="LY94" s="60"/>
      <c r="LZ94" s="60"/>
      <c r="MA94" s="60"/>
      <c r="MB94" s="60"/>
      <c r="MC94" s="60"/>
      <c r="MD94" s="60"/>
      <c r="ME94" s="60"/>
      <c r="MF94" s="60"/>
      <c r="MG94" s="60"/>
      <c r="MH94" s="60"/>
      <c r="MI94" s="60"/>
      <c r="MJ94" s="61" t="s">
        <v>328</v>
      </c>
      <c r="MK94" s="63" t="s">
        <v>328</v>
      </c>
      <c r="ML94" s="61"/>
      <c r="MM94" s="60"/>
      <c r="MN94" s="60"/>
      <c r="MO94" s="60"/>
      <c r="MP94" s="60"/>
      <c r="MQ94" s="60"/>
      <c r="MR94" s="60"/>
      <c r="MS94" s="60"/>
      <c r="MT94" s="60"/>
      <c r="MU94" s="60"/>
      <c r="MV94" s="60" t="s">
        <v>328</v>
      </c>
      <c r="MW94" s="60"/>
      <c r="MX94" s="60"/>
      <c r="MY94" s="60"/>
      <c r="MZ94" s="60"/>
      <c r="NA94" s="60"/>
      <c r="NB94" s="60"/>
      <c r="NC94" s="60"/>
      <c r="ND94" s="60"/>
      <c r="NE94" s="60"/>
      <c r="NF94" s="60"/>
      <c r="NG94" s="60"/>
      <c r="NH94" s="60"/>
      <c r="NI94" s="60" t="s">
        <v>47</v>
      </c>
      <c r="NJ94" s="60" t="s">
        <v>47</v>
      </c>
      <c r="NK94" s="60" t="s">
        <v>328</v>
      </c>
      <c r="NL94" s="60" t="s">
        <v>328</v>
      </c>
      <c r="NM94" s="60" t="s">
        <v>328</v>
      </c>
      <c r="NN94" s="60" t="s">
        <v>328</v>
      </c>
      <c r="NO94" s="60" t="s">
        <v>328</v>
      </c>
      <c r="NP94" s="60" t="s">
        <v>328</v>
      </c>
      <c r="NQ94" s="60" t="s">
        <v>328</v>
      </c>
      <c r="NR94" s="78" t="s">
        <v>328</v>
      </c>
      <c r="NS94" s="61">
        <f t="shared" si="128"/>
        <v>39</v>
      </c>
      <c r="NT94" s="60">
        <f t="shared" si="129"/>
        <v>0</v>
      </c>
      <c r="NU94" s="60">
        <f t="shared" si="134"/>
        <v>0</v>
      </c>
      <c r="NV94" s="60">
        <f t="shared" si="79"/>
        <v>0</v>
      </c>
      <c r="NW94" s="60">
        <f t="shared" si="135"/>
        <v>2</v>
      </c>
      <c r="NX94" s="60">
        <f t="shared" si="136"/>
        <v>0</v>
      </c>
      <c r="NY94" s="60">
        <f t="shared" si="137"/>
        <v>0</v>
      </c>
      <c r="NZ94" s="60">
        <f t="shared" si="138"/>
        <v>11</v>
      </c>
      <c r="OA94" s="81" t="str">
        <f t="shared" si="139"/>
        <v>ок!</v>
      </c>
      <c r="OB94" s="80">
        <v>2</v>
      </c>
      <c r="OC94" s="61"/>
      <c r="OD94" s="60"/>
      <c r="OE94" s="60"/>
      <c r="OF94" s="60"/>
      <c r="OG94" s="60"/>
      <c r="OH94" s="60"/>
      <c r="OI94" s="60"/>
      <c r="OJ94" s="60"/>
      <c r="OK94" s="60"/>
      <c r="OL94" s="60"/>
      <c r="OM94" s="60"/>
      <c r="ON94" s="60"/>
      <c r="OO94" s="60"/>
      <c r="OP94" s="60"/>
      <c r="OQ94" s="60"/>
      <c r="OR94" s="60"/>
      <c r="OS94" s="60" t="s">
        <v>47</v>
      </c>
      <c r="OT94" s="61" t="s">
        <v>328</v>
      </c>
      <c r="OU94" s="63" t="s">
        <v>328</v>
      </c>
      <c r="OV94" s="61"/>
      <c r="OW94" s="60"/>
      <c r="OX94" s="60"/>
      <c r="OY94" s="60"/>
      <c r="OZ94" s="60"/>
      <c r="PA94" s="60"/>
      <c r="PB94" s="60"/>
      <c r="PC94" s="60"/>
      <c r="PD94" s="60"/>
      <c r="PE94" s="60"/>
      <c r="PF94" s="60"/>
      <c r="PG94" s="60"/>
      <c r="PH94" s="60"/>
      <c r="PI94" s="60"/>
      <c r="PJ94" s="60"/>
      <c r="PK94" s="60"/>
      <c r="PL94" s="60"/>
      <c r="PM94" s="60"/>
      <c r="PN94" s="60" t="s">
        <v>384</v>
      </c>
      <c r="PO94" s="60" t="s">
        <v>384</v>
      </c>
      <c r="PP94" s="60" t="s">
        <v>384</v>
      </c>
      <c r="PQ94" s="60" t="s">
        <v>385</v>
      </c>
      <c r="PR94" s="60" t="s">
        <v>385</v>
      </c>
      <c r="PS94" s="60" t="s">
        <v>385</v>
      </c>
      <c r="PT94" s="60" t="s">
        <v>47</v>
      </c>
      <c r="PU94" s="60" t="s">
        <v>328</v>
      </c>
      <c r="PV94" s="60" t="s">
        <v>328</v>
      </c>
      <c r="PW94" s="60" t="s">
        <v>328</v>
      </c>
      <c r="PX94" s="60" t="s">
        <v>328</v>
      </c>
      <c r="PY94" s="60" t="s">
        <v>328</v>
      </c>
      <c r="PZ94" s="60" t="s">
        <v>328</v>
      </c>
      <c r="QA94" s="60" t="s">
        <v>328</v>
      </c>
      <c r="QB94" s="78" t="s">
        <v>328</v>
      </c>
      <c r="QC94" s="61">
        <f t="shared" si="130"/>
        <v>34</v>
      </c>
      <c r="QD94" s="60">
        <f t="shared" si="131"/>
        <v>6</v>
      </c>
      <c r="QE94" s="60">
        <f t="shared" si="140"/>
        <v>0</v>
      </c>
      <c r="QF94" s="60">
        <f t="shared" si="95"/>
        <v>0</v>
      </c>
      <c r="QG94" s="60">
        <f t="shared" si="141"/>
        <v>2</v>
      </c>
      <c r="QH94" s="60">
        <f t="shared" si="142"/>
        <v>0</v>
      </c>
      <c r="QI94" s="60">
        <f t="shared" si="143"/>
        <v>0</v>
      </c>
      <c r="QJ94" s="60">
        <f t="shared" si="144"/>
        <v>10</v>
      </c>
      <c r="QK94" s="81" t="str">
        <f t="shared" si="145"/>
        <v>ок!</v>
      </c>
      <c r="QL94" s="67">
        <v>3</v>
      </c>
      <c r="QM94" s="61"/>
      <c r="QN94" s="60"/>
      <c r="QO94" s="60"/>
      <c r="QP94" s="60"/>
      <c r="QQ94" s="60"/>
      <c r="QR94" s="60"/>
      <c r="QS94" s="60"/>
      <c r="QT94" s="60"/>
      <c r="QU94" s="60"/>
      <c r="QV94" s="60"/>
      <c r="QW94" s="60"/>
      <c r="QX94" s="60" t="s">
        <v>386</v>
      </c>
      <c r="QY94" s="60" t="s">
        <v>386</v>
      </c>
      <c r="QZ94" s="60" t="s">
        <v>386</v>
      </c>
      <c r="RA94" s="60" t="s">
        <v>386</v>
      </c>
      <c r="RB94" s="60" t="s">
        <v>386</v>
      </c>
      <c r="RC94" s="60" t="s">
        <v>379</v>
      </c>
      <c r="RD94" s="61" t="s">
        <v>328</v>
      </c>
      <c r="RE94" s="63" t="s">
        <v>328</v>
      </c>
      <c r="RF94" s="61"/>
      <c r="RG94" s="60"/>
      <c r="RH94" s="60"/>
      <c r="RI94" s="60"/>
      <c r="RJ94" s="60"/>
      <c r="RK94" s="60"/>
      <c r="RL94" s="60"/>
      <c r="RM94" s="60"/>
      <c r="RN94" s="60"/>
      <c r="RO94" s="60"/>
      <c r="RP94" s="60"/>
      <c r="RQ94" s="60"/>
      <c r="RR94" s="60"/>
      <c r="RS94" s="60"/>
      <c r="RT94" s="60"/>
      <c r="RU94" s="60"/>
      <c r="RV94" s="60"/>
      <c r="RW94" s="60"/>
      <c r="RX94" s="60"/>
      <c r="RY94" s="60"/>
      <c r="RZ94" s="60"/>
      <c r="SA94" s="60"/>
      <c r="SB94" s="60" t="s">
        <v>420</v>
      </c>
      <c r="SC94" s="60" t="s">
        <v>370</v>
      </c>
      <c r="SD94" s="60" t="s">
        <v>328</v>
      </c>
      <c r="SE94" s="60" t="s">
        <v>328</v>
      </c>
      <c r="SF94" s="60" t="s">
        <v>328</v>
      </c>
      <c r="SG94" s="60" t="s">
        <v>328</v>
      </c>
      <c r="SH94" s="60" t="s">
        <v>328</v>
      </c>
      <c r="SI94" s="60" t="s">
        <v>328</v>
      </c>
      <c r="SJ94" s="60" t="s">
        <v>328</v>
      </c>
      <c r="SK94" s="60" t="s">
        <v>328</v>
      </c>
      <c r="SL94" s="78" t="s">
        <v>328</v>
      </c>
      <c r="SM94" s="61">
        <f t="shared" si="132"/>
        <v>33</v>
      </c>
      <c r="SN94" s="60">
        <f t="shared" si="133"/>
        <v>0</v>
      </c>
      <c r="SO94" s="60">
        <f t="shared" si="146"/>
        <v>0</v>
      </c>
      <c r="SP94" s="60">
        <f t="shared" si="147"/>
        <v>6</v>
      </c>
      <c r="SQ94" s="60">
        <f t="shared" si="148"/>
        <v>2</v>
      </c>
      <c r="SR94" s="60">
        <f t="shared" si="149"/>
        <v>0</v>
      </c>
      <c r="SS94" s="60">
        <f t="shared" si="150"/>
        <v>0</v>
      </c>
      <c r="ST94" s="60">
        <f t="shared" si="151"/>
        <v>11</v>
      </c>
      <c r="SU94" s="81" t="str">
        <f t="shared" si="152"/>
        <v>ок!</v>
      </c>
      <c r="SV94" s="67">
        <v>4</v>
      </c>
      <c r="SW94" s="61"/>
      <c r="SX94" s="61"/>
      <c r="SY94" s="61"/>
      <c r="SZ94" s="61"/>
      <c r="TA94" s="60"/>
      <c r="TB94" s="60"/>
      <c r="TC94" s="60"/>
      <c r="TD94" s="60"/>
      <c r="TE94" s="60"/>
      <c r="TF94" s="60"/>
      <c r="TG94" s="60"/>
      <c r="TH94" s="60"/>
      <c r="TI94" s="60"/>
      <c r="TJ94" s="60"/>
      <c r="TK94" s="60"/>
      <c r="TL94" s="60"/>
      <c r="TM94" s="63"/>
      <c r="TN94" s="61" t="s">
        <v>328</v>
      </c>
      <c r="TO94" s="60" t="s">
        <v>328</v>
      </c>
      <c r="TP94" s="60"/>
      <c r="TQ94" s="60"/>
      <c r="TR94" s="60" t="s">
        <v>367</v>
      </c>
      <c r="TS94" s="60" t="s">
        <v>367</v>
      </c>
      <c r="TT94" s="60" t="s">
        <v>367</v>
      </c>
      <c r="TU94" s="60" t="s">
        <v>367</v>
      </c>
      <c r="TV94" s="60" t="s">
        <v>367</v>
      </c>
      <c r="TW94" s="60" t="s">
        <v>367</v>
      </c>
      <c r="TX94" s="60" t="s">
        <v>367</v>
      </c>
      <c r="TY94" s="60" t="s">
        <v>367</v>
      </c>
      <c r="TZ94" s="60" t="s">
        <v>367</v>
      </c>
      <c r="UA94" s="60" t="s">
        <v>367</v>
      </c>
      <c r="UB94" s="60" t="s">
        <v>387</v>
      </c>
      <c r="UC94" s="60" t="s">
        <v>401</v>
      </c>
      <c r="UD94" s="60" t="s">
        <v>347</v>
      </c>
      <c r="UE94" s="60" t="s">
        <v>347</v>
      </c>
      <c r="UF94" s="60" t="s">
        <v>347</v>
      </c>
      <c r="UG94" s="60" t="s">
        <v>347</v>
      </c>
      <c r="UH94" s="60" t="s">
        <v>31</v>
      </c>
      <c r="UI94" s="60" t="s">
        <v>31</v>
      </c>
      <c r="UJ94" s="60" t="s">
        <v>31</v>
      </c>
      <c r="UK94" s="60" t="s">
        <v>31</v>
      </c>
      <c r="UL94" s="60" t="s">
        <v>336</v>
      </c>
      <c r="UM94" s="60" t="s">
        <v>336</v>
      </c>
      <c r="UN94" s="60" t="s">
        <v>354</v>
      </c>
      <c r="UO94" s="60" t="s">
        <v>354</v>
      </c>
      <c r="UP94" s="60" t="s">
        <v>354</v>
      </c>
      <c r="UQ94" s="60" t="s">
        <v>354</v>
      </c>
      <c r="UR94" s="60" t="s">
        <v>354</v>
      </c>
      <c r="US94" s="60" t="s">
        <v>354</v>
      </c>
      <c r="UT94" s="60" t="s">
        <v>354</v>
      </c>
      <c r="UU94" s="60" t="s">
        <v>354</v>
      </c>
      <c r="UV94" s="63" t="s">
        <v>354</v>
      </c>
      <c r="UW94" s="61">
        <f t="shared" si="153"/>
        <v>19</v>
      </c>
      <c r="UX94" s="60">
        <f t="shared" si="154"/>
        <v>0</v>
      </c>
      <c r="UY94" s="60">
        <f t="shared" si="155"/>
        <v>4</v>
      </c>
      <c r="UZ94" s="60">
        <f t="shared" si="161"/>
        <v>11</v>
      </c>
      <c r="VA94" s="60">
        <f t="shared" si="156"/>
        <v>1</v>
      </c>
      <c r="VB94" s="60">
        <f t="shared" si="157"/>
        <v>4</v>
      </c>
      <c r="VC94" s="60">
        <f t="shared" si="158"/>
        <v>2</v>
      </c>
      <c r="VD94" s="60">
        <f t="shared" si="159"/>
        <v>2</v>
      </c>
      <c r="VE94" s="81" t="str">
        <f t="shared" si="160"/>
        <v>ок!</v>
      </c>
    </row>
    <row r="95" spans="1:639" hidden="1" x14ac:dyDescent="0.25">
      <c r="A95" s="70" t="str">
        <f t="shared" si="124"/>
        <v>Б15.02.08 ТехМаш(2014)9 кл., очная</v>
      </c>
      <c r="B95" s="177" t="s">
        <v>653</v>
      </c>
      <c r="C95" s="178" t="s">
        <v>92</v>
      </c>
      <c r="D95" s="178" t="s">
        <v>350</v>
      </c>
      <c r="E95" s="178"/>
      <c r="F95" s="177">
        <v>2016</v>
      </c>
      <c r="G95" s="191">
        <f t="shared" si="108"/>
        <v>311</v>
      </c>
      <c r="H95" s="191">
        <f t="shared" si="109"/>
        <v>230</v>
      </c>
      <c r="I95" s="191">
        <f>IF(VLOOKUP(B95,ФГОС!A$3:U$34,5,FALSE)=INT(H95/62),INT(H95/62),"ОШ!")</f>
        <v>3</v>
      </c>
      <c r="J95" s="191">
        <f>IF(VLOOKUP(B95,ФГОС!A$3:U$34,6,FALSE)=INT(MOD(H95,62)/4.332),INT(MOD(H95,62)/4.332),"ОШ!")</f>
        <v>10</v>
      </c>
      <c r="K95" s="191">
        <f t="shared" si="110"/>
        <v>122</v>
      </c>
      <c r="L95" s="191">
        <f t="shared" si="111"/>
        <v>5</v>
      </c>
      <c r="M95" s="191">
        <f t="shared" si="112"/>
        <v>20</v>
      </c>
      <c r="N95" s="191">
        <f t="shared" si="113"/>
        <v>4</v>
      </c>
      <c r="O95" s="191">
        <f t="shared" si="114"/>
        <v>8</v>
      </c>
      <c r="P95" s="191">
        <f t="shared" si="115"/>
        <v>4</v>
      </c>
      <c r="Q95" s="191">
        <f t="shared" si="116"/>
        <v>2</v>
      </c>
      <c r="R95" s="191">
        <f t="shared" si="117"/>
        <v>34</v>
      </c>
      <c r="S95" s="237" t="str">
        <f>IF(VLOOKUP(B95,ФГОС!A$3:U$34,21,FALSE)=SUM(K95:R95),"ок!","ОШ!")</f>
        <v>ок!</v>
      </c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7">
        <v>1</v>
      </c>
      <c r="LS95" s="61"/>
      <c r="LT95" s="60"/>
      <c r="LU95" s="60"/>
      <c r="LV95" s="60"/>
      <c r="LW95" s="60"/>
      <c r="LX95" s="60"/>
      <c r="LY95" s="60"/>
      <c r="LZ95" s="60"/>
      <c r="MA95" s="60"/>
      <c r="MB95" s="60"/>
      <c r="MC95" s="60"/>
      <c r="MD95" s="60"/>
      <c r="ME95" s="60"/>
      <c r="MF95" s="60"/>
      <c r="MG95" s="60"/>
      <c r="MH95" s="60"/>
      <c r="MI95" s="60"/>
      <c r="MJ95" s="61" t="s">
        <v>328</v>
      </c>
      <c r="MK95" s="63" t="s">
        <v>328</v>
      </c>
      <c r="ML95" s="61"/>
      <c r="MM95" s="60"/>
      <c r="MN95" s="60"/>
      <c r="MO95" s="60"/>
      <c r="MP95" s="60"/>
      <c r="MQ95" s="60"/>
      <c r="MR95" s="60"/>
      <c r="MS95" s="60"/>
      <c r="MT95" s="60"/>
      <c r="MU95" s="60"/>
      <c r="MV95" s="60" t="s">
        <v>328</v>
      </c>
      <c r="MW95" s="60"/>
      <c r="MX95" s="60"/>
      <c r="MY95" s="60"/>
      <c r="MZ95" s="60"/>
      <c r="NA95" s="60"/>
      <c r="NB95" s="60"/>
      <c r="NC95" s="60"/>
      <c r="ND95" s="60"/>
      <c r="NE95" s="60"/>
      <c r="NF95" s="60"/>
      <c r="NG95" s="60"/>
      <c r="NH95" s="60"/>
      <c r="NI95" s="60" t="s">
        <v>47</v>
      </c>
      <c r="NJ95" s="60" t="s">
        <v>47</v>
      </c>
      <c r="NK95" s="60" t="s">
        <v>328</v>
      </c>
      <c r="NL95" s="60" t="s">
        <v>328</v>
      </c>
      <c r="NM95" s="60" t="s">
        <v>328</v>
      </c>
      <c r="NN95" s="60" t="s">
        <v>328</v>
      </c>
      <c r="NO95" s="60" t="s">
        <v>328</v>
      </c>
      <c r="NP95" s="60" t="s">
        <v>328</v>
      </c>
      <c r="NQ95" s="60" t="s">
        <v>328</v>
      </c>
      <c r="NR95" s="78" t="s">
        <v>328</v>
      </c>
      <c r="NS95" s="61">
        <f t="shared" si="128"/>
        <v>39</v>
      </c>
      <c r="NT95" s="60">
        <f t="shared" si="129"/>
        <v>0</v>
      </c>
      <c r="NU95" s="60">
        <f t="shared" si="134"/>
        <v>0</v>
      </c>
      <c r="NV95" s="60">
        <f t="shared" si="79"/>
        <v>0</v>
      </c>
      <c r="NW95" s="60">
        <f t="shared" si="135"/>
        <v>2</v>
      </c>
      <c r="NX95" s="60">
        <f t="shared" si="136"/>
        <v>0</v>
      </c>
      <c r="NY95" s="60">
        <f t="shared" si="137"/>
        <v>0</v>
      </c>
      <c r="NZ95" s="60">
        <f t="shared" si="138"/>
        <v>11</v>
      </c>
      <c r="OA95" s="81" t="str">
        <f t="shared" si="139"/>
        <v>ок!</v>
      </c>
      <c r="OB95" s="80">
        <v>2</v>
      </c>
      <c r="OC95" s="61"/>
      <c r="OD95" s="60"/>
      <c r="OE95" s="60"/>
      <c r="OF95" s="60"/>
      <c r="OG95" s="60"/>
      <c r="OH95" s="60"/>
      <c r="OI95" s="60"/>
      <c r="OJ95" s="60"/>
      <c r="OK95" s="60"/>
      <c r="OL95" s="60"/>
      <c r="OM95" s="60"/>
      <c r="ON95" s="60"/>
      <c r="OO95" s="60"/>
      <c r="OP95" s="60"/>
      <c r="OQ95" s="60"/>
      <c r="OR95" s="60"/>
      <c r="OS95" s="60"/>
      <c r="OT95" s="61" t="s">
        <v>328</v>
      </c>
      <c r="OU95" s="63" t="s">
        <v>328</v>
      </c>
      <c r="OV95" s="61"/>
      <c r="OW95" s="60"/>
      <c r="OX95" s="60"/>
      <c r="OY95" s="60"/>
      <c r="OZ95" s="60"/>
      <c r="PA95" s="60"/>
      <c r="PB95" s="60"/>
      <c r="PC95" s="60"/>
      <c r="PD95" s="60"/>
      <c r="PE95" s="60"/>
      <c r="PF95" s="60"/>
      <c r="PG95" s="60"/>
      <c r="PH95" s="60"/>
      <c r="PI95" s="60"/>
      <c r="PJ95" s="60"/>
      <c r="PK95" s="60"/>
      <c r="PL95" s="60"/>
      <c r="PM95" s="60"/>
      <c r="PN95" s="60"/>
      <c r="PO95" s="60"/>
      <c r="PP95" s="60"/>
      <c r="PQ95" s="60"/>
      <c r="PR95" s="60" t="s">
        <v>47</v>
      </c>
      <c r="PS95" s="60" t="s">
        <v>47</v>
      </c>
      <c r="PT95" s="60" t="s">
        <v>328</v>
      </c>
      <c r="PU95" s="60" t="s">
        <v>328</v>
      </c>
      <c r="PV95" s="60" t="s">
        <v>328</v>
      </c>
      <c r="PW95" s="60" t="s">
        <v>328</v>
      </c>
      <c r="PX95" s="60" t="s">
        <v>328</v>
      </c>
      <c r="PY95" s="60" t="s">
        <v>328</v>
      </c>
      <c r="PZ95" s="60" t="s">
        <v>328</v>
      </c>
      <c r="QA95" s="60" t="s">
        <v>328</v>
      </c>
      <c r="QB95" s="78" t="s">
        <v>328</v>
      </c>
      <c r="QC95" s="61">
        <f t="shared" si="130"/>
        <v>39</v>
      </c>
      <c r="QD95" s="60">
        <f t="shared" si="131"/>
        <v>0</v>
      </c>
      <c r="QE95" s="60">
        <f t="shared" si="140"/>
        <v>0</v>
      </c>
      <c r="QF95" s="60">
        <f t="shared" si="95"/>
        <v>0</v>
      </c>
      <c r="QG95" s="60">
        <f t="shared" si="141"/>
        <v>2</v>
      </c>
      <c r="QH95" s="60">
        <f t="shared" si="142"/>
        <v>0</v>
      </c>
      <c r="QI95" s="60">
        <f t="shared" si="143"/>
        <v>0</v>
      </c>
      <c r="QJ95" s="60">
        <f t="shared" si="144"/>
        <v>11</v>
      </c>
      <c r="QK95" s="81" t="str">
        <f t="shared" si="145"/>
        <v>ок!</v>
      </c>
      <c r="QL95" s="67">
        <v>3</v>
      </c>
      <c r="QM95" s="61"/>
      <c r="QN95" s="60"/>
      <c r="QO95" s="60"/>
      <c r="QP95" s="60"/>
      <c r="QQ95" s="60"/>
      <c r="QR95" s="60"/>
      <c r="QS95" s="60"/>
      <c r="QT95" s="60"/>
      <c r="QU95" s="60"/>
      <c r="QV95" s="60"/>
      <c r="QW95" s="60"/>
      <c r="QX95" s="60"/>
      <c r="QY95" s="60" t="s">
        <v>358</v>
      </c>
      <c r="QZ95" s="60" t="s">
        <v>358</v>
      </c>
      <c r="RA95" s="60" t="s">
        <v>358</v>
      </c>
      <c r="RB95" s="60" t="s">
        <v>358</v>
      </c>
      <c r="RC95" s="60" t="s">
        <v>358</v>
      </c>
      <c r="RD95" s="61" t="s">
        <v>328</v>
      </c>
      <c r="RE95" s="63" t="s">
        <v>328</v>
      </c>
      <c r="RF95" s="61" t="s">
        <v>415</v>
      </c>
      <c r="RG95" s="60" t="s">
        <v>415</v>
      </c>
      <c r="RH95" s="60" t="s">
        <v>415</v>
      </c>
      <c r="RI95" s="60" t="s">
        <v>415</v>
      </c>
      <c r="RJ95" s="60" t="s">
        <v>415</v>
      </c>
      <c r="RK95" s="60" t="s">
        <v>360</v>
      </c>
      <c r="RL95" s="60"/>
      <c r="RM95" s="60"/>
      <c r="RN95" s="60"/>
      <c r="RO95" s="60"/>
      <c r="RP95" s="60"/>
      <c r="RQ95" s="60"/>
      <c r="RR95" s="60"/>
      <c r="RS95" s="60"/>
      <c r="RT95" s="60"/>
      <c r="RU95" s="60"/>
      <c r="RV95" s="60"/>
      <c r="RW95" s="60"/>
      <c r="RX95" s="60"/>
      <c r="RY95" s="60" t="s">
        <v>367</v>
      </c>
      <c r="RZ95" s="60" t="s">
        <v>367</v>
      </c>
      <c r="SA95" s="60" t="s">
        <v>367</v>
      </c>
      <c r="SB95" s="60" t="s">
        <v>367</v>
      </c>
      <c r="SC95" s="60" t="s">
        <v>367</v>
      </c>
      <c r="SD95" s="60" t="s">
        <v>359</v>
      </c>
      <c r="SE95" s="60" t="s">
        <v>328</v>
      </c>
      <c r="SF95" s="60" t="s">
        <v>328</v>
      </c>
      <c r="SG95" s="60" t="s">
        <v>328</v>
      </c>
      <c r="SH95" s="60" t="s">
        <v>328</v>
      </c>
      <c r="SI95" s="60" t="s">
        <v>328</v>
      </c>
      <c r="SJ95" s="60" t="s">
        <v>328</v>
      </c>
      <c r="SK95" s="60" t="s">
        <v>328</v>
      </c>
      <c r="SL95" s="78" t="s">
        <v>328</v>
      </c>
      <c r="SM95" s="61">
        <f t="shared" si="132"/>
        <v>25</v>
      </c>
      <c r="SN95" s="60">
        <f t="shared" si="133"/>
        <v>5</v>
      </c>
      <c r="SO95" s="60">
        <f t="shared" si="146"/>
        <v>0</v>
      </c>
      <c r="SP95" s="60">
        <f t="shared" si="147"/>
        <v>10</v>
      </c>
      <c r="SQ95" s="60">
        <f t="shared" si="148"/>
        <v>2</v>
      </c>
      <c r="SR95" s="60">
        <f t="shared" si="149"/>
        <v>0</v>
      </c>
      <c r="SS95" s="60">
        <f t="shared" si="150"/>
        <v>0</v>
      </c>
      <c r="ST95" s="60">
        <f t="shared" si="151"/>
        <v>10</v>
      </c>
      <c r="SU95" s="81" t="str">
        <f t="shared" si="152"/>
        <v>ок!</v>
      </c>
      <c r="SV95" s="67">
        <v>4</v>
      </c>
      <c r="SW95" s="61"/>
      <c r="SX95" s="61"/>
      <c r="SY95" s="61"/>
      <c r="SZ95" s="61"/>
      <c r="TA95" s="60"/>
      <c r="TB95" s="60"/>
      <c r="TC95" s="60"/>
      <c r="TD95" s="60"/>
      <c r="TE95" s="60"/>
      <c r="TF95" s="60"/>
      <c r="TG95" s="60"/>
      <c r="TH95" s="60"/>
      <c r="TI95" s="60" t="s">
        <v>365</v>
      </c>
      <c r="TJ95" s="60" t="s">
        <v>365</v>
      </c>
      <c r="TK95" s="60" t="s">
        <v>365</v>
      </c>
      <c r="TL95" s="60" t="s">
        <v>365</v>
      </c>
      <c r="TM95" s="63" t="s">
        <v>47</v>
      </c>
      <c r="TN95" s="61" t="s">
        <v>328</v>
      </c>
      <c r="TO95" s="60" t="s">
        <v>328</v>
      </c>
      <c r="TP95" s="60"/>
      <c r="TQ95" s="60"/>
      <c r="TR95" s="60"/>
      <c r="TS95" s="60"/>
      <c r="TT95" s="60"/>
      <c r="TU95" s="60"/>
      <c r="TV95" s="60"/>
      <c r="TW95" s="60" t="s">
        <v>376</v>
      </c>
      <c r="TX95" s="60" t="s">
        <v>376</v>
      </c>
      <c r="TY95" s="60" t="s">
        <v>376</v>
      </c>
      <c r="TZ95" s="60" t="s">
        <v>376</v>
      </c>
      <c r="UA95" s="60" t="s">
        <v>376</v>
      </c>
      <c r="UB95" s="60" t="s">
        <v>368</v>
      </c>
      <c r="UC95" s="60" t="s">
        <v>395</v>
      </c>
      <c r="UD95" s="60" t="s">
        <v>347</v>
      </c>
      <c r="UE95" s="60" t="s">
        <v>347</v>
      </c>
      <c r="UF95" s="60" t="s">
        <v>347</v>
      </c>
      <c r="UG95" s="60" t="s">
        <v>347</v>
      </c>
      <c r="UH95" s="60" t="s">
        <v>31</v>
      </c>
      <c r="UI95" s="60" t="s">
        <v>31</v>
      </c>
      <c r="UJ95" s="60" t="s">
        <v>31</v>
      </c>
      <c r="UK95" s="60" t="s">
        <v>31</v>
      </c>
      <c r="UL95" s="60" t="s">
        <v>336</v>
      </c>
      <c r="UM95" s="60" t="s">
        <v>336</v>
      </c>
      <c r="UN95" s="60" t="s">
        <v>354</v>
      </c>
      <c r="UO95" s="60" t="s">
        <v>354</v>
      </c>
      <c r="UP95" s="60" t="s">
        <v>354</v>
      </c>
      <c r="UQ95" s="60" t="s">
        <v>354</v>
      </c>
      <c r="UR95" s="60" t="s">
        <v>354</v>
      </c>
      <c r="US95" s="60" t="s">
        <v>354</v>
      </c>
      <c r="UT95" s="60" t="s">
        <v>354</v>
      </c>
      <c r="UU95" s="60" t="s">
        <v>354</v>
      </c>
      <c r="UV95" s="63" t="s">
        <v>354</v>
      </c>
      <c r="UW95" s="61">
        <f t="shared" si="153"/>
        <v>19</v>
      </c>
      <c r="UX95" s="60">
        <f t="shared" si="154"/>
        <v>0</v>
      </c>
      <c r="UY95" s="60">
        <f t="shared" si="155"/>
        <v>4</v>
      </c>
      <c r="UZ95" s="60">
        <f t="shared" si="161"/>
        <v>10</v>
      </c>
      <c r="VA95" s="60">
        <f t="shared" si="156"/>
        <v>2</v>
      </c>
      <c r="VB95" s="60">
        <f t="shared" si="157"/>
        <v>4</v>
      </c>
      <c r="VC95" s="60">
        <f t="shared" si="158"/>
        <v>2</v>
      </c>
      <c r="VD95" s="60">
        <f t="shared" si="159"/>
        <v>2</v>
      </c>
      <c r="VE95" s="81" t="str">
        <f t="shared" si="160"/>
        <v>ок!</v>
      </c>
    </row>
    <row r="96" spans="1:639" hidden="1" x14ac:dyDescent="0.25">
      <c r="A96" s="70" t="str">
        <f t="shared" si="124"/>
        <v>Б22.02.06 Сварочное пр-во(2014)9 кл., очная</v>
      </c>
      <c r="B96" s="177" t="s">
        <v>655</v>
      </c>
      <c r="C96" s="178" t="s">
        <v>92</v>
      </c>
      <c r="D96" s="178" t="s">
        <v>350</v>
      </c>
      <c r="E96" s="178"/>
      <c r="F96" s="177">
        <v>2016</v>
      </c>
      <c r="G96" s="191">
        <f t="shared" si="108"/>
        <v>311</v>
      </c>
      <c r="H96" s="191">
        <f t="shared" si="109"/>
        <v>230</v>
      </c>
      <c r="I96" s="191">
        <f>IF(VLOOKUP(B96,ФГОС!A$3:U$34,5,FALSE)=INT(H96/62),INT(H96/62),"ОШ!")</f>
        <v>3</v>
      </c>
      <c r="J96" s="191">
        <f>IF(VLOOKUP(B96,ФГОС!A$3:U$34,6,FALSE)=INT(MOD(H96,62)/4.332),INT(MOD(H96,62)/4.332),"ОШ!")</f>
        <v>10</v>
      </c>
      <c r="K96" s="191">
        <f t="shared" si="110"/>
        <v>123</v>
      </c>
      <c r="L96" s="191">
        <f t="shared" si="111"/>
        <v>11</v>
      </c>
      <c r="M96" s="191">
        <f t="shared" si="112"/>
        <v>14</v>
      </c>
      <c r="N96" s="191">
        <f t="shared" si="113"/>
        <v>4</v>
      </c>
      <c r="O96" s="191">
        <f t="shared" si="114"/>
        <v>7</v>
      </c>
      <c r="P96" s="191">
        <f t="shared" si="115"/>
        <v>4</v>
      </c>
      <c r="Q96" s="191">
        <f t="shared" si="116"/>
        <v>2</v>
      </c>
      <c r="R96" s="191">
        <f t="shared" si="117"/>
        <v>34</v>
      </c>
      <c r="S96" s="237" t="str">
        <f>IF(VLOOKUP(B96,ФГОС!A$3:U$34,21,FALSE)=SUM(K96:R96),"ок!","ОШ!")</f>
        <v>ок!</v>
      </c>
      <c r="JH96" s="68"/>
      <c r="JI96" s="68"/>
      <c r="JJ96" s="68"/>
      <c r="JK96" s="68"/>
      <c r="JL96" s="68"/>
      <c r="JM96" s="68"/>
      <c r="JN96" s="68"/>
      <c r="JO96" s="68"/>
      <c r="JP96" s="68"/>
      <c r="JQ96" s="68"/>
      <c r="JR96" s="68"/>
      <c r="JS96" s="68"/>
      <c r="JT96" s="68"/>
      <c r="JU96" s="68"/>
      <c r="JV96" s="68"/>
      <c r="JW96" s="68"/>
      <c r="JX96" s="68"/>
      <c r="JY96" s="68"/>
      <c r="JZ96" s="68"/>
      <c r="KA96" s="68"/>
      <c r="KB96" s="68"/>
      <c r="KC96" s="68"/>
      <c r="KD96" s="68"/>
      <c r="KE96" s="68"/>
      <c r="KF96" s="68"/>
      <c r="KG96" s="68"/>
      <c r="KH96" s="68"/>
      <c r="KI96" s="68"/>
      <c r="KJ96" s="68"/>
      <c r="KK96" s="68"/>
      <c r="KL96" s="68"/>
      <c r="KM96" s="68"/>
      <c r="KN96" s="68"/>
      <c r="KO96" s="68"/>
      <c r="KP96" s="68"/>
      <c r="KQ96" s="68"/>
      <c r="KR96" s="68"/>
      <c r="KS96" s="68"/>
      <c r="KT96" s="68"/>
      <c r="KU96" s="68"/>
      <c r="KV96" s="68"/>
      <c r="KW96" s="68"/>
      <c r="KX96" s="68"/>
      <c r="KY96" s="68"/>
      <c r="KZ96" s="68"/>
      <c r="LA96" s="68"/>
      <c r="LB96" s="68"/>
      <c r="LC96" s="68"/>
      <c r="LD96" s="68"/>
      <c r="LE96" s="68"/>
      <c r="LF96" s="68"/>
      <c r="LG96" s="68"/>
      <c r="LH96" s="68"/>
      <c r="LI96" s="68"/>
      <c r="LJ96" s="68"/>
      <c r="LK96" s="68"/>
      <c r="LL96" s="68"/>
      <c r="LM96" s="68"/>
      <c r="LN96" s="68"/>
      <c r="LO96" s="68"/>
      <c r="LP96" s="68"/>
      <c r="LQ96" s="68"/>
      <c r="LR96" s="67">
        <v>1</v>
      </c>
      <c r="LS96" s="61"/>
      <c r="LT96" s="60"/>
      <c r="LU96" s="60"/>
      <c r="LV96" s="60"/>
      <c r="LW96" s="60"/>
      <c r="LX96" s="60"/>
      <c r="LY96" s="60"/>
      <c r="LZ96" s="60"/>
      <c r="MA96" s="60"/>
      <c r="MB96" s="60"/>
      <c r="MC96" s="60"/>
      <c r="MD96" s="60"/>
      <c r="ME96" s="60"/>
      <c r="MF96" s="60"/>
      <c r="MG96" s="60"/>
      <c r="MH96" s="60"/>
      <c r="MI96" s="60"/>
      <c r="MJ96" s="61" t="s">
        <v>328</v>
      </c>
      <c r="MK96" s="63" t="s">
        <v>328</v>
      </c>
      <c r="ML96" s="61"/>
      <c r="MM96" s="60"/>
      <c r="MN96" s="60"/>
      <c r="MO96" s="60"/>
      <c r="MP96" s="60"/>
      <c r="MQ96" s="60"/>
      <c r="MR96" s="60"/>
      <c r="MS96" s="60"/>
      <c r="MT96" s="60"/>
      <c r="MU96" s="60"/>
      <c r="MV96" s="60" t="s">
        <v>328</v>
      </c>
      <c r="MW96" s="60"/>
      <c r="MX96" s="60"/>
      <c r="MY96" s="60"/>
      <c r="MZ96" s="60"/>
      <c r="NA96" s="60"/>
      <c r="NB96" s="60"/>
      <c r="NC96" s="60"/>
      <c r="ND96" s="60"/>
      <c r="NE96" s="60"/>
      <c r="NF96" s="60"/>
      <c r="NG96" s="60"/>
      <c r="NH96" s="60"/>
      <c r="NI96" s="60" t="s">
        <v>47</v>
      </c>
      <c r="NJ96" s="60" t="s">
        <v>47</v>
      </c>
      <c r="NK96" s="60" t="s">
        <v>328</v>
      </c>
      <c r="NL96" s="60" t="s">
        <v>328</v>
      </c>
      <c r="NM96" s="60" t="s">
        <v>328</v>
      </c>
      <c r="NN96" s="60" t="s">
        <v>328</v>
      </c>
      <c r="NO96" s="60" t="s">
        <v>328</v>
      </c>
      <c r="NP96" s="60" t="s">
        <v>328</v>
      </c>
      <c r="NQ96" s="60" t="s">
        <v>328</v>
      </c>
      <c r="NR96" s="78" t="s">
        <v>328</v>
      </c>
      <c r="NS96" s="61">
        <f t="shared" si="128"/>
        <v>39</v>
      </c>
      <c r="NT96" s="60">
        <f t="shared" si="129"/>
        <v>0</v>
      </c>
      <c r="NU96" s="60">
        <f t="shared" si="134"/>
        <v>0</v>
      </c>
      <c r="NV96" s="60">
        <f t="shared" si="79"/>
        <v>0</v>
      </c>
      <c r="NW96" s="60">
        <f t="shared" si="135"/>
        <v>2</v>
      </c>
      <c r="NX96" s="60">
        <f t="shared" si="136"/>
        <v>0</v>
      </c>
      <c r="NY96" s="60">
        <f t="shared" si="137"/>
        <v>0</v>
      </c>
      <c r="NZ96" s="60">
        <f t="shared" si="138"/>
        <v>11</v>
      </c>
      <c r="OA96" s="81" t="str">
        <f t="shared" si="139"/>
        <v>ок!</v>
      </c>
      <c r="OB96" s="80">
        <v>2</v>
      </c>
      <c r="OC96" s="61" t="s">
        <v>416</v>
      </c>
      <c r="OD96" s="61" t="s">
        <v>416</v>
      </c>
      <c r="OE96" s="60"/>
      <c r="OF96" s="60"/>
      <c r="OG96" s="60"/>
      <c r="OH96" s="60"/>
      <c r="OI96" s="60"/>
      <c r="OJ96" s="60"/>
      <c r="OK96" s="60"/>
      <c r="OL96" s="60"/>
      <c r="OM96" s="60"/>
      <c r="ON96" s="60"/>
      <c r="OO96" s="60"/>
      <c r="OP96" s="60"/>
      <c r="OQ96" s="60"/>
      <c r="OR96" s="60"/>
      <c r="OS96" s="60" t="s">
        <v>47</v>
      </c>
      <c r="OT96" s="61" t="s">
        <v>328</v>
      </c>
      <c r="OU96" s="63" t="s">
        <v>328</v>
      </c>
      <c r="OV96" s="61"/>
      <c r="OW96" s="60"/>
      <c r="OX96" s="60"/>
      <c r="OY96" s="60"/>
      <c r="OZ96" s="60"/>
      <c r="PA96" s="60"/>
      <c r="PB96" s="60"/>
      <c r="PC96" s="60"/>
      <c r="PD96" s="60"/>
      <c r="PE96" s="60"/>
      <c r="PF96" s="60"/>
      <c r="PG96" s="60"/>
      <c r="PH96" s="60"/>
      <c r="PI96" s="60"/>
      <c r="PJ96" s="60"/>
      <c r="PK96" s="60"/>
      <c r="PL96" s="60"/>
      <c r="PM96" s="60"/>
      <c r="PN96" s="60"/>
      <c r="PO96" s="60"/>
      <c r="PP96" s="60" t="s">
        <v>416</v>
      </c>
      <c r="PQ96" s="60" t="s">
        <v>389</v>
      </c>
      <c r="PR96" s="60" t="s">
        <v>389</v>
      </c>
      <c r="PS96" s="60" t="s">
        <v>389</v>
      </c>
      <c r="PT96" s="60" t="s">
        <v>47</v>
      </c>
      <c r="PU96" s="60" t="s">
        <v>328</v>
      </c>
      <c r="PV96" s="60" t="s">
        <v>328</v>
      </c>
      <c r="PW96" s="60" t="s">
        <v>328</v>
      </c>
      <c r="PX96" s="60" t="s">
        <v>328</v>
      </c>
      <c r="PY96" s="60" t="s">
        <v>328</v>
      </c>
      <c r="PZ96" s="60" t="s">
        <v>328</v>
      </c>
      <c r="QA96" s="60" t="s">
        <v>328</v>
      </c>
      <c r="QB96" s="78" t="s">
        <v>328</v>
      </c>
      <c r="QC96" s="61">
        <f t="shared" si="130"/>
        <v>34</v>
      </c>
      <c r="QD96" s="60">
        <f t="shared" si="131"/>
        <v>6</v>
      </c>
      <c r="QE96" s="60">
        <f t="shared" si="140"/>
        <v>0</v>
      </c>
      <c r="QF96" s="60">
        <f t="shared" si="95"/>
        <v>0</v>
      </c>
      <c r="QG96" s="60">
        <f t="shared" si="141"/>
        <v>2</v>
      </c>
      <c r="QH96" s="60">
        <f t="shared" si="142"/>
        <v>0</v>
      </c>
      <c r="QI96" s="60">
        <f t="shared" si="143"/>
        <v>0</v>
      </c>
      <c r="QJ96" s="60">
        <f t="shared" si="144"/>
        <v>10</v>
      </c>
      <c r="QK96" s="81" t="str">
        <f t="shared" si="145"/>
        <v>ок!</v>
      </c>
      <c r="QL96" s="67">
        <v>3</v>
      </c>
      <c r="QM96" s="61"/>
      <c r="QN96" s="60"/>
      <c r="QO96" s="60"/>
      <c r="QP96" s="60"/>
      <c r="QQ96" s="60"/>
      <c r="QR96" s="60"/>
      <c r="QS96" s="60"/>
      <c r="QT96" s="60"/>
      <c r="QU96" s="60"/>
      <c r="QV96" s="60"/>
      <c r="QW96" s="60"/>
      <c r="QX96" s="60"/>
      <c r="QY96" s="60" t="s">
        <v>389</v>
      </c>
      <c r="QZ96" s="60" t="s">
        <v>389</v>
      </c>
      <c r="RA96" s="60" t="s">
        <v>389</v>
      </c>
      <c r="RB96" s="60" t="s">
        <v>389</v>
      </c>
      <c r="RC96" s="60" t="s">
        <v>389</v>
      </c>
      <c r="RD96" s="61" t="s">
        <v>328</v>
      </c>
      <c r="RE96" s="63" t="s">
        <v>328</v>
      </c>
      <c r="RF96" s="61"/>
      <c r="RG96" s="60"/>
      <c r="RH96" s="60"/>
      <c r="RI96" s="60"/>
      <c r="RJ96" s="60"/>
      <c r="RK96" s="60"/>
      <c r="RL96" s="60"/>
      <c r="RM96" s="60"/>
      <c r="RN96" s="60"/>
      <c r="RO96" s="60"/>
      <c r="RP96" s="60"/>
      <c r="RQ96" s="60"/>
      <c r="RR96" s="60"/>
      <c r="RS96" s="60"/>
      <c r="RT96" s="60"/>
      <c r="RU96" s="60"/>
      <c r="RV96" s="60"/>
      <c r="RW96" s="60" t="s">
        <v>390</v>
      </c>
      <c r="RX96" s="60" t="s">
        <v>390</v>
      </c>
      <c r="RY96" s="60" t="s">
        <v>390</v>
      </c>
      <c r="RZ96" s="60" t="s">
        <v>390</v>
      </c>
      <c r="SA96" s="60" t="s">
        <v>390</v>
      </c>
      <c r="SB96" s="60" t="s">
        <v>408</v>
      </c>
      <c r="SC96" s="60" t="s">
        <v>47</v>
      </c>
      <c r="SD96" s="60" t="s">
        <v>328</v>
      </c>
      <c r="SE96" s="60" t="s">
        <v>328</v>
      </c>
      <c r="SF96" s="60" t="s">
        <v>328</v>
      </c>
      <c r="SG96" s="60" t="s">
        <v>328</v>
      </c>
      <c r="SH96" s="60" t="s">
        <v>328</v>
      </c>
      <c r="SI96" s="60" t="s">
        <v>328</v>
      </c>
      <c r="SJ96" s="60" t="s">
        <v>328</v>
      </c>
      <c r="SK96" s="60" t="s">
        <v>328</v>
      </c>
      <c r="SL96" s="78" t="s">
        <v>328</v>
      </c>
      <c r="SM96" s="61">
        <f t="shared" si="132"/>
        <v>29</v>
      </c>
      <c r="SN96" s="60">
        <f t="shared" si="133"/>
        <v>5</v>
      </c>
      <c r="SO96" s="60">
        <f t="shared" si="146"/>
        <v>0</v>
      </c>
      <c r="SP96" s="60">
        <f t="shared" si="147"/>
        <v>5</v>
      </c>
      <c r="SQ96" s="60">
        <f t="shared" si="148"/>
        <v>2</v>
      </c>
      <c r="SR96" s="60">
        <f t="shared" si="149"/>
        <v>0</v>
      </c>
      <c r="SS96" s="60">
        <f t="shared" si="150"/>
        <v>0</v>
      </c>
      <c r="ST96" s="60">
        <f t="shared" si="151"/>
        <v>11</v>
      </c>
      <c r="SU96" s="81" t="str">
        <f t="shared" si="152"/>
        <v>ок!</v>
      </c>
      <c r="SV96" s="67">
        <v>4</v>
      </c>
      <c r="SW96" s="61"/>
      <c r="SX96" s="61"/>
      <c r="SY96" s="61"/>
      <c r="SZ96" s="61"/>
      <c r="TA96" s="60"/>
      <c r="TB96" s="60"/>
      <c r="TC96" s="60"/>
      <c r="TD96" s="60"/>
      <c r="TE96" s="60"/>
      <c r="TF96" s="60"/>
      <c r="TG96" s="60"/>
      <c r="TH96" s="60"/>
      <c r="TI96" s="60"/>
      <c r="TJ96" s="60"/>
      <c r="TK96" s="60"/>
      <c r="TL96" s="60"/>
      <c r="TM96" s="63"/>
      <c r="TN96" s="61" t="s">
        <v>328</v>
      </c>
      <c r="TO96" s="60" t="s">
        <v>328</v>
      </c>
      <c r="TP96" s="60"/>
      <c r="TQ96" s="60"/>
      <c r="TR96" s="60"/>
      <c r="TS96" s="60"/>
      <c r="TT96" s="60" t="s">
        <v>367</v>
      </c>
      <c r="TU96" s="60" t="s">
        <v>367</v>
      </c>
      <c r="TV96" s="60" t="s">
        <v>367</v>
      </c>
      <c r="TW96" s="60" t="s">
        <v>363</v>
      </c>
      <c r="TX96" s="60" t="s">
        <v>363</v>
      </c>
      <c r="TY96" s="60" t="s">
        <v>363</v>
      </c>
      <c r="TZ96" s="60" t="s">
        <v>365</v>
      </c>
      <c r="UA96" s="60" t="s">
        <v>365</v>
      </c>
      <c r="UB96" s="60" t="s">
        <v>392</v>
      </c>
      <c r="UC96" s="60" t="s">
        <v>417</v>
      </c>
      <c r="UD96" s="60" t="s">
        <v>347</v>
      </c>
      <c r="UE96" s="60" t="s">
        <v>347</v>
      </c>
      <c r="UF96" s="60" t="s">
        <v>347</v>
      </c>
      <c r="UG96" s="60" t="s">
        <v>347</v>
      </c>
      <c r="UH96" s="60" t="s">
        <v>31</v>
      </c>
      <c r="UI96" s="60" t="s">
        <v>31</v>
      </c>
      <c r="UJ96" s="60" t="s">
        <v>31</v>
      </c>
      <c r="UK96" s="60" t="s">
        <v>31</v>
      </c>
      <c r="UL96" s="60" t="s">
        <v>336</v>
      </c>
      <c r="UM96" s="60" t="s">
        <v>336</v>
      </c>
      <c r="UN96" s="60" t="s">
        <v>354</v>
      </c>
      <c r="UO96" s="60" t="s">
        <v>354</v>
      </c>
      <c r="UP96" s="60" t="s">
        <v>354</v>
      </c>
      <c r="UQ96" s="60" t="s">
        <v>354</v>
      </c>
      <c r="UR96" s="60" t="s">
        <v>354</v>
      </c>
      <c r="US96" s="60" t="s">
        <v>354</v>
      </c>
      <c r="UT96" s="60" t="s">
        <v>354</v>
      </c>
      <c r="UU96" s="60" t="s">
        <v>354</v>
      </c>
      <c r="UV96" s="63" t="s">
        <v>354</v>
      </c>
      <c r="UW96" s="61">
        <f t="shared" si="153"/>
        <v>21</v>
      </c>
      <c r="UX96" s="60">
        <f t="shared" si="154"/>
        <v>0</v>
      </c>
      <c r="UY96" s="60">
        <f t="shared" si="155"/>
        <v>4</v>
      </c>
      <c r="UZ96" s="60">
        <f t="shared" si="161"/>
        <v>9</v>
      </c>
      <c r="VA96" s="60">
        <f t="shared" si="156"/>
        <v>1</v>
      </c>
      <c r="VB96" s="60">
        <f t="shared" si="157"/>
        <v>4</v>
      </c>
      <c r="VC96" s="60">
        <f t="shared" si="158"/>
        <v>2</v>
      </c>
      <c r="VD96" s="60">
        <f t="shared" si="159"/>
        <v>2</v>
      </c>
      <c r="VE96" s="81" t="str">
        <f t="shared" si="160"/>
        <v>ок!</v>
      </c>
    </row>
    <row r="97" spans="1:577" hidden="1" x14ac:dyDescent="0.25">
      <c r="A97" s="70" t="str">
        <f t="shared" si="124"/>
        <v>Б24.02.01 Пр-во ЛА(2014)9 кл., очная</v>
      </c>
      <c r="B97" s="177" t="s">
        <v>658</v>
      </c>
      <c r="C97" s="178" t="s">
        <v>92</v>
      </c>
      <c r="D97" s="178" t="s">
        <v>350</v>
      </c>
      <c r="E97" s="178"/>
      <c r="F97" s="177">
        <v>2016</v>
      </c>
      <c r="G97" s="191">
        <f t="shared" si="108"/>
        <v>311</v>
      </c>
      <c r="H97" s="191">
        <f t="shared" si="109"/>
        <v>230</v>
      </c>
      <c r="I97" s="191">
        <f>IF(VLOOKUP(B97,ФГОС!A$3:U$34,5,FALSE)=INT(H97/62),INT(H97/62),"ОШ!")</f>
        <v>3</v>
      </c>
      <c r="J97" s="191">
        <f>IF(VLOOKUP(B97,ФГОС!A$3:U$34,6,FALSE)=INT(MOD(H97,62)/4.332),INT(MOD(H97,62)/4.332),"ОШ!")</f>
        <v>10</v>
      </c>
      <c r="K97" s="191">
        <f t="shared" si="110"/>
        <v>124</v>
      </c>
      <c r="L97" s="191">
        <f t="shared" si="111"/>
        <v>6</v>
      </c>
      <c r="M97" s="191">
        <f t="shared" si="112"/>
        <v>18</v>
      </c>
      <c r="N97" s="191">
        <f t="shared" si="113"/>
        <v>4</v>
      </c>
      <c r="O97" s="191">
        <f t="shared" si="114"/>
        <v>7</v>
      </c>
      <c r="P97" s="191">
        <f t="shared" si="115"/>
        <v>4</v>
      </c>
      <c r="Q97" s="191">
        <f t="shared" si="116"/>
        <v>2</v>
      </c>
      <c r="R97" s="191">
        <f t="shared" si="117"/>
        <v>34</v>
      </c>
      <c r="S97" s="237" t="str">
        <f>IF(VLOOKUP(B97,ФГОС!A$3:U$34,21,FALSE)=SUM(K97:R97),"ок!","ОШ!")</f>
        <v>ок!</v>
      </c>
      <c r="LR97" s="67">
        <v>1</v>
      </c>
      <c r="LS97" s="61"/>
      <c r="LT97" s="60"/>
      <c r="LU97" s="60"/>
      <c r="LV97" s="60"/>
      <c r="LW97" s="60"/>
      <c r="LX97" s="60"/>
      <c r="LY97" s="60"/>
      <c r="LZ97" s="60"/>
      <c r="MA97" s="60"/>
      <c r="MB97" s="60"/>
      <c r="MC97" s="60"/>
      <c r="MD97" s="60"/>
      <c r="ME97" s="60"/>
      <c r="MF97" s="60"/>
      <c r="MG97" s="60"/>
      <c r="MH97" s="60"/>
      <c r="MI97" s="60"/>
      <c r="MJ97" s="61" t="s">
        <v>328</v>
      </c>
      <c r="MK97" s="63" t="s">
        <v>328</v>
      </c>
      <c r="ML97" s="61"/>
      <c r="MM97" s="60"/>
      <c r="MN97" s="60"/>
      <c r="MO97" s="60"/>
      <c r="MP97" s="60"/>
      <c r="MQ97" s="60"/>
      <c r="MR97" s="60"/>
      <c r="MS97" s="60"/>
      <c r="MT97" s="60"/>
      <c r="MU97" s="60"/>
      <c r="MV97" s="60" t="s">
        <v>328</v>
      </c>
      <c r="MW97" s="60"/>
      <c r="MX97" s="60"/>
      <c r="MY97" s="60"/>
      <c r="MZ97" s="60"/>
      <c r="NA97" s="60"/>
      <c r="NB97" s="60"/>
      <c r="NC97" s="60"/>
      <c r="ND97" s="60"/>
      <c r="NE97" s="60"/>
      <c r="NF97" s="60"/>
      <c r="NG97" s="60"/>
      <c r="NH97" s="60"/>
      <c r="NI97" s="60" t="s">
        <v>47</v>
      </c>
      <c r="NJ97" s="60" t="s">
        <v>47</v>
      </c>
      <c r="NK97" s="60" t="s">
        <v>328</v>
      </c>
      <c r="NL97" s="60" t="s">
        <v>328</v>
      </c>
      <c r="NM97" s="60" t="s">
        <v>328</v>
      </c>
      <c r="NN97" s="60" t="s">
        <v>328</v>
      </c>
      <c r="NO97" s="60" t="s">
        <v>328</v>
      </c>
      <c r="NP97" s="60" t="s">
        <v>328</v>
      </c>
      <c r="NQ97" s="60" t="s">
        <v>328</v>
      </c>
      <c r="NR97" s="78" t="s">
        <v>328</v>
      </c>
      <c r="NS97" s="61">
        <f t="shared" si="128"/>
        <v>39</v>
      </c>
      <c r="NT97" s="60">
        <f t="shared" si="129"/>
        <v>0</v>
      </c>
      <c r="NU97" s="60">
        <f t="shared" si="134"/>
        <v>0</v>
      </c>
      <c r="NV97" s="60">
        <f t="shared" si="79"/>
        <v>0</v>
      </c>
      <c r="NW97" s="60">
        <f t="shared" si="135"/>
        <v>2</v>
      </c>
      <c r="NX97" s="60">
        <f t="shared" si="136"/>
        <v>0</v>
      </c>
      <c r="NY97" s="60">
        <f t="shared" si="137"/>
        <v>0</v>
      </c>
      <c r="NZ97" s="60">
        <f t="shared" si="138"/>
        <v>11</v>
      </c>
      <c r="OA97" s="81" t="str">
        <f t="shared" si="139"/>
        <v>ок!</v>
      </c>
      <c r="OB97" s="80">
        <v>2</v>
      </c>
      <c r="OC97" s="61"/>
      <c r="OD97" s="60"/>
      <c r="OE97" s="60"/>
      <c r="OF97" s="60"/>
      <c r="OG97" s="60"/>
      <c r="OH97" s="60"/>
      <c r="OI97" s="60"/>
      <c r="OJ97" s="60"/>
      <c r="OK97" s="60"/>
      <c r="OL97" s="60"/>
      <c r="OM97" s="60"/>
      <c r="ON97" s="60"/>
      <c r="OO97" s="60"/>
      <c r="OP97" s="60"/>
      <c r="OQ97" s="60"/>
      <c r="OR97" s="60"/>
      <c r="OS97" s="60" t="s">
        <v>47</v>
      </c>
      <c r="OT97" s="61" t="s">
        <v>328</v>
      </c>
      <c r="OU97" s="63" t="s">
        <v>328</v>
      </c>
      <c r="OV97" s="61"/>
      <c r="OW97" s="60"/>
      <c r="OX97" s="60"/>
      <c r="OY97" s="60"/>
      <c r="OZ97" s="60"/>
      <c r="PA97" s="60"/>
      <c r="PB97" s="60"/>
      <c r="PC97" s="60"/>
      <c r="PD97" s="60"/>
      <c r="PE97" s="60"/>
      <c r="PF97" s="60"/>
      <c r="PG97" s="60"/>
      <c r="PH97" s="60"/>
      <c r="PI97" s="60"/>
      <c r="PJ97" s="60"/>
      <c r="PK97" s="60"/>
      <c r="PL97" s="60"/>
      <c r="PM97" s="60"/>
      <c r="PN97" s="60" t="s">
        <v>396</v>
      </c>
      <c r="PO97" s="60" t="s">
        <v>396</v>
      </c>
      <c r="PP97" s="60" t="s">
        <v>396</v>
      </c>
      <c r="PQ97" s="60" t="s">
        <v>396</v>
      </c>
      <c r="PR97" s="60" t="s">
        <v>396</v>
      </c>
      <c r="PS97" s="60" t="s">
        <v>396</v>
      </c>
      <c r="PT97" s="60" t="s">
        <v>47</v>
      </c>
      <c r="PU97" s="60" t="s">
        <v>328</v>
      </c>
      <c r="PV97" s="60" t="s">
        <v>328</v>
      </c>
      <c r="PW97" s="60" t="s">
        <v>328</v>
      </c>
      <c r="PX97" s="60" t="s">
        <v>328</v>
      </c>
      <c r="PY97" s="60" t="s">
        <v>328</v>
      </c>
      <c r="PZ97" s="60" t="s">
        <v>328</v>
      </c>
      <c r="QA97" s="60" t="s">
        <v>328</v>
      </c>
      <c r="QB97" s="78" t="s">
        <v>328</v>
      </c>
      <c r="QC97" s="61">
        <f t="shared" si="130"/>
        <v>34</v>
      </c>
      <c r="QD97" s="60">
        <f t="shared" si="131"/>
        <v>6</v>
      </c>
      <c r="QE97" s="60">
        <f t="shared" si="140"/>
        <v>0</v>
      </c>
      <c r="QF97" s="60">
        <f t="shared" si="95"/>
        <v>0</v>
      </c>
      <c r="QG97" s="60">
        <f t="shared" si="141"/>
        <v>2</v>
      </c>
      <c r="QH97" s="60">
        <f t="shared" si="142"/>
        <v>0</v>
      </c>
      <c r="QI97" s="60">
        <f t="shared" si="143"/>
        <v>0</v>
      </c>
      <c r="QJ97" s="60">
        <f t="shared" si="144"/>
        <v>10</v>
      </c>
      <c r="QK97" s="81" t="str">
        <f t="shared" si="145"/>
        <v>ок!</v>
      </c>
      <c r="QL97" s="67">
        <v>3</v>
      </c>
      <c r="QM97" s="61"/>
      <c r="QN97" s="60"/>
      <c r="QO97" s="60"/>
      <c r="QP97" s="60"/>
      <c r="QQ97" s="60"/>
      <c r="QR97" s="60"/>
      <c r="QS97" s="60"/>
      <c r="QT97" s="60"/>
      <c r="QU97" s="60"/>
      <c r="QV97" s="60"/>
      <c r="QW97" s="60"/>
      <c r="QX97" s="60"/>
      <c r="QY97" s="60" t="s">
        <v>414</v>
      </c>
      <c r="QZ97" s="60" t="s">
        <v>414</v>
      </c>
      <c r="RA97" s="60" t="s">
        <v>414</v>
      </c>
      <c r="RB97" s="60" t="s">
        <v>414</v>
      </c>
      <c r="RC97" s="60" t="s">
        <v>379</v>
      </c>
      <c r="RD97" s="61" t="s">
        <v>328</v>
      </c>
      <c r="RE97" s="63" t="s">
        <v>328</v>
      </c>
      <c r="RF97" s="61"/>
      <c r="RG97" s="60"/>
      <c r="RH97" s="60"/>
      <c r="RI97" s="60"/>
      <c r="RJ97" s="60"/>
      <c r="RK97" s="60"/>
      <c r="RL97" s="60"/>
      <c r="RM97" s="60"/>
      <c r="RN97" s="60"/>
      <c r="RO97" s="60"/>
      <c r="RP97" s="60"/>
      <c r="RQ97" s="60"/>
      <c r="RR97" s="60"/>
      <c r="RS97" s="60"/>
      <c r="RT97" s="60"/>
      <c r="RU97" s="60"/>
      <c r="RV97" s="60"/>
      <c r="RW97" s="60" t="s">
        <v>398</v>
      </c>
      <c r="RX97" s="60" t="s">
        <v>398</v>
      </c>
      <c r="RY97" s="60" t="s">
        <v>398</v>
      </c>
      <c r="RZ97" s="60" t="s">
        <v>398</v>
      </c>
      <c r="SA97" s="60" t="s">
        <v>398</v>
      </c>
      <c r="SB97" s="60" t="s">
        <v>398</v>
      </c>
      <c r="SC97" s="60" t="s">
        <v>370</v>
      </c>
      <c r="SD97" s="60" t="s">
        <v>328</v>
      </c>
      <c r="SE97" s="60" t="s">
        <v>328</v>
      </c>
      <c r="SF97" s="60" t="s">
        <v>328</v>
      </c>
      <c r="SG97" s="60" t="s">
        <v>328</v>
      </c>
      <c r="SH97" s="60" t="s">
        <v>328</v>
      </c>
      <c r="SI97" s="60" t="s">
        <v>328</v>
      </c>
      <c r="SJ97" s="60" t="s">
        <v>328</v>
      </c>
      <c r="SK97" s="60" t="s">
        <v>328</v>
      </c>
      <c r="SL97" s="78" t="s">
        <v>328</v>
      </c>
      <c r="SM97" s="61">
        <f t="shared" si="132"/>
        <v>29</v>
      </c>
      <c r="SN97" s="60">
        <f t="shared" si="133"/>
        <v>0</v>
      </c>
      <c r="SO97" s="60">
        <f t="shared" si="146"/>
        <v>0</v>
      </c>
      <c r="SP97" s="60">
        <f t="shared" si="147"/>
        <v>10</v>
      </c>
      <c r="SQ97" s="60">
        <f t="shared" si="148"/>
        <v>2</v>
      </c>
      <c r="SR97" s="60">
        <f t="shared" si="149"/>
        <v>0</v>
      </c>
      <c r="SS97" s="60">
        <f t="shared" si="150"/>
        <v>0</v>
      </c>
      <c r="ST97" s="60">
        <f t="shared" si="151"/>
        <v>11</v>
      </c>
      <c r="SU97" s="81" t="str">
        <f t="shared" si="152"/>
        <v>ок!</v>
      </c>
      <c r="SV97" s="67">
        <v>4</v>
      </c>
      <c r="SW97" s="61"/>
      <c r="SX97" s="61"/>
      <c r="SY97" s="61"/>
      <c r="SZ97" s="61"/>
      <c r="TA97" s="60"/>
      <c r="TB97" s="60"/>
      <c r="TC97" s="60"/>
      <c r="TD97" s="60"/>
      <c r="TE97" s="60"/>
      <c r="TF97" s="60"/>
      <c r="TG97" s="60"/>
      <c r="TH97" s="60"/>
      <c r="TI97" s="60"/>
      <c r="TJ97" s="60" t="s">
        <v>400</v>
      </c>
      <c r="TK97" s="60" t="s">
        <v>400</v>
      </c>
      <c r="TL97" s="60" t="s">
        <v>400</v>
      </c>
      <c r="TM97" s="63" t="s">
        <v>400</v>
      </c>
      <c r="TN97" s="61" t="s">
        <v>328</v>
      </c>
      <c r="TO97" s="60" t="s">
        <v>328</v>
      </c>
      <c r="TP97" s="60"/>
      <c r="TQ97" s="60"/>
      <c r="TR97" s="60"/>
      <c r="TS97" s="60"/>
      <c r="TT97" s="60"/>
      <c r="TU97" s="60"/>
      <c r="TV97" s="60"/>
      <c r="TW97" s="60"/>
      <c r="TX97" s="60"/>
      <c r="TY97" s="60" t="s">
        <v>367</v>
      </c>
      <c r="TZ97" s="60" t="s">
        <v>367</v>
      </c>
      <c r="UA97" s="60" t="s">
        <v>367</v>
      </c>
      <c r="UB97" s="60" t="s">
        <v>387</v>
      </c>
      <c r="UC97" s="60" t="s">
        <v>401</v>
      </c>
      <c r="UD97" s="60" t="s">
        <v>347</v>
      </c>
      <c r="UE97" s="60" t="s">
        <v>347</v>
      </c>
      <c r="UF97" s="60" t="s">
        <v>347</v>
      </c>
      <c r="UG97" s="60" t="s">
        <v>347</v>
      </c>
      <c r="UH97" s="60" t="s">
        <v>31</v>
      </c>
      <c r="UI97" s="60" t="s">
        <v>31</v>
      </c>
      <c r="UJ97" s="60" t="s">
        <v>31</v>
      </c>
      <c r="UK97" s="60" t="s">
        <v>31</v>
      </c>
      <c r="UL97" s="60" t="s">
        <v>336</v>
      </c>
      <c r="UM97" s="60" t="s">
        <v>336</v>
      </c>
      <c r="UN97" s="60" t="s">
        <v>354</v>
      </c>
      <c r="UO97" s="60" t="s">
        <v>354</v>
      </c>
      <c r="UP97" s="60" t="s">
        <v>354</v>
      </c>
      <c r="UQ97" s="60" t="s">
        <v>354</v>
      </c>
      <c r="UR97" s="60" t="s">
        <v>354</v>
      </c>
      <c r="US97" s="60" t="s">
        <v>354</v>
      </c>
      <c r="UT97" s="60" t="s">
        <v>354</v>
      </c>
      <c r="UU97" s="60" t="s">
        <v>354</v>
      </c>
      <c r="UV97" s="63" t="s">
        <v>354</v>
      </c>
      <c r="UW97" s="61">
        <f t="shared" si="153"/>
        <v>22</v>
      </c>
      <c r="UX97" s="60">
        <f t="shared" si="154"/>
        <v>0</v>
      </c>
      <c r="UY97" s="60">
        <f t="shared" si="155"/>
        <v>4</v>
      </c>
      <c r="UZ97" s="60">
        <f t="shared" si="161"/>
        <v>8</v>
      </c>
      <c r="VA97" s="60">
        <f t="shared" si="156"/>
        <v>1</v>
      </c>
      <c r="VB97" s="60">
        <f t="shared" si="157"/>
        <v>4</v>
      </c>
      <c r="VC97" s="60">
        <f t="shared" si="158"/>
        <v>2</v>
      </c>
      <c r="VD97" s="60">
        <f t="shared" si="159"/>
        <v>2</v>
      </c>
      <c r="VE97" s="81" t="str">
        <f t="shared" si="160"/>
        <v>ок!</v>
      </c>
    </row>
    <row r="98" spans="1:577" hidden="1" x14ac:dyDescent="0.25">
      <c r="A98" s="70" t="str">
        <f t="shared" si="124"/>
        <v>Б24.02.02 Пр-во АД(2014)9 кл., очная</v>
      </c>
      <c r="B98" s="177" t="s">
        <v>657</v>
      </c>
      <c r="C98" s="178" t="s">
        <v>92</v>
      </c>
      <c r="D98" s="178" t="s">
        <v>350</v>
      </c>
      <c r="E98" s="178"/>
      <c r="F98" s="177">
        <v>2016</v>
      </c>
      <c r="G98" s="191">
        <f t="shared" si="108"/>
        <v>311</v>
      </c>
      <c r="H98" s="191">
        <f t="shared" si="109"/>
        <v>230</v>
      </c>
      <c r="I98" s="191">
        <f>IF(VLOOKUP(B98,ФГОС!A$3:U$34,5,FALSE)=INT(H98/62),INT(H98/62),"ОШ!")</f>
        <v>3</v>
      </c>
      <c r="J98" s="191">
        <f>IF(VLOOKUP(B98,ФГОС!A$3:U$34,6,FALSE)=INT(MOD(H98,62)/4.332),INT(MOD(H98,62)/4.332),"ОШ!")</f>
        <v>10</v>
      </c>
      <c r="K98" s="191">
        <f t="shared" si="110"/>
        <v>125</v>
      </c>
      <c r="L98" s="191">
        <f t="shared" si="111"/>
        <v>5</v>
      </c>
      <c r="M98" s="191">
        <f t="shared" si="112"/>
        <v>18</v>
      </c>
      <c r="N98" s="191">
        <f t="shared" si="113"/>
        <v>4</v>
      </c>
      <c r="O98" s="191">
        <f t="shared" si="114"/>
        <v>7</v>
      </c>
      <c r="P98" s="191">
        <f t="shared" si="115"/>
        <v>4</v>
      </c>
      <c r="Q98" s="191">
        <f t="shared" si="116"/>
        <v>2</v>
      </c>
      <c r="R98" s="191">
        <f t="shared" si="117"/>
        <v>34</v>
      </c>
      <c r="S98" s="237" t="str">
        <f>IF(VLOOKUP(B98,ФГОС!A$3:U$34,21,FALSE)=SUM(K98:R98),"ок!","ОШ!")</f>
        <v>ок!</v>
      </c>
      <c r="LR98" s="67">
        <v>1</v>
      </c>
      <c r="LS98" s="61"/>
      <c r="LT98" s="60"/>
      <c r="LU98" s="60"/>
      <c r="LV98" s="60"/>
      <c r="LW98" s="60"/>
      <c r="LX98" s="60"/>
      <c r="LY98" s="60"/>
      <c r="LZ98" s="60"/>
      <c r="MA98" s="60"/>
      <c r="MB98" s="60"/>
      <c r="MC98" s="60"/>
      <c r="MD98" s="60"/>
      <c r="ME98" s="60"/>
      <c r="MF98" s="60"/>
      <c r="MG98" s="60"/>
      <c r="MH98" s="60"/>
      <c r="MI98" s="60"/>
      <c r="MJ98" s="61" t="s">
        <v>328</v>
      </c>
      <c r="MK98" s="63" t="s">
        <v>328</v>
      </c>
      <c r="ML98" s="61"/>
      <c r="MM98" s="60"/>
      <c r="MN98" s="60"/>
      <c r="MO98" s="60"/>
      <c r="MP98" s="60"/>
      <c r="MQ98" s="60"/>
      <c r="MR98" s="60"/>
      <c r="MS98" s="60"/>
      <c r="MT98" s="60"/>
      <c r="MU98" s="60"/>
      <c r="MV98" s="60" t="s">
        <v>328</v>
      </c>
      <c r="MW98" s="60"/>
      <c r="MX98" s="60"/>
      <c r="MY98" s="60"/>
      <c r="MZ98" s="60"/>
      <c r="NA98" s="60"/>
      <c r="NB98" s="60"/>
      <c r="NC98" s="60"/>
      <c r="ND98" s="60"/>
      <c r="NE98" s="60"/>
      <c r="NF98" s="60"/>
      <c r="NG98" s="60"/>
      <c r="NH98" s="60"/>
      <c r="NI98" s="60" t="s">
        <v>47</v>
      </c>
      <c r="NJ98" s="60" t="s">
        <v>47</v>
      </c>
      <c r="NK98" s="60" t="s">
        <v>328</v>
      </c>
      <c r="NL98" s="60" t="s">
        <v>328</v>
      </c>
      <c r="NM98" s="60" t="s">
        <v>328</v>
      </c>
      <c r="NN98" s="60" t="s">
        <v>328</v>
      </c>
      <c r="NO98" s="60" t="s">
        <v>328</v>
      </c>
      <c r="NP98" s="60" t="s">
        <v>328</v>
      </c>
      <c r="NQ98" s="60" t="s">
        <v>328</v>
      </c>
      <c r="NR98" s="78" t="s">
        <v>328</v>
      </c>
      <c r="NS98" s="61">
        <f t="shared" si="128"/>
        <v>39</v>
      </c>
      <c r="NT98" s="60">
        <f t="shared" si="129"/>
        <v>0</v>
      </c>
      <c r="NU98" s="60">
        <f t="shared" si="134"/>
        <v>0</v>
      </c>
      <c r="NV98" s="60">
        <f t="shared" si="79"/>
        <v>0</v>
      </c>
      <c r="NW98" s="60">
        <f t="shared" si="135"/>
        <v>2</v>
      </c>
      <c r="NX98" s="60">
        <f t="shared" si="136"/>
        <v>0</v>
      </c>
      <c r="NY98" s="60">
        <f t="shared" si="137"/>
        <v>0</v>
      </c>
      <c r="NZ98" s="60">
        <f t="shared" si="138"/>
        <v>11</v>
      </c>
      <c r="OA98" s="81" t="str">
        <f t="shared" si="139"/>
        <v>ок!</v>
      </c>
      <c r="OB98" s="80">
        <v>2</v>
      </c>
      <c r="OC98" s="61"/>
      <c r="OD98" s="60"/>
      <c r="OE98" s="60"/>
      <c r="OF98" s="60"/>
      <c r="OG98" s="60"/>
      <c r="OH98" s="60"/>
      <c r="OI98" s="60"/>
      <c r="OJ98" s="60"/>
      <c r="OK98" s="60"/>
      <c r="OL98" s="60"/>
      <c r="OM98" s="60"/>
      <c r="ON98" s="60"/>
      <c r="OO98" s="60"/>
      <c r="OP98" s="60"/>
      <c r="OQ98" s="60"/>
      <c r="OR98" s="60"/>
      <c r="OS98" s="60" t="s">
        <v>47</v>
      </c>
      <c r="OT98" s="61" t="s">
        <v>328</v>
      </c>
      <c r="OU98" s="63" t="s">
        <v>328</v>
      </c>
      <c r="OV98" s="61"/>
      <c r="OW98" s="60"/>
      <c r="OX98" s="60"/>
      <c r="OY98" s="60"/>
      <c r="OZ98" s="60"/>
      <c r="PA98" s="60"/>
      <c r="PB98" s="60"/>
      <c r="PC98" s="60"/>
      <c r="PD98" s="60"/>
      <c r="PE98" s="60"/>
      <c r="PF98" s="60"/>
      <c r="PG98" s="60"/>
      <c r="PH98" s="60"/>
      <c r="PI98" s="60"/>
      <c r="PJ98" s="60"/>
      <c r="PK98" s="60"/>
      <c r="PL98" s="60"/>
      <c r="PM98" s="60"/>
      <c r="PN98" s="60" t="s">
        <v>396</v>
      </c>
      <c r="PO98" s="60" t="s">
        <v>396</v>
      </c>
      <c r="PP98" s="60" t="s">
        <v>396</v>
      </c>
      <c r="PQ98" s="60" t="s">
        <v>396</v>
      </c>
      <c r="PR98" s="60" t="s">
        <v>396</v>
      </c>
      <c r="PS98" s="60" t="s">
        <v>414</v>
      </c>
      <c r="PT98" s="60" t="s">
        <v>47</v>
      </c>
      <c r="PU98" s="60" t="s">
        <v>328</v>
      </c>
      <c r="PV98" s="60" t="s">
        <v>328</v>
      </c>
      <c r="PW98" s="60" t="s">
        <v>328</v>
      </c>
      <c r="PX98" s="60" t="s">
        <v>328</v>
      </c>
      <c r="PY98" s="60" t="s">
        <v>328</v>
      </c>
      <c r="PZ98" s="60" t="s">
        <v>328</v>
      </c>
      <c r="QA98" s="60" t="s">
        <v>328</v>
      </c>
      <c r="QB98" s="78" t="s">
        <v>328</v>
      </c>
      <c r="QC98" s="61">
        <f t="shared" si="130"/>
        <v>34</v>
      </c>
      <c r="QD98" s="60">
        <f t="shared" si="131"/>
        <v>5</v>
      </c>
      <c r="QE98" s="60">
        <f t="shared" si="140"/>
        <v>0</v>
      </c>
      <c r="QF98" s="60">
        <f t="shared" si="95"/>
        <v>1</v>
      </c>
      <c r="QG98" s="60">
        <f t="shared" si="141"/>
        <v>2</v>
      </c>
      <c r="QH98" s="60">
        <f t="shared" si="142"/>
        <v>0</v>
      </c>
      <c r="QI98" s="60">
        <f t="shared" si="143"/>
        <v>0</v>
      </c>
      <c r="QJ98" s="60">
        <f t="shared" si="144"/>
        <v>10</v>
      </c>
      <c r="QK98" s="81" t="str">
        <f t="shared" si="145"/>
        <v>ок!</v>
      </c>
      <c r="QL98" s="67">
        <v>3</v>
      </c>
      <c r="QM98" s="61"/>
      <c r="QN98" s="60"/>
      <c r="QO98" s="60"/>
      <c r="QP98" s="60"/>
      <c r="QQ98" s="60"/>
      <c r="QR98" s="60"/>
      <c r="QS98" s="60"/>
      <c r="QT98" s="60"/>
      <c r="QU98" s="60"/>
      <c r="QV98" s="60"/>
      <c r="QW98" s="60"/>
      <c r="QX98" s="60"/>
      <c r="QY98" s="60"/>
      <c r="QZ98" s="60" t="s">
        <v>414</v>
      </c>
      <c r="RA98" s="60" t="s">
        <v>414</v>
      </c>
      <c r="RB98" s="60" t="s">
        <v>414</v>
      </c>
      <c r="RC98" s="60" t="s">
        <v>360</v>
      </c>
      <c r="RD98" s="61" t="s">
        <v>328</v>
      </c>
      <c r="RE98" s="63" t="s">
        <v>328</v>
      </c>
      <c r="RF98" s="61"/>
      <c r="RG98" s="60"/>
      <c r="RH98" s="60"/>
      <c r="RI98" s="60"/>
      <c r="RJ98" s="60"/>
      <c r="RK98" s="60"/>
      <c r="RL98" s="60"/>
      <c r="RM98" s="60"/>
      <c r="RN98" s="60"/>
      <c r="RO98" s="60"/>
      <c r="RP98" s="60"/>
      <c r="RQ98" s="60"/>
      <c r="RR98" s="60"/>
      <c r="RS98" s="60"/>
      <c r="RT98" s="60"/>
      <c r="RU98" s="60"/>
      <c r="RV98" s="60"/>
      <c r="RW98" s="60" t="s">
        <v>400</v>
      </c>
      <c r="RX98" s="60" t="s">
        <v>400</v>
      </c>
      <c r="RY98" s="60" t="s">
        <v>400</v>
      </c>
      <c r="RZ98" s="60" t="s">
        <v>400</v>
      </c>
      <c r="SA98" s="60" t="s">
        <v>400</v>
      </c>
      <c r="SB98" s="60" t="s">
        <v>400</v>
      </c>
      <c r="SC98" s="60" t="s">
        <v>369</v>
      </c>
      <c r="SD98" s="60" t="s">
        <v>328</v>
      </c>
      <c r="SE98" s="60" t="s">
        <v>328</v>
      </c>
      <c r="SF98" s="60" t="s">
        <v>328</v>
      </c>
      <c r="SG98" s="60" t="s">
        <v>328</v>
      </c>
      <c r="SH98" s="60" t="s">
        <v>328</v>
      </c>
      <c r="SI98" s="60" t="s">
        <v>328</v>
      </c>
      <c r="SJ98" s="60" t="s">
        <v>328</v>
      </c>
      <c r="SK98" s="60" t="s">
        <v>328</v>
      </c>
      <c r="SL98" s="78" t="s">
        <v>328</v>
      </c>
      <c r="SM98" s="61">
        <f t="shared" si="132"/>
        <v>30</v>
      </c>
      <c r="SN98" s="60">
        <f t="shared" si="133"/>
        <v>0</v>
      </c>
      <c r="SO98" s="60">
        <f t="shared" si="146"/>
        <v>0</v>
      </c>
      <c r="SP98" s="60">
        <f t="shared" si="147"/>
        <v>9</v>
      </c>
      <c r="SQ98" s="60">
        <f t="shared" si="148"/>
        <v>2</v>
      </c>
      <c r="SR98" s="60">
        <f t="shared" si="149"/>
        <v>0</v>
      </c>
      <c r="SS98" s="60">
        <f t="shared" si="150"/>
        <v>0</v>
      </c>
      <c r="ST98" s="60">
        <f t="shared" si="151"/>
        <v>11</v>
      </c>
      <c r="SU98" s="81" t="str">
        <f t="shared" si="152"/>
        <v>ок!</v>
      </c>
      <c r="SV98" s="67">
        <v>4</v>
      </c>
      <c r="SW98" s="61"/>
      <c r="SX98" s="61"/>
      <c r="SY98" s="61"/>
      <c r="SZ98" s="61"/>
      <c r="TA98" s="60"/>
      <c r="TB98" s="60"/>
      <c r="TC98" s="60"/>
      <c r="TD98" s="60"/>
      <c r="TE98" s="60"/>
      <c r="TF98" s="60"/>
      <c r="TG98" s="60"/>
      <c r="TH98" s="60"/>
      <c r="TI98" s="60"/>
      <c r="TJ98" s="60" t="s">
        <v>398</v>
      </c>
      <c r="TK98" s="60" t="s">
        <v>398</v>
      </c>
      <c r="TL98" s="60" t="s">
        <v>398</v>
      </c>
      <c r="TM98" s="63" t="s">
        <v>398</v>
      </c>
      <c r="TN98" s="61" t="s">
        <v>328</v>
      </c>
      <c r="TO98" s="60" t="s">
        <v>328</v>
      </c>
      <c r="TP98" s="60"/>
      <c r="TQ98" s="60"/>
      <c r="TR98" s="60"/>
      <c r="TS98" s="60"/>
      <c r="TT98" s="60"/>
      <c r="TU98" s="60"/>
      <c r="TV98" s="60"/>
      <c r="TW98" s="60"/>
      <c r="TX98" s="60"/>
      <c r="TY98" s="60" t="s">
        <v>363</v>
      </c>
      <c r="TZ98" s="60" t="s">
        <v>363</v>
      </c>
      <c r="UA98" s="60" t="s">
        <v>363</v>
      </c>
      <c r="UB98" s="60" t="s">
        <v>387</v>
      </c>
      <c r="UC98" s="60" t="s">
        <v>395</v>
      </c>
      <c r="UD98" s="60" t="s">
        <v>347</v>
      </c>
      <c r="UE98" s="60" t="s">
        <v>347</v>
      </c>
      <c r="UF98" s="60" t="s">
        <v>347</v>
      </c>
      <c r="UG98" s="60" t="s">
        <v>347</v>
      </c>
      <c r="UH98" s="60" t="s">
        <v>31</v>
      </c>
      <c r="UI98" s="60" t="s">
        <v>31</v>
      </c>
      <c r="UJ98" s="60" t="s">
        <v>31</v>
      </c>
      <c r="UK98" s="60" t="s">
        <v>31</v>
      </c>
      <c r="UL98" s="60" t="s">
        <v>336</v>
      </c>
      <c r="UM98" s="60" t="s">
        <v>336</v>
      </c>
      <c r="UN98" s="60" t="s">
        <v>354</v>
      </c>
      <c r="UO98" s="60" t="s">
        <v>354</v>
      </c>
      <c r="UP98" s="60" t="s">
        <v>354</v>
      </c>
      <c r="UQ98" s="60" t="s">
        <v>354</v>
      </c>
      <c r="UR98" s="60" t="s">
        <v>354</v>
      </c>
      <c r="US98" s="60" t="s">
        <v>354</v>
      </c>
      <c r="UT98" s="60" t="s">
        <v>354</v>
      </c>
      <c r="UU98" s="60" t="s">
        <v>354</v>
      </c>
      <c r="UV98" s="63" t="s">
        <v>354</v>
      </c>
      <c r="UW98" s="61">
        <f t="shared" si="153"/>
        <v>22</v>
      </c>
      <c r="UX98" s="60">
        <f t="shared" si="154"/>
        <v>0</v>
      </c>
      <c r="UY98" s="60">
        <f t="shared" si="155"/>
        <v>4</v>
      </c>
      <c r="UZ98" s="60">
        <f t="shared" si="161"/>
        <v>8</v>
      </c>
      <c r="VA98" s="60">
        <f t="shared" si="156"/>
        <v>1</v>
      </c>
      <c r="VB98" s="60">
        <f t="shared" si="157"/>
        <v>4</v>
      </c>
      <c r="VC98" s="60">
        <f t="shared" si="158"/>
        <v>2</v>
      </c>
      <c r="VD98" s="60">
        <f t="shared" si="159"/>
        <v>2</v>
      </c>
      <c r="VE98" s="81" t="str">
        <f t="shared" si="160"/>
        <v>ок!</v>
      </c>
    </row>
    <row r="99" spans="1:577" hidden="1" x14ac:dyDescent="0.25">
      <c r="A99" s="70" t="str">
        <f t="shared" si="124"/>
        <v>У38.02.01 Экономика и бухучет(2014)9 кл., очная</v>
      </c>
      <c r="B99" s="177" t="s">
        <v>677</v>
      </c>
      <c r="C99" s="178" t="s">
        <v>92</v>
      </c>
      <c r="D99" s="178" t="s">
        <v>350</v>
      </c>
      <c r="E99" s="178"/>
      <c r="F99" s="177">
        <v>2016</v>
      </c>
      <c r="G99" s="191">
        <f t="shared" ref="G99:G110" si="162">MATCH(1,$T99:$XFD99,0)</f>
        <v>311</v>
      </c>
      <c r="H99" s="191">
        <f t="shared" ref="H99:H110" si="163">MATCH("~*",$T99:$XFD99,0)-MATCH(1,$T99:$XFD99,0)</f>
        <v>230</v>
      </c>
      <c r="I99" s="191">
        <f>IF(VLOOKUP(B99,ФГОС!A$3:U$34,5,FALSE)=INT(H99/62),INT(H99/62),"ОШ!")</f>
        <v>3</v>
      </c>
      <c r="J99" s="191">
        <f>IF(VLOOKUP(B99,ФГОС!A$3:U$34,6,FALSE)=INT(MOD(H99,62)/4.332),INT(MOD(H99,62)/4.332),"ОШ!")</f>
        <v>10</v>
      </c>
      <c r="K99" s="191">
        <f t="shared" ref="K99:K110" si="164">SUMIF($T$1:$XFD$1,$K$1,$T99:$XFD99)</f>
        <v>134</v>
      </c>
      <c r="L99" s="191">
        <f t="shared" ref="L99:L110" si="165">SUMIF($T$1:$XFD$1,$L$1,$T99:$XFD99)</f>
        <v>6</v>
      </c>
      <c r="M99" s="191">
        <f t="shared" ref="M99:M110" si="166">SUMIF($T$1:$XFD$1,$M$1,$T99:$XFD99)</f>
        <v>8</v>
      </c>
      <c r="N99" s="191">
        <f t="shared" ref="N99:N110" si="167">SUMIF($T$1:$XFD$1,$N$1,$T99:$XFD99)</f>
        <v>4</v>
      </c>
      <c r="O99" s="191">
        <f t="shared" ref="O99:O110" si="168">SUMIF($T$1:$XFD$1,$O$1,$T99:$XFD99)</f>
        <v>7</v>
      </c>
      <c r="P99" s="191">
        <f t="shared" ref="P99:P110" si="169">SUMIF($T$1:$XFD$1,$P$1,$T99:$XFD99)</f>
        <v>4</v>
      </c>
      <c r="Q99" s="191">
        <f t="shared" ref="Q99:Q110" si="170">SUMIF($T$1:$XFD$1,$Q$1,$T99:$XFD99)</f>
        <v>2</v>
      </c>
      <c r="R99" s="191">
        <f t="shared" ref="R99:R110" si="171">SUMIF($T$1:$XFD$1,$R$1,$T99:$XFD99)</f>
        <v>34</v>
      </c>
      <c r="S99" s="237" t="str">
        <f>IF(VLOOKUP(B99,ФГОС!A$3:U$34,21,FALSE)=SUM(K99:R99),"ок!","ОШ!")</f>
        <v>ок!</v>
      </c>
      <c r="LR99" s="67">
        <v>1</v>
      </c>
      <c r="LS99" s="61"/>
      <c r="LT99" s="60"/>
      <c r="LU99" s="60"/>
      <c r="LV99" s="60"/>
      <c r="LW99" s="60"/>
      <c r="LX99" s="60"/>
      <c r="LY99" s="60"/>
      <c r="LZ99" s="60"/>
      <c r="MA99" s="60"/>
      <c r="MB99" s="60"/>
      <c r="MC99" s="60"/>
      <c r="MD99" s="60"/>
      <c r="ME99" s="60"/>
      <c r="MF99" s="60"/>
      <c r="MG99" s="60"/>
      <c r="MH99" s="60"/>
      <c r="MI99" s="60"/>
      <c r="MJ99" s="61" t="s">
        <v>328</v>
      </c>
      <c r="MK99" s="63" t="s">
        <v>328</v>
      </c>
      <c r="ML99" s="61"/>
      <c r="MM99" s="60"/>
      <c r="MN99" s="60"/>
      <c r="MO99" s="60"/>
      <c r="MP99" s="60"/>
      <c r="MQ99" s="60"/>
      <c r="MR99" s="60"/>
      <c r="MS99" s="60"/>
      <c r="MT99" s="60"/>
      <c r="MU99" s="60"/>
      <c r="MV99" s="60" t="s">
        <v>328</v>
      </c>
      <c r="MW99" s="60"/>
      <c r="MX99" s="60"/>
      <c r="MY99" s="60"/>
      <c r="MZ99" s="60"/>
      <c r="NA99" s="60"/>
      <c r="NB99" s="60"/>
      <c r="NC99" s="60"/>
      <c r="ND99" s="60"/>
      <c r="NE99" s="60"/>
      <c r="NF99" s="60"/>
      <c r="NG99" s="60"/>
      <c r="NH99" s="60"/>
      <c r="NI99" s="60" t="s">
        <v>47</v>
      </c>
      <c r="NJ99" s="60" t="s">
        <v>47</v>
      </c>
      <c r="NK99" s="60" t="s">
        <v>328</v>
      </c>
      <c r="NL99" s="60" t="s">
        <v>328</v>
      </c>
      <c r="NM99" s="60" t="s">
        <v>328</v>
      </c>
      <c r="NN99" s="60" t="s">
        <v>328</v>
      </c>
      <c r="NO99" s="60" t="s">
        <v>328</v>
      </c>
      <c r="NP99" s="60" t="s">
        <v>328</v>
      </c>
      <c r="NQ99" s="60" t="s">
        <v>328</v>
      </c>
      <c r="NR99" s="78" t="s">
        <v>328</v>
      </c>
      <c r="NS99" s="61">
        <f t="shared" si="128"/>
        <v>39</v>
      </c>
      <c r="NT99" s="60">
        <f t="shared" si="129"/>
        <v>0</v>
      </c>
      <c r="NU99" s="60">
        <f t="shared" si="134"/>
        <v>0</v>
      </c>
      <c r="NV99" s="60">
        <f t="shared" si="79"/>
        <v>0</v>
      </c>
      <c r="NW99" s="60">
        <f t="shared" si="135"/>
        <v>2</v>
      </c>
      <c r="NX99" s="60">
        <f t="shared" si="136"/>
        <v>0</v>
      </c>
      <c r="NY99" s="60">
        <f t="shared" si="137"/>
        <v>0</v>
      </c>
      <c r="NZ99" s="60">
        <f t="shared" si="138"/>
        <v>11</v>
      </c>
      <c r="OA99" s="81" t="str">
        <f t="shared" si="139"/>
        <v>ок!</v>
      </c>
      <c r="OB99" s="80">
        <v>2</v>
      </c>
      <c r="OC99" s="61"/>
      <c r="OD99" s="60"/>
      <c r="OE99" s="60"/>
      <c r="OF99" s="60"/>
      <c r="OG99" s="60"/>
      <c r="OH99" s="60"/>
      <c r="OI99" s="60"/>
      <c r="OJ99" s="60"/>
      <c r="OK99" s="60"/>
      <c r="OL99" s="60"/>
      <c r="OM99" s="60"/>
      <c r="ON99" s="60"/>
      <c r="OO99" s="60"/>
      <c r="OP99" s="60"/>
      <c r="OQ99" s="60"/>
      <c r="OR99" s="60"/>
      <c r="OS99" s="60"/>
      <c r="OT99" s="61" t="s">
        <v>328</v>
      </c>
      <c r="OU99" s="63" t="s">
        <v>328</v>
      </c>
      <c r="OV99" s="61"/>
      <c r="OW99" s="60"/>
      <c r="OX99" s="60"/>
      <c r="OY99" s="60"/>
      <c r="OZ99" s="60"/>
      <c r="PA99" s="60"/>
      <c r="PB99" s="60"/>
      <c r="PC99" s="60"/>
      <c r="PD99" s="60"/>
      <c r="PE99" s="60"/>
      <c r="PF99" s="60"/>
      <c r="PG99" s="60"/>
      <c r="PH99" s="60"/>
      <c r="PI99" s="60"/>
      <c r="PJ99" s="60"/>
      <c r="PK99" s="60"/>
      <c r="PL99" s="60"/>
      <c r="PM99" s="60"/>
      <c r="PN99" s="60"/>
      <c r="PO99" s="60"/>
      <c r="PP99" s="60"/>
      <c r="PQ99" s="60" t="s">
        <v>714</v>
      </c>
      <c r="PR99" s="60" t="s">
        <v>419</v>
      </c>
      <c r="PS99" s="60" t="s">
        <v>359</v>
      </c>
      <c r="PT99" s="60" t="s">
        <v>328</v>
      </c>
      <c r="PU99" s="60" t="s">
        <v>328</v>
      </c>
      <c r="PV99" s="60" t="s">
        <v>328</v>
      </c>
      <c r="PW99" s="60" t="s">
        <v>328</v>
      </c>
      <c r="PX99" s="60" t="s">
        <v>328</v>
      </c>
      <c r="PY99" s="60" t="s">
        <v>328</v>
      </c>
      <c r="PZ99" s="60" t="s">
        <v>328</v>
      </c>
      <c r="QA99" s="60" t="s">
        <v>328</v>
      </c>
      <c r="QB99" s="78" t="s">
        <v>328</v>
      </c>
      <c r="QC99" s="61">
        <f t="shared" si="130"/>
        <v>38</v>
      </c>
      <c r="QD99" s="60">
        <f t="shared" si="131"/>
        <v>1</v>
      </c>
      <c r="QE99" s="60">
        <f t="shared" si="140"/>
        <v>0</v>
      </c>
      <c r="QF99" s="60">
        <f t="shared" si="95"/>
        <v>1</v>
      </c>
      <c r="QG99" s="60">
        <f t="shared" si="141"/>
        <v>1</v>
      </c>
      <c r="QH99" s="60">
        <f t="shared" si="142"/>
        <v>0</v>
      </c>
      <c r="QI99" s="60">
        <f t="shared" si="143"/>
        <v>0</v>
      </c>
      <c r="QJ99" s="60">
        <f t="shared" si="144"/>
        <v>11</v>
      </c>
      <c r="QK99" s="81" t="str">
        <f t="shared" si="145"/>
        <v>ок!</v>
      </c>
      <c r="QL99" s="67">
        <v>3</v>
      </c>
      <c r="QM99" s="61"/>
      <c r="QN99" s="60"/>
      <c r="QO99" s="60"/>
      <c r="QP99" s="60"/>
      <c r="QQ99" s="60"/>
      <c r="QR99" s="60"/>
      <c r="QS99" s="60"/>
      <c r="QT99" s="60"/>
      <c r="QU99" s="60"/>
      <c r="QV99" s="60"/>
      <c r="QW99" s="60"/>
      <c r="QX99" s="60"/>
      <c r="QY99" s="60"/>
      <c r="QZ99" s="60" t="s">
        <v>715</v>
      </c>
      <c r="RA99" s="60" t="s">
        <v>406</v>
      </c>
      <c r="RB99" s="60" t="s">
        <v>406</v>
      </c>
      <c r="RC99" s="60" t="s">
        <v>369</v>
      </c>
      <c r="RD99" s="61" t="s">
        <v>328</v>
      </c>
      <c r="RE99" s="63" t="s">
        <v>328</v>
      </c>
      <c r="RF99" s="61"/>
      <c r="RG99" s="60"/>
      <c r="RH99" s="60"/>
      <c r="RI99" s="60"/>
      <c r="RJ99" s="60"/>
      <c r="RK99" s="60"/>
      <c r="RL99" s="60"/>
      <c r="RM99" s="60"/>
      <c r="RN99" s="60"/>
      <c r="RO99" s="60"/>
      <c r="RP99" s="60"/>
      <c r="RQ99" s="60"/>
      <c r="RR99" s="60"/>
      <c r="RS99" s="60"/>
      <c r="RT99" s="60"/>
      <c r="RU99" s="60"/>
      <c r="RV99" s="60"/>
      <c r="RW99" s="60"/>
      <c r="RX99" s="60"/>
      <c r="RY99" s="60"/>
      <c r="RZ99" s="60"/>
      <c r="SA99" s="60" t="s">
        <v>716</v>
      </c>
      <c r="SB99" s="60" t="s">
        <v>409</v>
      </c>
      <c r="SC99" s="60" t="s">
        <v>409</v>
      </c>
      <c r="SD99" s="60" t="s">
        <v>370</v>
      </c>
      <c r="SE99" s="60" t="s">
        <v>328</v>
      </c>
      <c r="SF99" s="60" t="s">
        <v>328</v>
      </c>
      <c r="SG99" s="60" t="s">
        <v>328</v>
      </c>
      <c r="SH99" s="60" t="s">
        <v>328</v>
      </c>
      <c r="SI99" s="60" t="s">
        <v>328</v>
      </c>
      <c r="SJ99" s="60" t="s">
        <v>328</v>
      </c>
      <c r="SK99" s="60" t="s">
        <v>328</v>
      </c>
      <c r="SL99" s="78" t="s">
        <v>328</v>
      </c>
      <c r="SM99" s="61">
        <f t="shared" si="132"/>
        <v>34</v>
      </c>
      <c r="SN99" s="60">
        <f t="shared" si="133"/>
        <v>2</v>
      </c>
      <c r="SO99" s="60">
        <f t="shared" si="146"/>
        <v>0</v>
      </c>
      <c r="SP99" s="60">
        <f t="shared" si="147"/>
        <v>4</v>
      </c>
      <c r="SQ99" s="60">
        <f t="shared" si="148"/>
        <v>2</v>
      </c>
      <c r="SR99" s="60">
        <f t="shared" si="149"/>
        <v>0</v>
      </c>
      <c r="SS99" s="60">
        <f t="shared" si="150"/>
        <v>0</v>
      </c>
      <c r="ST99" s="60">
        <f t="shared" si="151"/>
        <v>10</v>
      </c>
      <c r="SU99" s="81" t="str">
        <f t="shared" si="152"/>
        <v>ок!</v>
      </c>
      <c r="SV99" s="67">
        <v>4</v>
      </c>
      <c r="SW99" s="61"/>
      <c r="SX99" s="61"/>
      <c r="SY99" s="61"/>
      <c r="SZ99" s="61"/>
      <c r="TA99" s="60"/>
      <c r="TB99" s="60"/>
      <c r="TC99" s="60"/>
      <c r="TD99" s="60"/>
      <c r="TE99" s="60"/>
      <c r="TF99" s="60"/>
      <c r="TG99" s="60"/>
      <c r="TH99" s="60"/>
      <c r="TI99" s="60"/>
      <c r="TJ99" s="60"/>
      <c r="TK99" s="60" t="s">
        <v>719</v>
      </c>
      <c r="TL99" s="60" t="s">
        <v>376</v>
      </c>
      <c r="TM99" s="63" t="s">
        <v>366</v>
      </c>
      <c r="TN99" s="61" t="s">
        <v>328</v>
      </c>
      <c r="TO99" s="60" t="s">
        <v>328</v>
      </c>
      <c r="TP99" s="60"/>
      <c r="TQ99" s="60"/>
      <c r="TR99" s="60"/>
      <c r="TS99" s="60"/>
      <c r="TT99" s="60"/>
      <c r="TU99" s="60"/>
      <c r="TV99" s="60"/>
      <c r="TW99" s="60"/>
      <c r="TX99" s="60"/>
      <c r="TY99" s="60" t="s">
        <v>720</v>
      </c>
      <c r="TZ99" s="60" t="s">
        <v>717</v>
      </c>
      <c r="UA99" s="60" t="s">
        <v>377</v>
      </c>
      <c r="UB99" s="60" t="s">
        <v>378</v>
      </c>
      <c r="UC99" s="60" t="s">
        <v>374</v>
      </c>
      <c r="UD99" s="60" t="s">
        <v>347</v>
      </c>
      <c r="UE99" s="60" t="s">
        <v>347</v>
      </c>
      <c r="UF99" s="60" t="s">
        <v>347</v>
      </c>
      <c r="UG99" s="60" t="s">
        <v>347</v>
      </c>
      <c r="UH99" s="60" t="s">
        <v>31</v>
      </c>
      <c r="UI99" s="60" t="s">
        <v>31</v>
      </c>
      <c r="UJ99" s="60" t="s">
        <v>31</v>
      </c>
      <c r="UK99" s="60" t="s">
        <v>31</v>
      </c>
      <c r="UL99" s="60" t="s">
        <v>336</v>
      </c>
      <c r="UM99" s="60" t="s">
        <v>336</v>
      </c>
      <c r="UN99" s="60" t="s">
        <v>354</v>
      </c>
      <c r="UO99" s="60" t="s">
        <v>354</v>
      </c>
      <c r="UP99" s="60" t="s">
        <v>354</v>
      </c>
      <c r="UQ99" s="60" t="s">
        <v>354</v>
      </c>
      <c r="UR99" s="60" t="s">
        <v>354</v>
      </c>
      <c r="US99" s="60" t="s">
        <v>354</v>
      </c>
      <c r="UT99" s="60" t="s">
        <v>354</v>
      </c>
      <c r="UU99" s="60" t="s">
        <v>354</v>
      </c>
      <c r="UV99" s="63" t="s">
        <v>354</v>
      </c>
      <c r="UW99" s="61">
        <f t="shared" si="153"/>
        <v>23</v>
      </c>
      <c r="UX99" s="60">
        <f t="shared" si="154"/>
        <v>3</v>
      </c>
      <c r="UY99" s="60">
        <f t="shared" si="155"/>
        <v>4</v>
      </c>
      <c r="UZ99" s="60">
        <f t="shared" si="161"/>
        <v>3</v>
      </c>
      <c r="VA99" s="60">
        <f t="shared" si="156"/>
        <v>2</v>
      </c>
      <c r="VB99" s="60">
        <f t="shared" si="157"/>
        <v>4</v>
      </c>
      <c r="VC99" s="60">
        <f t="shared" si="158"/>
        <v>2</v>
      </c>
      <c r="VD99" s="60">
        <f t="shared" si="159"/>
        <v>2</v>
      </c>
      <c r="VE99" s="81" t="str">
        <f t="shared" si="160"/>
        <v>ок!</v>
      </c>
    </row>
    <row r="100" spans="1:577" hidden="1" x14ac:dyDescent="0.25">
      <c r="A100" s="70" t="str">
        <f t="shared" si="124"/>
        <v>Б38.02.03 Логистика(2014)9 кл., очная</v>
      </c>
      <c r="B100" s="177" t="s">
        <v>661</v>
      </c>
      <c r="C100" s="178" t="s">
        <v>92</v>
      </c>
      <c r="D100" s="178" t="s">
        <v>350</v>
      </c>
      <c r="E100" s="178"/>
      <c r="F100" s="177">
        <v>2016</v>
      </c>
      <c r="G100" s="191">
        <f t="shared" si="162"/>
        <v>311</v>
      </c>
      <c r="H100" s="191">
        <f t="shared" si="163"/>
        <v>168</v>
      </c>
      <c r="I100" s="191">
        <f>IF(VLOOKUP(B100,ФГОС!A$3:U$34,5,FALSE)=INT(H100/62),INT(H100/62),"ОШ!")</f>
        <v>2</v>
      </c>
      <c r="J100" s="191">
        <f>IF(VLOOKUP(B100,ФГОС!A$3:U$34,6,FALSE)=INT(MOD(H100,62)/4.332),INT(MOD(H100,62)/4.332),"ОШ!")</f>
        <v>10</v>
      </c>
      <c r="K100" s="191">
        <f t="shared" si="164"/>
        <v>98</v>
      </c>
      <c r="L100" s="191">
        <f t="shared" si="165"/>
        <v>4</v>
      </c>
      <c r="M100" s="191">
        <f t="shared" si="166"/>
        <v>6</v>
      </c>
      <c r="N100" s="191">
        <f t="shared" si="167"/>
        <v>4</v>
      </c>
      <c r="O100" s="191">
        <f t="shared" si="168"/>
        <v>5</v>
      </c>
      <c r="P100" s="191">
        <f t="shared" si="169"/>
        <v>4</v>
      </c>
      <c r="Q100" s="191">
        <f t="shared" si="170"/>
        <v>2</v>
      </c>
      <c r="R100" s="191">
        <f t="shared" si="171"/>
        <v>24</v>
      </c>
      <c r="S100" s="237" t="str">
        <f>IF(VLOOKUP(B100,ФГОС!A$3:U$34,21,FALSE)=SUM(K100:R100),"ок!","ОШ!")</f>
        <v>ок!</v>
      </c>
      <c r="LR100" s="67">
        <v>1</v>
      </c>
      <c r="LS100" s="61"/>
      <c r="LT100" s="60"/>
      <c r="LU100" s="60"/>
      <c r="LV100" s="60"/>
      <c r="LW100" s="60"/>
      <c r="LX100" s="60"/>
      <c r="LY100" s="60"/>
      <c r="LZ100" s="60"/>
      <c r="MA100" s="60"/>
      <c r="MB100" s="60"/>
      <c r="MC100" s="60"/>
      <c r="MD100" s="60"/>
      <c r="ME100" s="60"/>
      <c r="MF100" s="60"/>
      <c r="MG100" s="60"/>
      <c r="MH100" s="60"/>
      <c r="MI100" s="60"/>
      <c r="MJ100" s="61" t="s">
        <v>328</v>
      </c>
      <c r="MK100" s="63" t="s">
        <v>328</v>
      </c>
      <c r="ML100" s="61"/>
      <c r="MM100" s="60"/>
      <c r="MN100" s="60"/>
      <c r="MO100" s="60"/>
      <c r="MP100" s="60"/>
      <c r="MQ100" s="60"/>
      <c r="MR100" s="60"/>
      <c r="MS100" s="60"/>
      <c r="MT100" s="60"/>
      <c r="MU100" s="60"/>
      <c r="MV100" s="60" t="s">
        <v>328</v>
      </c>
      <c r="MW100" s="60"/>
      <c r="MX100" s="60"/>
      <c r="MY100" s="60"/>
      <c r="MZ100" s="60"/>
      <c r="NA100" s="60"/>
      <c r="NB100" s="60"/>
      <c r="NC100" s="60"/>
      <c r="ND100" s="60"/>
      <c r="NE100" s="60"/>
      <c r="NF100" s="60"/>
      <c r="NG100" s="60"/>
      <c r="NH100" s="60"/>
      <c r="NI100" s="60" t="s">
        <v>47</v>
      </c>
      <c r="NJ100" s="60" t="s">
        <v>47</v>
      </c>
      <c r="NK100" s="60" t="s">
        <v>328</v>
      </c>
      <c r="NL100" s="60" t="s">
        <v>328</v>
      </c>
      <c r="NM100" s="60" t="s">
        <v>328</v>
      </c>
      <c r="NN100" s="60" t="s">
        <v>328</v>
      </c>
      <c r="NO100" s="60" t="s">
        <v>328</v>
      </c>
      <c r="NP100" s="60" t="s">
        <v>328</v>
      </c>
      <c r="NQ100" s="60" t="s">
        <v>328</v>
      </c>
      <c r="NR100" s="78" t="s">
        <v>328</v>
      </c>
      <c r="NS100" s="61">
        <f t="shared" si="128"/>
        <v>39</v>
      </c>
      <c r="NT100" s="60">
        <f t="shared" si="129"/>
        <v>0</v>
      </c>
      <c r="NU100" s="60">
        <f t="shared" si="134"/>
        <v>0</v>
      </c>
      <c r="NV100" s="60">
        <f t="shared" si="79"/>
        <v>0</v>
      </c>
      <c r="NW100" s="60">
        <f t="shared" si="135"/>
        <v>2</v>
      </c>
      <c r="NX100" s="60">
        <f t="shared" si="136"/>
        <v>0</v>
      </c>
      <c r="NY100" s="60">
        <f t="shared" si="137"/>
        <v>0</v>
      </c>
      <c r="NZ100" s="60">
        <f t="shared" si="138"/>
        <v>11</v>
      </c>
      <c r="OA100" s="81" t="str">
        <f t="shared" si="139"/>
        <v>ок!</v>
      </c>
      <c r="OB100" s="80">
        <v>2</v>
      </c>
      <c r="OC100" s="61"/>
      <c r="OD100" s="60"/>
      <c r="OE100" s="60"/>
      <c r="OF100" s="60"/>
      <c r="OG100" s="60"/>
      <c r="OH100" s="60"/>
      <c r="OI100" s="60"/>
      <c r="OJ100" s="60"/>
      <c r="OK100" s="60"/>
      <c r="OL100" s="60"/>
      <c r="OM100" s="60"/>
      <c r="ON100" s="60"/>
      <c r="OO100" s="60"/>
      <c r="OP100" s="60"/>
      <c r="OQ100" s="60"/>
      <c r="OR100" s="60"/>
      <c r="OS100" s="60"/>
      <c r="OT100" s="61" t="s">
        <v>328</v>
      </c>
      <c r="OU100" s="63" t="s">
        <v>328</v>
      </c>
      <c r="OV100" s="61"/>
      <c r="OW100" s="60"/>
      <c r="OX100" s="60"/>
      <c r="OY100" s="60"/>
      <c r="OZ100" s="60"/>
      <c r="PA100" s="60"/>
      <c r="PB100" s="60"/>
      <c r="PC100" s="60"/>
      <c r="PD100" s="60"/>
      <c r="PE100" s="60"/>
      <c r="PF100" s="60"/>
      <c r="PG100" s="60"/>
      <c r="PH100" s="60"/>
      <c r="PI100" s="60"/>
      <c r="PJ100" s="60"/>
      <c r="PK100" s="60"/>
      <c r="PL100" s="60"/>
      <c r="PM100" s="60"/>
      <c r="PN100" s="60" t="s">
        <v>362</v>
      </c>
      <c r="PO100" s="60" t="s">
        <v>375</v>
      </c>
      <c r="PP100" s="60" t="s">
        <v>406</v>
      </c>
      <c r="PQ100" s="60" t="s">
        <v>409</v>
      </c>
      <c r="PR100" s="60" t="s">
        <v>409</v>
      </c>
      <c r="PS100" s="60" t="s">
        <v>371</v>
      </c>
      <c r="PT100" s="60" t="s">
        <v>328</v>
      </c>
      <c r="PU100" s="60" t="s">
        <v>328</v>
      </c>
      <c r="PV100" s="60" t="s">
        <v>328</v>
      </c>
      <c r="PW100" s="60" t="s">
        <v>328</v>
      </c>
      <c r="PX100" s="60" t="s">
        <v>328</v>
      </c>
      <c r="PY100" s="60" t="s">
        <v>328</v>
      </c>
      <c r="PZ100" s="60" t="s">
        <v>328</v>
      </c>
      <c r="QA100" s="60" t="s">
        <v>328</v>
      </c>
      <c r="QB100" s="78" t="s">
        <v>328</v>
      </c>
      <c r="QC100" s="61">
        <f t="shared" si="130"/>
        <v>35</v>
      </c>
      <c r="QD100" s="60">
        <f t="shared" si="131"/>
        <v>2</v>
      </c>
      <c r="QE100" s="60">
        <f t="shared" si="140"/>
        <v>0</v>
      </c>
      <c r="QF100" s="60">
        <f t="shared" si="95"/>
        <v>3</v>
      </c>
      <c r="QG100" s="60">
        <f t="shared" si="141"/>
        <v>1</v>
      </c>
      <c r="QH100" s="60">
        <f t="shared" si="142"/>
        <v>0</v>
      </c>
      <c r="QI100" s="60">
        <f t="shared" si="143"/>
        <v>0</v>
      </c>
      <c r="QJ100" s="60">
        <f t="shared" si="144"/>
        <v>11</v>
      </c>
      <c r="QK100" s="81" t="str">
        <f t="shared" si="145"/>
        <v>ок!</v>
      </c>
      <c r="QL100" s="67">
        <v>3</v>
      </c>
      <c r="QM100" s="61"/>
      <c r="QN100" s="60"/>
      <c r="QO100" s="60"/>
      <c r="QP100" s="60"/>
      <c r="QQ100" s="60"/>
      <c r="QR100" s="60"/>
      <c r="QS100" s="60"/>
      <c r="QT100" s="60"/>
      <c r="QU100" s="60"/>
      <c r="QV100" s="60"/>
      <c r="QW100" s="60"/>
      <c r="QX100" s="60"/>
      <c r="QY100" s="60"/>
      <c r="QZ100" s="60"/>
      <c r="RA100" s="60" t="s">
        <v>719</v>
      </c>
      <c r="RB100" s="60" t="s">
        <v>376</v>
      </c>
      <c r="RC100" s="60" t="s">
        <v>366</v>
      </c>
      <c r="RD100" s="61" t="s">
        <v>328</v>
      </c>
      <c r="RE100" s="63" t="s">
        <v>328</v>
      </c>
      <c r="RF100" s="61"/>
      <c r="RG100" s="60"/>
      <c r="RH100" s="60"/>
      <c r="RI100" s="60"/>
      <c r="RJ100" s="60"/>
      <c r="RK100" s="60"/>
      <c r="RL100" s="60"/>
      <c r="RM100" s="60"/>
      <c r="RN100" s="60"/>
      <c r="RO100" s="60"/>
      <c r="RP100" s="60" t="s">
        <v>720</v>
      </c>
      <c r="RQ100" s="60" t="s">
        <v>377</v>
      </c>
      <c r="RR100" s="60" t="s">
        <v>377</v>
      </c>
      <c r="RS100" s="60" t="s">
        <v>360</v>
      </c>
      <c r="RT100" s="60" t="s">
        <v>347</v>
      </c>
      <c r="RU100" s="60" t="s">
        <v>347</v>
      </c>
      <c r="RV100" s="60" t="s">
        <v>347</v>
      </c>
      <c r="RW100" s="60" t="s">
        <v>347</v>
      </c>
      <c r="RX100" s="60" t="s">
        <v>31</v>
      </c>
      <c r="RY100" s="60" t="s">
        <v>31</v>
      </c>
      <c r="RZ100" s="60" t="s">
        <v>31</v>
      </c>
      <c r="SA100" s="60" t="s">
        <v>31</v>
      </c>
      <c r="SB100" s="60" t="s">
        <v>336</v>
      </c>
      <c r="SC100" s="60" t="s">
        <v>336</v>
      </c>
      <c r="SD100" s="60" t="s">
        <v>354</v>
      </c>
      <c r="SE100" s="60" t="s">
        <v>354</v>
      </c>
      <c r="SF100" s="60" t="s">
        <v>354</v>
      </c>
      <c r="SG100" s="60" t="s">
        <v>354</v>
      </c>
      <c r="SH100" s="60" t="s">
        <v>354</v>
      </c>
      <c r="SI100" s="60" t="s">
        <v>354</v>
      </c>
      <c r="SJ100" s="60" t="s">
        <v>354</v>
      </c>
      <c r="SK100" s="60" t="s">
        <v>354</v>
      </c>
      <c r="SL100" s="78" t="s">
        <v>354</v>
      </c>
      <c r="SM100" s="61">
        <f t="shared" si="132"/>
        <v>24</v>
      </c>
      <c r="SN100" s="60">
        <f t="shared" si="133"/>
        <v>2</v>
      </c>
      <c r="SO100" s="60">
        <f t="shared" si="146"/>
        <v>4</v>
      </c>
      <c r="SP100" s="60">
        <f t="shared" si="147"/>
        <v>3</v>
      </c>
      <c r="SQ100" s="60">
        <f t="shared" si="148"/>
        <v>2</v>
      </c>
      <c r="SR100" s="60">
        <f t="shared" si="149"/>
        <v>4</v>
      </c>
      <c r="SS100" s="60">
        <f t="shared" si="150"/>
        <v>2</v>
      </c>
      <c r="ST100" s="60">
        <f t="shared" si="151"/>
        <v>2</v>
      </c>
      <c r="SU100" s="81" t="str">
        <f t="shared" si="152"/>
        <v>ок!</v>
      </c>
      <c r="UW100" s="61"/>
      <c r="UX100" s="60"/>
      <c r="UY100" s="60"/>
      <c r="UZ100" s="60"/>
      <c r="VA100" s="60"/>
      <c r="VB100" s="60"/>
      <c r="VC100" s="60"/>
      <c r="VD100" s="60"/>
      <c r="VE100" s="81"/>
    </row>
    <row r="101" spans="1:577" hidden="1" x14ac:dyDescent="0.25">
      <c r="A101" s="70" t="str">
        <f t="shared" si="124"/>
        <v>Б15.02.08 ТехМаш(2014)11 кл., очно-заочная</v>
      </c>
      <c r="B101" s="177" t="s">
        <v>654</v>
      </c>
      <c r="C101" s="178" t="s">
        <v>94</v>
      </c>
      <c r="D101" s="178" t="s">
        <v>355</v>
      </c>
      <c r="E101" s="178"/>
      <c r="F101" s="177">
        <v>2016</v>
      </c>
      <c r="G101" s="191">
        <f t="shared" si="162"/>
        <v>311</v>
      </c>
      <c r="H101" s="191">
        <f t="shared" si="163"/>
        <v>230</v>
      </c>
      <c r="I101" s="191" t="str">
        <f>IF(VLOOKUP(B101,ФГОС!A$3:U$34,5,FALSE)=INT(H101/62),INT(H101/62),"ОШ!")</f>
        <v>ОШ!</v>
      </c>
      <c r="J101" s="191">
        <f>IF(VLOOKUP(B101,ФГОС!A$3:U$34,6,FALSE)=INT(MOD(H101,62)/4.332),INT(MOD(H101,62)/4.332),"ОШ!")</f>
        <v>10</v>
      </c>
      <c r="K101" s="191">
        <f t="shared" si="164"/>
        <v>141</v>
      </c>
      <c r="L101" s="191">
        <f t="shared" si="165"/>
        <v>0</v>
      </c>
      <c r="M101" s="191">
        <f t="shared" si="166"/>
        <v>6</v>
      </c>
      <c r="N101" s="191">
        <f t="shared" si="167"/>
        <v>4</v>
      </c>
      <c r="O101" s="191">
        <f t="shared" si="168"/>
        <v>7</v>
      </c>
      <c r="P101" s="191">
        <f t="shared" si="169"/>
        <v>4</v>
      </c>
      <c r="Q101" s="191">
        <f t="shared" si="170"/>
        <v>2</v>
      </c>
      <c r="R101" s="191">
        <f t="shared" si="171"/>
        <v>35</v>
      </c>
      <c r="S101" s="237" t="str">
        <f>IF(VLOOKUP(B101,ФГОС!A$3:U$34,21,FALSE)=SUM(K101:R101),"ок!","ОШ!")</f>
        <v>ОШ!</v>
      </c>
      <c r="GX101" s="68"/>
      <c r="GY101" s="68"/>
      <c r="GZ101" s="68"/>
      <c r="HA101" s="68"/>
      <c r="HB101" s="68"/>
      <c r="HC101" s="68"/>
      <c r="HD101" s="68"/>
      <c r="HE101" s="68"/>
      <c r="HF101" s="68"/>
      <c r="HG101" s="68"/>
      <c r="HH101" s="68"/>
      <c r="HI101" s="68"/>
      <c r="HJ101" s="68"/>
      <c r="HK101" s="68"/>
      <c r="HL101" s="68"/>
      <c r="HM101" s="68"/>
      <c r="HN101" s="68"/>
      <c r="HO101" s="68"/>
      <c r="HP101" s="68"/>
      <c r="HQ101" s="68"/>
      <c r="HR101" s="68"/>
      <c r="HS101" s="68"/>
      <c r="HT101" s="68"/>
      <c r="HU101" s="68"/>
      <c r="HV101" s="68"/>
      <c r="HW101" s="68"/>
      <c r="HX101" s="68"/>
      <c r="HY101" s="68"/>
      <c r="HZ101" s="68"/>
      <c r="IA101" s="68"/>
      <c r="IB101" s="68"/>
      <c r="IC101" s="68"/>
      <c r="ID101" s="68"/>
      <c r="IE101" s="68"/>
      <c r="IF101" s="68"/>
      <c r="IG101" s="68"/>
      <c r="IH101" s="68"/>
      <c r="II101" s="68"/>
      <c r="IJ101" s="68"/>
      <c r="IK101" s="68"/>
      <c r="IL101" s="68"/>
      <c r="IM101" s="68"/>
      <c r="IN101" s="68"/>
      <c r="IO101" s="68"/>
      <c r="IP101" s="68"/>
      <c r="IQ101" s="68"/>
      <c r="IR101" s="68"/>
      <c r="IS101" s="68"/>
      <c r="IT101" s="68"/>
      <c r="IU101" s="68"/>
      <c r="IV101" s="68"/>
      <c r="IW101" s="68"/>
      <c r="IX101" s="68"/>
      <c r="IY101" s="68"/>
      <c r="IZ101" s="68"/>
      <c r="JA101" s="68"/>
      <c r="JB101" s="68"/>
      <c r="JC101" s="68"/>
      <c r="JD101" s="68"/>
      <c r="JE101" s="68"/>
      <c r="JF101" s="68"/>
      <c r="JG101" s="68"/>
      <c r="JH101" s="68"/>
      <c r="JI101" s="68"/>
      <c r="JJ101" s="68"/>
      <c r="JK101" s="68"/>
      <c r="JL101" s="68"/>
      <c r="JM101" s="68"/>
      <c r="JN101" s="68"/>
      <c r="JO101" s="68"/>
      <c r="JP101" s="68"/>
      <c r="JQ101" s="68"/>
      <c r="JR101" s="68"/>
      <c r="JS101" s="68"/>
      <c r="JT101" s="68"/>
      <c r="JU101" s="68"/>
      <c r="JV101" s="68"/>
      <c r="JW101" s="68"/>
      <c r="JX101" s="68"/>
      <c r="JY101" s="68"/>
      <c r="JZ101" s="68"/>
      <c r="KA101" s="68"/>
      <c r="KB101" s="68"/>
      <c r="KC101" s="68"/>
      <c r="KD101" s="68"/>
      <c r="KE101" s="68"/>
      <c r="KF101" s="68"/>
      <c r="KG101" s="68"/>
      <c r="KH101" s="68"/>
      <c r="KI101" s="68"/>
      <c r="KJ101" s="68"/>
      <c r="KK101" s="68"/>
      <c r="KL101" s="68"/>
      <c r="KM101" s="68"/>
      <c r="KN101" s="68"/>
      <c r="KO101" s="68"/>
      <c r="KP101" s="68"/>
      <c r="KQ101" s="68"/>
      <c r="KR101" s="68"/>
      <c r="KS101" s="68"/>
      <c r="KT101" s="68"/>
      <c r="KU101" s="68"/>
      <c r="KV101" s="68"/>
      <c r="KW101" s="68"/>
      <c r="KX101" s="68"/>
      <c r="KY101" s="68"/>
      <c r="KZ101" s="68"/>
      <c r="LA101" s="68"/>
      <c r="LB101" s="68"/>
      <c r="LC101" s="68"/>
      <c r="LD101" s="68"/>
      <c r="LE101" s="68"/>
      <c r="LF101" s="68"/>
      <c r="LG101" s="68"/>
      <c r="LH101" s="68"/>
      <c r="LI101" s="68"/>
      <c r="LJ101" s="68"/>
      <c r="LK101" s="68"/>
      <c r="LL101" s="68"/>
      <c r="LM101" s="68"/>
      <c r="LN101" s="68"/>
      <c r="LO101" s="68"/>
      <c r="LP101" s="68"/>
      <c r="LQ101" s="68"/>
      <c r="LR101" s="67">
        <v>1</v>
      </c>
      <c r="LS101" s="61"/>
      <c r="LT101" s="60"/>
      <c r="LU101" s="60"/>
      <c r="LV101" s="60"/>
      <c r="LW101" s="60"/>
      <c r="LX101" s="60"/>
      <c r="LY101" s="60"/>
      <c r="LZ101" s="60"/>
      <c r="MA101" s="60"/>
      <c r="MB101" s="60"/>
      <c r="MC101" s="60"/>
      <c r="MD101" s="60"/>
      <c r="ME101" s="60"/>
      <c r="MF101" s="60"/>
      <c r="MG101" s="60"/>
      <c r="MH101" s="60"/>
      <c r="MI101" s="60"/>
      <c r="MJ101" s="61" t="s">
        <v>328</v>
      </c>
      <c r="MK101" s="63" t="s">
        <v>328</v>
      </c>
      <c r="ML101" s="61"/>
      <c r="MM101" s="60"/>
      <c r="MN101" s="60"/>
      <c r="MO101" s="60"/>
      <c r="MP101" s="60"/>
      <c r="MQ101" s="60"/>
      <c r="MR101" s="60"/>
      <c r="MS101" s="60"/>
      <c r="MT101" s="60"/>
      <c r="MU101" s="60"/>
      <c r="MV101" s="60"/>
      <c r="MW101" s="60"/>
      <c r="MX101" s="60"/>
      <c r="MY101" s="60"/>
      <c r="MZ101" s="60"/>
      <c r="NA101" s="60"/>
      <c r="NB101" s="60"/>
      <c r="NC101" s="60"/>
      <c r="ND101" s="60"/>
      <c r="NE101" s="60"/>
      <c r="NF101" s="60"/>
      <c r="NG101" s="60"/>
      <c r="NH101" s="60"/>
      <c r="NI101" s="60" t="s">
        <v>47</v>
      </c>
      <c r="NJ101" s="60" t="s">
        <v>328</v>
      </c>
      <c r="NK101" s="60" t="s">
        <v>328</v>
      </c>
      <c r="NL101" s="60" t="s">
        <v>328</v>
      </c>
      <c r="NM101" s="60" t="s">
        <v>328</v>
      </c>
      <c r="NN101" s="60" t="s">
        <v>328</v>
      </c>
      <c r="NO101" s="60" t="s">
        <v>328</v>
      </c>
      <c r="NP101" s="60" t="s">
        <v>328</v>
      </c>
      <c r="NQ101" s="60" t="s">
        <v>328</v>
      </c>
      <c r="NR101" s="78" t="s">
        <v>328</v>
      </c>
      <c r="NS101" s="61">
        <f t="shared" si="128"/>
        <v>40</v>
      </c>
      <c r="NT101" s="60">
        <f t="shared" si="129"/>
        <v>0</v>
      </c>
      <c r="NU101" s="60">
        <f t="shared" si="134"/>
        <v>0</v>
      </c>
      <c r="NV101" s="60">
        <f t="shared" si="79"/>
        <v>0</v>
      </c>
      <c r="NW101" s="60">
        <f t="shared" si="135"/>
        <v>1</v>
      </c>
      <c r="NX101" s="60">
        <f t="shared" si="136"/>
        <v>0</v>
      </c>
      <c r="NY101" s="60">
        <f t="shared" si="137"/>
        <v>0</v>
      </c>
      <c r="NZ101" s="60">
        <f t="shared" si="138"/>
        <v>11</v>
      </c>
      <c r="OA101" s="81" t="str">
        <f t="shared" si="139"/>
        <v>ок!</v>
      </c>
      <c r="OB101" s="80">
        <v>2</v>
      </c>
      <c r="OC101" s="61" t="s">
        <v>356</v>
      </c>
      <c r="OD101" s="60" t="s">
        <v>356</v>
      </c>
      <c r="OE101" s="60" t="s">
        <v>356</v>
      </c>
      <c r="OF101" s="60" t="s">
        <v>356</v>
      </c>
      <c r="OG101" s="60" t="s">
        <v>356</v>
      </c>
      <c r="OH101" s="60" t="s">
        <v>356</v>
      </c>
      <c r="OI101" s="60" t="s">
        <v>356</v>
      </c>
      <c r="OJ101" s="60" t="s">
        <v>356</v>
      </c>
      <c r="OK101" s="60" t="s">
        <v>356</v>
      </c>
      <c r="OL101" s="60" t="s">
        <v>356</v>
      </c>
      <c r="OM101" s="60" t="s">
        <v>356</v>
      </c>
      <c r="ON101" s="60" t="s">
        <v>356</v>
      </c>
      <c r="OO101" s="60" t="s">
        <v>356</v>
      </c>
      <c r="OP101" s="60" t="s">
        <v>356</v>
      </c>
      <c r="OQ101" s="60" t="s">
        <v>356</v>
      </c>
      <c r="OR101" s="60" t="s">
        <v>356</v>
      </c>
      <c r="OS101" s="60" t="s">
        <v>47</v>
      </c>
      <c r="OT101" s="61" t="s">
        <v>328</v>
      </c>
      <c r="OU101" s="63" t="s">
        <v>328</v>
      </c>
      <c r="OV101" s="61" t="s">
        <v>356</v>
      </c>
      <c r="OW101" s="60" t="s">
        <v>356</v>
      </c>
      <c r="OX101" s="60" t="s">
        <v>356</v>
      </c>
      <c r="OY101" s="60" t="s">
        <v>356</v>
      </c>
      <c r="OZ101" s="60" t="s">
        <v>356</v>
      </c>
      <c r="PA101" s="60" t="s">
        <v>356</v>
      </c>
      <c r="PB101" s="60" t="s">
        <v>356</v>
      </c>
      <c r="PC101" s="60" t="s">
        <v>356</v>
      </c>
      <c r="PD101" s="60" t="s">
        <v>356</v>
      </c>
      <c r="PE101" s="60" t="s">
        <v>356</v>
      </c>
      <c r="PF101" s="60" t="s">
        <v>356</v>
      </c>
      <c r="PG101" s="60" t="s">
        <v>356</v>
      </c>
      <c r="PH101" s="60" t="s">
        <v>356</v>
      </c>
      <c r="PI101" s="60" t="s">
        <v>356</v>
      </c>
      <c r="PJ101" s="60" t="s">
        <v>356</v>
      </c>
      <c r="PK101" s="60" t="s">
        <v>356</v>
      </c>
      <c r="PL101" s="60" t="s">
        <v>356</v>
      </c>
      <c r="PM101" s="60" t="s">
        <v>356</v>
      </c>
      <c r="PN101" s="60" t="s">
        <v>356</v>
      </c>
      <c r="PO101" s="60" t="s">
        <v>356</v>
      </c>
      <c r="PP101" s="60" t="s">
        <v>356</v>
      </c>
      <c r="PQ101" s="60" t="s">
        <v>356</v>
      </c>
      <c r="PR101" s="60" t="s">
        <v>356</v>
      </c>
      <c r="PS101" s="60" t="s">
        <v>360</v>
      </c>
      <c r="PT101" s="60" t="s">
        <v>328</v>
      </c>
      <c r="PU101" s="60" t="s">
        <v>328</v>
      </c>
      <c r="PV101" s="60" t="s">
        <v>328</v>
      </c>
      <c r="PW101" s="60" t="s">
        <v>328</v>
      </c>
      <c r="PX101" s="60" t="s">
        <v>328</v>
      </c>
      <c r="PY101" s="60" t="s">
        <v>328</v>
      </c>
      <c r="PZ101" s="60" t="s">
        <v>328</v>
      </c>
      <c r="QA101" s="60" t="s">
        <v>328</v>
      </c>
      <c r="QB101" s="78" t="s">
        <v>328</v>
      </c>
      <c r="QC101" s="61">
        <f t="shared" si="130"/>
        <v>39</v>
      </c>
      <c r="QD101" s="60">
        <f t="shared" si="131"/>
        <v>0</v>
      </c>
      <c r="QE101" s="60">
        <f t="shared" si="140"/>
        <v>0</v>
      </c>
      <c r="QF101" s="60">
        <f t="shared" si="95"/>
        <v>0</v>
      </c>
      <c r="QG101" s="60">
        <f t="shared" si="141"/>
        <v>2</v>
      </c>
      <c r="QH101" s="60">
        <f t="shared" si="142"/>
        <v>0</v>
      </c>
      <c r="QI101" s="60">
        <f t="shared" si="143"/>
        <v>0</v>
      </c>
      <c r="QJ101" s="60">
        <f t="shared" si="144"/>
        <v>11</v>
      </c>
      <c r="QK101" s="81" t="str">
        <f t="shared" si="145"/>
        <v>ок!</v>
      </c>
      <c r="QL101" s="67">
        <v>3</v>
      </c>
      <c r="QM101" s="61" t="s">
        <v>357</v>
      </c>
      <c r="QN101" s="60" t="s">
        <v>357</v>
      </c>
      <c r="QO101" s="60" t="s">
        <v>357</v>
      </c>
      <c r="QP101" s="60" t="s">
        <v>357</v>
      </c>
      <c r="QQ101" s="60" t="s">
        <v>357</v>
      </c>
      <c r="QR101" s="60" t="s">
        <v>357</v>
      </c>
      <c r="QS101" s="60" t="s">
        <v>357</v>
      </c>
      <c r="QT101" s="60" t="s">
        <v>357</v>
      </c>
      <c r="QU101" s="60" t="s">
        <v>357</v>
      </c>
      <c r="QV101" s="60" t="s">
        <v>357</v>
      </c>
      <c r="QW101" s="60" t="s">
        <v>357</v>
      </c>
      <c r="QX101" s="60" t="s">
        <v>357</v>
      </c>
      <c r="QY101" s="60" t="s">
        <v>357</v>
      </c>
      <c r="QZ101" s="60" t="s">
        <v>357</v>
      </c>
      <c r="RA101" s="60" t="s">
        <v>357</v>
      </c>
      <c r="RB101" s="60" t="s">
        <v>357</v>
      </c>
      <c r="RC101" s="60" t="s">
        <v>47</v>
      </c>
      <c r="RD101" s="61" t="s">
        <v>328</v>
      </c>
      <c r="RE101" s="63" t="s">
        <v>328</v>
      </c>
      <c r="RF101" s="61" t="s">
        <v>357</v>
      </c>
      <c r="RG101" s="60" t="s">
        <v>357</v>
      </c>
      <c r="RH101" s="60" t="s">
        <v>357</v>
      </c>
      <c r="RI101" s="60" t="s">
        <v>357</v>
      </c>
      <c r="RJ101" s="60" t="s">
        <v>357</v>
      </c>
      <c r="RK101" s="60" t="s">
        <v>357</v>
      </c>
      <c r="RL101" s="60" t="s">
        <v>357</v>
      </c>
      <c r="RM101" s="60" t="s">
        <v>357</v>
      </c>
      <c r="RN101" s="60" t="s">
        <v>357</v>
      </c>
      <c r="RO101" s="60" t="s">
        <v>357</v>
      </c>
      <c r="RP101" s="60" t="s">
        <v>357</v>
      </c>
      <c r="RQ101" s="60" t="s">
        <v>357</v>
      </c>
      <c r="RR101" s="60" t="s">
        <v>357</v>
      </c>
      <c r="RS101" s="60" t="s">
        <v>357</v>
      </c>
      <c r="RT101" s="60" t="s">
        <v>357</v>
      </c>
      <c r="RU101" s="60" t="s">
        <v>357</v>
      </c>
      <c r="RV101" s="60" t="s">
        <v>357</v>
      </c>
      <c r="RW101" s="60" t="s">
        <v>357</v>
      </c>
      <c r="RX101" s="60" t="s">
        <v>357</v>
      </c>
      <c r="RY101" s="60" t="s">
        <v>357</v>
      </c>
      <c r="RZ101" s="60" t="s">
        <v>357</v>
      </c>
      <c r="SA101" s="60" t="s">
        <v>357</v>
      </c>
      <c r="SB101" s="60" t="s">
        <v>357</v>
      </c>
      <c r="SC101" s="60" t="s">
        <v>369</v>
      </c>
      <c r="SD101" s="60" t="s">
        <v>328</v>
      </c>
      <c r="SE101" s="60" t="s">
        <v>328</v>
      </c>
      <c r="SF101" s="60" t="s">
        <v>328</v>
      </c>
      <c r="SG101" s="60" t="s">
        <v>328</v>
      </c>
      <c r="SH101" s="60" t="s">
        <v>328</v>
      </c>
      <c r="SI101" s="60" t="s">
        <v>328</v>
      </c>
      <c r="SJ101" s="60" t="s">
        <v>328</v>
      </c>
      <c r="SK101" s="60" t="s">
        <v>328</v>
      </c>
      <c r="SL101" s="78" t="s">
        <v>328</v>
      </c>
      <c r="SM101" s="61">
        <f t="shared" si="132"/>
        <v>39</v>
      </c>
      <c r="SN101" s="60">
        <f t="shared" si="133"/>
        <v>0</v>
      </c>
      <c r="SO101" s="60">
        <f t="shared" si="146"/>
        <v>0</v>
      </c>
      <c r="SP101" s="60">
        <f t="shared" si="147"/>
        <v>0</v>
      </c>
      <c r="SQ101" s="60">
        <f t="shared" si="148"/>
        <v>2</v>
      </c>
      <c r="SR101" s="60">
        <f t="shared" si="149"/>
        <v>0</v>
      </c>
      <c r="SS101" s="60">
        <f t="shared" si="150"/>
        <v>0</v>
      </c>
      <c r="ST101" s="60">
        <f t="shared" si="151"/>
        <v>11</v>
      </c>
      <c r="SU101" s="81" t="str">
        <f t="shared" si="152"/>
        <v>ок!</v>
      </c>
      <c r="SV101" s="67">
        <v>4</v>
      </c>
      <c r="SW101" s="61" t="s">
        <v>357</v>
      </c>
      <c r="SX101" s="61" t="s">
        <v>357</v>
      </c>
      <c r="SY101" s="61" t="s">
        <v>357</v>
      </c>
      <c r="SZ101" s="61" t="s">
        <v>357</v>
      </c>
      <c r="TA101" s="60" t="s">
        <v>357</v>
      </c>
      <c r="TB101" s="60" t="s">
        <v>357</v>
      </c>
      <c r="TC101" s="60" t="s">
        <v>357</v>
      </c>
      <c r="TD101" s="60" t="s">
        <v>357</v>
      </c>
      <c r="TE101" s="60" t="s">
        <v>357</v>
      </c>
      <c r="TF101" s="60" t="s">
        <v>357</v>
      </c>
      <c r="TG101" s="60" t="s">
        <v>357</v>
      </c>
      <c r="TH101" s="60" t="s">
        <v>357</v>
      </c>
      <c r="TI101" s="60" t="s">
        <v>357</v>
      </c>
      <c r="TJ101" s="60" t="s">
        <v>357</v>
      </c>
      <c r="TK101" s="60" t="s">
        <v>357</v>
      </c>
      <c r="TL101" s="60" t="s">
        <v>357</v>
      </c>
      <c r="TM101" s="63" t="s">
        <v>357</v>
      </c>
      <c r="TN101" s="61" t="s">
        <v>328</v>
      </c>
      <c r="TO101" s="60" t="s">
        <v>328</v>
      </c>
      <c r="TP101" s="60" t="s">
        <v>357</v>
      </c>
      <c r="TQ101" s="60" t="s">
        <v>357</v>
      </c>
      <c r="TR101" s="60" t="s">
        <v>357</v>
      </c>
      <c r="TS101" s="60" t="s">
        <v>357</v>
      </c>
      <c r="TT101" s="60" t="s">
        <v>357</v>
      </c>
      <c r="TU101" s="60" t="s">
        <v>357</v>
      </c>
      <c r="TV101" s="60" t="s">
        <v>363</v>
      </c>
      <c r="TW101" s="60" t="s">
        <v>376</v>
      </c>
      <c r="TX101" s="60" t="s">
        <v>376</v>
      </c>
      <c r="TY101" s="60" t="s">
        <v>376</v>
      </c>
      <c r="TZ101" s="60" t="s">
        <v>376</v>
      </c>
      <c r="UA101" s="60" t="s">
        <v>376</v>
      </c>
      <c r="UB101" s="60" t="s">
        <v>395</v>
      </c>
      <c r="UC101" s="60" t="s">
        <v>47</v>
      </c>
      <c r="UD101" s="60" t="s">
        <v>347</v>
      </c>
      <c r="UE101" s="60" t="s">
        <v>347</v>
      </c>
      <c r="UF101" s="60" t="s">
        <v>347</v>
      </c>
      <c r="UG101" s="60" t="s">
        <v>347</v>
      </c>
      <c r="UH101" s="60" t="s">
        <v>31</v>
      </c>
      <c r="UI101" s="60" t="s">
        <v>31</v>
      </c>
      <c r="UJ101" s="60" t="s">
        <v>31</v>
      </c>
      <c r="UK101" s="60" t="s">
        <v>31</v>
      </c>
      <c r="UL101" s="60" t="s">
        <v>336</v>
      </c>
      <c r="UM101" s="60" t="s">
        <v>336</v>
      </c>
      <c r="UN101" s="60" t="s">
        <v>354</v>
      </c>
      <c r="UO101" s="60" t="s">
        <v>354</v>
      </c>
      <c r="UP101" s="60" t="s">
        <v>354</v>
      </c>
      <c r="UQ101" s="60" t="s">
        <v>354</v>
      </c>
      <c r="UR101" s="60" t="s">
        <v>354</v>
      </c>
      <c r="US101" s="60" t="s">
        <v>354</v>
      </c>
      <c r="UT101" s="60" t="s">
        <v>354</v>
      </c>
      <c r="UU101" s="60" t="s">
        <v>354</v>
      </c>
      <c r="UV101" s="63" t="s">
        <v>354</v>
      </c>
      <c r="UW101" s="61">
        <f t="shared" si="153"/>
        <v>23</v>
      </c>
      <c r="UX101" s="60">
        <f t="shared" si="154"/>
        <v>0</v>
      </c>
      <c r="UY101" s="60">
        <f>COUNTIF(SW101:UV101,"ПП.Д")</f>
        <v>4</v>
      </c>
      <c r="UZ101" s="60">
        <f t="shared" si="161"/>
        <v>6</v>
      </c>
      <c r="VA101" s="60">
        <f>COUNTIF(SW101:UV101,"С*")+COUNTIF(SW101:UV101,"*|С*")/2-COUNTIF(SW101:UV101,"С*|*")/2</f>
        <v>2</v>
      </c>
      <c r="VB101" s="60">
        <f>COUNTIF(SW101:UV101,"Д")</f>
        <v>4</v>
      </c>
      <c r="VC101" s="60">
        <f>COUNTIF(SW101:UV101,"ГИА")</f>
        <v>2</v>
      </c>
      <c r="VD101" s="60">
        <f>COUNTIF(SW101:UV101,"К")+COUNTIF(SW101:UV101,"*|К")/2+COUNTIF(SW101:UV101,"К|*")/2</f>
        <v>2</v>
      </c>
      <c r="VE101" s="81" t="str">
        <f>IF(SUM(UW101:VD101)+COUNTIF(SW101:UV101,"=~*")=52,"ок!","ОШ!")</f>
        <v>ок!</v>
      </c>
    </row>
    <row r="102" spans="1:577" hidden="1" x14ac:dyDescent="0.25">
      <c r="A102" s="70" t="str">
        <f t="shared" si="124"/>
        <v>Б22.02.06 Сварочное пр-во(2014)11 кл., очно-заочная</v>
      </c>
      <c r="B102" s="177" t="s">
        <v>656</v>
      </c>
      <c r="C102" s="178" t="s">
        <v>94</v>
      </c>
      <c r="D102" s="178" t="s">
        <v>355</v>
      </c>
      <c r="E102" s="178"/>
      <c r="F102" s="177">
        <v>2016</v>
      </c>
      <c r="G102" s="191">
        <f t="shared" si="162"/>
        <v>311</v>
      </c>
      <c r="H102" s="191">
        <f t="shared" si="163"/>
        <v>230</v>
      </c>
      <c r="I102" s="191" t="str">
        <f>IF(VLOOKUP(B102,ФГОС!A$3:U$34,5,FALSE)=INT(H102/62),INT(H102/62),"ОШ!")</f>
        <v>ОШ!</v>
      </c>
      <c r="J102" s="191">
        <f>IF(VLOOKUP(B102,ФГОС!A$3:U$34,6,FALSE)=INT(MOD(H102,62)/4.332),INT(MOD(H102,62)/4.332),"ОШ!")</f>
        <v>10</v>
      </c>
      <c r="K102" s="191">
        <f t="shared" si="164"/>
        <v>141</v>
      </c>
      <c r="L102" s="191">
        <f t="shared" si="165"/>
        <v>0</v>
      </c>
      <c r="M102" s="191">
        <f t="shared" si="166"/>
        <v>6</v>
      </c>
      <c r="N102" s="191">
        <f t="shared" si="167"/>
        <v>4</v>
      </c>
      <c r="O102" s="191">
        <f t="shared" si="168"/>
        <v>7</v>
      </c>
      <c r="P102" s="191">
        <f t="shared" si="169"/>
        <v>4</v>
      </c>
      <c r="Q102" s="191">
        <f t="shared" si="170"/>
        <v>2</v>
      </c>
      <c r="R102" s="191">
        <f t="shared" si="171"/>
        <v>35</v>
      </c>
      <c r="S102" s="237" t="str">
        <f>IF(VLOOKUP(B102,ФГОС!A$3:U$34,21,FALSE)=SUM(K102:R102),"ок!","ОШ!")</f>
        <v>ОШ!</v>
      </c>
      <c r="JH102" s="68"/>
      <c r="JI102" s="68"/>
      <c r="JJ102" s="68"/>
      <c r="JK102" s="68"/>
      <c r="JL102" s="68"/>
      <c r="JM102" s="68"/>
      <c r="JN102" s="68"/>
      <c r="JO102" s="68"/>
      <c r="JP102" s="68"/>
      <c r="JQ102" s="68"/>
      <c r="JR102" s="68"/>
      <c r="JS102" s="68"/>
      <c r="JT102" s="68"/>
      <c r="JU102" s="68"/>
      <c r="JV102" s="68"/>
      <c r="JW102" s="68"/>
      <c r="JX102" s="68"/>
      <c r="JY102" s="68"/>
      <c r="JZ102" s="68"/>
      <c r="KA102" s="68"/>
      <c r="KB102" s="68"/>
      <c r="KC102" s="68"/>
      <c r="KD102" s="68"/>
      <c r="KE102" s="68"/>
      <c r="KF102" s="68"/>
      <c r="KG102" s="68"/>
      <c r="KH102" s="68"/>
      <c r="KI102" s="68"/>
      <c r="KJ102" s="68"/>
      <c r="KK102" s="68"/>
      <c r="KL102" s="68"/>
      <c r="KM102" s="68"/>
      <c r="KN102" s="68"/>
      <c r="KO102" s="68"/>
      <c r="KP102" s="68"/>
      <c r="KQ102" s="68"/>
      <c r="KR102" s="68"/>
      <c r="KS102" s="68"/>
      <c r="KT102" s="68"/>
      <c r="KU102" s="68"/>
      <c r="KV102" s="68"/>
      <c r="KW102" s="68"/>
      <c r="KX102" s="68"/>
      <c r="KY102" s="68"/>
      <c r="KZ102" s="68"/>
      <c r="LA102" s="68"/>
      <c r="LB102" s="68"/>
      <c r="LC102" s="68"/>
      <c r="LD102" s="68"/>
      <c r="LE102" s="68"/>
      <c r="LF102" s="68"/>
      <c r="LG102" s="68"/>
      <c r="LH102" s="68"/>
      <c r="LI102" s="68"/>
      <c r="LJ102" s="68"/>
      <c r="LK102" s="68"/>
      <c r="LL102" s="68"/>
      <c r="LM102" s="68"/>
      <c r="LN102" s="68"/>
      <c r="LO102" s="68"/>
      <c r="LP102" s="68"/>
      <c r="LQ102" s="68"/>
      <c r="LR102" s="67">
        <v>1</v>
      </c>
      <c r="LS102" s="61"/>
      <c r="LT102" s="60"/>
      <c r="LU102" s="60"/>
      <c r="LV102" s="60"/>
      <c r="LW102" s="60"/>
      <c r="LX102" s="60"/>
      <c r="LY102" s="60"/>
      <c r="LZ102" s="60"/>
      <c r="MA102" s="60"/>
      <c r="MB102" s="60"/>
      <c r="MC102" s="60"/>
      <c r="MD102" s="60"/>
      <c r="ME102" s="60"/>
      <c r="MF102" s="60"/>
      <c r="MG102" s="60"/>
      <c r="MH102" s="60"/>
      <c r="MI102" s="60"/>
      <c r="MJ102" s="61" t="s">
        <v>328</v>
      </c>
      <c r="MK102" s="63" t="s">
        <v>328</v>
      </c>
      <c r="ML102" s="61"/>
      <c r="MM102" s="60"/>
      <c r="MN102" s="60"/>
      <c r="MO102" s="60"/>
      <c r="MP102" s="60"/>
      <c r="MQ102" s="60"/>
      <c r="MR102" s="60"/>
      <c r="MS102" s="60"/>
      <c r="MT102" s="60"/>
      <c r="MU102" s="60"/>
      <c r="MV102" s="60"/>
      <c r="MW102" s="60"/>
      <c r="MX102" s="60"/>
      <c r="MY102" s="60"/>
      <c r="MZ102" s="60"/>
      <c r="NA102" s="60"/>
      <c r="NB102" s="60"/>
      <c r="NC102" s="60"/>
      <c r="ND102" s="60"/>
      <c r="NE102" s="60"/>
      <c r="NF102" s="60"/>
      <c r="NG102" s="60"/>
      <c r="NH102" s="60"/>
      <c r="NI102" s="60" t="s">
        <v>47</v>
      </c>
      <c r="NJ102" s="60" t="s">
        <v>328</v>
      </c>
      <c r="NK102" s="60" t="s">
        <v>328</v>
      </c>
      <c r="NL102" s="60" t="s">
        <v>328</v>
      </c>
      <c r="NM102" s="60" t="s">
        <v>328</v>
      </c>
      <c r="NN102" s="60" t="s">
        <v>328</v>
      </c>
      <c r="NO102" s="60" t="s">
        <v>328</v>
      </c>
      <c r="NP102" s="60" t="s">
        <v>328</v>
      </c>
      <c r="NQ102" s="60" t="s">
        <v>328</v>
      </c>
      <c r="NR102" s="78" t="s">
        <v>328</v>
      </c>
      <c r="NS102" s="61">
        <f t="shared" si="128"/>
        <v>40</v>
      </c>
      <c r="NT102" s="60">
        <f t="shared" si="129"/>
        <v>0</v>
      </c>
      <c r="NU102" s="60">
        <f t="shared" si="134"/>
        <v>0</v>
      </c>
      <c r="NV102" s="60">
        <f t="shared" si="79"/>
        <v>0</v>
      </c>
      <c r="NW102" s="60">
        <f t="shared" si="135"/>
        <v>1</v>
      </c>
      <c r="NX102" s="60">
        <f t="shared" si="136"/>
        <v>0</v>
      </c>
      <c r="NY102" s="60">
        <f t="shared" si="137"/>
        <v>0</v>
      </c>
      <c r="NZ102" s="60">
        <f t="shared" si="138"/>
        <v>11</v>
      </c>
      <c r="OA102" s="81" t="str">
        <f t="shared" si="139"/>
        <v>ок!</v>
      </c>
      <c r="OB102" s="80">
        <v>2</v>
      </c>
      <c r="OC102" s="61" t="s">
        <v>356</v>
      </c>
      <c r="OD102" s="60" t="s">
        <v>356</v>
      </c>
      <c r="OE102" s="60" t="s">
        <v>356</v>
      </c>
      <c r="OF102" s="60" t="s">
        <v>356</v>
      </c>
      <c r="OG102" s="60" t="s">
        <v>356</v>
      </c>
      <c r="OH102" s="60" t="s">
        <v>356</v>
      </c>
      <c r="OI102" s="60" t="s">
        <v>356</v>
      </c>
      <c r="OJ102" s="60" t="s">
        <v>356</v>
      </c>
      <c r="OK102" s="60" t="s">
        <v>356</v>
      </c>
      <c r="OL102" s="60" t="s">
        <v>356</v>
      </c>
      <c r="OM102" s="60" t="s">
        <v>356</v>
      </c>
      <c r="ON102" s="60" t="s">
        <v>356</v>
      </c>
      <c r="OO102" s="60" t="s">
        <v>356</v>
      </c>
      <c r="OP102" s="60" t="s">
        <v>356</v>
      </c>
      <c r="OQ102" s="60" t="s">
        <v>356</v>
      </c>
      <c r="OR102" s="60" t="s">
        <v>356</v>
      </c>
      <c r="OS102" s="60" t="s">
        <v>47</v>
      </c>
      <c r="OT102" s="61" t="s">
        <v>328</v>
      </c>
      <c r="OU102" s="63" t="s">
        <v>328</v>
      </c>
      <c r="OV102" s="61" t="s">
        <v>356</v>
      </c>
      <c r="OW102" s="60" t="s">
        <v>356</v>
      </c>
      <c r="OX102" s="60" t="s">
        <v>356</v>
      </c>
      <c r="OY102" s="60" t="s">
        <v>356</v>
      </c>
      <c r="OZ102" s="60" t="s">
        <v>356</v>
      </c>
      <c r="PA102" s="60" t="s">
        <v>356</v>
      </c>
      <c r="PB102" s="60" t="s">
        <v>356</v>
      </c>
      <c r="PC102" s="60" t="s">
        <v>356</v>
      </c>
      <c r="PD102" s="60" t="s">
        <v>356</v>
      </c>
      <c r="PE102" s="60" t="s">
        <v>356</v>
      </c>
      <c r="PF102" s="60" t="s">
        <v>356</v>
      </c>
      <c r="PG102" s="60" t="s">
        <v>356</v>
      </c>
      <c r="PH102" s="60" t="s">
        <v>356</v>
      </c>
      <c r="PI102" s="60" t="s">
        <v>356</v>
      </c>
      <c r="PJ102" s="60" t="s">
        <v>356</v>
      </c>
      <c r="PK102" s="60" t="s">
        <v>356</v>
      </c>
      <c r="PL102" s="60" t="s">
        <v>356</v>
      </c>
      <c r="PM102" s="60" t="s">
        <v>356</v>
      </c>
      <c r="PN102" s="60" t="s">
        <v>356</v>
      </c>
      <c r="PO102" s="60" t="s">
        <v>356</v>
      </c>
      <c r="PP102" s="60" t="s">
        <v>356</v>
      </c>
      <c r="PQ102" s="60" t="s">
        <v>356</v>
      </c>
      <c r="PR102" s="60" t="s">
        <v>356</v>
      </c>
      <c r="PS102" s="60" t="s">
        <v>369</v>
      </c>
      <c r="PT102" s="60" t="s">
        <v>328</v>
      </c>
      <c r="PU102" s="60" t="s">
        <v>328</v>
      </c>
      <c r="PV102" s="60" t="s">
        <v>328</v>
      </c>
      <c r="PW102" s="60" t="s">
        <v>328</v>
      </c>
      <c r="PX102" s="60" t="s">
        <v>328</v>
      </c>
      <c r="PY102" s="60" t="s">
        <v>328</v>
      </c>
      <c r="PZ102" s="60" t="s">
        <v>328</v>
      </c>
      <c r="QA102" s="60" t="s">
        <v>328</v>
      </c>
      <c r="QB102" s="78" t="s">
        <v>328</v>
      </c>
      <c r="QC102" s="61">
        <f t="shared" si="130"/>
        <v>39</v>
      </c>
      <c r="QD102" s="60">
        <f t="shared" si="131"/>
        <v>0</v>
      </c>
      <c r="QE102" s="60">
        <f t="shared" si="140"/>
        <v>0</v>
      </c>
      <c r="QF102" s="60">
        <f t="shared" si="95"/>
        <v>0</v>
      </c>
      <c r="QG102" s="60">
        <f t="shared" si="141"/>
        <v>2</v>
      </c>
      <c r="QH102" s="60">
        <f t="shared" si="142"/>
        <v>0</v>
      </c>
      <c r="QI102" s="60">
        <f t="shared" si="143"/>
        <v>0</v>
      </c>
      <c r="QJ102" s="60">
        <f t="shared" si="144"/>
        <v>11</v>
      </c>
      <c r="QK102" s="81" t="str">
        <f t="shared" si="145"/>
        <v>ок!</v>
      </c>
      <c r="QL102" s="67">
        <v>3</v>
      </c>
      <c r="QM102" s="61" t="s">
        <v>357</v>
      </c>
      <c r="QN102" s="60" t="s">
        <v>357</v>
      </c>
      <c r="QO102" s="60" t="s">
        <v>357</v>
      </c>
      <c r="QP102" s="60" t="s">
        <v>357</v>
      </c>
      <c r="QQ102" s="60" t="s">
        <v>357</v>
      </c>
      <c r="QR102" s="60" t="s">
        <v>357</v>
      </c>
      <c r="QS102" s="60" t="s">
        <v>357</v>
      </c>
      <c r="QT102" s="60" t="s">
        <v>357</v>
      </c>
      <c r="QU102" s="60" t="s">
        <v>357</v>
      </c>
      <c r="QV102" s="60" t="s">
        <v>357</v>
      </c>
      <c r="QW102" s="60" t="s">
        <v>357</v>
      </c>
      <c r="QX102" s="60" t="s">
        <v>357</v>
      </c>
      <c r="QY102" s="60" t="s">
        <v>357</v>
      </c>
      <c r="QZ102" s="60" t="s">
        <v>357</v>
      </c>
      <c r="RA102" s="60" t="s">
        <v>357</v>
      </c>
      <c r="RB102" s="60" t="s">
        <v>357</v>
      </c>
      <c r="RC102" s="60" t="s">
        <v>47</v>
      </c>
      <c r="RD102" s="61" t="s">
        <v>328</v>
      </c>
      <c r="RE102" s="63" t="s">
        <v>328</v>
      </c>
      <c r="RF102" s="61" t="s">
        <v>357</v>
      </c>
      <c r="RG102" s="60" t="s">
        <v>357</v>
      </c>
      <c r="RH102" s="60" t="s">
        <v>357</v>
      </c>
      <c r="RI102" s="60" t="s">
        <v>357</v>
      </c>
      <c r="RJ102" s="60" t="s">
        <v>357</v>
      </c>
      <c r="RK102" s="60" t="s">
        <v>357</v>
      </c>
      <c r="RL102" s="60" t="s">
        <v>357</v>
      </c>
      <c r="RM102" s="60" t="s">
        <v>357</v>
      </c>
      <c r="RN102" s="60" t="s">
        <v>357</v>
      </c>
      <c r="RO102" s="60" t="s">
        <v>357</v>
      </c>
      <c r="RP102" s="60" t="s">
        <v>357</v>
      </c>
      <c r="RQ102" s="60" t="s">
        <v>357</v>
      </c>
      <c r="RR102" s="60" t="s">
        <v>357</v>
      </c>
      <c r="RS102" s="60" t="s">
        <v>357</v>
      </c>
      <c r="RT102" s="60" t="s">
        <v>357</v>
      </c>
      <c r="RU102" s="60" t="s">
        <v>357</v>
      </c>
      <c r="RV102" s="60" t="s">
        <v>357</v>
      </c>
      <c r="RW102" s="60" t="s">
        <v>357</v>
      </c>
      <c r="RX102" s="60" t="s">
        <v>357</v>
      </c>
      <c r="RY102" s="60" t="s">
        <v>357</v>
      </c>
      <c r="RZ102" s="60" t="s">
        <v>357</v>
      </c>
      <c r="SA102" s="60" t="s">
        <v>357</v>
      </c>
      <c r="SB102" s="60" t="s">
        <v>357</v>
      </c>
      <c r="SC102" s="60" t="s">
        <v>47</v>
      </c>
      <c r="SD102" s="60" t="s">
        <v>328</v>
      </c>
      <c r="SE102" s="60" t="s">
        <v>328</v>
      </c>
      <c r="SF102" s="60" t="s">
        <v>328</v>
      </c>
      <c r="SG102" s="60" t="s">
        <v>328</v>
      </c>
      <c r="SH102" s="60" t="s">
        <v>328</v>
      </c>
      <c r="SI102" s="60" t="s">
        <v>328</v>
      </c>
      <c r="SJ102" s="60" t="s">
        <v>328</v>
      </c>
      <c r="SK102" s="60" t="s">
        <v>328</v>
      </c>
      <c r="SL102" s="78" t="s">
        <v>328</v>
      </c>
      <c r="SM102" s="61">
        <f t="shared" si="132"/>
        <v>39</v>
      </c>
      <c r="SN102" s="60">
        <f t="shared" si="133"/>
        <v>0</v>
      </c>
      <c r="SO102" s="60">
        <f t="shared" si="146"/>
        <v>0</v>
      </c>
      <c r="SP102" s="60">
        <f t="shared" si="147"/>
        <v>0</v>
      </c>
      <c r="SQ102" s="60">
        <f t="shared" si="148"/>
        <v>2</v>
      </c>
      <c r="SR102" s="60">
        <f t="shared" si="149"/>
        <v>0</v>
      </c>
      <c r="SS102" s="60">
        <f t="shared" si="150"/>
        <v>0</v>
      </c>
      <c r="ST102" s="60">
        <f t="shared" si="151"/>
        <v>11</v>
      </c>
      <c r="SU102" s="81" t="str">
        <f t="shared" si="152"/>
        <v>ок!</v>
      </c>
      <c r="SV102" s="67">
        <v>4</v>
      </c>
      <c r="SW102" s="61" t="s">
        <v>357</v>
      </c>
      <c r="SX102" s="61" t="s">
        <v>357</v>
      </c>
      <c r="SY102" s="61" t="s">
        <v>357</v>
      </c>
      <c r="SZ102" s="61" t="s">
        <v>357</v>
      </c>
      <c r="TA102" s="60" t="s">
        <v>357</v>
      </c>
      <c r="TB102" s="60" t="s">
        <v>357</v>
      </c>
      <c r="TC102" s="60" t="s">
        <v>357</v>
      </c>
      <c r="TD102" s="60" t="s">
        <v>357</v>
      </c>
      <c r="TE102" s="60" t="s">
        <v>357</v>
      </c>
      <c r="TF102" s="60" t="s">
        <v>357</v>
      </c>
      <c r="TG102" s="60" t="s">
        <v>357</v>
      </c>
      <c r="TH102" s="60" t="s">
        <v>357</v>
      </c>
      <c r="TI102" s="60" t="s">
        <v>357</v>
      </c>
      <c r="TJ102" s="60" t="s">
        <v>357</v>
      </c>
      <c r="TK102" s="60" t="s">
        <v>357</v>
      </c>
      <c r="TL102" s="60" t="s">
        <v>357</v>
      </c>
      <c r="TM102" s="63" t="s">
        <v>357</v>
      </c>
      <c r="TN102" s="61" t="s">
        <v>328</v>
      </c>
      <c r="TO102" s="60" t="s">
        <v>328</v>
      </c>
      <c r="TP102" s="60" t="s">
        <v>357</v>
      </c>
      <c r="TQ102" s="60" t="s">
        <v>357</v>
      </c>
      <c r="TR102" s="60" t="s">
        <v>357</v>
      </c>
      <c r="TS102" s="60" t="s">
        <v>357</v>
      </c>
      <c r="TT102" s="60" t="s">
        <v>357</v>
      </c>
      <c r="TU102" s="60" t="s">
        <v>357</v>
      </c>
      <c r="TV102" s="60" t="s">
        <v>363</v>
      </c>
      <c r="TW102" s="60" t="s">
        <v>376</v>
      </c>
      <c r="TX102" s="60" t="s">
        <v>376</v>
      </c>
      <c r="TY102" s="60" t="s">
        <v>376</v>
      </c>
      <c r="TZ102" s="60" t="s">
        <v>376</v>
      </c>
      <c r="UA102" s="60" t="s">
        <v>376</v>
      </c>
      <c r="UB102" s="60" t="s">
        <v>395</v>
      </c>
      <c r="UC102" s="60" t="s">
        <v>360</v>
      </c>
      <c r="UD102" s="60" t="s">
        <v>347</v>
      </c>
      <c r="UE102" s="60" t="s">
        <v>347</v>
      </c>
      <c r="UF102" s="60" t="s">
        <v>347</v>
      </c>
      <c r="UG102" s="60" t="s">
        <v>347</v>
      </c>
      <c r="UH102" s="60" t="s">
        <v>31</v>
      </c>
      <c r="UI102" s="60" t="s">
        <v>31</v>
      </c>
      <c r="UJ102" s="60" t="s">
        <v>31</v>
      </c>
      <c r="UK102" s="60" t="s">
        <v>31</v>
      </c>
      <c r="UL102" s="60" t="s">
        <v>336</v>
      </c>
      <c r="UM102" s="60" t="s">
        <v>336</v>
      </c>
      <c r="UN102" s="60" t="s">
        <v>354</v>
      </c>
      <c r="UO102" s="60" t="s">
        <v>354</v>
      </c>
      <c r="UP102" s="60" t="s">
        <v>354</v>
      </c>
      <c r="UQ102" s="60" t="s">
        <v>354</v>
      </c>
      <c r="UR102" s="60" t="s">
        <v>354</v>
      </c>
      <c r="US102" s="60" t="s">
        <v>354</v>
      </c>
      <c r="UT102" s="60" t="s">
        <v>354</v>
      </c>
      <c r="UU102" s="60" t="s">
        <v>354</v>
      </c>
      <c r="UV102" s="63" t="s">
        <v>354</v>
      </c>
      <c r="UW102" s="61">
        <f t="shared" si="153"/>
        <v>23</v>
      </c>
      <c r="UX102" s="60">
        <f t="shared" si="154"/>
        <v>0</v>
      </c>
      <c r="UY102" s="60">
        <f>COUNTIF(SW102:UV102,"ПП.Д")</f>
        <v>4</v>
      </c>
      <c r="UZ102" s="60">
        <f t="shared" si="161"/>
        <v>6</v>
      </c>
      <c r="VA102" s="60">
        <f>COUNTIF(SW102:UV102,"С*")+COUNTIF(SW102:UV102,"*|С*")/2-COUNTIF(SW102:UV102,"С*|*")/2</f>
        <v>2</v>
      </c>
      <c r="VB102" s="60">
        <f>COUNTIF(SW102:UV102,"Д")</f>
        <v>4</v>
      </c>
      <c r="VC102" s="60">
        <f>COUNTIF(SW102:UV102,"ГИА")</f>
        <v>2</v>
      </c>
      <c r="VD102" s="60">
        <f>COUNTIF(SW102:UV102,"К")+COUNTIF(SW102:UV102,"*|К")/2+COUNTIF(SW102:UV102,"К|*")/2</f>
        <v>2</v>
      </c>
      <c r="VE102" s="81" t="str">
        <f>IF(SUM(UW102:VD102)+COUNTIF(SW102:UV102,"=~*")=52,"ок!","ОШ!")</f>
        <v>ок!</v>
      </c>
    </row>
    <row r="103" spans="1:577" hidden="1" x14ac:dyDescent="0.25">
      <c r="A103" s="70" t="str">
        <f t="shared" si="124"/>
        <v>Б12.02.03 Радиоэлектр.ПУ(2014)11 кл., очно-заочная</v>
      </c>
      <c r="B103" s="177" t="s">
        <v>651</v>
      </c>
      <c r="C103" s="178" t="s">
        <v>94</v>
      </c>
      <c r="D103" s="178" t="s">
        <v>355</v>
      </c>
      <c r="E103" s="178"/>
      <c r="F103" s="177">
        <v>2016</v>
      </c>
      <c r="G103" s="191">
        <f t="shared" si="162"/>
        <v>311</v>
      </c>
      <c r="H103" s="191">
        <f t="shared" si="163"/>
        <v>230</v>
      </c>
      <c r="I103" s="191" t="str">
        <f>IF(VLOOKUP(B103,ФГОС!A$3:U$34,5,FALSE)=INT(H103/62),INT(H103/62),"ОШ!")</f>
        <v>ОШ!</v>
      </c>
      <c r="J103" s="191">
        <f>IF(VLOOKUP(B103,ФГОС!A$3:U$34,6,FALSE)=INT(MOD(H103,62)/4.332),INT(MOD(H103,62)/4.332),"ОШ!")</f>
        <v>10</v>
      </c>
      <c r="K103" s="191">
        <f t="shared" si="164"/>
        <v>141</v>
      </c>
      <c r="L103" s="191">
        <f t="shared" si="165"/>
        <v>0</v>
      </c>
      <c r="M103" s="191">
        <f t="shared" si="166"/>
        <v>6</v>
      </c>
      <c r="N103" s="191">
        <f t="shared" si="167"/>
        <v>4</v>
      </c>
      <c r="O103" s="191">
        <f t="shared" si="168"/>
        <v>7</v>
      </c>
      <c r="P103" s="191">
        <f t="shared" si="169"/>
        <v>4</v>
      </c>
      <c r="Q103" s="191">
        <f t="shared" si="170"/>
        <v>2</v>
      </c>
      <c r="R103" s="191">
        <f t="shared" si="171"/>
        <v>35</v>
      </c>
      <c r="S103" s="237" t="str">
        <f>IF(VLOOKUP(B103,ФГОС!A$3:U$34,21,FALSE)=SUM(K103:R103),"ок!","ОШ!")</f>
        <v>ОШ!</v>
      </c>
      <c r="JH103" s="68"/>
      <c r="JI103" s="68"/>
      <c r="JJ103" s="68"/>
      <c r="JK103" s="68"/>
      <c r="JL103" s="68"/>
      <c r="JM103" s="68"/>
      <c r="JN103" s="68"/>
      <c r="JO103" s="68"/>
      <c r="JP103" s="68"/>
      <c r="JQ103" s="68"/>
      <c r="JR103" s="68"/>
      <c r="JS103" s="68"/>
      <c r="JT103" s="68"/>
      <c r="JU103" s="68"/>
      <c r="JV103" s="68"/>
      <c r="JW103" s="68"/>
      <c r="JX103" s="68"/>
      <c r="JY103" s="68"/>
      <c r="JZ103" s="68"/>
      <c r="KA103" s="68"/>
      <c r="KB103" s="68"/>
      <c r="KC103" s="68"/>
      <c r="KD103" s="68"/>
      <c r="KE103" s="68"/>
      <c r="KF103" s="68"/>
      <c r="KG103" s="68"/>
      <c r="KH103" s="68"/>
      <c r="KI103" s="68"/>
      <c r="KJ103" s="68"/>
      <c r="KK103" s="68"/>
      <c r="KL103" s="68"/>
      <c r="KM103" s="68"/>
      <c r="KN103" s="68"/>
      <c r="KO103" s="68"/>
      <c r="KP103" s="68"/>
      <c r="KQ103" s="68"/>
      <c r="KR103" s="68"/>
      <c r="KS103" s="68"/>
      <c r="KT103" s="68"/>
      <c r="KU103" s="68"/>
      <c r="KV103" s="68"/>
      <c r="KW103" s="68"/>
      <c r="KX103" s="68"/>
      <c r="KY103" s="68"/>
      <c r="KZ103" s="68"/>
      <c r="LA103" s="68"/>
      <c r="LB103" s="68"/>
      <c r="LC103" s="68"/>
      <c r="LD103" s="68"/>
      <c r="LE103" s="68"/>
      <c r="LF103" s="68"/>
      <c r="LG103" s="68"/>
      <c r="LH103" s="68"/>
      <c r="LI103" s="68"/>
      <c r="LJ103" s="68"/>
      <c r="LK103" s="68"/>
      <c r="LL103" s="68"/>
      <c r="LM103" s="68"/>
      <c r="LN103" s="68"/>
      <c r="LO103" s="68"/>
      <c r="LP103" s="68"/>
      <c r="LQ103" s="68"/>
      <c r="LR103" s="67">
        <v>1</v>
      </c>
      <c r="LS103" s="61"/>
      <c r="LT103" s="60"/>
      <c r="LU103" s="60"/>
      <c r="LV103" s="60"/>
      <c r="LW103" s="60"/>
      <c r="LX103" s="60"/>
      <c r="LY103" s="60"/>
      <c r="LZ103" s="60"/>
      <c r="MA103" s="60"/>
      <c r="MB103" s="60"/>
      <c r="MC103" s="60"/>
      <c r="MD103" s="60"/>
      <c r="ME103" s="60"/>
      <c r="MF103" s="60"/>
      <c r="MG103" s="60"/>
      <c r="MH103" s="60"/>
      <c r="MI103" s="60"/>
      <c r="MJ103" s="61" t="s">
        <v>328</v>
      </c>
      <c r="MK103" s="63" t="s">
        <v>328</v>
      </c>
      <c r="ML103" s="61"/>
      <c r="MM103" s="60"/>
      <c r="MN103" s="60"/>
      <c r="MO103" s="60"/>
      <c r="MP103" s="60"/>
      <c r="MQ103" s="60"/>
      <c r="MR103" s="60"/>
      <c r="MS103" s="60"/>
      <c r="MT103" s="60"/>
      <c r="MU103" s="60"/>
      <c r="MV103" s="60"/>
      <c r="MW103" s="60"/>
      <c r="MX103" s="60"/>
      <c r="MY103" s="60"/>
      <c r="MZ103" s="60"/>
      <c r="NA103" s="60"/>
      <c r="NB103" s="60"/>
      <c r="NC103" s="60"/>
      <c r="ND103" s="60"/>
      <c r="NE103" s="60"/>
      <c r="NF103" s="60"/>
      <c r="NG103" s="60"/>
      <c r="NH103" s="60"/>
      <c r="NI103" s="60" t="s">
        <v>47</v>
      </c>
      <c r="NJ103" s="60" t="s">
        <v>328</v>
      </c>
      <c r="NK103" s="60" t="s">
        <v>328</v>
      </c>
      <c r="NL103" s="60" t="s">
        <v>328</v>
      </c>
      <c r="NM103" s="60" t="s">
        <v>328</v>
      </c>
      <c r="NN103" s="60" t="s">
        <v>328</v>
      </c>
      <c r="NO103" s="60" t="s">
        <v>328</v>
      </c>
      <c r="NP103" s="60" t="s">
        <v>328</v>
      </c>
      <c r="NQ103" s="60" t="s">
        <v>328</v>
      </c>
      <c r="NR103" s="78" t="s">
        <v>328</v>
      </c>
      <c r="NS103" s="61">
        <f>COUNTIF(LS103:NR103,"")+COUNTIF(LS103:NR103,"|*")/2+COUNTIF(LS103:NR103,"*|")/2+COUNTIF(LS103:NR103,"у")+COUNTIF(LS103:NR103,"п")</f>
        <v>40</v>
      </c>
      <c r="NT103" s="60">
        <f>COUNTIF(LS103:NR103,"УП*")+COUNTIF(LS103:NR103,"*|УП*")/2-COUNTIF(LS103:NR103,"УП*|*")/2</f>
        <v>0</v>
      </c>
      <c r="NU103" s="60">
        <f t="shared" si="134"/>
        <v>0</v>
      </c>
      <c r="NV103" s="60">
        <f t="shared" si="79"/>
        <v>0</v>
      </c>
      <c r="NW103" s="60">
        <f t="shared" si="135"/>
        <v>1</v>
      </c>
      <c r="NX103" s="60">
        <f t="shared" si="136"/>
        <v>0</v>
      </c>
      <c r="NY103" s="60">
        <f t="shared" si="137"/>
        <v>0</v>
      </c>
      <c r="NZ103" s="60">
        <f t="shared" si="138"/>
        <v>11</v>
      </c>
      <c r="OA103" s="81" t="str">
        <f t="shared" si="139"/>
        <v>ок!</v>
      </c>
      <c r="OB103" s="80">
        <v>2</v>
      </c>
      <c r="OC103" s="61" t="s">
        <v>356</v>
      </c>
      <c r="OD103" s="60" t="s">
        <v>356</v>
      </c>
      <c r="OE103" s="60" t="s">
        <v>356</v>
      </c>
      <c r="OF103" s="60" t="s">
        <v>356</v>
      </c>
      <c r="OG103" s="60" t="s">
        <v>356</v>
      </c>
      <c r="OH103" s="60" t="s">
        <v>356</v>
      </c>
      <c r="OI103" s="60" t="s">
        <v>356</v>
      </c>
      <c r="OJ103" s="60" t="s">
        <v>356</v>
      </c>
      <c r="OK103" s="60" t="s">
        <v>356</v>
      </c>
      <c r="OL103" s="60" t="s">
        <v>356</v>
      </c>
      <c r="OM103" s="60" t="s">
        <v>356</v>
      </c>
      <c r="ON103" s="60" t="s">
        <v>356</v>
      </c>
      <c r="OO103" s="60" t="s">
        <v>356</v>
      </c>
      <c r="OP103" s="60" t="s">
        <v>356</v>
      </c>
      <c r="OQ103" s="60" t="s">
        <v>356</v>
      </c>
      <c r="OR103" s="60" t="s">
        <v>356</v>
      </c>
      <c r="OS103" s="60" t="s">
        <v>47</v>
      </c>
      <c r="OT103" s="61" t="s">
        <v>328</v>
      </c>
      <c r="OU103" s="63" t="s">
        <v>328</v>
      </c>
      <c r="OV103" s="61" t="s">
        <v>356</v>
      </c>
      <c r="OW103" s="60" t="s">
        <v>356</v>
      </c>
      <c r="OX103" s="60" t="s">
        <v>356</v>
      </c>
      <c r="OY103" s="60" t="s">
        <v>356</v>
      </c>
      <c r="OZ103" s="60" t="s">
        <v>356</v>
      </c>
      <c r="PA103" s="60" t="s">
        <v>356</v>
      </c>
      <c r="PB103" s="60" t="s">
        <v>356</v>
      </c>
      <c r="PC103" s="60" t="s">
        <v>356</v>
      </c>
      <c r="PD103" s="60" t="s">
        <v>356</v>
      </c>
      <c r="PE103" s="60" t="s">
        <v>356</v>
      </c>
      <c r="PF103" s="60" t="s">
        <v>356</v>
      </c>
      <c r="PG103" s="60" t="s">
        <v>356</v>
      </c>
      <c r="PH103" s="60" t="s">
        <v>356</v>
      </c>
      <c r="PI103" s="60" t="s">
        <v>356</v>
      </c>
      <c r="PJ103" s="60" t="s">
        <v>356</v>
      </c>
      <c r="PK103" s="60" t="s">
        <v>356</v>
      </c>
      <c r="PL103" s="60" t="s">
        <v>356</v>
      </c>
      <c r="PM103" s="60" t="s">
        <v>356</v>
      </c>
      <c r="PN103" s="60" t="s">
        <v>356</v>
      </c>
      <c r="PO103" s="60" t="s">
        <v>356</v>
      </c>
      <c r="PP103" s="60" t="s">
        <v>356</v>
      </c>
      <c r="PQ103" s="60" t="s">
        <v>356</v>
      </c>
      <c r="PR103" s="60" t="s">
        <v>356</v>
      </c>
      <c r="PS103" s="60" t="s">
        <v>369</v>
      </c>
      <c r="PT103" s="60" t="s">
        <v>328</v>
      </c>
      <c r="PU103" s="60" t="s">
        <v>328</v>
      </c>
      <c r="PV103" s="60" t="s">
        <v>328</v>
      </c>
      <c r="PW103" s="60" t="s">
        <v>328</v>
      </c>
      <c r="PX103" s="60" t="s">
        <v>328</v>
      </c>
      <c r="PY103" s="60" t="s">
        <v>328</v>
      </c>
      <c r="PZ103" s="60" t="s">
        <v>328</v>
      </c>
      <c r="QA103" s="60" t="s">
        <v>328</v>
      </c>
      <c r="QB103" s="78" t="s">
        <v>328</v>
      </c>
      <c r="QC103" s="61">
        <f>COUNTIF(OC103:QB103,"")+COUNTIF(OC103:QB103,"|*")/2+COUNTIF(OC103:QB103,"*|")/2+COUNTIF(OC103:QB103,"у")+COUNTIF(OC103:QB103,"п")</f>
        <v>39</v>
      </c>
      <c r="QD103" s="60">
        <f>COUNTIF(OC103:QB103,"УП*")+COUNTIF(OC103:QB103,"*|УП*")/2-COUNTIF(OC103:QB103,"УП*|*")/2</f>
        <v>0</v>
      </c>
      <c r="QE103" s="60">
        <f t="shared" si="140"/>
        <v>0</v>
      </c>
      <c r="QF103" s="60">
        <f t="shared" si="95"/>
        <v>0</v>
      </c>
      <c r="QG103" s="60">
        <f t="shared" si="141"/>
        <v>2</v>
      </c>
      <c r="QH103" s="60">
        <f t="shared" si="142"/>
        <v>0</v>
      </c>
      <c r="QI103" s="60">
        <f t="shared" si="143"/>
        <v>0</v>
      </c>
      <c r="QJ103" s="60">
        <f t="shared" si="144"/>
        <v>11</v>
      </c>
      <c r="QK103" s="81" t="str">
        <f t="shared" si="145"/>
        <v>ок!</v>
      </c>
      <c r="QL103" s="67">
        <v>3</v>
      </c>
      <c r="QM103" s="61" t="s">
        <v>357</v>
      </c>
      <c r="QN103" s="60" t="s">
        <v>357</v>
      </c>
      <c r="QO103" s="60" t="s">
        <v>357</v>
      </c>
      <c r="QP103" s="60" t="s">
        <v>357</v>
      </c>
      <c r="QQ103" s="60" t="s">
        <v>357</v>
      </c>
      <c r="QR103" s="60" t="s">
        <v>357</v>
      </c>
      <c r="QS103" s="60" t="s">
        <v>357</v>
      </c>
      <c r="QT103" s="60" t="s">
        <v>357</v>
      </c>
      <c r="QU103" s="60" t="s">
        <v>357</v>
      </c>
      <c r="QV103" s="60" t="s">
        <v>357</v>
      </c>
      <c r="QW103" s="60" t="s">
        <v>357</v>
      </c>
      <c r="QX103" s="60" t="s">
        <v>357</v>
      </c>
      <c r="QY103" s="60" t="s">
        <v>357</v>
      </c>
      <c r="QZ103" s="60" t="s">
        <v>357</v>
      </c>
      <c r="RA103" s="60" t="s">
        <v>357</v>
      </c>
      <c r="RB103" s="60" t="s">
        <v>357</v>
      </c>
      <c r="RC103" s="60" t="s">
        <v>47</v>
      </c>
      <c r="RD103" s="61" t="s">
        <v>328</v>
      </c>
      <c r="RE103" s="63" t="s">
        <v>328</v>
      </c>
      <c r="RF103" s="61" t="s">
        <v>357</v>
      </c>
      <c r="RG103" s="60" t="s">
        <v>357</v>
      </c>
      <c r="RH103" s="60" t="s">
        <v>357</v>
      </c>
      <c r="RI103" s="60" t="s">
        <v>357</v>
      </c>
      <c r="RJ103" s="60" t="s">
        <v>357</v>
      </c>
      <c r="RK103" s="60" t="s">
        <v>357</v>
      </c>
      <c r="RL103" s="60" t="s">
        <v>357</v>
      </c>
      <c r="RM103" s="60" t="s">
        <v>357</v>
      </c>
      <c r="RN103" s="60" t="s">
        <v>357</v>
      </c>
      <c r="RO103" s="60" t="s">
        <v>357</v>
      </c>
      <c r="RP103" s="60" t="s">
        <v>357</v>
      </c>
      <c r="RQ103" s="60" t="s">
        <v>357</v>
      </c>
      <c r="RR103" s="60" t="s">
        <v>357</v>
      </c>
      <c r="RS103" s="60" t="s">
        <v>357</v>
      </c>
      <c r="RT103" s="60" t="s">
        <v>357</v>
      </c>
      <c r="RU103" s="60" t="s">
        <v>357</v>
      </c>
      <c r="RV103" s="60" t="s">
        <v>357</v>
      </c>
      <c r="RW103" s="60" t="s">
        <v>357</v>
      </c>
      <c r="RX103" s="60" t="s">
        <v>357</v>
      </c>
      <c r="RY103" s="60" t="s">
        <v>357</v>
      </c>
      <c r="RZ103" s="60" t="s">
        <v>357</v>
      </c>
      <c r="SA103" s="60" t="s">
        <v>357</v>
      </c>
      <c r="SB103" s="60" t="s">
        <v>357</v>
      </c>
      <c r="SC103" s="60" t="s">
        <v>47</v>
      </c>
      <c r="SD103" s="60" t="s">
        <v>328</v>
      </c>
      <c r="SE103" s="60" t="s">
        <v>328</v>
      </c>
      <c r="SF103" s="60" t="s">
        <v>328</v>
      </c>
      <c r="SG103" s="60" t="s">
        <v>328</v>
      </c>
      <c r="SH103" s="60" t="s">
        <v>328</v>
      </c>
      <c r="SI103" s="60" t="s">
        <v>328</v>
      </c>
      <c r="SJ103" s="60" t="s">
        <v>328</v>
      </c>
      <c r="SK103" s="60" t="s">
        <v>328</v>
      </c>
      <c r="SL103" s="78" t="s">
        <v>328</v>
      </c>
      <c r="SM103" s="61">
        <f>COUNTIF(QM103:SL103,"")+COUNTIF(QM103:SL103,"|*")/2+COUNTIF(QM103:SL103,"*|")/2+COUNTIF(QM103:SL103,"у")+COUNTIF(QM103:SL103,"п")</f>
        <v>39</v>
      </c>
      <c r="SN103" s="60">
        <f>COUNTIF(QM103:SL103,"УП*")+COUNTIF(QM103:SL103,"*|УП*")/2-COUNTIF(QM103:SL103,"УП*|*")/2</f>
        <v>0</v>
      </c>
      <c r="SO103" s="60">
        <f t="shared" si="146"/>
        <v>0</v>
      </c>
      <c r="SP103" s="60">
        <f t="shared" si="147"/>
        <v>0</v>
      </c>
      <c r="SQ103" s="60">
        <f t="shared" si="148"/>
        <v>2</v>
      </c>
      <c r="SR103" s="60">
        <f t="shared" si="149"/>
        <v>0</v>
      </c>
      <c r="SS103" s="60">
        <f t="shared" si="150"/>
        <v>0</v>
      </c>
      <c r="ST103" s="60">
        <f t="shared" si="151"/>
        <v>11</v>
      </c>
      <c r="SU103" s="81" t="str">
        <f t="shared" si="152"/>
        <v>ок!</v>
      </c>
      <c r="SV103" s="67">
        <v>4</v>
      </c>
      <c r="SW103" s="61" t="s">
        <v>357</v>
      </c>
      <c r="SX103" s="61" t="s">
        <v>357</v>
      </c>
      <c r="SY103" s="61" t="s">
        <v>357</v>
      </c>
      <c r="SZ103" s="61" t="s">
        <v>357</v>
      </c>
      <c r="TA103" s="60" t="s">
        <v>357</v>
      </c>
      <c r="TB103" s="60" t="s">
        <v>357</v>
      </c>
      <c r="TC103" s="60" t="s">
        <v>357</v>
      </c>
      <c r="TD103" s="60" t="s">
        <v>357</v>
      </c>
      <c r="TE103" s="60" t="s">
        <v>357</v>
      </c>
      <c r="TF103" s="60" t="s">
        <v>357</v>
      </c>
      <c r="TG103" s="60" t="s">
        <v>357</v>
      </c>
      <c r="TH103" s="60" t="s">
        <v>357</v>
      </c>
      <c r="TI103" s="60" t="s">
        <v>357</v>
      </c>
      <c r="TJ103" s="60" t="s">
        <v>357</v>
      </c>
      <c r="TK103" s="60" t="s">
        <v>357</v>
      </c>
      <c r="TL103" s="60" t="s">
        <v>357</v>
      </c>
      <c r="TM103" s="63" t="s">
        <v>357</v>
      </c>
      <c r="TN103" s="61" t="s">
        <v>328</v>
      </c>
      <c r="TO103" s="60" t="s">
        <v>328</v>
      </c>
      <c r="TP103" s="60" t="s">
        <v>357</v>
      </c>
      <c r="TQ103" s="60" t="s">
        <v>357</v>
      </c>
      <c r="TR103" s="60" t="s">
        <v>357</v>
      </c>
      <c r="TS103" s="60" t="s">
        <v>357</v>
      </c>
      <c r="TT103" s="60" t="s">
        <v>357</v>
      </c>
      <c r="TU103" s="60" t="s">
        <v>357</v>
      </c>
      <c r="TV103" s="60" t="s">
        <v>363</v>
      </c>
      <c r="TW103" s="60" t="s">
        <v>376</v>
      </c>
      <c r="TX103" s="60" t="s">
        <v>376</v>
      </c>
      <c r="TY103" s="60" t="s">
        <v>376</v>
      </c>
      <c r="TZ103" s="60" t="s">
        <v>376</v>
      </c>
      <c r="UA103" s="60" t="s">
        <v>376</v>
      </c>
      <c r="UB103" s="60" t="s">
        <v>395</v>
      </c>
      <c r="UC103" s="60" t="s">
        <v>360</v>
      </c>
      <c r="UD103" s="60" t="s">
        <v>347</v>
      </c>
      <c r="UE103" s="60" t="s">
        <v>347</v>
      </c>
      <c r="UF103" s="60" t="s">
        <v>347</v>
      </c>
      <c r="UG103" s="60" t="s">
        <v>347</v>
      </c>
      <c r="UH103" s="60" t="s">
        <v>31</v>
      </c>
      <c r="UI103" s="60" t="s">
        <v>31</v>
      </c>
      <c r="UJ103" s="60" t="s">
        <v>31</v>
      </c>
      <c r="UK103" s="60" t="s">
        <v>31</v>
      </c>
      <c r="UL103" s="60" t="s">
        <v>336</v>
      </c>
      <c r="UM103" s="60" t="s">
        <v>336</v>
      </c>
      <c r="UN103" s="60" t="s">
        <v>354</v>
      </c>
      <c r="UO103" s="60" t="s">
        <v>354</v>
      </c>
      <c r="UP103" s="60" t="s">
        <v>354</v>
      </c>
      <c r="UQ103" s="60" t="s">
        <v>354</v>
      </c>
      <c r="UR103" s="60" t="s">
        <v>354</v>
      </c>
      <c r="US103" s="60" t="s">
        <v>354</v>
      </c>
      <c r="UT103" s="60" t="s">
        <v>354</v>
      </c>
      <c r="UU103" s="60" t="s">
        <v>354</v>
      </c>
      <c r="UV103" s="63" t="s">
        <v>354</v>
      </c>
      <c r="UW103" s="61">
        <f>COUNTIF(SW103:UV103,"")+COUNTIF(SW103:UV103,"|*")/2+COUNTIF(SW103:UV103,"*|")/2+COUNTIF(SW103:UV103,"у")+COUNTIF(SW103:UV103,"п")</f>
        <v>23</v>
      </c>
      <c r="UX103" s="60">
        <f>COUNTIF(SW103:UV103,"УП*")+COUNTIF(SW103:UV103,"*|УП*")/2-COUNTIF(SW103:UV103,"УП*|*")/2</f>
        <v>0</v>
      </c>
      <c r="UY103" s="60">
        <f>COUNTIF(SW103:UV103,"ПП.Д")</f>
        <v>4</v>
      </c>
      <c r="UZ103" s="60">
        <f t="shared" si="161"/>
        <v>6</v>
      </c>
      <c r="VA103" s="60">
        <f>COUNTIF(SW103:UV103,"С*")+COUNTIF(SW103:UV103,"*|С*")/2-COUNTIF(SW103:UV103,"С*|*")/2</f>
        <v>2</v>
      </c>
      <c r="VB103" s="60">
        <f>COUNTIF(SW103:UV103,"Д")</f>
        <v>4</v>
      </c>
      <c r="VC103" s="60">
        <f>COUNTIF(SW103:UV103,"ГИА")</f>
        <v>2</v>
      </c>
      <c r="VD103" s="60">
        <f>COUNTIF(SW103:UV103,"К")+COUNTIF(SW103:UV103,"*|К")/2+COUNTIF(SW103:UV103,"К|*")/2</f>
        <v>2</v>
      </c>
      <c r="VE103" s="81" t="str">
        <f>IF(SUM(UW103:VD103)+COUNTIF(SW103:UV103,"=~*")=52,"ок!","ОШ!")</f>
        <v>ок!</v>
      </c>
    </row>
    <row r="104" spans="1:577" hidden="1" x14ac:dyDescent="0.25">
      <c r="A104" s="70" t="str">
        <f t="shared" si="124"/>
        <v>П11.01.01 Монтажник РЭАиП(2015)9 кл., очная</v>
      </c>
      <c r="B104" s="177" t="s">
        <v>663</v>
      </c>
      <c r="C104" s="178" t="s">
        <v>92</v>
      </c>
      <c r="D104" s="178" t="s">
        <v>350</v>
      </c>
      <c r="E104" s="178"/>
      <c r="F104" s="177">
        <v>2016</v>
      </c>
      <c r="G104" s="191">
        <f t="shared" si="162"/>
        <v>311</v>
      </c>
      <c r="H104" s="191">
        <f t="shared" si="163"/>
        <v>168</v>
      </c>
      <c r="I104" s="191">
        <f>IF(VLOOKUP(B104,ФГОС!A$3:U$34,5,FALSE)=INT(H104/62),INT(H104/62),"ОШ!")</f>
        <v>2</v>
      </c>
      <c r="J104" s="191">
        <f>IF(VLOOKUP(B104,ФГОС!A$3:U$34,6,FALSE)=INT(MOD(H104,62)/4.332),INT(MOD(H104,62)/4.332),"ОШ!")</f>
        <v>10</v>
      </c>
      <c r="K104" s="191">
        <f t="shared" si="164"/>
        <v>77</v>
      </c>
      <c r="L104" s="191">
        <f t="shared" si="165"/>
        <v>9</v>
      </c>
      <c r="M104" s="191">
        <f t="shared" si="166"/>
        <v>30</v>
      </c>
      <c r="N104" s="191">
        <f t="shared" si="167"/>
        <v>0</v>
      </c>
      <c r="O104" s="191">
        <f t="shared" si="168"/>
        <v>5</v>
      </c>
      <c r="P104" s="191">
        <f t="shared" si="169"/>
        <v>0</v>
      </c>
      <c r="Q104" s="191">
        <f t="shared" si="170"/>
        <v>2</v>
      </c>
      <c r="R104" s="191">
        <f t="shared" si="171"/>
        <v>24</v>
      </c>
      <c r="S104" s="237" t="str">
        <f>IF(VLOOKUP(B104,ФГОС!A$3:U$34,21,FALSE)=SUM(K104:R104),"ок!","ОШ!")</f>
        <v>ок!</v>
      </c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8"/>
      <c r="GM104" s="68"/>
      <c r="GN104" s="68"/>
      <c r="GO104" s="68"/>
      <c r="GP104" s="68"/>
      <c r="GQ104" s="68"/>
      <c r="GR104" s="68"/>
      <c r="GS104" s="68"/>
      <c r="GT104" s="68"/>
      <c r="GU104" s="68"/>
      <c r="GV104" s="68"/>
      <c r="GW104" s="68"/>
      <c r="GX104" s="68"/>
      <c r="GY104" s="68"/>
      <c r="GZ104" s="68"/>
      <c r="HA104" s="68"/>
      <c r="HB104" s="68"/>
      <c r="HC104" s="68"/>
      <c r="HD104" s="68"/>
      <c r="HE104" s="68"/>
      <c r="HF104" s="68"/>
      <c r="HG104" s="68"/>
      <c r="HH104" s="68"/>
      <c r="HI104" s="68"/>
      <c r="HJ104" s="68"/>
      <c r="HK104" s="68"/>
      <c r="HL104" s="68"/>
      <c r="HM104" s="68"/>
      <c r="HN104" s="68"/>
      <c r="HO104" s="68"/>
      <c r="HP104" s="68"/>
      <c r="HQ104" s="68"/>
      <c r="HR104" s="68"/>
      <c r="HS104" s="68"/>
      <c r="HT104" s="68"/>
      <c r="HU104" s="68"/>
      <c r="HV104" s="68"/>
      <c r="HW104" s="68"/>
      <c r="HX104" s="68"/>
      <c r="HY104" s="68"/>
      <c r="HZ104" s="68"/>
      <c r="IA104" s="68"/>
      <c r="IB104" s="68"/>
      <c r="IC104" s="68"/>
      <c r="ID104" s="68"/>
      <c r="IE104" s="68"/>
      <c r="IF104" s="68"/>
      <c r="IG104" s="68"/>
      <c r="IH104" s="68"/>
      <c r="II104" s="68"/>
      <c r="IJ104" s="68"/>
      <c r="IK104" s="68"/>
      <c r="IL104" s="68"/>
      <c r="IM104" s="68"/>
      <c r="IN104" s="68"/>
      <c r="IO104" s="68"/>
      <c r="IP104" s="68"/>
      <c r="IQ104" s="68"/>
      <c r="IR104" s="68"/>
      <c r="IS104" s="68"/>
      <c r="IT104" s="68"/>
      <c r="IU104" s="68"/>
      <c r="IV104" s="68"/>
      <c r="IW104" s="68"/>
      <c r="IX104" s="68"/>
      <c r="IY104" s="68"/>
      <c r="IZ104" s="68"/>
      <c r="JA104" s="68"/>
      <c r="JB104" s="68"/>
      <c r="JC104" s="68"/>
      <c r="JD104" s="68"/>
      <c r="JE104" s="68"/>
      <c r="JF104" s="68"/>
      <c r="JG104" s="68"/>
      <c r="JH104" s="68"/>
      <c r="JI104" s="68"/>
      <c r="JJ104" s="68"/>
      <c r="JK104" s="68"/>
      <c r="JL104" s="68"/>
      <c r="JM104" s="68"/>
      <c r="JN104" s="68"/>
      <c r="JO104" s="68"/>
      <c r="JP104" s="68"/>
      <c r="JQ104" s="68"/>
      <c r="JR104" s="68"/>
      <c r="JS104" s="68"/>
      <c r="JT104" s="68"/>
      <c r="JU104" s="68"/>
      <c r="JV104" s="68"/>
      <c r="JW104" s="68"/>
      <c r="JX104" s="68"/>
      <c r="JY104" s="68"/>
      <c r="JZ104" s="68"/>
      <c r="KA104" s="68"/>
      <c r="KB104" s="68"/>
      <c r="KC104" s="68"/>
      <c r="KD104" s="68"/>
      <c r="KE104" s="68"/>
      <c r="KF104" s="68"/>
      <c r="KG104" s="68"/>
      <c r="KH104" s="68"/>
      <c r="KI104" s="68"/>
      <c r="KJ104" s="68"/>
      <c r="KK104" s="68"/>
      <c r="KL104" s="68"/>
      <c r="KM104" s="68"/>
      <c r="KN104" s="68"/>
      <c r="KO104" s="68"/>
      <c r="KP104" s="68"/>
      <c r="KQ104" s="68"/>
      <c r="KR104" s="68"/>
      <c r="KS104" s="68"/>
      <c r="KT104" s="68"/>
      <c r="KU104" s="68"/>
      <c r="KV104" s="68"/>
      <c r="KW104" s="68"/>
      <c r="KX104" s="68"/>
      <c r="KY104" s="68"/>
      <c r="KZ104" s="68"/>
      <c r="LA104" s="68"/>
      <c r="LB104" s="68"/>
      <c r="LC104" s="68"/>
      <c r="LD104" s="68"/>
      <c r="LE104" s="68"/>
      <c r="LF104" s="68"/>
      <c r="LG104" s="68"/>
      <c r="LH104" s="68"/>
      <c r="LI104" s="68"/>
      <c r="LJ104" s="68"/>
      <c r="LK104" s="68"/>
      <c r="LL104" s="68"/>
      <c r="LM104" s="68"/>
      <c r="LN104" s="68"/>
      <c r="LO104" s="68"/>
      <c r="LP104" s="68"/>
      <c r="LQ104" s="68"/>
      <c r="LR104" s="67">
        <v>1</v>
      </c>
      <c r="LS104" s="61"/>
      <c r="LT104" s="60"/>
      <c r="LU104" s="60"/>
      <c r="LV104" s="60"/>
      <c r="LW104" s="60"/>
      <c r="LX104" s="60"/>
      <c r="LY104" s="60"/>
      <c r="LZ104" s="60"/>
      <c r="MA104" s="60"/>
      <c r="MB104" s="60"/>
      <c r="MC104" s="60"/>
      <c r="MD104" s="60"/>
      <c r="ME104" s="60"/>
      <c r="MF104" s="60"/>
      <c r="MG104" s="60"/>
      <c r="MH104" s="60"/>
      <c r="MI104" s="60"/>
      <c r="MJ104" s="61" t="s">
        <v>328</v>
      </c>
      <c r="MK104" s="63" t="s">
        <v>328</v>
      </c>
      <c r="ML104" s="61"/>
      <c r="MM104" s="60"/>
      <c r="MN104" s="60"/>
      <c r="MO104" s="60"/>
      <c r="MP104" s="60"/>
      <c r="MQ104" s="60"/>
      <c r="MR104" s="60"/>
      <c r="MS104" s="60"/>
      <c r="MT104" s="60"/>
      <c r="MU104" s="60"/>
      <c r="MV104" s="60" t="s">
        <v>328</v>
      </c>
      <c r="MW104" s="60"/>
      <c r="MX104" s="60"/>
      <c r="MY104" s="60"/>
      <c r="MZ104" s="60"/>
      <c r="NA104" s="60"/>
      <c r="NB104" s="60"/>
      <c r="NC104" s="60"/>
      <c r="ND104" s="60"/>
      <c r="NE104" s="60"/>
      <c r="NF104" s="60"/>
      <c r="NG104" s="60"/>
      <c r="NH104" s="60"/>
      <c r="NI104" s="60"/>
      <c r="NJ104" s="60"/>
      <c r="NK104" s="60" t="s">
        <v>328</v>
      </c>
      <c r="NL104" s="60" t="s">
        <v>328</v>
      </c>
      <c r="NM104" s="60" t="s">
        <v>328</v>
      </c>
      <c r="NN104" s="60" t="s">
        <v>328</v>
      </c>
      <c r="NO104" s="60" t="s">
        <v>328</v>
      </c>
      <c r="NP104" s="60" t="s">
        <v>328</v>
      </c>
      <c r="NQ104" s="60" t="s">
        <v>328</v>
      </c>
      <c r="NR104" s="78" t="s">
        <v>328</v>
      </c>
      <c r="NS104" s="61">
        <f t="shared" si="128"/>
        <v>41</v>
      </c>
      <c r="NT104" s="60">
        <f t="shared" si="129"/>
        <v>0</v>
      </c>
      <c r="NU104" s="60">
        <f t="shared" si="134"/>
        <v>0</v>
      </c>
      <c r="NV104" s="60">
        <f t="shared" si="79"/>
        <v>0</v>
      </c>
      <c r="NW104" s="60">
        <f t="shared" si="135"/>
        <v>0</v>
      </c>
      <c r="NX104" s="60">
        <f t="shared" si="136"/>
        <v>0</v>
      </c>
      <c r="NY104" s="60">
        <f t="shared" si="137"/>
        <v>0</v>
      </c>
      <c r="NZ104" s="60">
        <f t="shared" si="138"/>
        <v>11</v>
      </c>
      <c r="OA104" s="81" t="str">
        <f t="shared" si="139"/>
        <v>ок!</v>
      </c>
      <c r="OB104" s="80">
        <v>2</v>
      </c>
      <c r="OC104" s="61"/>
      <c r="OD104" s="60"/>
      <c r="OE104" s="60"/>
      <c r="OF104" s="60"/>
      <c r="OG104" s="60"/>
      <c r="OH104" s="60"/>
      <c r="OI104" s="60"/>
      <c r="OJ104" s="60"/>
      <c r="OK104" s="60"/>
      <c r="OL104" s="60"/>
      <c r="OM104" s="60"/>
      <c r="ON104" s="60"/>
      <c r="OO104" s="60"/>
      <c r="OP104" s="60"/>
      <c r="OQ104" s="60"/>
      <c r="OR104" s="60"/>
      <c r="OS104" s="60"/>
      <c r="OT104" s="61" t="s">
        <v>328</v>
      </c>
      <c r="OU104" s="63" t="s">
        <v>328</v>
      </c>
      <c r="OV104" s="61" t="s">
        <v>47</v>
      </c>
      <c r="OW104" s="60" t="s">
        <v>47</v>
      </c>
      <c r="OX104" s="60"/>
      <c r="OY104" s="60"/>
      <c r="OZ104" s="60"/>
      <c r="PA104" s="60"/>
      <c r="PB104" s="60"/>
      <c r="PC104" s="60"/>
      <c r="PD104" s="60"/>
      <c r="PE104" s="60"/>
      <c r="PF104" s="60"/>
      <c r="PG104" s="60"/>
      <c r="PH104" s="60"/>
      <c r="PI104" s="60"/>
      <c r="PJ104" s="60"/>
      <c r="PK104" s="60"/>
      <c r="PL104" s="60" t="s">
        <v>617</v>
      </c>
      <c r="PM104" s="60" t="s">
        <v>617</v>
      </c>
      <c r="PN104" s="60" t="s">
        <v>617</v>
      </c>
      <c r="PO104" s="60" t="s">
        <v>409</v>
      </c>
      <c r="PP104" s="60" t="s">
        <v>409</v>
      </c>
      <c r="PQ104" s="60" t="s">
        <v>409</v>
      </c>
      <c r="PR104" s="60" t="s">
        <v>409</v>
      </c>
      <c r="PS104" s="60" t="s">
        <v>370</v>
      </c>
      <c r="PT104" s="60" t="s">
        <v>328</v>
      </c>
      <c r="PU104" s="60" t="s">
        <v>328</v>
      </c>
      <c r="PV104" s="60" t="s">
        <v>328</v>
      </c>
      <c r="PW104" s="60" t="s">
        <v>328</v>
      </c>
      <c r="PX104" s="60" t="s">
        <v>328</v>
      </c>
      <c r="PY104" s="60" t="s">
        <v>328</v>
      </c>
      <c r="PZ104" s="60" t="s">
        <v>328</v>
      </c>
      <c r="QA104" s="60" t="s">
        <v>328</v>
      </c>
      <c r="QB104" s="78" t="s">
        <v>328</v>
      </c>
      <c r="QC104" s="61">
        <f t="shared" si="130"/>
        <v>31</v>
      </c>
      <c r="QD104" s="60">
        <f t="shared" si="131"/>
        <v>3</v>
      </c>
      <c r="QE104" s="60">
        <f t="shared" si="140"/>
        <v>0</v>
      </c>
      <c r="QF104" s="60">
        <f t="shared" si="95"/>
        <v>4</v>
      </c>
      <c r="QG104" s="60">
        <f t="shared" si="141"/>
        <v>3</v>
      </c>
      <c r="QH104" s="60">
        <f t="shared" si="142"/>
        <v>0</v>
      </c>
      <c r="QI104" s="60">
        <f t="shared" si="143"/>
        <v>0</v>
      </c>
      <c r="QJ104" s="60">
        <f t="shared" si="144"/>
        <v>11</v>
      </c>
      <c r="QK104" s="81" t="str">
        <f t="shared" si="145"/>
        <v>ок!</v>
      </c>
      <c r="QL104" s="67">
        <v>3</v>
      </c>
      <c r="QM104" s="61"/>
      <c r="QN104" s="60"/>
      <c r="QO104" s="60"/>
      <c r="QP104" s="60"/>
      <c r="QQ104" s="60"/>
      <c r="QR104" s="60" t="s">
        <v>47</v>
      </c>
      <c r="QS104" s="60" t="s">
        <v>619</v>
      </c>
      <c r="QT104" s="60" t="s">
        <v>619</v>
      </c>
      <c r="QU104" s="60" t="s">
        <v>619</v>
      </c>
      <c r="QV104" s="60" t="s">
        <v>618</v>
      </c>
      <c r="QW104" s="60" t="s">
        <v>618</v>
      </c>
      <c r="QX104" s="60" t="s">
        <v>618</v>
      </c>
      <c r="QY104" s="60" t="s">
        <v>406</v>
      </c>
      <c r="QZ104" s="60" t="s">
        <v>406</v>
      </c>
      <c r="RA104" s="60" t="s">
        <v>406</v>
      </c>
      <c r="RB104" s="60" t="s">
        <v>406</v>
      </c>
      <c r="RC104" s="60" t="s">
        <v>406</v>
      </c>
      <c r="RD104" s="61" t="s">
        <v>328</v>
      </c>
      <c r="RE104" s="63" t="s">
        <v>328</v>
      </c>
      <c r="RF104" s="61" t="s">
        <v>406</v>
      </c>
      <c r="RG104" s="60" t="s">
        <v>406</v>
      </c>
      <c r="RH104" s="60" t="s">
        <v>406</v>
      </c>
      <c r="RI104" s="60" t="s">
        <v>406</v>
      </c>
      <c r="RJ104" s="60" t="s">
        <v>406</v>
      </c>
      <c r="RK104" s="60" t="s">
        <v>406</v>
      </c>
      <c r="RL104" s="60" t="s">
        <v>406</v>
      </c>
      <c r="RM104" s="60" t="s">
        <v>406</v>
      </c>
      <c r="RN104" s="60" t="s">
        <v>406</v>
      </c>
      <c r="RO104" s="60" t="s">
        <v>406</v>
      </c>
      <c r="RP104" s="60" t="s">
        <v>406</v>
      </c>
      <c r="RQ104" s="60" t="s">
        <v>376</v>
      </c>
      <c r="RR104" s="60" t="s">
        <v>376</v>
      </c>
      <c r="RS104" s="60" t="s">
        <v>376</v>
      </c>
      <c r="RT104" s="60" t="s">
        <v>376</v>
      </c>
      <c r="RU104" s="60" t="s">
        <v>376</v>
      </c>
      <c r="RV104" s="60" t="s">
        <v>376</v>
      </c>
      <c r="RW104" s="60" t="s">
        <v>376</v>
      </c>
      <c r="RX104" s="60" t="s">
        <v>376</v>
      </c>
      <c r="RY104" s="60" t="s">
        <v>376</v>
      </c>
      <c r="RZ104" s="60" t="s">
        <v>376</v>
      </c>
      <c r="SA104" s="60" t="s">
        <v>401</v>
      </c>
      <c r="SB104" s="60" t="s">
        <v>336</v>
      </c>
      <c r="SC104" s="60" t="s">
        <v>336</v>
      </c>
      <c r="SD104" s="60" t="s">
        <v>354</v>
      </c>
      <c r="SE104" s="60" t="s">
        <v>354</v>
      </c>
      <c r="SF104" s="60" t="s">
        <v>354</v>
      </c>
      <c r="SG104" s="60" t="s">
        <v>354</v>
      </c>
      <c r="SH104" s="60" t="s">
        <v>354</v>
      </c>
      <c r="SI104" s="60" t="s">
        <v>354</v>
      </c>
      <c r="SJ104" s="60" t="s">
        <v>354</v>
      </c>
      <c r="SK104" s="60" t="s">
        <v>354</v>
      </c>
      <c r="SL104" s="78" t="s">
        <v>354</v>
      </c>
      <c r="SM104" s="61">
        <f t="shared" si="132"/>
        <v>5</v>
      </c>
      <c r="SN104" s="60">
        <f t="shared" si="133"/>
        <v>6</v>
      </c>
      <c r="SO104" s="60">
        <f t="shared" si="146"/>
        <v>0</v>
      </c>
      <c r="SP104" s="60">
        <f t="shared" si="147"/>
        <v>26</v>
      </c>
      <c r="SQ104" s="60">
        <f t="shared" si="148"/>
        <v>2</v>
      </c>
      <c r="SR104" s="60">
        <f t="shared" si="149"/>
        <v>0</v>
      </c>
      <c r="SS104" s="60">
        <f t="shared" si="150"/>
        <v>2</v>
      </c>
      <c r="ST104" s="60">
        <f t="shared" si="151"/>
        <v>2</v>
      </c>
      <c r="SU104" s="81" t="str">
        <f t="shared" si="152"/>
        <v>ок!</v>
      </c>
    </row>
    <row r="105" spans="1:577" hidden="1" x14ac:dyDescent="0.25">
      <c r="A105" s="70" t="str">
        <f t="shared" si="124"/>
        <v>П13.01.10 Элекртомонтер ЭО(2015)9 кл., очная</v>
      </c>
      <c r="B105" s="177" t="s">
        <v>665</v>
      </c>
      <c r="C105" s="178" t="s">
        <v>92</v>
      </c>
      <c r="D105" s="178" t="s">
        <v>350</v>
      </c>
      <c r="E105" s="178"/>
      <c r="F105" s="177">
        <v>2016</v>
      </c>
      <c r="G105" s="191">
        <f t="shared" si="162"/>
        <v>311</v>
      </c>
      <c r="H105" s="191">
        <f t="shared" si="163"/>
        <v>168</v>
      </c>
      <c r="I105" s="191">
        <f>IF(VLOOKUP(B105,ФГОС!A$3:U$34,5,FALSE)=INT(H105/62),INT(H105/62),"ОШ!")</f>
        <v>2</v>
      </c>
      <c r="J105" s="191">
        <f>IF(VLOOKUP(B105,ФГОС!A$3:U$34,6,FALSE)=INT(MOD(H105,62)/4.332),INT(MOD(H105,62)/4.332),"ОШ!")</f>
        <v>10</v>
      </c>
      <c r="K105" s="191">
        <f t="shared" si="164"/>
        <v>77</v>
      </c>
      <c r="L105" s="191">
        <f t="shared" si="165"/>
        <v>10</v>
      </c>
      <c r="M105" s="191">
        <f t="shared" si="166"/>
        <v>29</v>
      </c>
      <c r="N105" s="191">
        <f t="shared" si="167"/>
        <v>0</v>
      </c>
      <c r="O105" s="191">
        <f t="shared" si="168"/>
        <v>5</v>
      </c>
      <c r="P105" s="191">
        <f t="shared" si="169"/>
        <v>0</v>
      </c>
      <c r="Q105" s="191">
        <f t="shared" si="170"/>
        <v>2</v>
      </c>
      <c r="R105" s="191">
        <f t="shared" si="171"/>
        <v>24</v>
      </c>
      <c r="S105" s="237" t="str">
        <f>IF(VLOOKUP(B105,ФГОС!A$3:U$34,21,FALSE)=SUM(K105:R105),"ок!","ОШ!")</f>
        <v>ок!</v>
      </c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8"/>
      <c r="GM105" s="68"/>
      <c r="GN105" s="68"/>
      <c r="GO105" s="68"/>
      <c r="GP105" s="68"/>
      <c r="GQ105" s="68"/>
      <c r="GR105" s="68"/>
      <c r="GS105" s="68"/>
      <c r="GT105" s="68"/>
      <c r="GU105" s="68"/>
      <c r="GV105" s="68"/>
      <c r="GW105" s="68"/>
      <c r="GX105" s="68"/>
      <c r="GY105" s="68"/>
      <c r="GZ105" s="68"/>
      <c r="HA105" s="68"/>
      <c r="HB105" s="68"/>
      <c r="HC105" s="68"/>
      <c r="HD105" s="68"/>
      <c r="HE105" s="68"/>
      <c r="HF105" s="68"/>
      <c r="HG105" s="68"/>
      <c r="HH105" s="68"/>
      <c r="HI105" s="68"/>
      <c r="HJ105" s="68"/>
      <c r="HK105" s="68"/>
      <c r="HL105" s="68"/>
      <c r="HM105" s="68"/>
      <c r="HN105" s="68"/>
      <c r="HO105" s="68"/>
      <c r="HP105" s="68"/>
      <c r="HQ105" s="68"/>
      <c r="HR105" s="68"/>
      <c r="HS105" s="68"/>
      <c r="HT105" s="68"/>
      <c r="HU105" s="68"/>
      <c r="HV105" s="68"/>
      <c r="HW105" s="68"/>
      <c r="HX105" s="68"/>
      <c r="HY105" s="68"/>
      <c r="HZ105" s="68"/>
      <c r="IA105" s="68"/>
      <c r="IB105" s="68"/>
      <c r="IC105" s="68"/>
      <c r="ID105" s="68"/>
      <c r="IE105" s="68"/>
      <c r="IF105" s="68"/>
      <c r="IG105" s="68"/>
      <c r="IH105" s="68"/>
      <c r="II105" s="68"/>
      <c r="IJ105" s="68"/>
      <c r="IK105" s="68"/>
      <c r="IL105" s="68"/>
      <c r="IM105" s="68"/>
      <c r="IN105" s="68"/>
      <c r="IO105" s="68"/>
      <c r="IP105" s="68"/>
      <c r="IQ105" s="68"/>
      <c r="IR105" s="68"/>
      <c r="IS105" s="68"/>
      <c r="IT105" s="68"/>
      <c r="IU105" s="68"/>
      <c r="IV105" s="68"/>
      <c r="IW105" s="68"/>
      <c r="IX105" s="68"/>
      <c r="IY105" s="68"/>
      <c r="IZ105" s="68"/>
      <c r="JA105" s="68"/>
      <c r="JB105" s="68"/>
      <c r="JC105" s="68"/>
      <c r="JD105" s="68"/>
      <c r="JE105" s="68"/>
      <c r="JF105" s="68"/>
      <c r="JG105" s="68"/>
      <c r="JH105" s="68"/>
      <c r="JI105" s="68"/>
      <c r="JJ105" s="68"/>
      <c r="JK105" s="68"/>
      <c r="JL105" s="68"/>
      <c r="JM105" s="68"/>
      <c r="JN105" s="68"/>
      <c r="JO105" s="68"/>
      <c r="JP105" s="68"/>
      <c r="JQ105" s="68"/>
      <c r="JR105" s="68"/>
      <c r="JS105" s="68"/>
      <c r="JT105" s="68"/>
      <c r="JU105" s="68"/>
      <c r="JV105" s="68"/>
      <c r="JW105" s="68"/>
      <c r="JX105" s="68"/>
      <c r="JY105" s="68"/>
      <c r="JZ105" s="68"/>
      <c r="KA105" s="68"/>
      <c r="KB105" s="68"/>
      <c r="KC105" s="68"/>
      <c r="KD105" s="68"/>
      <c r="KE105" s="68"/>
      <c r="KF105" s="68"/>
      <c r="KG105" s="68"/>
      <c r="KH105" s="68"/>
      <c r="KI105" s="68"/>
      <c r="KJ105" s="68"/>
      <c r="KK105" s="68"/>
      <c r="KL105" s="68"/>
      <c r="KM105" s="68"/>
      <c r="KN105" s="68"/>
      <c r="KO105" s="68"/>
      <c r="KP105" s="68"/>
      <c r="KQ105" s="68"/>
      <c r="KR105" s="68"/>
      <c r="KS105" s="68"/>
      <c r="KT105" s="68"/>
      <c r="KU105" s="68"/>
      <c r="KV105" s="68"/>
      <c r="KW105" s="68"/>
      <c r="KX105" s="68"/>
      <c r="KY105" s="68"/>
      <c r="KZ105" s="68"/>
      <c r="LA105" s="68"/>
      <c r="LB105" s="68"/>
      <c r="LC105" s="68"/>
      <c r="LD105" s="68"/>
      <c r="LE105" s="68"/>
      <c r="LF105" s="68"/>
      <c r="LG105" s="68"/>
      <c r="LH105" s="68"/>
      <c r="LI105" s="68"/>
      <c r="LJ105" s="68"/>
      <c r="LK105" s="68"/>
      <c r="LL105" s="68"/>
      <c r="LM105" s="68"/>
      <c r="LN105" s="68"/>
      <c r="LO105" s="68"/>
      <c r="LP105" s="68"/>
      <c r="LQ105" s="68"/>
      <c r="LR105" s="67">
        <v>1</v>
      </c>
      <c r="LS105" s="61"/>
      <c r="LT105" s="60"/>
      <c r="LU105" s="60"/>
      <c r="LV105" s="60"/>
      <c r="LW105" s="60"/>
      <c r="LX105" s="60"/>
      <c r="LY105" s="60"/>
      <c r="LZ105" s="60"/>
      <c r="MA105" s="60"/>
      <c r="MB105" s="60"/>
      <c r="MC105" s="60"/>
      <c r="MD105" s="60"/>
      <c r="ME105" s="60"/>
      <c r="MF105" s="60"/>
      <c r="MG105" s="60"/>
      <c r="MH105" s="60"/>
      <c r="MI105" s="60"/>
      <c r="MJ105" s="61" t="s">
        <v>328</v>
      </c>
      <c r="MK105" s="63" t="s">
        <v>328</v>
      </c>
      <c r="ML105" s="61"/>
      <c r="MM105" s="60"/>
      <c r="MN105" s="60"/>
      <c r="MO105" s="60"/>
      <c r="MP105" s="60"/>
      <c r="MQ105" s="60"/>
      <c r="MR105" s="60"/>
      <c r="MS105" s="60"/>
      <c r="MT105" s="60"/>
      <c r="MU105" s="60"/>
      <c r="MV105" s="60" t="s">
        <v>328</v>
      </c>
      <c r="MW105" s="60"/>
      <c r="MX105" s="60"/>
      <c r="MY105" s="60"/>
      <c r="MZ105" s="60"/>
      <c r="NA105" s="60"/>
      <c r="NB105" s="60"/>
      <c r="NC105" s="60"/>
      <c r="ND105" s="60"/>
      <c r="NE105" s="60"/>
      <c r="NF105" s="60"/>
      <c r="NG105" s="60"/>
      <c r="NH105" s="60"/>
      <c r="NI105" s="60"/>
      <c r="NJ105" s="60"/>
      <c r="NK105" s="60" t="s">
        <v>328</v>
      </c>
      <c r="NL105" s="60" t="s">
        <v>328</v>
      </c>
      <c r="NM105" s="60" t="s">
        <v>328</v>
      </c>
      <c r="NN105" s="60" t="s">
        <v>328</v>
      </c>
      <c r="NO105" s="60" t="s">
        <v>328</v>
      </c>
      <c r="NP105" s="60" t="s">
        <v>328</v>
      </c>
      <c r="NQ105" s="60" t="s">
        <v>328</v>
      </c>
      <c r="NR105" s="78" t="s">
        <v>328</v>
      </c>
      <c r="NS105" s="61">
        <f t="shared" si="128"/>
        <v>41</v>
      </c>
      <c r="NT105" s="60">
        <f t="shared" si="129"/>
        <v>0</v>
      </c>
      <c r="NU105" s="60">
        <f t="shared" si="134"/>
        <v>0</v>
      </c>
      <c r="NV105" s="60">
        <f t="shared" si="79"/>
        <v>0</v>
      </c>
      <c r="NW105" s="60">
        <f t="shared" si="135"/>
        <v>0</v>
      </c>
      <c r="NX105" s="60">
        <f t="shared" si="136"/>
        <v>0</v>
      </c>
      <c r="NY105" s="60">
        <f t="shared" si="137"/>
        <v>0</v>
      </c>
      <c r="NZ105" s="60">
        <f t="shared" si="138"/>
        <v>11</v>
      </c>
      <c r="OA105" s="81" t="str">
        <f t="shared" si="139"/>
        <v>ок!</v>
      </c>
      <c r="OB105" s="80">
        <v>2</v>
      </c>
      <c r="OC105" s="61"/>
      <c r="OD105" s="60"/>
      <c r="OE105" s="60"/>
      <c r="OF105" s="60"/>
      <c r="OG105" s="60"/>
      <c r="OH105" s="60"/>
      <c r="OI105" s="60"/>
      <c r="OJ105" s="60"/>
      <c r="OK105" s="60"/>
      <c r="OL105" s="60"/>
      <c r="OM105" s="60"/>
      <c r="ON105" s="60"/>
      <c r="OO105" s="60"/>
      <c r="OP105" s="60"/>
      <c r="OQ105" s="60"/>
      <c r="OR105" s="60"/>
      <c r="OS105" s="60"/>
      <c r="OT105" s="61" t="s">
        <v>328</v>
      </c>
      <c r="OU105" s="63" t="s">
        <v>328</v>
      </c>
      <c r="OV105" s="61" t="s">
        <v>47</v>
      </c>
      <c r="OW105" s="60" t="s">
        <v>47</v>
      </c>
      <c r="OX105" s="60"/>
      <c r="OY105" s="60"/>
      <c r="OZ105" s="60"/>
      <c r="PA105" s="60"/>
      <c r="PB105" s="60"/>
      <c r="PC105" s="60"/>
      <c r="PD105" s="60"/>
      <c r="PE105" s="60"/>
      <c r="PF105" s="60"/>
      <c r="PG105" s="60"/>
      <c r="PH105" s="60"/>
      <c r="PI105" s="60"/>
      <c r="PJ105" s="60"/>
      <c r="PK105" s="60"/>
      <c r="PL105" s="60" t="s">
        <v>47</v>
      </c>
      <c r="PM105" s="60" t="s">
        <v>687</v>
      </c>
      <c r="PN105" s="60" t="s">
        <v>687</v>
      </c>
      <c r="PO105" s="60" t="s">
        <v>687</v>
      </c>
      <c r="PP105" s="60" t="s">
        <v>687</v>
      </c>
      <c r="PQ105" s="60" t="s">
        <v>406</v>
      </c>
      <c r="PR105" s="60" t="s">
        <v>406</v>
      </c>
      <c r="PS105" s="60" t="s">
        <v>406</v>
      </c>
      <c r="PT105" s="60" t="s">
        <v>328</v>
      </c>
      <c r="PU105" s="60" t="s">
        <v>328</v>
      </c>
      <c r="PV105" s="60" t="s">
        <v>328</v>
      </c>
      <c r="PW105" s="60" t="s">
        <v>328</v>
      </c>
      <c r="PX105" s="60" t="s">
        <v>328</v>
      </c>
      <c r="PY105" s="60" t="s">
        <v>328</v>
      </c>
      <c r="PZ105" s="60" t="s">
        <v>328</v>
      </c>
      <c r="QA105" s="60" t="s">
        <v>328</v>
      </c>
      <c r="QB105" s="78" t="s">
        <v>328</v>
      </c>
      <c r="QC105" s="61">
        <f t="shared" si="130"/>
        <v>31</v>
      </c>
      <c r="QD105" s="60">
        <f t="shared" si="131"/>
        <v>4</v>
      </c>
      <c r="QE105" s="60">
        <f t="shared" si="140"/>
        <v>0</v>
      </c>
      <c r="QF105" s="60">
        <f t="shared" si="95"/>
        <v>3</v>
      </c>
      <c r="QG105" s="60">
        <f t="shared" si="141"/>
        <v>3</v>
      </c>
      <c r="QH105" s="60">
        <f t="shared" si="142"/>
        <v>0</v>
      </c>
      <c r="QI105" s="60">
        <f t="shared" si="143"/>
        <v>0</v>
      </c>
      <c r="QJ105" s="60">
        <f t="shared" si="144"/>
        <v>11</v>
      </c>
      <c r="QK105" s="81" t="str">
        <f t="shared" si="145"/>
        <v>ок!</v>
      </c>
      <c r="QL105" s="67">
        <v>3</v>
      </c>
      <c r="QM105" s="61"/>
      <c r="QN105" s="60"/>
      <c r="QO105" s="60"/>
      <c r="QP105" s="60"/>
      <c r="QQ105" s="60"/>
      <c r="QR105" s="60" t="s">
        <v>690</v>
      </c>
      <c r="QS105" s="60" t="s">
        <v>690</v>
      </c>
      <c r="QT105" s="60" t="s">
        <v>690</v>
      </c>
      <c r="QU105" s="60" t="s">
        <v>690</v>
      </c>
      <c r="QV105" s="60" t="s">
        <v>691</v>
      </c>
      <c r="QW105" s="60" t="s">
        <v>691</v>
      </c>
      <c r="QX105" s="60" t="s">
        <v>406</v>
      </c>
      <c r="QY105" s="60" t="s">
        <v>406</v>
      </c>
      <c r="QZ105" s="60" t="s">
        <v>406</v>
      </c>
      <c r="RA105" s="60" t="s">
        <v>376</v>
      </c>
      <c r="RB105" s="60" t="s">
        <v>376</v>
      </c>
      <c r="RC105" s="60" t="s">
        <v>366</v>
      </c>
      <c r="RD105" s="61" t="s">
        <v>328</v>
      </c>
      <c r="RE105" s="63" t="s">
        <v>328</v>
      </c>
      <c r="RF105" s="61" t="s">
        <v>406</v>
      </c>
      <c r="RG105" s="60" t="s">
        <v>406</v>
      </c>
      <c r="RH105" s="60" t="s">
        <v>406</v>
      </c>
      <c r="RI105" s="60" t="s">
        <v>406</v>
      </c>
      <c r="RJ105" s="60" t="s">
        <v>406</v>
      </c>
      <c r="RK105" s="60" t="s">
        <v>406</v>
      </c>
      <c r="RL105" s="60" t="s">
        <v>406</v>
      </c>
      <c r="RM105" s="60" t="s">
        <v>406</v>
      </c>
      <c r="RN105" s="60" t="s">
        <v>406</v>
      </c>
      <c r="RO105" s="60" t="s">
        <v>406</v>
      </c>
      <c r="RP105" s="60" t="s">
        <v>406</v>
      </c>
      <c r="RQ105" s="60" t="s">
        <v>406</v>
      </c>
      <c r="RR105" s="60" t="s">
        <v>406</v>
      </c>
      <c r="RS105" s="60" t="s">
        <v>406</v>
      </c>
      <c r="RT105" s="60" t="s">
        <v>406</v>
      </c>
      <c r="RU105" s="60" t="s">
        <v>406</v>
      </c>
      <c r="RV105" s="60" t="s">
        <v>409</v>
      </c>
      <c r="RW105" s="60" t="s">
        <v>409</v>
      </c>
      <c r="RX105" s="60" t="s">
        <v>409</v>
      </c>
      <c r="RY105" s="60" t="s">
        <v>409</v>
      </c>
      <c r="RZ105" s="60" t="s">
        <v>409</v>
      </c>
      <c r="SA105" s="60" t="s">
        <v>371</v>
      </c>
      <c r="SB105" s="60" t="s">
        <v>336</v>
      </c>
      <c r="SC105" s="60" t="s">
        <v>336</v>
      </c>
      <c r="SD105" s="60" t="s">
        <v>354</v>
      </c>
      <c r="SE105" s="60" t="s">
        <v>354</v>
      </c>
      <c r="SF105" s="60" t="s">
        <v>354</v>
      </c>
      <c r="SG105" s="60" t="s">
        <v>354</v>
      </c>
      <c r="SH105" s="60" t="s">
        <v>354</v>
      </c>
      <c r="SI105" s="60" t="s">
        <v>354</v>
      </c>
      <c r="SJ105" s="60" t="s">
        <v>354</v>
      </c>
      <c r="SK105" s="60" t="s">
        <v>354</v>
      </c>
      <c r="SL105" s="78" t="s">
        <v>354</v>
      </c>
      <c r="SM105" s="61">
        <f t="shared" si="132"/>
        <v>5</v>
      </c>
      <c r="SN105" s="60">
        <f t="shared" si="133"/>
        <v>6</v>
      </c>
      <c r="SO105" s="60">
        <f t="shared" si="146"/>
        <v>0</v>
      </c>
      <c r="SP105" s="60">
        <f t="shared" si="147"/>
        <v>26</v>
      </c>
      <c r="SQ105" s="60">
        <f t="shared" si="148"/>
        <v>2</v>
      </c>
      <c r="SR105" s="60">
        <f t="shared" si="149"/>
        <v>0</v>
      </c>
      <c r="SS105" s="60">
        <f t="shared" si="150"/>
        <v>2</v>
      </c>
      <c r="ST105" s="60">
        <f t="shared" si="151"/>
        <v>2</v>
      </c>
      <c r="SU105" s="81" t="str">
        <f t="shared" si="152"/>
        <v>ок!</v>
      </c>
    </row>
    <row r="106" spans="1:577" hidden="1" x14ac:dyDescent="0.25">
      <c r="A106" s="70" t="str">
        <f t="shared" si="124"/>
        <v>П15.01.05 Сварщик (РМСН)(2016)9 кл., очная</v>
      </c>
      <c r="B106" s="177" t="s">
        <v>669</v>
      </c>
      <c r="C106" s="178" t="s">
        <v>92</v>
      </c>
      <c r="D106" s="178" t="s">
        <v>350</v>
      </c>
      <c r="E106" s="178"/>
      <c r="F106" s="177">
        <v>2016</v>
      </c>
      <c r="G106" s="191">
        <f t="shared" si="162"/>
        <v>311</v>
      </c>
      <c r="H106" s="191">
        <f t="shared" si="163"/>
        <v>168</v>
      </c>
      <c r="I106" s="191">
        <f>IF(VLOOKUP(B106,ФГОС!A$3:U$34,5,FALSE)=INT(H106/62),INT(H106/62),"ОШ!")</f>
        <v>2</v>
      </c>
      <c r="J106" s="191">
        <f>IF(VLOOKUP(B106,ФГОС!A$3:U$34,6,FALSE)=INT(MOD(H106,62)/4.332),INT(MOD(H106,62)/4.332),"ОШ!")</f>
        <v>10</v>
      </c>
      <c r="K106" s="191">
        <f t="shared" si="164"/>
        <v>73</v>
      </c>
      <c r="L106" s="191">
        <f t="shared" si="165"/>
        <v>15</v>
      </c>
      <c r="M106" s="191">
        <f t="shared" si="166"/>
        <v>27</v>
      </c>
      <c r="N106" s="191">
        <f t="shared" si="167"/>
        <v>0</v>
      </c>
      <c r="O106" s="191">
        <f t="shared" si="168"/>
        <v>5</v>
      </c>
      <c r="P106" s="191">
        <f t="shared" si="169"/>
        <v>0</v>
      </c>
      <c r="Q106" s="191">
        <f t="shared" si="170"/>
        <v>3</v>
      </c>
      <c r="R106" s="191">
        <f t="shared" si="171"/>
        <v>24</v>
      </c>
      <c r="S106" s="237" t="str">
        <f>IF(VLOOKUP(B106,ФГОС!A$3:U$34,21,FALSE)=SUM(K106:R106),"ок!","ОШ!")</f>
        <v>ок!</v>
      </c>
      <c r="GX106" s="68"/>
      <c r="GY106" s="68"/>
      <c r="GZ106" s="68"/>
      <c r="HA106" s="68"/>
      <c r="HB106" s="68"/>
      <c r="HC106" s="68"/>
      <c r="HD106" s="68"/>
      <c r="HE106" s="68"/>
      <c r="HF106" s="68"/>
      <c r="HG106" s="68"/>
      <c r="HH106" s="68"/>
      <c r="HI106" s="68"/>
      <c r="HJ106" s="68"/>
      <c r="HK106" s="68"/>
      <c r="HL106" s="68"/>
      <c r="HM106" s="68"/>
      <c r="HN106" s="68"/>
      <c r="HO106" s="68"/>
      <c r="HP106" s="68"/>
      <c r="HQ106" s="68"/>
      <c r="HR106" s="68"/>
      <c r="HS106" s="68"/>
      <c r="HT106" s="68"/>
      <c r="HU106" s="68"/>
      <c r="HV106" s="68"/>
      <c r="HW106" s="68"/>
      <c r="HX106" s="68"/>
      <c r="HY106" s="68"/>
      <c r="HZ106" s="68"/>
      <c r="IA106" s="68"/>
      <c r="IB106" s="68"/>
      <c r="IC106" s="68"/>
      <c r="ID106" s="68"/>
      <c r="IE106" s="68"/>
      <c r="IF106" s="68"/>
      <c r="IG106" s="68"/>
      <c r="IH106" s="68"/>
      <c r="II106" s="68"/>
      <c r="IJ106" s="68"/>
      <c r="IK106" s="68"/>
      <c r="IL106" s="68"/>
      <c r="IM106" s="68"/>
      <c r="IN106" s="68"/>
      <c r="IO106" s="68"/>
      <c r="IP106" s="68"/>
      <c r="IQ106" s="68"/>
      <c r="IR106" s="68"/>
      <c r="IS106" s="68"/>
      <c r="IT106" s="68"/>
      <c r="IU106" s="68"/>
      <c r="IV106" s="68"/>
      <c r="IW106" s="68"/>
      <c r="IX106" s="68"/>
      <c r="IY106" s="68"/>
      <c r="IZ106" s="68"/>
      <c r="JA106" s="68"/>
      <c r="JB106" s="68"/>
      <c r="JC106" s="68"/>
      <c r="JD106" s="68"/>
      <c r="JE106" s="68"/>
      <c r="JF106" s="68"/>
      <c r="JG106" s="68"/>
      <c r="JH106" s="68"/>
      <c r="JI106" s="68"/>
      <c r="JJ106" s="68"/>
      <c r="JK106" s="68"/>
      <c r="JL106" s="68"/>
      <c r="JM106" s="68"/>
      <c r="JN106" s="68"/>
      <c r="JO106" s="68"/>
      <c r="JP106" s="68"/>
      <c r="JQ106" s="68"/>
      <c r="JR106" s="68"/>
      <c r="JS106" s="68"/>
      <c r="JT106" s="68"/>
      <c r="JU106" s="68"/>
      <c r="JV106" s="68"/>
      <c r="JW106" s="68"/>
      <c r="JX106" s="68"/>
      <c r="JY106" s="68"/>
      <c r="JZ106" s="68"/>
      <c r="KA106" s="68"/>
      <c r="KB106" s="68"/>
      <c r="KC106" s="68"/>
      <c r="KD106" s="68"/>
      <c r="KE106" s="68"/>
      <c r="KF106" s="68"/>
      <c r="KG106" s="68"/>
      <c r="KH106" s="68"/>
      <c r="KI106" s="68"/>
      <c r="KJ106" s="68"/>
      <c r="KK106" s="68"/>
      <c r="KL106" s="68"/>
      <c r="KM106" s="68"/>
      <c r="KN106" s="68"/>
      <c r="KO106" s="68"/>
      <c r="KP106" s="68"/>
      <c r="KQ106" s="68"/>
      <c r="KR106" s="68"/>
      <c r="KS106" s="68"/>
      <c r="KT106" s="68"/>
      <c r="KU106" s="68"/>
      <c r="KV106" s="68"/>
      <c r="KW106" s="68"/>
      <c r="KX106" s="68"/>
      <c r="KY106" s="68"/>
      <c r="KZ106" s="68"/>
      <c r="LA106" s="68"/>
      <c r="LB106" s="68"/>
      <c r="LC106" s="68"/>
      <c r="LD106" s="68"/>
      <c r="LE106" s="68"/>
      <c r="LF106" s="68"/>
      <c r="LG106" s="68"/>
      <c r="LH106" s="68"/>
      <c r="LI106" s="68"/>
      <c r="LJ106" s="68"/>
      <c r="LK106" s="68"/>
      <c r="LL106" s="68"/>
      <c r="LM106" s="68"/>
      <c r="LN106" s="68"/>
      <c r="LO106" s="68"/>
      <c r="LP106" s="68"/>
      <c r="LQ106" s="68"/>
      <c r="LR106" s="67">
        <v>1</v>
      </c>
      <c r="LS106" s="61"/>
      <c r="LT106" s="60"/>
      <c r="LU106" s="60"/>
      <c r="LV106" s="60"/>
      <c r="LW106" s="60"/>
      <c r="LX106" s="60"/>
      <c r="LY106" s="60"/>
      <c r="LZ106" s="60"/>
      <c r="MA106" s="60"/>
      <c r="MB106" s="60"/>
      <c r="MC106" s="60"/>
      <c r="MD106" s="60"/>
      <c r="ME106" s="60"/>
      <c r="MF106" s="60"/>
      <c r="MG106" s="60"/>
      <c r="MH106" s="60"/>
      <c r="MI106" s="60"/>
      <c r="MJ106" s="61" t="s">
        <v>328</v>
      </c>
      <c r="MK106" s="63" t="s">
        <v>328</v>
      </c>
      <c r="ML106" s="61"/>
      <c r="MM106" s="60"/>
      <c r="MN106" s="60"/>
      <c r="MO106" s="60"/>
      <c r="MP106" s="60"/>
      <c r="MQ106" s="60"/>
      <c r="MR106" s="60"/>
      <c r="MS106" s="60"/>
      <c r="MT106" s="60"/>
      <c r="MU106" s="60"/>
      <c r="MV106" s="60" t="s">
        <v>328</v>
      </c>
      <c r="MW106" s="60"/>
      <c r="MX106" s="60"/>
      <c r="MY106" s="60"/>
      <c r="MZ106" s="60"/>
      <c r="NA106" s="60"/>
      <c r="NB106" s="60"/>
      <c r="NC106" s="60"/>
      <c r="ND106" s="60"/>
      <c r="NE106" s="60"/>
      <c r="NF106" s="60"/>
      <c r="NG106" s="60"/>
      <c r="NH106" s="60"/>
      <c r="NI106" s="60"/>
      <c r="NJ106" s="60"/>
      <c r="NK106" s="60" t="s">
        <v>328</v>
      </c>
      <c r="NL106" s="60" t="s">
        <v>328</v>
      </c>
      <c r="NM106" s="60" t="s">
        <v>328</v>
      </c>
      <c r="NN106" s="60" t="s">
        <v>328</v>
      </c>
      <c r="NO106" s="60" t="s">
        <v>328</v>
      </c>
      <c r="NP106" s="60" t="s">
        <v>328</v>
      </c>
      <c r="NQ106" s="60" t="s">
        <v>328</v>
      </c>
      <c r="NR106" s="78" t="s">
        <v>328</v>
      </c>
      <c r="NS106" s="61">
        <f t="shared" si="128"/>
        <v>41</v>
      </c>
      <c r="NT106" s="60">
        <f t="shared" si="129"/>
        <v>0</v>
      </c>
      <c r="NU106" s="60">
        <f t="shared" si="134"/>
        <v>0</v>
      </c>
      <c r="NV106" s="60">
        <f t="shared" si="79"/>
        <v>0</v>
      </c>
      <c r="NW106" s="60">
        <f t="shared" si="135"/>
        <v>0</v>
      </c>
      <c r="NX106" s="60">
        <f t="shared" si="136"/>
        <v>0</v>
      </c>
      <c r="NY106" s="60">
        <f t="shared" si="137"/>
        <v>0</v>
      </c>
      <c r="NZ106" s="60">
        <f t="shared" si="138"/>
        <v>11</v>
      </c>
      <c r="OA106" s="81" t="str">
        <f t="shared" si="139"/>
        <v>ок!</v>
      </c>
      <c r="OB106" s="80">
        <v>2</v>
      </c>
      <c r="OC106" s="61"/>
      <c r="OD106" s="60"/>
      <c r="OE106" s="60"/>
      <c r="OF106" s="60"/>
      <c r="OG106" s="60"/>
      <c r="OH106" s="60"/>
      <c r="OI106" s="60"/>
      <c r="OJ106" s="60"/>
      <c r="OK106" s="60"/>
      <c r="OL106" s="60"/>
      <c r="OM106" s="60"/>
      <c r="ON106" s="60"/>
      <c r="OO106" s="60"/>
      <c r="OP106" s="60"/>
      <c r="OQ106" s="60"/>
      <c r="OR106" s="60"/>
      <c r="OS106" s="60"/>
      <c r="OT106" s="61" t="s">
        <v>328</v>
      </c>
      <c r="OU106" s="63" t="s">
        <v>328</v>
      </c>
      <c r="OV106" s="61" t="s">
        <v>47</v>
      </c>
      <c r="OW106" s="60" t="s">
        <v>47</v>
      </c>
      <c r="OX106" s="60"/>
      <c r="OY106" s="60"/>
      <c r="OZ106" s="60"/>
      <c r="PA106" s="60"/>
      <c r="PB106" s="60"/>
      <c r="PC106" s="60"/>
      <c r="PD106" s="60"/>
      <c r="PE106" s="60"/>
      <c r="PF106" s="60"/>
      <c r="PG106" s="60"/>
      <c r="PH106" s="60"/>
      <c r="PI106" s="60" t="s">
        <v>610</v>
      </c>
      <c r="PJ106" s="60" t="s">
        <v>611</v>
      </c>
      <c r="PK106" s="60" t="s">
        <v>611</v>
      </c>
      <c r="PL106" s="60" t="s">
        <v>611</v>
      </c>
      <c r="PM106" s="60" t="s">
        <v>611</v>
      </c>
      <c r="PN106" s="60" t="s">
        <v>611</v>
      </c>
      <c r="PO106" s="60" t="s">
        <v>406</v>
      </c>
      <c r="PP106" s="60" t="s">
        <v>406</v>
      </c>
      <c r="PQ106" s="60" t="s">
        <v>409</v>
      </c>
      <c r="PR106" s="60" t="s">
        <v>409</v>
      </c>
      <c r="PS106" s="60" t="s">
        <v>369</v>
      </c>
      <c r="PT106" s="60" t="s">
        <v>328</v>
      </c>
      <c r="PU106" s="60" t="s">
        <v>328</v>
      </c>
      <c r="PV106" s="60" t="s">
        <v>328</v>
      </c>
      <c r="PW106" s="60" t="s">
        <v>328</v>
      </c>
      <c r="PX106" s="60" t="s">
        <v>328</v>
      </c>
      <c r="PY106" s="60" t="s">
        <v>328</v>
      </c>
      <c r="PZ106" s="60" t="s">
        <v>328</v>
      </c>
      <c r="QA106" s="60" t="s">
        <v>328</v>
      </c>
      <c r="QB106" s="78" t="s">
        <v>328</v>
      </c>
      <c r="QC106" s="61">
        <f t="shared" si="130"/>
        <v>28</v>
      </c>
      <c r="QD106" s="60">
        <f t="shared" si="131"/>
        <v>6</v>
      </c>
      <c r="QE106" s="60">
        <f t="shared" si="140"/>
        <v>0</v>
      </c>
      <c r="QF106" s="60">
        <f t="shared" si="95"/>
        <v>4</v>
      </c>
      <c r="QG106" s="60">
        <f t="shared" si="141"/>
        <v>3</v>
      </c>
      <c r="QH106" s="60">
        <f t="shared" si="142"/>
        <v>0</v>
      </c>
      <c r="QI106" s="60">
        <f t="shared" si="143"/>
        <v>0</v>
      </c>
      <c r="QJ106" s="60">
        <f t="shared" si="144"/>
        <v>11</v>
      </c>
      <c r="QK106" s="81" t="str">
        <f t="shared" si="145"/>
        <v>ок!</v>
      </c>
      <c r="QL106" s="67">
        <v>3</v>
      </c>
      <c r="QM106" s="61"/>
      <c r="QN106" s="60"/>
      <c r="QO106" s="60"/>
      <c r="QP106" s="60"/>
      <c r="QQ106" s="60" t="s">
        <v>611</v>
      </c>
      <c r="QR106" s="60" t="s">
        <v>611</v>
      </c>
      <c r="QS106" s="60" t="s">
        <v>611</v>
      </c>
      <c r="QT106" s="60" t="s">
        <v>427</v>
      </c>
      <c r="QU106" s="60" t="s">
        <v>427</v>
      </c>
      <c r="QV106" s="60" t="s">
        <v>427</v>
      </c>
      <c r="QW106" s="60" t="s">
        <v>612</v>
      </c>
      <c r="QX106" s="60" t="s">
        <v>612</v>
      </c>
      <c r="QY106" s="60" t="s">
        <v>612</v>
      </c>
      <c r="QZ106" s="60" t="s">
        <v>409</v>
      </c>
      <c r="RA106" s="60" t="s">
        <v>409</v>
      </c>
      <c r="RB106" s="60" t="s">
        <v>409</v>
      </c>
      <c r="RC106" s="60" t="s">
        <v>409</v>
      </c>
      <c r="RD106" s="61" t="s">
        <v>328</v>
      </c>
      <c r="RE106" s="63" t="s">
        <v>328</v>
      </c>
      <c r="RF106" s="61" t="s">
        <v>409</v>
      </c>
      <c r="RG106" s="60" t="s">
        <v>409</v>
      </c>
      <c r="RH106" s="60" t="s">
        <v>409</v>
      </c>
      <c r="RI106" s="60" t="s">
        <v>409</v>
      </c>
      <c r="RJ106" s="60" t="s">
        <v>409</v>
      </c>
      <c r="RK106" s="60" t="s">
        <v>409</v>
      </c>
      <c r="RL106" s="60" t="s">
        <v>409</v>
      </c>
      <c r="RM106" s="60" t="s">
        <v>409</v>
      </c>
      <c r="RN106" s="60" t="s">
        <v>409</v>
      </c>
      <c r="RO106" s="60" t="s">
        <v>409</v>
      </c>
      <c r="RP106" s="60" t="s">
        <v>378</v>
      </c>
      <c r="RQ106" s="60" t="s">
        <v>378</v>
      </c>
      <c r="RR106" s="60" t="s">
        <v>378</v>
      </c>
      <c r="RS106" s="60" t="s">
        <v>378</v>
      </c>
      <c r="RT106" s="60" t="s">
        <v>378</v>
      </c>
      <c r="RU106" s="60" t="s">
        <v>377</v>
      </c>
      <c r="RV106" s="60" t="s">
        <v>377</v>
      </c>
      <c r="RW106" s="60" t="s">
        <v>377</v>
      </c>
      <c r="RX106" s="60" t="s">
        <v>377</v>
      </c>
      <c r="RY106" s="60" t="s">
        <v>417</v>
      </c>
      <c r="RZ106" s="60" t="s">
        <v>47</v>
      </c>
      <c r="SA106" s="60" t="s">
        <v>336</v>
      </c>
      <c r="SB106" s="60" t="s">
        <v>336</v>
      </c>
      <c r="SC106" s="60" t="s">
        <v>336</v>
      </c>
      <c r="SD106" s="60" t="s">
        <v>354</v>
      </c>
      <c r="SE106" s="60" t="s">
        <v>354</v>
      </c>
      <c r="SF106" s="60" t="s">
        <v>354</v>
      </c>
      <c r="SG106" s="60" t="s">
        <v>354</v>
      </c>
      <c r="SH106" s="60" t="s">
        <v>354</v>
      </c>
      <c r="SI106" s="60" t="s">
        <v>354</v>
      </c>
      <c r="SJ106" s="60" t="s">
        <v>354</v>
      </c>
      <c r="SK106" s="60" t="s">
        <v>354</v>
      </c>
      <c r="SL106" s="78" t="s">
        <v>354</v>
      </c>
      <c r="SM106" s="61">
        <f t="shared" si="132"/>
        <v>4</v>
      </c>
      <c r="SN106" s="60">
        <f t="shared" si="133"/>
        <v>9</v>
      </c>
      <c r="SO106" s="60">
        <f t="shared" si="146"/>
        <v>0</v>
      </c>
      <c r="SP106" s="60">
        <f t="shared" si="147"/>
        <v>23</v>
      </c>
      <c r="SQ106" s="60">
        <f t="shared" si="148"/>
        <v>2</v>
      </c>
      <c r="SR106" s="60">
        <f t="shared" si="149"/>
        <v>0</v>
      </c>
      <c r="SS106" s="60">
        <f t="shared" si="150"/>
        <v>3</v>
      </c>
      <c r="ST106" s="60">
        <f t="shared" si="151"/>
        <v>2</v>
      </c>
      <c r="SU106" s="81" t="str">
        <f t="shared" si="152"/>
        <v>ок!</v>
      </c>
    </row>
    <row r="107" spans="1:577" hidden="1" x14ac:dyDescent="0.25">
      <c r="A107" s="70" t="str">
        <f t="shared" si="124"/>
        <v>П15.01.25 Станочник (МО)(2015)9 кл., очная</v>
      </c>
      <c r="B107" s="177" t="s">
        <v>671</v>
      </c>
      <c r="C107" s="178" t="s">
        <v>92</v>
      </c>
      <c r="D107" s="178" t="s">
        <v>350</v>
      </c>
      <c r="E107" s="178"/>
      <c r="F107" s="177">
        <v>2016</v>
      </c>
      <c r="G107" s="191">
        <f t="shared" si="162"/>
        <v>311</v>
      </c>
      <c r="H107" s="191">
        <f t="shared" si="163"/>
        <v>168</v>
      </c>
      <c r="I107" s="191">
        <f>IF(VLOOKUP(B107,ФГОС!A$3:U$34,5,FALSE)=INT(H107/62),INT(H107/62),"ОШ!")</f>
        <v>2</v>
      </c>
      <c r="J107" s="191">
        <f>IF(VLOOKUP(B107,ФГОС!A$3:U$34,6,FALSE)=INT(MOD(H107,62)/4.332),INT(MOD(H107,62)/4.332),"ОШ!")</f>
        <v>10</v>
      </c>
      <c r="K107" s="191">
        <f t="shared" si="164"/>
        <v>74</v>
      </c>
      <c r="L107" s="191">
        <f t="shared" si="165"/>
        <v>10</v>
      </c>
      <c r="M107" s="191">
        <f t="shared" si="166"/>
        <v>31</v>
      </c>
      <c r="N107" s="191">
        <f t="shared" si="167"/>
        <v>0</v>
      </c>
      <c r="O107" s="191">
        <f t="shared" si="168"/>
        <v>5</v>
      </c>
      <c r="P107" s="191">
        <f t="shared" si="169"/>
        <v>0</v>
      </c>
      <c r="Q107" s="191">
        <f t="shared" si="170"/>
        <v>3</v>
      </c>
      <c r="R107" s="191">
        <f t="shared" si="171"/>
        <v>24</v>
      </c>
      <c r="S107" s="237" t="str">
        <f>IF(VLOOKUP(B107,ФГОС!A$3:U$34,21,FALSE)=SUM(K107:R107),"ок!","ОШ!")</f>
        <v>ок!</v>
      </c>
      <c r="GX107" s="68"/>
      <c r="GY107" s="68"/>
      <c r="GZ107" s="68"/>
      <c r="HA107" s="68"/>
      <c r="HB107" s="68"/>
      <c r="HC107" s="68"/>
      <c r="HD107" s="68"/>
      <c r="HE107" s="68"/>
      <c r="HF107" s="68"/>
      <c r="HG107" s="68"/>
      <c r="HH107" s="68"/>
      <c r="HI107" s="68"/>
      <c r="HJ107" s="68"/>
      <c r="HK107" s="68"/>
      <c r="HL107" s="68"/>
      <c r="HM107" s="68"/>
      <c r="HN107" s="68"/>
      <c r="HO107" s="68"/>
      <c r="HP107" s="68"/>
      <c r="HQ107" s="68"/>
      <c r="HR107" s="68"/>
      <c r="HS107" s="68"/>
      <c r="HT107" s="68"/>
      <c r="HU107" s="68"/>
      <c r="HV107" s="68"/>
      <c r="HW107" s="68"/>
      <c r="HX107" s="68"/>
      <c r="HY107" s="68"/>
      <c r="HZ107" s="68"/>
      <c r="IA107" s="68"/>
      <c r="IB107" s="68"/>
      <c r="IC107" s="68"/>
      <c r="ID107" s="68"/>
      <c r="IE107" s="68"/>
      <c r="IF107" s="68"/>
      <c r="IG107" s="68"/>
      <c r="IH107" s="68"/>
      <c r="II107" s="68"/>
      <c r="IJ107" s="68"/>
      <c r="IK107" s="68"/>
      <c r="IL107" s="68"/>
      <c r="IM107" s="68"/>
      <c r="IN107" s="68"/>
      <c r="IO107" s="68"/>
      <c r="IP107" s="68"/>
      <c r="IQ107" s="68"/>
      <c r="IR107" s="68"/>
      <c r="IS107" s="68"/>
      <c r="IT107" s="68"/>
      <c r="IU107" s="68"/>
      <c r="IV107" s="68"/>
      <c r="IW107" s="68"/>
      <c r="IX107" s="68"/>
      <c r="IY107" s="68"/>
      <c r="IZ107" s="68"/>
      <c r="JA107" s="68"/>
      <c r="JB107" s="68"/>
      <c r="JC107" s="68"/>
      <c r="JD107" s="68"/>
      <c r="JE107" s="68"/>
      <c r="JF107" s="68"/>
      <c r="JG107" s="68"/>
      <c r="JH107" s="68"/>
      <c r="JI107" s="68"/>
      <c r="JJ107" s="68"/>
      <c r="JK107" s="68"/>
      <c r="JL107" s="68"/>
      <c r="JM107" s="68"/>
      <c r="JN107" s="68"/>
      <c r="JO107" s="68"/>
      <c r="JP107" s="68"/>
      <c r="JQ107" s="68"/>
      <c r="JR107" s="68"/>
      <c r="JS107" s="68"/>
      <c r="JT107" s="68"/>
      <c r="JU107" s="68"/>
      <c r="JV107" s="68"/>
      <c r="JW107" s="68"/>
      <c r="JX107" s="68"/>
      <c r="JY107" s="68"/>
      <c r="JZ107" s="68"/>
      <c r="KA107" s="68"/>
      <c r="KB107" s="68"/>
      <c r="KC107" s="68"/>
      <c r="KD107" s="68"/>
      <c r="KE107" s="68"/>
      <c r="KF107" s="68"/>
      <c r="KG107" s="68"/>
      <c r="KH107" s="68"/>
      <c r="KI107" s="68"/>
      <c r="KJ107" s="68"/>
      <c r="KK107" s="68"/>
      <c r="KL107" s="68"/>
      <c r="KM107" s="68"/>
      <c r="KN107" s="68"/>
      <c r="KO107" s="68"/>
      <c r="KP107" s="68"/>
      <c r="KQ107" s="68"/>
      <c r="KR107" s="68"/>
      <c r="KS107" s="68"/>
      <c r="KT107" s="68"/>
      <c r="KU107" s="68"/>
      <c r="KV107" s="68"/>
      <c r="KW107" s="68"/>
      <c r="KX107" s="68"/>
      <c r="KY107" s="68"/>
      <c r="KZ107" s="68"/>
      <c r="LA107" s="68"/>
      <c r="LB107" s="68"/>
      <c r="LC107" s="68"/>
      <c r="LD107" s="68"/>
      <c r="LE107" s="68"/>
      <c r="LF107" s="68"/>
      <c r="LG107" s="68"/>
      <c r="LH107" s="68"/>
      <c r="LI107" s="68"/>
      <c r="LJ107" s="68"/>
      <c r="LK107" s="68"/>
      <c r="LL107" s="68"/>
      <c r="LM107" s="68"/>
      <c r="LN107" s="68"/>
      <c r="LO107" s="68"/>
      <c r="LP107" s="68"/>
      <c r="LQ107" s="68"/>
      <c r="LR107" s="67">
        <v>1</v>
      </c>
      <c r="LS107" s="61"/>
      <c r="LT107" s="60"/>
      <c r="LU107" s="60"/>
      <c r="LV107" s="60"/>
      <c r="LW107" s="60"/>
      <c r="LX107" s="60"/>
      <c r="LY107" s="60"/>
      <c r="LZ107" s="60"/>
      <c r="MA107" s="60"/>
      <c r="MB107" s="60"/>
      <c r="MC107" s="60"/>
      <c r="MD107" s="60"/>
      <c r="ME107" s="60"/>
      <c r="MF107" s="60"/>
      <c r="MG107" s="60"/>
      <c r="MH107" s="60"/>
      <c r="MI107" s="60"/>
      <c r="MJ107" s="61" t="s">
        <v>328</v>
      </c>
      <c r="MK107" s="63" t="s">
        <v>328</v>
      </c>
      <c r="ML107" s="61"/>
      <c r="MM107" s="60"/>
      <c r="MN107" s="60"/>
      <c r="MO107" s="60"/>
      <c r="MP107" s="60"/>
      <c r="MQ107" s="60"/>
      <c r="MR107" s="60"/>
      <c r="MS107" s="60"/>
      <c r="MT107" s="60"/>
      <c r="MU107" s="60"/>
      <c r="MV107" s="60" t="s">
        <v>328</v>
      </c>
      <c r="MW107" s="60"/>
      <c r="MX107" s="60"/>
      <c r="MY107" s="60"/>
      <c r="MZ107" s="60"/>
      <c r="NA107" s="60"/>
      <c r="NB107" s="60"/>
      <c r="NC107" s="60"/>
      <c r="ND107" s="60"/>
      <c r="NE107" s="60"/>
      <c r="NF107" s="60"/>
      <c r="NG107" s="60"/>
      <c r="NH107" s="60"/>
      <c r="NI107" s="60"/>
      <c r="NJ107" s="60"/>
      <c r="NK107" s="60" t="s">
        <v>328</v>
      </c>
      <c r="NL107" s="60" t="s">
        <v>328</v>
      </c>
      <c r="NM107" s="60" t="s">
        <v>328</v>
      </c>
      <c r="NN107" s="60" t="s">
        <v>328</v>
      </c>
      <c r="NO107" s="60" t="s">
        <v>328</v>
      </c>
      <c r="NP107" s="60" t="s">
        <v>328</v>
      </c>
      <c r="NQ107" s="60" t="s">
        <v>328</v>
      </c>
      <c r="NR107" s="78" t="s">
        <v>328</v>
      </c>
      <c r="NS107" s="61">
        <f t="shared" si="128"/>
        <v>41</v>
      </c>
      <c r="NT107" s="60">
        <f t="shared" si="129"/>
        <v>0</v>
      </c>
      <c r="NU107" s="60">
        <f t="shared" si="134"/>
        <v>0</v>
      </c>
      <c r="NV107" s="60">
        <f>COUNTIF(LS107:NR107,"ПП*")+COUNTIF(LS107:NR107,"*|ПП*")/2-COUNTIF(LS107:NR107,"ПП*|*")/2-NU107</f>
        <v>0</v>
      </c>
      <c r="NW107" s="60">
        <f t="shared" si="135"/>
        <v>0</v>
      </c>
      <c r="NX107" s="60">
        <f t="shared" si="136"/>
        <v>0</v>
      </c>
      <c r="NY107" s="60">
        <f t="shared" si="137"/>
        <v>0</v>
      </c>
      <c r="NZ107" s="60">
        <f t="shared" si="138"/>
        <v>11</v>
      </c>
      <c r="OA107" s="81" t="str">
        <f t="shared" si="139"/>
        <v>ок!</v>
      </c>
      <c r="OB107" s="80">
        <v>2</v>
      </c>
      <c r="OC107" s="61"/>
      <c r="OD107" s="60"/>
      <c r="OE107" s="60"/>
      <c r="OF107" s="60"/>
      <c r="OG107" s="60"/>
      <c r="OH107" s="60"/>
      <c r="OI107" s="60"/>
      <c r="OJ107" s="60"/>
      <c r="OK107" s="60"/>
      <c r="OL107" s="60"/>
      <c r="OM107" s="60"/>
      <c r="ON107" s="60"/>
      <c r="OO107" s="60"/>
      <c r="OP107" s="60"/>
      <c r="OQ107" s="60"/>
      <c r="OR107" s="60"/>
      <c r="OS107" s="60"/>
      <c r="OT107" s="61" t="s">
        <v>328</v>
      </c>
      <c r="OU107" s="63" t="s">
        <v>328</v>
      </c>
      <c r="OV107" s="61" t="s">
        <v>47</v>
      </c>
      <c r="OW107" s="60" t="s">
        <v>47</v>
      </c>
      <c r="OX107" s="60"/>
      <c r="OY107" s="60"/>
      <c r="OZ107" s="60"/>
      <c r="PA107" s="60"/>
      <c r="PB107" s="60"/>
      <c r="PC107" s="60"/>
      <c r="PD107" s="60"/>
      <c r="PE107" s="60"/>
      <c r="PF107" s="60"/>
      <c r="PG107" s="60"/>
      <c r="PH107" s="60"/>
      <c r="PI107" s="60" t="s">
        <v>47</v>
      </c>
      <c r="PJ107" s="60" t="s">
        <v>606</v>
      </c>
      <c r="PK107" s="60" t="s">
        <v>606</v>
      </c>
      <c r="PL107" s="60" t="s">
        <v>606</v>
      </c>
      <c r="PM107" s="60" t="s">
        <v>606</v>
      </c>
      <c r="PN107" s="60" t="s">
        <v>409</v>
      </c>
      <c r="PO107" s="60" t="s">
        <v>409</v>
      </c>
      <c r="PP107" s="60" t="s">
        <v>409</v>
      </c>
      <c r="PQ107" s="60" t="s">
        <v>409</v>
      </c>
      <c r="PR107" s="60" t="s">
        <v>409</v>
      </c>
      <c r="PS107" s="60" t="s">
        <v>409</v>
      </c>
      <c r="PT107" s="60" t="s">
        <v>328</v>
      </c>
      <c r="PU107" s="60" t="s">
        <v>328</v>
      </c>
      <c r="PV107" s="60" t="s">
        <v>328</v>
      </c>
      <c r="PW107" s="60" t="s">
        <v>328</v>
      </c>
      <c r="PX107" s="60" t="s">
        <v>328</v>
      </c>
      <c r="PY107" s="60" t="s">
        <v>328</v>
      </c>
      <c r="PZ107" s="60" t="s">
        <v>328</v>
      </c>
      <c r="QA107" s="60" t="s">
        <v>328</v>
      </c>
      <c r="QB107" s="78" t="s">
        <v>328</v>
      </c>
      <c r="QC107" s="61">
        <f t="shared" si="130"/>
        <v>28</v>
      </c>
      <c r="QD107" s="60">
        <f t="shared" si="131"/>
        <v>4</v>
      </c>
      <c r="QE107" s="60">
        <f t="shared" si="140"/>
        <v>0</v>
      </c>
      <c r="QF107" s="60">
        <f t="shared" si="95"/>
        <v>6</v>
      </c>
      <c r="QG107" s="60">
        <f t="shared" si="141"/>
        <v>3</v>
      </c>
      <c r="QH107" s="60">
        <f t="shared" si="142"/>
        <v>0</v>
      </c>
      <c r="QI107" s="60">
        <f t="shared" si="143"/>
        <v>0</v>
      </c>
      <c r="QJ107" s="60">
        <f t="shared" si="144"/>
        <v>11</v>
      </c>
      <c r="QK107" s="81" t="str">
        <f t="shared" si="145"/>
        <v>ок!</v>
      </c>
      <c r="QL107" s="67">
        <v>3</v>
      </c>
      <c r="QM107" s="61"/>
      <c r="QN107" s="60"/>
      <c r="QO107" s="60"/>
      <c r="QP107" s="60"/>
      <c r="QQ107" s="60"/>
      <c r="QR107" s="60" t="s">
        <v>47</v>
      </c>
      <c r="QS107" s="60" t="s">
        <v>607</v>
      </c>
      <c r="QT107" s="60" t="s">
        <v>607</v>
      </c>
      <c r="QU107" s="60" t="s">
        <v>607</v>
      </c>
      <c r="QV107" s="60" t="s">
        <v>606</v>
      </c>
      <c r="QW107" s="60" t="s">
        <v>606</v>
      </c>
      <c r="QX107" s="60" t="s">
        <v>606</v>
      </c>
      <c r="QY107" s="60" t="s">
        <v>406</v>
      </c>
      <c r="QZ107" s="60" t="s">
        <v>406</v>
      </c>
      <c r="RA107" s="60" t="s">
        <v>409</v>
      </c>
      <c r="RB107" s="60" t="s">
        <v>409</v>
      </c>
      <c r="RC107" s="60" t="s">
        <v>409</v>
      </c>
      <c r="RD107" s="61" t="s">
        <v>328</v>
      </c>
      <c r="RE107" s="63" t="s">
        <v>328</v>
      </c>
      <c r="RF107" s="61" t="s">
        <v>406</v>
      </c>
      <c r="RG107" s="60" t="s">
        <v>406</v>
      </c>
      <c r="RH107" s="60" t="s">
        <v>406</v>
      </c>
      <c r="RI107" s="60" t="s">
        <v>406</v>
      </c>
      <c r="RJ107" s="60" t="s">
        <v>406</v>
      </c>
      <c r="RK107" s="60" t="s">
        <v>406</v>
      </c>
      <c r="RL107" s="60" t="s">
        <v>406</v>
      </c>
      <c r="RM107" s="60" t="s">
        <v>406</v>
      </c>
      <c r="RN107" s="60" t="s">
        <v>406</v>
      </c>
      <c r="RO107" s="60" t="s">
        <v>406</v>
      </c>
      <c r="RP107" s="60" t="s">
        <v>409</v>
      </c>
      <c r="RQ107" s="60" t="s">
        <v>409</v>
      </c>
      <c r="RR107" s="60" t="s">
        <v>409</v>
      </c>
      <c r="RS107" s="60" t="s">
        <v>409</v>
      </c>
      <c r="RT107" s="60" t="s">
        <v>409</v>
      </c>
      <c r="RU107" s="60" t="s">
        <v>409</v>
      </c>
      <c r="RV107" s="60" t="s">
        <v>409</v>
      </c>
      <c r="RW107" s="60" t="s">
        <v>409</v>
      </c>
      <c r="RX107" s="60" t="s">
        <v>409</v>
      </c>
      <c r="RY107" s="60" t="s">
        <v>409</v>
      </c>
      <c r="RZ107" s="60" t="s">
        <v>371</v>
      </c>
      <c r="SA107" s="60" t="s">
        <v>336</v>
      </c>
      <c r="SB107" s="60" t="s">
        <v>336</v>
      </c>
      <c r="SC107" s="60" t="s">
        <v>336</v>
      </c>
      <c r="SD107" s="60" t="s">
        <v>354</v>
      </c>
      <c r="SE107" s="60" t="s">
        <v>354</v>
      </c>
      <c r="SF107" s="60" t="s">
        <v>354</v>
      </c>
      <c r="SG107" s="60" t="s">
        <v>354</v>
      </c>
      <c r="SH107" s="60" t="s">
        <v>354</v>
      </c>
      <c r="SI107" s="60" t="s">
        <v>354</v>
      </c>
      <c r="SJ107" s="60" t="s">
        <v>354</v>
      </c>
      <c r="SK107" s="60" t="s">
        <v>354</v>
      </c>
      <c r="SL107" s="78" t="s">
        <v>354</v>
      </c>
      <c r="SM107" s="61">
        <f t="shared" si="132"/>
        <v>5</v>
      </c>
      <c r="SN107" s="60">
        <f t="shared" si="133"/>
        <v>6</v>
      </c>
      <c r="SO107" s="60">
        <f t="shared" si="146"/>
        <v>0</v>
      </c>
      <c r="SP107" s="60">
        <f t="shared" si="147"/>
        <v>25</v>
      </c>
      <c r="SQ107" s="60">
        <f t="shared" si="148"/>
        <v>2</v>
      </c>
      <c r="SR107" s="60">
        <f t="shared" si="149"/>
        <v>0</v>
      </c>
      <c r="SS107" s="60">
        <f t="shared" si="150"/>
        <v>3</v>
      </c>
      <c r="ST107" s="60">
        <f t="shared" si="151"/>
        <v>2</v>
      </c>
      <c r="SU107" s="81" t="str">
        <f t="shared" si="152"/>
        <v>ок!</v>
      </c>
    </row>
    <row r="108" spans="1:577" hidden="1" x14ac:dyDescent="0.25">
      <c r="A108" s="70" t="str">
        <f t="shared" si="124"/>
        <v>П23.01.08 Слесарь по ремонту СМ(2015)9 кл., очная</v>
      </c>
      <c r="B108" s="177" t="s">
        <v>676</v>
      </c>
      <c r="C108" s="178" t="s">
        <v>92</v>
      </c>
      <c r="D108" s="178" t="s">
        <v>350</v>
      </c>
      <c r="E108" s="178"/>
      <c r="F108" s="177">
        <v>2016</v>
      </c>
      <c r="G108" s="191">
        <f t="shared" si="162"/>
        <v>311</v>
      </c>
      <c r="H108" s="191">
        <f t="shared" si="163"/>
        <v>168</v>
      </c>
      <c r="I108" s="191">
        <f>IF(VLOOKUP(B108,ФГОС!A$3:U$34,5,FALSE)=INT(H108/62),INT(H108/62),"ОШ!")</f>
        <v>2</v>
      </c>
      <c r="J108" s="191">
        <f>IF(VLOOKUP(B108,ФГОС!A$3:U$34,6,FALSE)=INT(MOD(H108,62)/4.332),INT(MOD(H108,62)/4.332),"ОШ!")</f>
        <v>10</v>
      </c>
      <c r="K108" s="191">
        <f t="shared" si="164"/>
        <v>79</v>
      </c>
      <c r="L108" s="191">
        <f t="shared" si="165"/>
        <v>11</v>
      </c>
      <c r="M108" s="191">
        <f t="shared" si="166"/>
        <v>26</v>
      </c>
      <c r="N108" s="191">
        <f t="shared" si="167"/>
        <v>0</v>
      </c>
      <c r="O108" s="191">
        <f t="shared" si="168"/>
        <v>5</v>
      </c>
      <c r="P108" s="191">
        <f t="shared" si="169"/>
        <v>0</v>
      </c>
      <c r="Q108" s="191">
        <f t="shared" si="170"/>
        <v>2</v>
      </c>
      <c r="R108" s="191">
        <f t="shared" si="171"/>
        <v>24</v>
      </c>
      <c r="S108" s="237" t="str">
        <f>IF(VLOOKUP(B108,ФГОС!A$3:U$34,21,FALSE)=SUM(K108:R108),"ок!","ОШ!")</f>
        <v>ок!</v>
      </c>
      <c r="JH108" s="68"/>
      <c r="JI108" s="68"/>
      <c r="JJ108" s="68"/>
      <c r="JK108" s="68"/>
      <c r="JL108" s="68"/>
      <c r="JM108" s="68"/>
      <c r="JN108" s="68"/>
      <c r="JO108" s="68"/>
      <c r="JP108" s="68"/>
      <c r="JQ108" s="68"/>
      <c r="JR108" s="68"/>
      <c r="JS108" s="68"/>
      <c r="JT108" s="68"/>
      <c r="JU108" s="68"/>
      <c r="JV108" s="68"/>
      <c r="JW108" s="68"/>
      <c r="JX108" s="68"/>
      <c r="JY108" s="68"/>
      <c r="JZ108" s="68"/>
      <c r="KA108" s="68"/>
      <c r="KB108" s="68"/>
      <c r="KC108" s="68"/>
      <c r="KD108" s="68"/>
      <c r="KE108" s="68"/>
      <c r="KF108" s="68"/>
      <c r="KG108" s="68"/>
      <c r="KH108" s="68"/>
      <c r="KI108" s="68"/>
      <c r="KJ108" s="68"/>
      <c r="KK108" s="68"/>
      <c r="KL108" s="68"/>
      <c r="KM108" s="68"/>
      <c r="KN108" s="68"/>
      <c r="KO108" s="68"/>
      <c r="KP108" s="68"/>
      <c r="KQ108" s="68"/>
      <c r="KR108" s="68"/>
      <c r="KS108" s="68"/>
      <c r="KT108" s="68"/>
      <c r="KU108" s="68"/>
      <c r="KV108" s="68"/>
      <c r="KW108" s="68"/>
      <c r="KX108" s="68"/>
      <c r="KY108" s="68"/>
      <c r="KZ108" s="68"/>
      <c r="LA108" s="68"/>
      <c r="LB108" s="68"/>
      <c r="LC108" s="68"/>
      <c r="LD108" s="68"/>
      <c r="LE108" s="68"/>
      <c r="LF108" s="68"/>
      <c r="LG108" s="68"/>
      <c r="LH108" s="68"/>
      <c r="LI108" s="68"/>
      <c r="LJ108" s="68"/>
      <c r="LK108" s="68"/>
      <c r="LL108" s="68"/>
      <c r="LM108" s="68"/>
      <c r="LN108" s="68"/>
      <c r="LO108" s="68"/>
      <c r="LP108" s="68"/>
      <c r="LQ108" s="68"/>
      <c r="LR108" s="67">
        <v>1</v>
      </c>
      <c r="LS108" s="61"/>
      <c r="LT108" s="60"/>
      <c r="LU108" s="60"/>
      <c r="LV108" s="60"/>
      <c r="LW108" s="60"/>
      <c r="LX108" s="60"/>
      <c r="LY108" s="60"/>
      <c r="LZ108" s="60"/>
      <c r="MA108" s="60"/>
      <c r="MB108" s="60"/>
      <c r="MC108" s="60"/>
      <c r="MD108" s="60"/>
      <c r="ME108" s="60"/>
      <c r="MF108" s="60"/>
      <c r="MG108" s="60"/>
      <c r="MH108" s="60"/>
      <c r="MI108" s="60"/>
      <c r="MJ108" s="61" t="s">
        <v>328</v>
      </c>
      <c r="MK108" s="63" t="s">
        <v>328</v>
      </c>
      <c r="ML108" s="61"/>
      <c r="MM108" s="60"/>
      <c r="MN108" s="60"/>
      <c r="MO108" s="60"/>
      <c r="MP108" s="60"/>
      <c r="MQ108" s="60"/>
      <c r="MR108" s="60"/>
      <c r="MS108" s="60"/>
      <c r="MT108" s="60"/>
      <c r="MU108" s="60"/>
      <c r="MV108" s="60" t="s">
        <v>328</v>
      </c>
      <c r="MW108" s="60"/>
      <c r="MX108" s="60"/>
      <c r="MY108" s="60"/>
      <c r="MZ108" s="60"/>
      <c r="NA108" s="60"/>
      <c r="NB108" s="60"/>
      <c r="NC108" s="60"/>
      <c r="ND108" s="60"/>
      <c r="NE108" s="60"/>
      <c r="NF108" s="60"/>
      <c r="NG108" s="60"/>
      <c r="NH108" s="60"/>
      <c r="NI108" s="60"/>
      <c r="NJ108" s="60"/>
      <c r="NK108" s="60" t="s">
        <v>328</v>
      </c>
      <c r="NL108" s="60" t="s">
        <v>328</v>
      </c>
      <c r="NM108" s="60" t="s">
        <v>328</v>
      </c>
      <c r="NN108" s="60" t="s">
        <v>328</v>
      </c>
      <c r="NO108" s="60" t="s">
        <v>328</v>
      </c>
      <c r="NP108" s="60" t="s">
        <v>328</v>
      </c>
      <c r="NQ108" s="60" t="s">
        <v>328</v>
      </c>
      <c r="NR108" s="78" t="s">
        <v>328</v>
      </c>
      <c r="NS108" s="61">
        <f t="shared" si="128"/>
        <v>41</v>
      </c>
      <c r="NT108" s="60">
        <f t="shared" si="129"/>
        <v>0</v>
      </c>
      <c r="NU108" s="60">
        <f t="shared" si="134"/>
        <v>0</v>
      </c>
      <c r="NV108" s="60">
        <f>COUNTIF(LS108:NR108,"ПП*")+COUNTIF(LS108:NR108,"*|ПП*")/2-COUNTIF(LS108:NR108,"ПП*|*")/2-NU108</f>
        <v>0</v>
      </c>
      <c r="NW108" s="60">
        <f t="shared" si="135"/>
        <v>0</v>
      </c>
      <c r="NX108" s="60">
        <f t="shared" si="136"/>
        <v>0</v>
      </c>
      <c r="NY108" s="60">
        <f t="shared" si="137"/>
        <v>0</v>
      </c>
      <c r="NZ108" s="60">
        <f t="shared" si="138"/>
        <v>11</v>
      </c>
      <c r="OA108" s="81" t="str">
        <f t="shared" si="139"/>
        <v>ок!</v>
      </c>
      <c r="OB108" s="80">
        <v>2</v>
      </c>
      <c r="OC108" s="61"/>
      <c r="OD108" s="60"/>
      <c r="OE108" s="60"/>
      <c r="OF108" s="60"/>
      <c r="OG108" s="60"/>
      <c r="OH108" s="60"/>
      <c r="OI108" s="60"/>
      <c r="OJ108" s="60"/>
      <c r="OK108" s="60"/>
      <c r="OL108" s="60"/>
      <c r="OM108" s="60"/>
      <c r="ON108" s="60"/>
      <c r="OO108" s="60"/>
      <c r="OP108" s="60"/>
      <c r="OQ108" s="60"/>
      <c r="OR108" s="60"/>
      <c r="OS108" s="60"/>
      <c r="OT108" s="61" t="s">
        <v>328</v>
      </c>
      <c r="OU108" s="63" t="s">
        <v>328</v>
      </c>
      <c r="OV108" s="61" t="s">
        <v>47</v>
      </c>
      <c r="OW108" s="60" t="s">
        <v>47</v>
      </c>
      <c r="OX108" s="60"/>
      <c r="OY108" s="60"/>
      <c r="OZ108" s="60"/>
      <c r="PA108" s="60"/>
      <c r="PB108" s="60"/>
      <c r="PC108" s="60"/>
      <c r="PD108" s="60"/>
      <c r="PE108" s="60"/>
      <c r="PF108" s="60"/>
      <c r="PG108" s="60"/>
      <c r="PH108" s="60"/>
      <c r="PI108" s="60"/>
      <c r="PJ108" s="60"/>
      <c r="PK108" s="60"/>
      <c r="PL108" s="60"/>
      <c r="PM108" s="60"/>
      <c r="PN108" s="60"/>
      <c r="PO108" s="60" t="s">
        <v>384</v>
      </c>
      <c r="PP108" s="60" t="s">
        <v>697</v>
      </c>
      <c r="PQ108" s="60" t="s">
        <v>697</v>
      </c>
      <c r="PR108" s="60" t="s">
        <v>697</v>
      </c>
      <c r="PS108" s="60" t="s">
        <v>369</v>
      </c>
      <c r="PT108" s="60" t="s">
        <v>328</v>
      </c>
      <c r="PU108" s="60" t="s">
        <v>328</v>
      </c>
      <c r="PV108" s="60" t="s">
        <v>328</v>
      </c>
      <c r="PW108" s="60" t="s">
        <v>328</v>
      </c>
      <c r="PX108" s="60" t="s">
        <v>328</v>
      </c>
      <c r="PY108" s="60" t="s">
        <v>328</v>
      </c>
      <c r="PZ108" s="60" t="s">
        <v>328</v>
      </c>
      <c r="QA108" s="60" t="s">
        <v>328</v>
      </c>
      <c r="QB108" s="78" t="s">
        <v>328</v>
      </c>
      <c r="QC108" s="61">
        <f t="shared" si="130"/>
        <v>34</v>
      </c>
      <c r="QD108" s="60">
        <f t="shared" si="131"/>
        <v>1</v>
      </c>
      <c r="QE108" s="60">
        <f t="shared" si="140"/>
        <v>0</v>
      </c>
      <c r="QF108" s="60">
        <f t="shared" si="95"/>
        <v>3</v>
      </c>
      <c r="QG108" s="60">
        <f t="shared" si="141"/>
        <v>3</v>
      </c>
      <c r="QH108" s="60">
        <f t="shared" si="142"/>
        <v>0</v>
      </c>
      <c r="QI108" s="60">
        <f t="shared" si="143"/>
        <v>0</v>
      </c>
      <c r="QJ108" s="60">
        <f t="shared" si="144"/>
        <v>11</v>
      </c>
      <c r="QK108" s="81" t="str">
        <f t="shared" si="145"/>
        <v>ок!</v>
      </c>
      <c r="QL108" s="67">
        <v>3</v>
      </c>
      <c r="QM108" s="61"/>
      <c r="QN108" s="60"/>
      <c r="QO108" s="60"/>
      <c r="QP108" s="60"/>
      <c r="QQ108" s="60" t="s">
        <v>375</v>
      </c>
      <c r="QR108" s="60" t="s">
        <v>375</v>
      </c>
      <c r="QS108" s="60" t="s">
        <v>375</v>
      </c>
      <c r="QT108" s="60" t="s">
        <v>375</v>
      </c>
      <c r="QU108" s="60" t="s">
        <v>426</v>
      </c>
      <c r="QV108" s="60" t="s">
        <v>427</v>
      </c>
      <c r="QW108" s="60" t="s">
        <v>427</v>
      </c>
      <c r="QX108" s="60" t="s">
        <v>427</v>
      </c>
      <c r="QY108" s="60" t="s">
        <v>427</v>
      </c>
      <c r="QZ108" s="60" t="s">
        <v>427</v>
      </c>
      <c r="RA108" s="60" t="s">
        <v>409</v>
      </c>
      <c r="RB108" s="60" t="s">
        <v>409</v>
      </c>
      <c r="RC108" s="60" t="s">
        <v>47</v>
      </c>
      <c r="RD108" s="61" t="s">
        <v>328</v>
      </c>
      <c r="RE108" s="63" t="s">
        <v>328</v>
      </c>
      <c r="RF108" s="61" t="s">
        <v>409</v>
      </c>
      <c r="RG108" s="60" t="s">
        <v>409</v>
      </c>
      <c r="RH108" s="60" t="s">
        <v>409</v>
      </c>
      <c r="RI108" s="60" t="s">
        <v>409</v>
      </c>
      <c r="RJ108" s="60" t="s">
        <v>409</v>
      </c>
      <c r="RK108" s="60" t="s">
        <v>409</v>
      </c>
      <c r="RL108" s="60" t="s">
        <v>409</v>
      </c>
      <c r="RM108" s="60" t="s">
        <v>409</v>
      </c>
      <c r="RN108" s="60" t="s">
        <v>409</v>
      </c>
      <c r="RO108" s="60" t="s">
        <v>409</v>
      </c>
      <c r="RP108" s="60" t="s">
        <v>376</v>
      </c>
      <c r="RQ108" s="60" t="s">
        <v>376</v>
      </c>
      <c r="RR108" s="60" t="s">
        <v>376</v>
      </c>
      <c r="RS108" s="60" t="s">
        <v>376</v>
      </c>
      <c r="RT108" s="60" t="s">
        <v>376</v>
      </c>
      <c r="RU108" s="60" t="s">
        <v>376</v>
      </c>
      <c r="RV108" s="60" t="s">
        <v>376</v>
      </c>
      <c r="RW108" s="60" t="s">
        <v>376</v>
      </c>
      <c r="RX108" s="60" t="s">
        <v>376</v>
      </c>
      <c r="RY108" s="60" t="s">
        <v>376</v>
      </c>
      <c r="RZ108" s="60" t="s">
        <v>376</v>
      </c>
      <c r="SA108" s="60" t="s">
        <v>395</v>
      </c>
      <c r="SB108" s="60" t="s">
        <v>336</v>
      </c>
      <c r="SC108" s="60" t="s">
        <v>336</v>
      </c>
      <c r="SD108" s="60" t="s">
        <v>354</v>
      </c>
      <c r="SE108" s="60" t="s">
        <v>354</v>
      </c>
      <c r="SF108" s="60" t="s">
        <v>354</v>
      </c>
      <c r="SG108" s="60" t="s">
        <v>354</v>
      </c>
      <c r="SH108" s="60" t="s">
        <v>354</v>
      </c>
      <c r="SI108" s="60" t="s">
        <v>354</v>
      </c>
      <c r="SJ108" s="60" t="s">
        <v>354</v>
      </c>
      <c r="SK108" s="60" t="s">
        <v>354</v>
      </c>
      <c r="SL108" s="78" t="s">
        <v>354</v>
      </c>
      <c r="SM108" s="61">
        <f t="shared" si="132"/>
        <v>4</v>
      </c>
      <c r="SN108" s="60">
        <f t="shared" si="133"/>
        <v>10</v>
      </c>
      <c r="SO108" s="60">
        <f t="shared" si="146"/>
        <v>0</v>
      </c>
      <c r="SP108" s="60">
        <f t="shared" si="147"/>
        <v>23</v>
      </c>
      <c r="SQ108" s="60">
        <f t="shared" si="148"/>
        <v>2</v>
      </c>
      <c r="SR108" s="60">
        <f t="shared" si="149"/>
        <v>0</v>
      </c>
      <c r="SS108" s="60">
        <f t="shared" si="150"/>
        <v>2</v>
      </c>
      <c r="ST108" s="60">
        <f t="shared" si="151"/>
        <v>2</v>
      </c>
      <c r="SU108" s="81" t="str">
        <f t="shared" si="152"/>
        <v>ок!</v>
      </c>
    </row>
    <row r="109" spans="1:577" hidden="1" x14ac:dyDescent="0.25">
      <c r="A109" s="70" t="str">
        <f t="shared" si="124"/>
        <v>П19.01.17 Повар, кондитер(2015)9 кл., очная</v>
      </c>
      <c r="B109" s="177" t="s">
        <v>673</v>
      </c>
      <c r="C109" s="178" t="s">
        <v>92</v>
      </c>
      <c r="D109" s="178" t="s">
        <v>350</v>
      </c>
      <c r="E109" s="178"/>
      <c r="F109" s="177">
        <v>2016</v>
      </c>
      <c r="G109" s="191">
        <f t="shared" si="162"/>
        <v>311</v>
      </c>
      <c r="H109" s="191">
        <f t="shared" si="163"/>
        <v>168</v>
      </c>
      <c r="I109" s="191">
        <f>IF(VLOOKUP(B109,ФГОС!A$3:U$34,5,FALSE)=INT(H109/62),INT(H109/62),"ОШ!")</f>
        <v>2</v>
      </c>
      <c r="J109" s="191">
        <f>IF(VLOOKUP(B109,ФГОС!A$3:U$34,6,FALSE)=INT(MOD(H109,62)/4.332),INT(MOD(H109,62)/4.332),"ОШ!")</f>
        <v>10</v>
      </c>
      <c r="K109" s="191">
        <f t="shared" si="164"/>
        <v>75</v>
      </c>
      <c r="L109" s="191">
        <f t="shared" si="165"/>
        <v>9</v>
      </c>
      <c r="M109" s="191">
        <f t="shared" si="166"/>
        <v>32</v>
      </c>
      <c r="N109" s="191">
        <f t="shared" si="167"/>
        <v>0</v>
      </c>
      <c r="O109" s="191">
        <f t="shared" si="168"/>
        <v>5</v>
      </c>
      <c r="P109" s="191">
        <f t="shared" si="169"/>
        <v>0</v>
      </c>
      <c r="Q109" s="191">
        <f t="shared" si="170"/>
        <v>2</v>
      </c>
      <c r="R109" s="191">
        <f t="shared" si="171"/>
        <v>24</v>
      </c>
      <c r="S109" s="237" t="str">
        <f>IF(VLOOKUP(B109,ФГОС!A$3:U$34,21,FALSE)=SUM(K109:R109),"ок!","ОШ!")</f>
        <v>ок!</v>
      </c>
      <c r="JH109" s="68"/>
      <c r="JI109" s="68"/>
      <c r="JJ109" s="68"/>
      <c r="JK109" s="68"/>
      <c r="JL109" s="68"/>
      <c r="JM109" s="68"/>
      <c r="JN109" s="68"/>
      <c r="JO109" s="68"/>
      <c r="JP109" s="68"/>
      <c r="JQ109" s="68"/>
      <c r="JR109" s="68"/>
      <c r="JS109" s="68"/>
      <c r="JT109" s="68"/>
      <c r="JU109" s="68"/>
      <c r="JV109" s="68"/>
      <c r="JW109" s="68"/>
      <c r="JX109" s="68"/>
      <c r="JY109" s="68"/>
      <c r="JZ109" s="68"/>
      <c r="KA109" s="68"/>
      <c r="KB109" s="68"/>
      <c r="KC109" s="68"/>
      <c r="KD109" s="68"/>
      <c r="KE109" s="68"/>
      <c r="KF109" s="68"/>
      <c r="KG109" s="68"/>
      <c r="KH109" s="68"/>
      <c r="KI109" s="68"/>
      <c r="KJ109" s="68"/>
      <c r="KK109" s="68"/>
      <c r="KL109" s="68"/>
      <c r="KM109" s="68"/>
      <c r="KN109" s="68"/>
      <c r="KO109" s="68"/>
      <c r="KP109" s="68"/>
      <c r="KQ109" s="68"/>
      <c r="KR109" s="68"/>
      <c r="KS109" s="68"/>
      <c r="KT109" s="68"/>
      <c r="KU109" s="68"/>
      <c r="KV109" s="68"/>
      <c r="KW109" s="68"/>
      <c r="KX109" s="68"/>
      <c r="KY109" s="68"/>
      <c r="KZ109" s="68"/>
      <c r="LA109" s="68"/>
      <c r="LB109" s="68"/>
      <c r="LC109" s="68"/>
      <c r="LD109" s="68"/>
      <c r="LE109" s="68"/>
      <c r="LF109" s="68"/>
      <c r="LG109" s="68"/>
      <c r="LH109" s="68"/>
      <c r="LI109" s="68"/>
      <c r="LJ109" s="68"/>
      <c r="LK109" s="68"/>
      <c r="LL109" s="68"/>
      <c r="LM109" s="68"/>
      <c r="LN109" s="68"/>
      <c r="LO109" s="68"/>
      <c r="LP109" s="68"/>
      <c r="LQ109" s="68"/>
      <c r="LR109" s="67">
        <v>1</v>
      </c>
      <c r="LS109" s="61"/>
      <c r="LT109" s="60"/>
      <c r="LU109" s="60"/>
      <c r="LV109" s="60"/>
      <c r="LW109" s="60"/>
      <c r="LX109" s="60"/>
      <c r="LY109" s="60"/>
      <c r="LZ109" s="60"/>
      <c r="MA109" s="60"/>
      <c r="MB109" s="60"/>
      <c r="MC109" s="60"/>
      <c r="MD109" s="60"/>
      <c r="ME109" s="60"/>
      <c r="MF109" s="60"/>
      <c r="MG109" s="60"/>
      <c r="MH109" s="60"/>
      <c r="MI109" s="60"/>
      <c r="MJ109" s="61" t="s">
        <v>328</v>
      </c>
      <c r="MK109" s="63" t="s">
        <v>328</v>
      </c>
      <c r="ML109" s="61"/>
      <c r="MM109" s="60"/>
      <c r="MN109" s="60"/>
      <c r="MO109" s="60"/>
      <c r="MP109" s="60"/>
      <c r="MQ109" s="60"/>
      <c r="MR109" s="60"/>
      <c r="MS109" s="60"/>
      <c r="MT109" s="60"/>
      <c r="MU109" s="60"/>
      <c r="MV109" s="60" t="s">
        <v>328</v>
      </c>
      <c r="MW109" s="60"/>
      <c r="MX109" s="60"/>
      <c r="MY109" s="60"/>
      <c r="MZ109" s="60"/>
      <c r="NA109" s="60"/>
      <c r="NB109" s="60"/>
      <c r="NC109" s="60"/>
      <c r="ND109" s="60"/>
      <c r="NE109" s="60"/>
      <c r="NF109" s="60"/>
      <c r="NG109" s="60"/>
      <c r="NH109" s="60"/>
      <c r="NI109" s="60"/>
      <c r="NJ109" s="60" t="s">
        <v>731</v>
      </c>
      <c r="NK109" s="60" t="s">
        <v>328</v>
      </c>
      <c r="NL109" s="60" t="s">
        <v>328</v>
      </c>
      <c r="NM109" s="60" t="s">
        <v>328</v>
      </c>
      <c r="NN109" s="60" t="s">
        <v>328</v>
      </c>
      <c r="NO109" s="60" t="s">
        <v>328</v>
      </c>
      <c r="NP109" s="60" t="s">
        <v>328</v>
      </c>
      <c r="NQ109" s="60" t="s">
        <v>328</v>
      </c>
      <c r="NR109" s="78" t="s">
        <v>328</v>
      </c>
      <c r="NS109" s="61">
        <f t="shared" si="128"/>
        <v>40</v>
      </c>
      <c r="NT109" s="60">
        <f t="shared" si="129"/>
        <v>1</v>
      </c>
      <c r="NU109" s="60">
        <f t="shared" si="134"/>
        <v>0</v>
      </c>
      <c r="NV109" s="60">
        <f>COUNTIF(LS109:NR109,"ПП*")+COUNTIF(LS109:NR109,"*|ПП*")/2-COUNTIF(LS109:NR109,"ПП*|*")/2-NU109</f>
        <v>0</v>
      </c>
      <c r="NW109" s="60">
        <f t="shared" si="135"/>
        <v>0</v>
      </c>
      <c r="NX109" s="60">
        <f t="shared" si="136"/>
        <v>0</v>
      </c>
      <c r="NY109" s="60">
        <f t="shared" si="137"/>
        <v>0</v>
      </c>
      <c r="NZ109" s="60">
        <f t="shared" si="138"/>
        <v>11</v>
      </c>
      <c r="OA109" s="81" t="str">
        <f t="shared" si="139"/>
        <v>ок!</v>
      </c>
      <c r="OB109" s="80">
        <v>2</v>
      </c>
      <c r="OC109" s="61"/>
      <c r="OD109" s="60"/>
      <c r="OE109" s="60"/>
      <c r="OF109" s="60"/>
      <c r="OG109" s="60"/>
      <c r="OH109" s="60"/>
      <c r="OI109" s="60"/>
      <c r="OJ109" s="60"/>
      <c r="OK109" s="60"/>
      <c r="OL109" s="60"/>
      <c r="OM109" s="60"/>
      <c r="ON109" s="60"/>
      <c r="OO109" s="60"/>
      <c r="OP109" s="60"/>
      <c r="OQ109" s="60"/>
      <c r="OR109" s="60" t="s">
        <v>362</v>
      </c>
      <c r="OS109" s="60" t="s">
        <v>375</v>
      </c>
      <c r="OT109" s="61" t="s">
        <v>328</v>
      </c>
      <c r="OU109" s="63" t="s">
        <v>328</v>
      </c>
      <c r="OV109" s="61" t="s">
        <v>47</v>
      </c>
      <c r="OW109" s="60"/>
      <c r="OX109" s="60"/>
      <c r="OY109" s="60"/>
      <c r="OZ109" s="60"/>
      <c r="PA109" s="60"/>
      <c r="PB109" s="60"/>
      <c r="PC109" s="60"/>
      <c r="PD109" s="60"/>
      <c r="PE109" s="60"/>
      <c r="PF109" s="60"/>
      <c r="PG109" s="60"/>
      <c r="PH109" s="60"/>
      <c r="PI109" s="60"/>
      <c r="PJ109" s="60"/>
      <c r="PK109" s="60"/>
      <c r="PL109" s="60" t="s">
        <v>407</v>
      </c>
      <c r="PM109" s="60" t="s">
        <v>406</v>
      </c>
      <c r="PN109" s="60" t="s">
        <v>409</v>
      </c>
      <c r="PO109" s="60" t="s">
        <v>378</v>
      </c>
      <c r="PP109" s="60" t="s">
        <v>419</v>
      </c>
      <c r="PQ109" s="60" t="s">
        <v>423</v>
      </c>
      <c r="PR109" s="60" t="s">
        <v>47</v>
      </c>
      <c r="PS109" s="60" t="s">
        <v>47</v>
      </c>
      <c r="PT109" s="60" t="s">
        <v>328</v>
      </c>
      <c r="PU109" s="60" t="s">
        <v>328</v>
      </c>
      <c r="PV109" s="60" t="s">
        <v>328</v>
      </c>
      <c r="PW109" s="60" t="s">
        <v>328</v>
      </c>
      <c r="PX109" s="60" t="s">
        <v>328</v>
      </c>
      <c r="PY109" s="60" t="s">
        <v>328</v>
      </c>
      <c r="PZ109" s="60" t="s">
        <v>328</v>
      </c>
      <c r="QA109" s="60" t="s">
        <v>328</v>
      </c>
      <c r="QB109" s="78" t="s">
        <v>328</v>
      </c>
      <c r="QC109" s="61">
        <f t="shared" si="130"/>
        <v>30</v>
      </c>
      <c r="QD109" s="60">
        <f t="shared" si="131"/>
        <v>3</v>
      </c>
      <c r="QE109" s="60">
        <f t="shared" si="140"/>
        <v>0</v>
      </c>
      <c r="QF109" s="60">
        <f t="shared" si="95"/>
        <v>5</v>
      </c>
      <c r="QG109" s="60">
        <f t="shared" si="141"/>
        <v>3</v>
      </c>
      <c r="QH109" s="60">
        <f t="shared" si="142"/>
        <v>0</v>
      </c>
      <c r="QI109" s="60">
        <f t="shared" si="143"/>
        <v>0</v>
      </c>
      <c r="QJ109" s="60">
        <f t="shared" si="144"/>
        <v>11</v>
      </c>
      <c r="QK109" s="81" t="str">
        <f t="shared" si="145"/>
        <v>ок!</v>
      </c>
      <c r="QL109" s="67">
        <v>3</v>
      </c>
      <c r="QM109" s="61"/>
      <c r="QN109" s="60"/>
      <c r="QO109" s="60"/>
      <c r="QP109" s="60" t="s">
        <v>477</v>
      </c>
      <c r="QQ109" s="60" t="s">
        <v>428</v>
      </c>
      <c r="QR109" s="60" t="s">
        <v>478</v>
      </c>
      <c r="QS109" s="60" t="s">
        <v>429</v>
      </c>
      <c r="QT109" s="60" t="s">
        <v>430</v>
      </c>
      <c r="QU109" s="60" t="s">
        <v>431</v>
      </c>
      <c r="QV109" s="60" t="s">
        <v>432</v>
      </c>
      <c r="QW109" s="60" t="s">
        <v>432</v>
      </c>
      <c r="QX109" s="60" t="s">
        <v>378</v>
      </c>
      <c r="QY109" s="60" t="s">
        <v>378</v>
      </c>
      <c r="QZ109" s="60" t="s">
        <v>378</v>
      </c>
      <c r="RA109" s="60" t="s">
        <v>419</v>
      </c>
      <c r="RB109" s="60" t="s">
        <v>419</v>
      </c>
      <c r="RC109" s="60" t="s">
        <v>423</v>
      </c>
      <c r="RD109" s="61" t="s">
        <v>328</v>
      </c>
      <c r="RE109" s="63" t="s">
        <v>328</v>
      </c>
      <c r="RF109" s="61"/>
      <c r="RG109" s="60" t="s">
        <v>479</v>
      </c>
      <c r="RH109" s="60" t="s">
        <v>422</v>
      </c>
      <c r="RI109" s="60" t="s">
        <v>422</v>
      </c>
      <c r="RJ109" s="60" t="s">
        <v>480</v>
      </c>
      <c r="RK109" s="60" t="s">
        <v>429</v>
      </c>
      <c r="RL109" s="60" t="s">
        <v>430</v>
      </c>
      <c r="RM109" s="60" t="s">
        <v>376</v>
      </c>
      <c r="RN109" s="60" t="s">
        <v>431</v>
      </c>
      <c r="RO109" s="60" t="s">
        <v>377</v>
      </c>
      <c r="RP109" s="60" t="s">
        <v>432</v>
      </c>
      <c r="RQ109" s="60" t="s">
        <v>378</v>
      </c>
      <c r="RR109" s="60" t="s">
        <v>378</v>
      </c>
      <c r="RS109" s="60" t="s">
        <v>419</v>
      </c>
      <c r="RT109" s="60" t="s">
        <v>419</v>
      </c>
      <c r="RU109" s="60" t="s">
        <v>423</v>
      </c>
      <c r="RV109" s="60" t="s">
        <v>423</v>
      </c>
      <c r="RW109" s="60" t="s">
        <v>421</v>
      </c>
      <c r="RX109" s="60" t="s">
        <v>421</v>
      </c>
      <c r="RY109" s="60" t="s">
        <v>421</v>
      </c>
      <c r="RZ109" s="60" t="s">
        <v>434</v>
      </c>
      <c r="SA109" s="60" t="s">
        <v>425</v>
      </c>
      <c r="SB109" s="60" t="s">
        <v>336</v>
      </c>
      <c r="SC109" s="60" t="s">
        <v>336</v>
      </c>
      <c r="SD109" s="60" t="s">
        <v>354</v>
      </c>
      <c r="SE109" s="60" t="s">
        <v>354</v>
      </c>
      <c r="SF109" s="60" t="s">
        <v>354</v>
      </c>
      <c r="SG109" s="60" t="s">
        <v>354</v>
      </c>
      <c r="SH109" s="60" t="s">
        <v>354</v>
      </c>
      <c r="SI109" s="60" t="s">
        <v>354</v>
      </c>
      <c r="SJ109" s="60" t="s">
        <v>354</v>
      </c>
      <c r="SK109" s="60" t="s">
        <v>354</v>
      </c>
      <c r="SL109" s="78" t="s">
        <v>354</v>
      </c>
      <c r="SM109" s="61">
        <f t="shared" si="132"/>
        <v>5</v>
      </c>
      <c r="SN109" s="60">
        <f t="shared" si="133"/>
        <v>5</v>
      </c>
      <c r="SO109" s="60">
        <f t="shared" si="146"/>
        <v>0</v>
      </c>
      <c r="SP109" s="60">
        <f t="shared" si="147"/>
        <v>27</v>
      </c>
      <c r="SQ109" s="60">
        <f t="shared" si="148"/>
        <v>2</v>
      </c>
      <c r="SR109" s="60">
        <f t="shared" si="149"/>
        <v>0</v>
      </c>
      <c r="SS109" s="60">
        <f t="shared" si="150"/>
        <v>2</v>
      </c>
      <c r="ST109" s="60">
        <f t="shared" si="151"/>
        <v>2</v>
      </c>
      <c r="SU109" s="81" t="str">
        <f t="shared" si="152"/>
        <v>ок!</v>
      </c>
    </row>
    <row r="110" spans="1:577" hidden="1" x14ac:dyDescent="0.25">
      <c r="A110" s="70" t="str">
        <f t="shared" si="124"/>
        <v>П19.01.17 Повар, кондитер(2015)11 кл., очная</v>
      </c>
      <c r="B110" s="177" t="s">
        <v>674</v>
      </c>
      <c r="C110" s="178" t="s">
        <v>92</v>
      </c>
      <c r="D110" s="178" t="s">
        <v>355</v>
      </c>
      <c r="E110" s="178"/>
      <c r="F110" s="177">
        <v>2016</v>
      </c>
      <c r="G110" s="191">
        <f t="shared" si="162"/>
        <v>311</v>
      </c>
      <c r="H110" s="191">
        <f t="shared" si="163"/>
        <v>44</v>
      </c>
      <c r="I110" s="191">
        <f>IF(VLOOKUP(B110,ФГОС!A$3:U$34,5,FALSE)=INT(H110/62),INT(H110/62),"ОШ!")</f>
        <v>0</v>
      </c>
      <c r="J110" s="191">
        <f>IF(VLOOKUP(B110,ФГОС!A$3:U$34,6,FALSE)=INT(MOD(H110,62)/4.332),INT(MOD(H110,62)/4.332),"ОШ!")</f>
        <v>10</v>
      </c>
      <c r="K110" s="191">
        <f t="shared" si="164"/>
        <v>18</v>
      </c>
      <c r="L110" s="191">
        <f t="shared" si="165"/>
        <v>9</v>
      </c>
      <c r="M110" s="191">
        <f t="shared" si="166"/>
        <v>12</v>
      </c>
      <c r="N110" s="191">
        <f t="shared" si="167"/>
        <v>0</v>
      </c>
      <c r="O110" s="191">
        <f t="shared" si="168"/>
        <v>1</v>
      </c>
      <c r="P110" s="191">
        <f t="shared" si="169"/>
        <v>0</v>
      </c>
      <c r="Q110" s="191">
        <f t="shared" si="170"/>
        <v>1</v>
      </c>
      <c r="R110" s="191">
        <f t="shared" si="171"/>
        <v>2</v>
      </c>
      <c r="S110" s="237" t="str">
        <f>IF(VLOOKUP(B110,ФГОС!A$3:U$34,21,FALSE)=SUM(K110:R110),"ок!","ОШ!")</f>
        <v>ок!</v>
      </c>
      <c r="JH110" s="68"/>
      <c r="JI110" s="68"/>
      <c r="JJ110" s="68"/>
      <c r="JK110" s="68"/>
      <c r="JL110" s="68"/>
      <c r="JM110" s="68"/>
      <c r="JN110" s="68"/>
      <c r="JO110" s="68"/>
      <c r="JP110" s="68"/>
      <c r="JQ110" s="68"/>
      <c r="JR110" s="68"/>
      <c r="JS110" s="68"/>
      <c r="JT110" s="68"/>
      <c r="JU110" s="68"/>
      <c r="JV110" s="68"/>
      <c r="JW110" s="68"/>
      <c r="JX110" s="68"/>
      <c r="JY110" s="68"/>
      <c r="JZ110" s="68"/>
      <c r="KA110" s="68"/>
      <c r="KB110" s="68"/>
      <c r="KC110" s="68"/>
      <c r="KD110" s="68"/>
      <c r="KE110" s="68"/>
      <c r="KF110" s="68"/>
      <c r="KG110" s="68"/>
      <c r="KH110" s="68"/>
      <c r="KI110" s="68"/>
      <c r="KJ110" s="68"/>
      <c r="KK110" s="68"/>
      <c r="KL110" s="68"/>
      <c r="KM110" s="68"/>
      <c r="KN110" s="68"/>
      <c r="KO110" s="68"/>
      <c r="KP110" s="68"/>
      <c r="KQ110" s="68"/>
      <c r="KR110" s="68"/>
      <c r="KS110" s="68"/>
      <c r="KT110" s="68"/>
      <c r="KU110" s="68"/>
      <c r="KV110" s="68"/>
      <c r="KW110" s="68"/>
      <c r="KX110" s="68"/>
      <c r="KY110" s="68"/>
      <c r="KZ110" s="68"/>
      <c r="LA110" s="68"/>
      <c r="LB110" s="68"/>
      <c r="LC110" s="68"/>
      <c r="LD110" s="68"/>
      <c r="LE110" s="68"/>
      <c r="LF110" s="68"/>
      <c r="LG110" s="68"/>
      <c r="LH110" s="68"/>
      <c r="LI110" s="68"/>
      <c r="LJ110" s="68"/>
      <c r="LK110" s="68"/>
      <c r="LL110" s="68"/>
      <c r="LM110" s="68"/>
      <c r="LN110" s="68"/>
      <c r="LO110" s="68"/>
      <c r="LP110" s="68"/>
      <c r="LQ110" s="68"/>
      <c r="LR110" s="67">
        <v>1</v>
      </c>
      <c r="LS110" s="61"/>
      <c r="LT110" s="60"/>
      <c r="LU110" s="60"/>
      <c r="LV110" s="60"/>
      <c r="LW110" s="60"/>
      <c r="LX110" s="60"/>
      <c r="LY110" s="60"/>
      <c r="LZ110" s="60"/>
      <c r="MA110" s="60" t="s">
        <v>723</v>
      </c>
      <c r="MB110" s="60" t="s">
        <v>725</v>
      </c>
      <c r="MC110" s="60" t="s">
        <v>726</v>
      </c>
      <c r="MD110" s="60" t="s">
        <v>724</v>
      </c>
      <c r="ME110" s="60" t="s">
        <v>406</v>
      </c>
      <c r="MF110" s="60" t="s">
        <v>409</v>
      </c>
      <c r="MG110" s="60" t="s">
        <v>376</v>
      </c>
      <c r="MH110" s="60" t="s">
        <v>377</v>
      </c>
      <c r="MI110" s="60" t="s">
        <v>377</v>
      </c>
      <c r="MJ110" s="61" t="s">
        <v>328</v>
      </c>
      <c r="MK110" s="63" t="s">
        <v>328</v>
      </c>
      <c r="ML110" s="61"/>
      <c r="MM110" s="60"/>
      <c r="MN110" s="60"/>
      <c r="MO110" s="60"/>
      <c r="MP110" s="60"/>
      <c r="MQ110" s="60"/>
      <c r="MR110" s="60"/>
      <c r="MS110" s="60"/>
      <c r="MT110" s="60"/>
      <c r="MU110" s="60"/>
      <c r="MV110" s="60" t="s">
        <v>727</v>
      </c>
      <c r="MW110" s="60" t="s">
        <v>731</v>
      </c>
      <c r="MX110" s="60" t="s">
        <v>730</v>
      </c>
      <c r="MY110" s="60" t="s">
        <v>730</v>
      </c>
      <c r="MZ110" s="60" t="s">
        <v>730</v>
      </c>
      <c r="NA110" s="60" t="s">
        <v>378</v>
      </c>
      <c r="NB110" s="60" t="s">
        <v>378</v>
      </c>
      <c r="NC110" s="60" t="s">
        <v>419</v>
      </c>
      <c r="ND110" s="60" t="s">
        <v>423</v>
      </c>
      <c r="NE110" s="60" t="s">
        <v>421</v>
      </c>
      <c r="NF110" s="60" t="s">
        <v>421</v>
      </c>
      <c r="NG110" s="60" t="s">
        <v>421</v>
      </c>
      <c r="NH110" s="60" t="s">
        <v>433</v>
      </c>
      <c r="NI110" s="60" t="s">
        <v>336</v>
      </c>
      <c r="NJ110" s="60" t="s">
        <v>354</v>
      </c>
      <c r="NK110" s="60" t="s">
        <v>354</v>
      </c>
      <c r="NL110" s="60" t="s">
        <v>354</v>
      </c>
      <c r="NM110" s="60" t="s">
        <v>354</v>
      </c>
      <c r="NN110" s="60" t="s">
        <v>354</v>
      </c>
      <c r="NO110" s="60" t="s">
        <v>354</v>
      </c>
      <c r="NP110" s="60" t="s">
        <v>354</v>
      </c>
      <c r="NQ110" s="60" t="s">
        <v>354</v>
      </c>
      <c r="NR110" s="78" t="s">
        <v>354</v>
      </c>
      <c r="NS110" s="61">
        <f t="shared" si="128"/>
        <v>18</v>
      </c>
      <c r="NT110" s="60">
        <f t="shared" si="129"/>
        <v>9</v>
      </c>
      <c r="NU110" s="60">
        <f t="shared" si="134"/>
        <v>0</v>
      </c>
      <c r="NV110" s="60">
        <f>COUNTIF(LS110:NR110,"ПП*")+COUNTIF(LS110:NR110,"*|ПП*")/2-COUNTIF(LS110:NR110,"ПП*|*")/2-NU110</f>
        <v>12</v>
      </c>
      <c r="NW110" s="60">
        <f t="shared" si="135"/>
        <v>1</v>
      </c>
      <c r="NX110" s="60">
        <f t="shared" si="136"/>
        <v>0</v>
      </c>
      <c r="NY110" s="60">
        <f t="shared" si="137"/>
        <v>1</v>
      </c>
      <c r="NZ110" s="60">
        <f t="shared" si="138"/>
        <v>2</v>
      </c>
      <c r="OA110" s="81" t="str">
        <f t="shared" si="139"/>
        <v>ок!</v>
      </c>
      <c r="OB110" s="68"/>
      <c r="OC110" s="68"/>
      <c r="OD110" s="68"/>
      <c r="OE110" s="68"/>
      <c r="OF110" s="68"/>
      <c r="OG110" s="68"/>
      <c r="OH110" s="68"/>
      <c r="OI110" s="68"/>
      <c r="OJ110" s="68"/>
      <c r="OK110" s="68"/>
      <c r="OL110" s="68"/>
      <c r="OM110" s="68"/>
      <c r="ON110" s="68"/>
      <c r="OO110" s="68"/>
      <c r="OP110" s="68"/>
      <c r="OQ110" s="68"/>
      <c r="OR110" s="68"/>
      <c r="OS110" s="68"/>
      <c r="OT110" s="68"/>
      <c r="OU110" s="68"/>
      <c r="OV110" s="68"/>
      <c r="OW110" s="68"/>
      <c r="OX110" s="68"/>
      <c r="OY110" s="68"/>
      <c r="OZ110" s="68"/>
      <c r="PA110" s="68"/>
      <c r="PB110" s="68"/>
      <c r="PC110" s="68"/>
      <c r="PD110" s="68"/>
      <c r="PE110" s="68"/>
      <c r="PF110" s="68"/>
      <c r="PG110" s="68"/>
      <c r="PH110" s="68"/>
      <c r="PI110" s="68"/>
      <c r="PJ110" s="68"/>
      <c r="PK110" s="68"/>
      <c r="PL110" s="68"/>
      <c r="PM110" s="68"/>
      <c r="PN110" s="68"/>
      <c r="PO110" s="68"/>
      <c r="PP110" s="68"/>
      <c r="PQ110" s="68"/>
      <c r="PR110" s="68"/>
      <c r="PS110" s="68"/>
      <c r="PT110" s="68"/>
      <c r="PU110" s="68"/>
      <c r="PV110" s="68"/>
      <c r="PW110" s="68"/>
      <c r="PX110" s="68"/>
      <c r="PY110" s="68"/>
      <c r="PZ110" s="68"/>
      <c r="QA110" s="68"/>
      <c r="QB110" s="68"/>
      <c r="QC110" s="68"/>
      <c r="QD110" s="68"/>
      <c r="QE110" s="68"/>
      <c r="QF110" s="68"/>
      <c r="QG110" s="68"/>
      <c r="QH110" s="68"/>
      <c r="QI110" s="68"/>
      <c r="QJ110" s="68"/>
      <c r="QK110" s="68"/>
      <c r="QL110" s="68"/>
      <c r="QM110" s="68"/>
      <c r="QN110" s="68"/>
      <c r="QO110" s="68"/>
      <c r="QP110" s="68"/>
      <c r="QQ110" s="68"/>
      <c r="QR110" s="68"/>
      <c r="QS110" s="68"/>
      <c r="QT110" s="68"/>
      <c r="QU110" s="68"/>
      <c r="QV110" s="68"/>
      <c r="QW110" s="68"/>
      <c r="QX110" s="68"/>
      <c r="QY110" s="68"/>
      <c r="QZ110" s="68"/>
      <c r="RA110" s="68"/>
      <c r="RB110" s="68"/>
      <c r="RC110" s="68"/>
      <c r="RD110" s="68"/>
      <c r="RE110" s="68"/>
      <c r="RF110" s="68"/>
      <c r="RG110" s="68"/>
      <c r="RH110" s="68"/>
      <c r="RI110" s="68"/>
      <c r="RJ110" s="68"/>
      <c r="RK110" s="68"/>
      <c r="RL110" s="68"/>
      <c r="RM110" s="68"/>
      <c r="RN110" s="68"/>
      <c r="RO110" s="68"/>
      <c r="RP110" s="68"/>
      <c r="RQ110" s="68"/>
      <c r="RR110" s="68"/>
      <c r="RS110" s="68"/>
      <c r="RT110" s="68"/>
      <c r="RU110" s="68"/>
      <c r="RV110" s="68"/>
      <c r="RW110" s="68"/>
      <c r="RX110" s="68"/>
      <c r="RY110" s="68"/>
      <c r="RZ110" s="68"/>
      <c r="SA110" s="68"/>
      <c r="SB110" s="68"/>
      <c r="SC110" s="68"/>
      <c r="SD110" s="68"/>
      <c r="SE110" s="68"/>
      <c r="SF110" s="68"/>
      <c r="SG110" s="68"/>
      <c r="SH110" s="68"/>
      <c r="SI110" s="68"/>
      <c r="SJ110" s="68"/>
      <c r="SK110" s="68"/>
      <c r="SL110" s="68"/>
      <c r="SM110" s="68"/>
      <c r="SN110" s="68"/>
      <c r="SO110" s="68"/>
      <c r="SP110" s="68"/>
      <c r="SQ110" s="68"/>
      <c r="SR110" s="68"/>
      <c r="SS110" s="68"/>
      <c r="ST110" s="68"/>
      <c r="SU110" s="68"/>
    </row>
  </sheetData>
  <autoFilter ref="A2:XP110" xr:uid="{00000000-0009-0000-0000-000002000000}">
    <filterColumn colId="1">
      <filters>
        <filter val="Б22.02.06 Сварочное пр-во(2014)9 кл."/>
      </filters>
    </filterColumn>
    <filterColumn colId="5">
      <filters>
        <filter val="2013"/>
      </filters>
    </filterColumn>
  </autoFilter>
  <sortState ref="B3:WQ101">
    <sortCondition ref="B7:B15"/>
  </sortState>
  <conditionalFormatting sqref="A1:XFD1048576">
    <cfRule type="beginsWith" dxfId="1743" priority="1" operator="beginsWith" text="ОШ!">
      <formula>LEFT(A1,LEN("ОШ!"))="ОШ!"</formula>
    </cfRule>
    <cfRule type="cellIs" dxfId="1742" priority="2" operator="equal">
      <formula>52</formula>
    </cfRule>
    <cfRule type="containsText" dxfId="1741" priority="3" operator="containsText" text="/">
      <formula>NOT(ISERROR(SEARCH("/",A1)))</formula>
    </cfRule>
    <cfRule type="containsText" dxfId="1740" priority="4" operator="containsText" text="|">
      <formula>NOT(ISERROR(SEARCH("|",A1)))</formula>
    </cfRule>
  </conditionalFormatting>
  <dataValidations count="4">
    <dataValidation type="list" allowBlank="1" showInputMessage="1" showErrorMessage="1" sqref="CD3:CD17 T3:T4 OB18:OB19 LR5:LR6 QL43:QL44 OB43:OB54 OB56:OB58 SV66:SV67 QL66:QL77 QL79:QL80 OB66:OB86 SV101:SV103 VF88:VF89 SV88:SV99 LR32:LR34 EN3:EN42 JH3:JH87 LR43:LR86 GX3:GX65 LR18:LR29 OB88:OB109 QL88:QL109 LR88:LR110" xr:uid="{00000000-0002-0000-0200-000000000000}">
      <formula1>"1,2,3,4,5"</formula1>
    </dataValidation>
    <dataValidation type="list" allowBlank="1" showInputMessage="1" showErrorMessage="1" sqref="C3:C110" xr:uid="{00000000-0002-0000-0200-000001000000}">
      <formula1>"очная, очно-заочная, заочная"</formula1>
    </dataValidation>
    <dataValidation type="list" allowBlank="1" showInputMessage="1" showErrorMessage="1" sqref="D3:D110" xr:uid="{00000000-0002-0000-0200-000002000000}">
      <formula1>"9 кл., 11кл."</formula1>
    </dataValidation>
    <dataValidation type="list" allowBlank="1" showInputMessage="1" showErrorMessage="1" sqref="B3:B110" xr:uid="{00000000-0002-0000-0200-000003000000}">
      <formula1>КОД_ФГОС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K127"/>
  <sheetViews>
    <sheetView zoomScale="70" zoomScaleNormal="70" workbookViewId="0">
      <selection activeCell="C3" sqref="C3"/>
    </sheetView>
  </sheetViews>
  <sheetFormatPr defaultRowHeight="15" outlineLevelCol="1" x14ac:dyDescent="0.25"/>
  <cols>
    <col min="1" max="1" width="50.5703125" style="45" customWidth="1"/>
    <col min="2" max="2" width="9.28515625" style="45" customWidth="1"/>
    <col min="3" max="3" width="11.5703125" style="45" customWidth="1"/>
    <col min="4" max="4" width="6.5703125" style="45" customWidth="1"/>
    <col min="5" max="5" width="4.42578125" style="45" customWidth="1"/>
    <col min="6" max="6" width="6.85546875" style="45" customWidth="1"/>
    <col min="7" max="58" width="6.42578125" style="45" hidden="1" customWidth="1" outlineLevel="1"/>
    <col min="59" max="67" width="3.28515625" style="45" hidden="1" customWidth="1" outlineLevel="1"/>
    <col min="68" max="68" width="5.5703125" style="45" customWidth="1" collapsed="1"/>
    <col min="69" max="89" width="4.140625" style="45" hidden="1" customWidth="1" outlineLevel="1"/>
    <col min="90" max="90" width="6.140625" style="74" customWidth="1" collapsed="1"/>
    <col min="91" max="124" width="6.140625" style="74" customWidth="1"/>
    <col min="125" max="125" width="7.5703125" style="74" customWidth="1"/>
    <col min="126" max="132" width="6.140625" style="74" customWidth="1"/>
    <col min="133" max="133" width="10" style="74" customWidth="1"/>
    <col min="134" max="141" width="6.140625" style="74" customWidth="1"/>
    <col min="142" max="16384" width="9.140625" style="45"/>
  </cols>
  <sheetData>
    <row r="1" spans="1:141" ht="63" customHeight="1" thickBot="1" x14ac:dyDescent="0.3">
      <c r="A1" s="48" t="s">
        <v>678</v>
      </c>
      <c r="B1" s="48" t="s">
        <v>306</v>
      </c>
      <c r="C1" s="48" t="s">
        <v>210</v>
      </c>
      <c r="D1" s="48" t="s">
        <v>345</v>
      </c>
      <c r="E1" s="48" t="s">
        <v>346</v>
      </c>
      <c r="F1" s="52" t="s">
        <v>326</v>
      </c>
      <c r="G1" s="48">
        <v>1</v>
      </c>
      <c r="H1" s="48">
        <v>2</v>
      </c>
      <c r="I1" s="48">
        <v>3</v>
      </c>
      <c r="J1" s="48">
        <v>4</v>
      </c>
      <c r="K1" s="48">
        <v>5</v>
      </c>
      <c r="L1" s="48">
        <v>6</v>
      </c>
      <c r="M1" s="48">
        <v>7</v>
      </c>
      <c r="N1" s="48">
        <v>8</v>
      </c>
      <c r="O1" s="48">
        <v>9</v>
      </c>
      <c r="P1" s="48">
        <v>10</v>
      </c>
      <c r="Q1" s="48">
        <v>11</v>
      </c>
      <c r="R1" s="48">
        <v>12</v>
      </c>
      <c r="S1" s="48">
        <v>13</v>
      </c>
      <c r="T1" s="48">
        <v>14</v>
      </c>
      <c r="U1" s="48">
        <v>15</v>
      </c>
      <c r="V1" s="48">
        <v>16</v>
      </c>
      <c r="W1" s="48">
        <v>17</v>
      </c>
      <c r="X1" s="48">
        <v>18</v>
      </c>
      <c r="Y1" s="48">
        <v>19</v>
      </c>
      <c r="Z1" s="48">
        <v>20</v>
      </c>
      <c r="AA1" s="48">
        <v>21</v>
      </c>
      <c r="AB1" s="48">
        <v>22</v>
      </c>
      <c r="AC1" s="48">
        <v>23</v>
      </c>
      <c r="AD1" s="48">
        <v>24</v>
      </c>
      <c r="AE1" s="48">
        <v>25</v>
      </c>
      <c r="AF1" s="48">
        <v>26</v>
      </c>
      <c r="AG1" s="48">
        <v>27</v>
      </c>
      <c r="AH1" s="48">
        <v>28</v>
      </c>
      <c r="AI1" s="48">
        <v>29</v>
      </c>
      <c r="AJ1" s="48">
        <v>30</v>
      </c>
      <c r="AK1" s="48">
        <v>31</v>
      </c>
      <c r="AL1" s="48">
        <v>32</v>
      </c>
      <c r="AM1" s="48">
        <v>33</v>
      </c>
      <c r="AN1" s="48">
        <v>34</v>
      </c>
      <c r="AO1" s="48">
        <v>35</v>
      </c>
      <c r="AP1" s="48">
        <v>36</v>
      </c>
      <c r="AQ1" s="48">
        <v>37</v>
      </c>
      <c r="AR1" s="48">
        <v>38</v>
      </c>
      <c r="AS1" s="48">
        <v>39</v>
      </c>
      <c r="AT1" s="48">
        <v>40</v>
      </c>
      <c r="AU1" s="48">
        <v>41</v>
      </c>
      <c r="AV1" s="48">
        <v>42</v>
      </c>
      <c r="AW1" s="48">
        <v>43</v>
      </c>
      <c r="AX1" s="48">
        <v>44</v>
      </c>
      <c r="AY1" s="48">
        <v>45</v>
      </c>
      <c r="AZ1" s="48">
        <v>46</v>
      </c>
      <c r="BA1" s="48">
        <v>47</v>
      </c>
      <c r="BB1" s="48">
        <v>48</v>
      </c>
      <c r="BC1" s="48">
        <v>49</v>
      </c>
      <c r="BD1" s="48">
        <v>50</v>
      </c>
      <c r="BE1" s="48">
        <v>51</v>
      </c>
      <c r="BF1" s="48">
        <v>52</v>
      </c>
      <c r="BG1" s="90" t="s">
        <v>351</v>
      </c>
      <c r="BH1" s="90" t="s">
        <v>352</v>
      </c>
      <c r="BI1" s="90" t="s">
        <v>347</v>
      </c>
      <c r="BJ1" s="90" t="s">
        <v>335</v>
      </c>
      <c r="BK1" s="90" t="s">
        <v>353</v>
      </c>
      <c r="BL1" s="90" t="s">
        <v>31</v>
      </c>
      <c r="BM1" s="90" t="s">
        <v>336</v>
      </c>
      <c r="BN1" s="90" t="s">
        <v>328</v>
      </c>
      <c r="BO1" s="75" t="s">
        <v>343</v>
      </c>
      <c r="BP1" s="52" t="s">
        <v>467</v>
      </c>
      <c r="BQ1" s="90" t="s">
        <v>329</v>
      </c>
      <c r="BR1" s="90" t="s">
        <v>331</v>
      </c>
      <c r="BS1" s="90" t="s">
        <v>635</v>
      </c>
      <c r="BT1" s="90" t="s">
        <v>337</v>
      </c>
      <c r="BU1" s="90" t="s">
        <v>339</v>
      </c>
      <c r="BV1" s="90" t="s">
        <v>341</v>
      </c>
      <c r="BW1" s="90" t="s">
        <v>344</v>
      </c>
      <c r="BX1" s="90" t="s">
        <v>330</v>
      </c>
      <c r="BY1" s="90" t="s">
        <v>332</v>
      </c>
      <c r="BZ1" s="90" t="s">
        <v>636</v>
      </c>
      <c r="CA1" s="90" t="s">
        <v>338</v>
      </c>
      <c r="CB1" s="90" t="s">
        <v>340</v>
      </c>
      <c r="CC1" s="90" t="s">
        <v>342</v>
      </c>
      <c r="CD1" s="90" t="s">
        <v>344</v>
      </c>
      <c r="CE1" s="90" t="s">
        <v>468</v>
      </c>
      <c r="CF1" s="90" t="s">
        <v>469</v>
      </c>
      <c r="CG1" s="90" t="s">
        <v>634</v>
      </c>
      <c r="CH1" s="90" t="s">
        <v>471</v>
      </c>
      <c r="CI1" s="90" t="s">
        <v>472</v>
      </c>
      <c r="CJ1" s="90" t="s">
        <v>473</v>
      </c>
      <c r="CK1" s="90" t="s">
        <v>474</v>
      </c>
      <c r="CL1" s="48">
        <v>1</v>
      </c>
      <c r="CM1" s="48">
        <v>2</v>
      </c>
      <c r="CN1" s="48">
        <v>3</v>
      </c>
      <c r="CO1" s="48">
        <v>4</v>
      </c>
      <c r="CP1" s="48">
        <v>5</v>
      </c>
      <c r="CQ1" s="48">
        <v>6</v>
      </c>
      <c r="CR1" s="48">
        <v>7</v>
      </c>
      <c r="CS1" s="48">
        <v>8</v>
      </c>
      <c r="CT1" s="48">
        <v>9</v>
      </c>
      <c r="CU1" s="48">
        <v>10</v>
      </c>
      <c r="CV1" s="48">
        <v>11</v>
      </c>
      <c r="CW1" s="48">
        <v>12</v>
      </c>
      <c r="CX1" s="48">
        <v>13</v>
      </c>
      <c r="CY1" s="48">
        <v>14</v>
      </c>
      <c r="CZ1" s="48">
        <v>15</v>
      </c>
      <c r="DA1" s="48">
        <v>16</v>
      </c>
      <c r="DB1" s="48">
        <v>17</v>
      </c>
      <c r="DC1" s="48">
        <v>18</v>
      </c>
      <c r="DD1" s="48">
        <v>19</v>
      </c>
      <c r="DE1" s="48">
        <v>20</v>
      </c>
      <c r="DF1" s="48">
        <v>21</v>
      </c>
      <c r="DG1" s="48">
        <v>22</v>
      </c>
      <c r="DH1" s="48">
        <v>23</v>
      </c>
      <c r="DI1" s="48">
        <v>24</v>
      </c>
      <c r="DJ1" s="48">
        <v>25</v>
      </c>
      <c r="DK1" s="48">
        <v>26</v>
      </c>
      <c r="DL1" s="48">
        <v>27</v>
      </c>
      <c r="DM1" s="48">
        <v>28</v>
      </c>
      <c r="DN1" s="48">
        <v>29</v>
      </c>
      <c r="DO1" s="48">
        <v>30</v>
      </c>
      <c r="DP1" s="48">
        <v>31</v>
      </c>
      <c r="DQ1" s="48">
        <v>32</v>
      </c>
      <c r="DR1" s="48">
        <v>33</v>
      </c>
      <c r="DS1" s="48">
        <v>34</v>
      </c>
      <c r="DT1" s="48">
        <v>35</v>
      </c>
      <c r="DU1" s="48">
        <v>36</v>
      </c>
      <c r="DV1" s="48">
        <v>37</v>
      </c>
      <c r="DW1" s="48">
        <v>38</v>
      </c>
      <c r="DX1" s="48">
        <v>39</v>
      </c>
      <c r="DY1" s="48">
        <v>40</v>
      </c>
      <c r="DZ1" s="48">
        <v>41</v>
      </c>
      <c r="EA1" s="48">
        <v>42</v>
      </c>
      <c r="EB1" s="48">
        <v>43</v>
      </c>
      <c r="EC1" s="48">
        <v>44</v>
      </c>
      <c r="ED1" s="48">
        <v>45</v>
      </c>
      <c r="EE1" s="48">
        <v>46</v>
      </c>
      <c r="EF1" s="48">
        <v>47</v>
      </c>
      <c r="EG1" s="48">
        <v>48</v>
      </c>
      <c r="EH1" s="48">
        <v>49</v>
      </c>
      <c r="EI1" s="48">
        <v>50</v>
      </c>
      <c r="EJ1" s="48">
        <v>51</v>
      </c>
      <c r="EK1" s="48">
        <v>52</v>
      </c>
    </row>
    <row r="2" spans="1:141" ht="15.75" thickBot="1" x14ac:dyDescent="0.3">
      <c r="A2" s="47"/>
      <c r="B2" s="47"/>
      <c r="C2" s="47"/>
      <c r="D2" s="48"/>
      <c r="E2" s="48"/>
      <c r="F2" s="53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52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</row>
    <row r="3" spans="1:141" hidden="1" x14ac:dyDescent="0.25">
      <c r="A3" s="64" t="str">
        <f>Графики!A79</f>
        <v>Б15.02.08 ТехМаш(2014)11 кл., очно-заочная</v>
      </c>
      <c r="B3" s="64" t="s">
        <v>324</v>
      </c>
      <c r="C3" s="64" t="s">
        <v>211</v>
      </c>
      <c r="D3" s="64" t="e">
        <f ca="1">OFFSET(INDIRECT(TRIM(REPLACE(_xlfn.FORMULATEXT(A3),1,1," "))),0,5)</f>
        <v>#REF!</v>
      </c>
      <c r="E3" s="64">
        <v>1</v>
      </c>
      <c r="F3" s="73" t="s">
        <v>307</v>
      </c>
      <c r="G3" s="65" t="e">
        <f ca="1">OFFSET(INDIRECT(TRIM(REPLACE(_xlfn.FORMULATEXT($A3),1,1," "))),0,($D3-2011+$E3-1)*62+COLUMN()+13)</f>
        <v>#REF!</v>
      </c>
      <c r="H3" s="65" t="e">
        <f t="shared" ref="H3:BO7" ca="1" si="0">OFFSET(INDIRECT(TRIM(REPLACE(_xlfn.FORMULATEXT($A3),1,1," "))),0,($D3-2011+$E3-1)*62+COLUMN()+13)</f>
        <v>#REF!</v>
      </c>
      <c r="I3" s="65" t="e">
        <f t="shared" ca="1" si="0"/>
        <v>#REF!</v>
      </c>
      <c r="J3" s="65" t="e">
        <f t="shared" ca="1" si="0"/>
        <v>#REF!</v>
      </c>
      <c r="K3" s="65" t="e">
        <f t="shared" ca="1" si="0"/>
        <v>#REF!</v>
      </c>
      <c r="L3" s="65" t="e">
        <f t="shared" ca="1" si="0"/>
        <v>#REF!</v>
      </c>
      <c r="M3" s="65" t="e">
        <f t="shared" ca="1" si="0"/>
        <v>#REF!</v>
      </c>
      <c r="N3" s="65" t="e">
        <f t="shared" ca="1" si="0"/>
        <v>#REF!</v>
      </c>
      <c r="O3" s="65" t="e">
        <f t="shared" ca="1" si="0"/>
        <v>#REF!</v>
      </c>
      <c r="P3" s="65" t="e">
        <f t="shared" ca="1" si="0"/>
        <v>#REF!</v>
      </c>
      <c r="Q3" s="65" t="e">
        <f t="shared" ca="1" si="0"/>
        <v>#REF!</v>
      </c>
      <c r="R3" s="65" t="e">
        <f t="shared" ca="1" si="0"/>
        <v>#REF!</v>
      </c>
      <c r="S3" s="65" t="e">
        <f t="shared" ca="1" si="0"/>
        <v>#REF!</v>
      </c>
      <c r="T3" s="65" t="e">
        <f t="shared" ca="1" si="0"/>
        <v>#REF!</v>
      </c>
      <c r="U3" s="65" t="e">
        <f t="shared" ca="1" si="0"/>
        <v>#REF!</v>
      </c>
      <c r="V3" s="65" t="e">
        <f t="shared" ca="1" si="0"/>
        <v>#REF!</v>
      </c>
      <c r="W3" s="65" t="e">
        <f t="shared" ca="1" si="0"/>
        <v>#REF!</v>
      </c>
      <c r="X3" s="65" t="e">
        <f t="shared" ca="1" si="0"/>
        <v>#REF!</v>
      </c>
      <c r="Y3" s="65" t="e">
        <f t="shared" ca="1" si="0"/>
        <v>#REF!</v>
      </c>
      <c r="Z3" s="65" t="e">
        <f t="shared" ca="1" si="0"/>
        <v>#REF!</v>
      </c>
      <c r="AA3" s="65" t="e">
        <f t="shared" ca="1" si="0"/>
        <v>#REF!</v>
      </c>
      <c r="AB3" s="65" t="e">
        <f t="shared" ca="1" si="0"/>
        <v>#REF!</v>
      </c>
      <c r="AC3" s="65" t="e">
        <f t="shared" ca="1" si="0"/>
        <v>#REF!</v>
      </c>
      <c r="AD3" s="65" t="e">
        <f t="shared" ca="1" si="0"/>
        <v>#REF!</v>
      </c>
      <c r="AE3" s="65" t="e">
        <f t="shared" ca="1" si="0"/>
        <v>#REF!</v>
      </c>
      <c r="AF3" s="65" t="e">
        <f t="shared" ca="1" si="0"/>
        <v>#REF!</v>
      </c>
      <c r="AG3" s="65" t="e">
        <f t="shared" ca="1" si="0"/>
        <v>#REF!</v>
      </c>
      <c r="AH3" s="65" t="e">
        <f t="shared" ca="1" si="0"/>
        <v>#REF!</v>
      </c>
      <c r="AI3" s="65" t="e">
        <f t="shared" ca="1" si="0"/>
        <v>#REF!</v>
      </c>
      <c r="AJ3" s="65" t="e">
        <f t="shared" ca="1" si="0"/>
        <v>#REF!</v>
      </c>
      <c r="AK3" s="65" t="e">
        <f t="shared" ca="1" si="0"/>
        <v>#REF!</v>
      </c>
      <c r="AL3" s="65" t="e">
        <f t="shared" ca="1" si="0"/>
        <v>#REF!</v>
      </c>
      <c r="AM3" s="65" t="e">
        <f t="shared" ca="1" si="0"/>
        <v>#REF!</v>
      </c>
      <c r="AN3" s="65" t="e">
        <f t="shared" ca="1" si="0"/>
        <v>#REF!</v>
      </c>
      <c r="AO3" s="65" t="e">
        <f t="shared" ca="1" si="0"/>
        <v>#REF!</v>
      </c>
      <c r="AP3" s="65" t="e">
        <f t="shared" ca="1" si="0"/>
        <v>#REF!</v>
      </c>
      <c r="AQ3" s="65" t="e">
        <f t="shared" ca="1" si="0"/>
        <v>#REF!</v>
      </c>
      <c r="AR3" s="65" t="e">
        <f t="shared" ca="1" si="0"/>
        <v>#REF!</v>
      </c>
      <c r="AS3" s="65" t="e">
        <f t="shared" ca="1" si="0"/>
        <v>#REF!</v>
      </c>
      <c r="AT3" s="65" t="e">
        <f t="shared" ca="1" si="0"/>
        <v>#REF!</v>
      </c>
      <c r="AU3" s="65" t="e">
        <f t="shared" ca="1" si="0"/>
        <v>#REF!</v>
      </c>
      <c r="AV3" s="65" t="e">
        <f t="shared" ca="1" si="0"/>
        <v>#REF!</v>
      </c>
      <c r="AW3" s="65" t="e">
        <f t="shared" ca="1" si="0"/>
        <v>#REF!</v>
      </c>
      <c r="AX3" s="65" t="e">
        <f t="shared" ca="1" si="0"/>
        <v>#REF!</v>
      </c>
      <c r="AY3" s="65" t="e">
        <f t="shared" ca="1" si="0"/>
        <v>#REF!</v>
      </c>
      <c r="AZ3" s="65" t="e">
        <f t="shared" ca="1" si="0"/>
        <v>#REF!</v>
      </c>
      <c r="BA3" s="65" t="e">
        <f t="shared" ca="1" si="0"/>
        <v>#REF!</v>
      </c>
      <c r="BB3" s="65" t="e">
        <f t="shared" ca="1" si="0"/>
        <v>#REF!</v>
      </c>
      <c r="BC3" s="65" t="e">
        <f t="shared" ca="1" si="0"/>
        <v>#REF!</v>
      </c>
      <c r="BD3" s="65" t="e">
        <f t="shared" ca="1" si="0"/>
        <v>#REF!</v>
      </c>
      <c r="BE3" s="65" t="e">
        <f t="shared" ca="1" si="0"/>
        <v>#REF!</v>
      </c>
      <c r="BF3" s="65" t="e">
        <f t="shared" ca="1" si="0"/>
        <v>#REF!</v>
      </c>
      <c r="BG3" s="65" t="e">
        <f t="shared" ca="1" si="0"/>
        <v>#REF!</v>
      </c>
      <c r="BH3" s="65" t="e">
        <f t="shared" ca="1" si="0"/>
        <v>#REF!</v>
      </c>
      <c r="BI3" s="65" t="e">
        <f t="shared" ca="1" si="0"/>
        <v>#REF!</v>
      </c>
      <c r="BJ3" s="65" t="e">
        <f t="shared" ca="1" si="0"/>
        <v>#REF!</v>
      </c>
      <c r="BK3" s="65" t="e">
        <f t="shared" ca="1" si="0"/>
        <v>#REF!</v>
      </c>
      <c r="BL3" s="65" t="e">
        <f t="shared" ca="1" si="0"/>
        <v>#REF!</v>
      </c>
      <c r="BM3" s="65" t="e">
        <f t="shared" ca="1" si="0"/>
        <v>#REF!</v>
      </c>
      <c r="BN3" s="65" t="e">
        <f t="shared" ca="1" si="0"/>
        <v>#REF!</v>
      </c>
      <c r="BO3" s="65" t="e">
        <f t="shared" ca="1" si="0"/>
        <v>#REF!</v>
      </c>
      <c r="BP3" s="89">
        <v>20</v>
      </c>
      <c r="BQ3" s="46">
        <f t="shared" ref="BQ3:BQ34" ca="1" si="1">COUNTIF(OFFSET($CL3,0,0,1,$BP3-1),"")+COUNTIF(OFFSET($CL3,0,0,1,$BP3-1),"|*")/2+COUNTIF(OFFSET($CL3,0,0,1,$BP3-1),"*|")/2+COUNTIF(OFFSET($CL3,0,0,1,$BP3-1),"у")+COUNTIF(OFFSET($CL3,0,0,1,$BP3-1),"п")</f>
        <v>0</v>
      </c>
      <c r="BR3" s="54">
        <f t="shared" ref="BR3:BR34" ca="1" si="2">COUNTIF(OFFSET($CL3,0,0,1,$BP3-1),"УП*")+COUNTIF(OFFSET($CL3,0,0,1,$BP3-1),"*|УП*")/2-COUNTIF(OFFSET($CL3,0,0,1,$BP3-1),"УП*|*")/2</f>
        <v>0</v>
      </c>
      <c r="BS3" s="54">
        <f t="shared" ref="BS3:BS34" ca="1" si="3">COUNTIF(OFFSET($CL3,0,0,1,$BP3-1),"ПП*")+COUNTIF(OFFSET($CL3,0,0,1,$BP3-1),"*|ПП*")/2-COUNTIF(OFFSET($CL3,0,0,1,$BP3-1),"ПП*|*")/2</f>
        <v>0</v>
      </c>
      <c r="BT3" s="54">
        <f t="shared" ref="BT3:BT34" ca="1" si="4">COUNTIF(OFFSET($CL3,0,0,1,$BP3-1),"С*")+COUNTIF(OFFSET($CL3,0,0,1,$BP3-1),"*|С*")/2-COUNTIF(OFFSET($CL3,0,0,1,$BP3-1),"С*|*")/2</f>
        <v>0</v>
      </c>
      <c r="BU3" s="54">
        <f t="shared" ref="BU3:BU34" ca="1" si="5">COUNTIF(OFFSET($CL3,0,0,1,$BP3-1),"Д")</f>
        <v>0</v>
      </c>
      <c r="BV3" s="54">
        <f t="shared" ref="BV3:BV34" ca="1" si="6">COUNTIF(OFFSET($CL3,0,0,1,$BP3-1),"ГИА")</f>
        <v>0</v>
      </c>
      <c r="BW3" s="92">
        <f t="shared" ref="BW3:BW34" ca="1" si="7">COUNTIF(OFFSET($CL3,0,0,1,$BP3-1),"К")+COUNTIF(OFFSET($CL3,0,0,1,$BP3-1),"*|К")/2+COUNTIF(OFFSET($CL3,0,0,1,$BP3-1),"К|*")/2</f>
        <v>0</v>
      </c>
      <c r="BX3" s="91">
        <f t="shared" ref="BX3:BX34" ca="1" si="8">COUNTIF(OFFSET($CL3,0,$BP3-1,1,53-$BP3),"")+COUNTIF(OFFSET($CL3,0,$BP3-1,1,53-$BP3),"|*")/2+COUNTIF(OFFSET($CL3,0,$BP3-1,1,53-$BP3),"*|")/2+COUNTIF(OFFSET($CL3,0,$BP3-1,1,53-$BP3),"у")+COUNTIF(OFFSET($CL3,0,$BP3-1,1,53-$BP3),"п")</f>
        <v>0</v>
      </c>
      <c r="BY3" s="54">
        <f t="shared" ref="BY3:BY34" ca="1" si="9">COUNTIF(OFFSET($CL3,0,$BP3-1,1,53-$BP3),"УП*")+COUNTIF(OFFSET($CL3,0,$BP3-1,1,53-$BP3),"*|УП*")/2-COUNTIF(OFFSET($CL3,0,$BP3-1,1,53-$BP3),"УП*|*")/2</f>
        <v>0</v>
      </c>
      <c r="BZ3" s="54">
        <f t="shared" ref="BZ3:BZ34" ca="1" si="10">COUNTIF(OFFSET($CL3,0,$BP3-1,1,53-$BP3),"ПП*")+COUNTIF(OFFSET($CL3,0,$BP3-1,1,53-$BP3),"*|ПП*")/2-COUNTIF(OFFSET($CL3,0,$BP3-1,1,53-$BP3),"ПП*|*")/2</f>
        <v>0</v>
      </c>
      <c r="CA3" s="54">
        <f t="shared" ref="CA3:CA34" ca="1" si="11">COUNTIF(OFFSET($CL3,0,$BP3-1,1,53-$BP3),"С*")+COUNTIF(OFFSET($CL3,0,$BP3-1,1,53-$BP3),"*|С*")/2-COUNTIF(OFFSET($CL3,0,$BP3-1,1,53-$BP3),"С*|*")/2</f>
        <v>0</v>
      </c>
      <c r="CB3" s="54">
        <f t="shared" ref="CB3:CB34" ca="1" si="12">COUNTIF(OFFSET($CL3,0,$BP3-1,1,53-$BP3),"Д")</f>
        <v>0</v>
      </c>
      <c r="CC3" s="54">
        <f t="shared" ref="CC3:CC34" ca="1" si="13">COUNTIF(OFFSET($CL3,0,$BP3-1,1,53-$BP3),"ГИА")</f>
        <v>0</v>
      </c>
      <c r="CD3" s="93">
        <f t="shared" ref="CD3:CD34" ca="1" si="14">COUNTIF(OFFSET($CL3,0,$BP3-1,1,53-$BP3),"К")+COUNTIF(OFFSET($CL3,0,$BP3-1,1,53-$BP3),"*|К")/2+COUNTIF(OFFSET($CL3,0,$BP3-1,1,53-$BP3),"К|*")/2</f>
        <v>0</v>
      </c>
      <c r="CE3" s="91" t="e">
        <f ca="1">IF(BQ3+BX3=BG3,BQ3+BX3,"ОШ!")</f>
        <v>#REF!</v>
      </c>
      <c r="CF3" s="46" t="e">
        <f t="shared" ref="CF3:CF34" ca="1" si="15">IF(BR3+BY3=BH3,BR3+BY3,"ОШ!")</f>
        <v>#REF!</v>
      </c>
      <c r="CG3" s="46" t="e">
        <f ca="1">IF(BS3+BZ3=BJ3+BI3,BS3+BZ3,"ОШ!")</f>
        <v>#REF!</v>
      </c>
      <c r="CH3" s="46" t="e">
        <f t="shared" ref="CH3:CH34" ca="1" si="16">IF(BT3+CA3=BK3,BT3+CA3,"ОШ!")</f>
        <v>#REF!</v>
      </c>
      <c r="CI3" s="46" t="e">
        <f t="shared" ref="CI3:CI34" ca="1" si="17">IF(BU3+CB3=BL3,BU3+CB3,"ОШ!")</f>
        <v>#REF!</v>
      </c>
      <c r="CJ3" s="46" t="e">
        <f t="shared" ref="CJ3:CJ34" ca="1" si="18">IF(BV3+CC3=BM3,BV3+CC3,"ОШ!")</f>
        <v>#REF!</v>
      </c>
      <c r="CK3" s="46" t="e">
        <f t="shared" ref="CK3:CK34" ca="1" si="19">IF(BW3+CD3=BN3,BW3+CD3,"ОШ!")</f>
        <v>#REF!</v>
      </c>
      <c r="CL3" s="88" t="e">
        <f t="shared" ref="CL3:CL12" ca="1" si="20">IF(G3=0,"",G3)</f>
        <v>#REF!</v>
      </c>
      <c r="CM3" s="76" t="e">
        <f t="shared" ref="CM3:CM12" ca="1" si="21">IF(H3=0,"",H3)</f>
        <v>#REF!</v>
      </c>
      <c r="CN3" s="76" t="e">
        <f t="shared" ref="CN3:CN12" ca="1" si="22">IF(I3=0,"",I3)</f>
        <v>#REF!</v>
      </c>
      <c r="CO3" s="76" t="e">
        <f t="shared" ref="CO3:CO12" ca="1" si="23">IF(J3=0,"",J3)</f>
        <v>#REF!</v>
      </c>
      <c r="CP3" s="76" t="e">
        <f t="shared" ref="CP3:CP12" ca="1" si="24">IF(K3=0,"",K3)</f>
        <v>#REF!</v>
      </c>
      <c r="CQ3" s="76" t="e">
        <f t="shared" ref="CQ3:CQ12" ca="1" si="25">IF(L3=0,"",L3)</f>
        <v>#REF!</v>
      </c>
      <c r="CR3" s="76" t="e">
        <f t="shared" ref="CR3:CR12" ca="1" si="26">IF(M3=0,"",M3)</f>
        <v>#REF!</v>
      </c>
      <c r="CS3" s="76" t="e">
        <f t="shared" ref="CS3:CS12" ca="1" si="27">IF(N3=0,"",N3)</f>
        <v>#REF!</v>
      </c>
      <c r="CT3" s="76" t="e">
        <f t="shared" ref="CT3:CT12" ca="1" si="28">IF(O3=0,"",O3)</f>
        <v>#REF!</v>
      </c>
      <c r="CU3" s="76" t="e">
        <f t="shared" ref="CU3:CU12" ca="1" si="29">IF(P3=0,"",P3)</f>
        <v>#REF!</v>
      </c>
      <c r="CV3" s="76" t="e">
        <f t="shared" ref="CV3:CV12" ca="1" si="30">IF(Q3=0,"",Q3)</f>
        <v>#REF!</v>
      </c>
      <c r="CW3" s="76" t="e">
        <f t="shared" ref="CW3:CW12" ca="1" si="31">IF(R3=0,"",R3)</f>
        <v>#REF!</v>
      </c>
      <c r="CX3" s="76" t="e">
        <f t="shared" ref="CX3:CX12" ca="1" si="32">IF(S3=0,"",S3)</f>
        <v>#REF!</v>
      </c>
      <c r="CY3" s="76" t="e">
        <f t="shared" ref="CY3:CY12" ca="1" si="33">IF(T3=0,"",T3)</f>
        <v>#REF!</v>
      </c>
      <c r="CZ3" s="76" t="e">
        <f t="shared" ref="CZ3:CZ12" ca="1" si="34">IF(U3=0,"",U3)</f>
        <v>#REF!</v>
      </c>
      <c r="DA3" s="76" t="e">
        <f t="shared" ref="DA3:DA12" ca="1" si="35">IF(V3=0,"",V3)</f>
        <v>#REF!</v>
      </c>
      <c r="DB3" s="76" t="e">
        <f t="shared" ref="DB3:DB12" ca="1" si="36">IF(W3=0,"",W3)</f>
        <v>#REF!</v>
      </c>
      <c r="DC3" s="76" t="e">
        <f t="shared" ref="DC3:DC12" ca="1" si="37">IF(X3=0,"",X3)</f>
        <v>#REF!</v>
      </c>
      <c r="DD3" s="76" t="e">
        <f t="shared" ref="DD3:DD12" ca="1" si="38">IF(Y3=0,"",Y3)</f>
        <v>#REF!</v>
      </c>
      <c r="DE3" s="76" t="e">
        <f t="shared" ref="DE3:DE12" ca="1" si="39">IF(Z3=0,"",Z3)</f>
        <v>#REF!</v>
      </c>
      <c r="DF3" s="76" t="e">
        <f t="shared" ref="DF3:DF12" ca="1" si="40">IF(AA3=0,"",AA3)</f>
        <v>#REF!</v>
      </c>
      <c r="DG3" s="76" t="e">
        <f t="shared" ref="DG3:DG12" ca="1" si="41">IF(AB3=0,"",AB3)</f>
        <v>#REF!</v>
      </c>
      <c r="DH3" s="76" t="e">
        <f t="shared" ref="DH3:DH12" ca="1" si="42">IF(AC3=0,"",AC3)</f>
        <v>#REF!</v>
      </c>
      <c r="DI3" s="76" t="e">
        <f t="shared" ref="DI3:DI12" ca="1" si="43">IF(AD3=0,"",AD3)</f>
        <v>#REF!</v>
      </c>
      <c r="DJ3" s="76" t="e">
        <f t="shared" ref="DJ3:DJ12" ca="1" si="44">IF(AE3=0,"",AE3)</f>
        <v>#REF!</v>
      </c>
      <c r="DK3" s="76" t="e">
        <f t="shared" ref="DK3:DK12" ca="1" si="45">IF(AF3=0,"",AF3)</f>
        <v>#REF!</v>
      </c>
      <c r="DL3" s="76" t="e">
        <f t="shared" ref="DL3:DL12" ca="1" si="46">IF(AG3=0,"",AG3)</f>
        <v>#REF!</v>
      </c>
      <c r="DM3" s="76" t="e">
        <f t="shared" ref="DM3:DM12" ca="1" si="47">IF(AH3=0,"",AH3)</f>
        <v>#REF!</v>
      </c>
      <c r="DN3" s="76" t="e">
        <f t="shared" ref="DN3:DN12" ca="1" si="48">IF(AI3=0,"",AI3)</f>
        <v>#REF!</v>
      </c>
      <c r="DO3" s="76" t="e">
        <f t="shared" ref="DO3:DO12" ca="1" si="49">IF(AJ3=0,"",AJ3)</f>
        <v>#REF!</v>
      </c>
      <c r="DP3" s="76" t="e">
        <f t="shared" ref="DP3:DP12" ca="1" si="50">IF(AK3=0,"",AK3)</f>
        <v>#REF!</v>
      </c>
      <c r="DQ3" s="76" t="e">
        <f t="shared" ref="DQ3:DQ12" ca="1" si="51">IF(AL3=0,"",AL3)</f>
        <v>#REF!</v>
      </c>
      <c r="DR3" s="76" t="e">
        <f t="shared" ref="DR3:DR12" ca="1" si="52">IF(AM3=0,"",AM3)</f>
        <v>#REF!</v>
      </c>
      <c r="DS3" s="76" t="e">
        <f t="shared" ref="DS3:DS12" ca="1" si="53">IF(AN3=0,"",AN3)</f>
        <v>#REF!</v>
      </c>
      <c r="DT3" s="76" t="e">
        <f t="shared" ref="DT3:DT12" ca="1" si="54">IF(AO3=0,"",AO3)</f>
        <v>#REF!</v>
      </c>
      <c r="DU3" s="76" t="e">
        <f t="shared" ref="DU3:DU12" ca="1" si="55">IF(AP3=0,"",AP3)</f>
        <v>#REF!</v>
      </c>
      <c r="DV3" s="76" t="e">
        <f t="shared" ref="DV3:DV12" ca="1" si="56">IF(AQ3=0,"",AQ3)</f>
        <v>#REF!</v>
      </c>
      <c r="DW3" s="76" t="e">
        <f t="shared" ref="DW3:DW12" ca="1" si="57">IF(AR3=0,"",AR3)</f>
        <v>#REF!</v>
      </c>
      <c r="DX3" s="76" t="e">
        <f t="shared" ref="DX3:DX12" ca="1" si="58">IF(AS3=0,"",AS3)</f>
        <v>#REF!</v>
      </c>
      <c r="DY3" s="76" t="e">
        <f t="shared" ref="DY3:DY12" ca="1" si="59">IF(AT3=0,"",AT3)</f>
        <v>#REF!</v>
      </c>
      <c r="DZ3" s="76" t="e">
        <f t="shared" ref="DZ3:DZ12" ca="1" si="60">IF(AU3=0,"",AU3)</f>
        <v>#REF!</v>
      </c>
      <c r="EA3" s="76" t="e">
        <f t="shared" ref="EA3:EA12" ca="1" si="61">IF(AV3=0,"",AV3)</f>
        <v>#REF!</v>
      </c>
      <c r="EB3" s="76" t="e">
        <f t="shared" ref="EB3:EB12" ca="1" si="62">IF(AW3=0,"",AW3)</f>
        <v>#REF!</v>
      </c>
      <c r="EC3" s="76" t="e">
        <f t="shared" ref="EC3:EC12" ca="1" si="63">IF(AX3=0,"",AX3)</f>
        <v>#REF!</v>
      </c>
      <c r="ED3" s="76" t="e">
        <f t="shared" ref="ED3:ED12" ca="1" si="64">IF(AY3=0,"",AY3)</f>
        <v>#REF!</v>
      </c>
      <c r="EE3" s="76" t="e">
        <f t="shared" ref="EE3:EE12" ca="1" si="65">IF(AZ3=0,"",AZ3)</f>
        <v>#REF!</v>
      </c>
      <c r="EF3" s="76" t="e">
        <f t="shared" ref="EF3:EF12" ca="1" si="66">IF(BA3=0,"",BA3)</f>
        <v>#REF!</v>
      </c>
      <c r="EG3" s="76" t="e">
        <f t="shared" ref="EG3:EG12" ca="1" si="67">IF(BB3=0,"",BB3)</f>
        <v>#REF!</v>
      </c>
      <c r="EH3" s="76" t="e">
        <f t="shared" ref="EH3:EH12" ca="1" si="68">IF(BC3=0,"",BC3)</f>
        <v>#REF!</v>
      </c>
      <c r="EI3" s="76" t="e">
        <f t="shared" ref="EI3:EI12" ca="1" si="69">IF(BD3=0,"",BD3)</f>
        <v>#REF!</v>
      </c>
      <c r="EJ3" s="76" t="e">
        <f t="shared" ref="EJ3:EJ12" ca="1" si="70">IF(BE3=0,"",BE3)</f>
        <v>#REF!</v>
      </c>
      <c r="EK3" s="76" t="e">
        <f t="shared" ref="EK3:EK12" ca="1" si="71">IF(BF3=0,"",BF3)</f>
        <v>#REF!</v>
      </c>
    </row>
    <row r="4" spans="1:141" hidden="1" x14ac:dyDescent="0.25">
      <c r="A4" s="46" t="str">
        <f>Графики!A80</f>
        <v>Б22.02.06 Сварочное пр-во(2014)11 кл., очно-заочная</v>
      </c>
      <c r="B4" s="46" t="s">
        <v>324</v>
      </c>
      <c r="C4" s="46" t="s">
        <v>211</v>
      </c>
      <c r="D4" s="64" t="e">
        <f t="shared" ref="D4:D67" ca="1" si="72">OFFSET(INDIRECT(TRIM(REPLACE(_xlfn.FORMULATEXT(A4),1,1," "))),0,5)</f>
        <v>#REF!</v>
      </c>
      <c r="E4" s="46">
        <v>1</v>
      </c>
      <c r="F4" s="72" t="s">
        <v>312</v>
      </c>
      <c r="G4" s="65" t="e">
        <f t="shared" ref="G4:V23" ca="1" si="73">OFFSET(INDIRECT(TRIM(REPLACE(_xlfn.FORMULATEXT($A4),1,1," "))),0,($D4-2011+$E4-1)*62+COLUMN()+13)</f>
        <v>#REF!</v>
      </c>
      <c r="H4" s="65" t="e">
        <f t="shared" ca="1" si="0"/>
        <v>#REF!</v>
      </c>
      <c r="I4" s="65" t="e">
        <f t="shared" ca="1" si="0"/>
        <v>#REF!</v>
      </c>
      <c r="J4" s="65" t="e">
        <f t="shared" ca="1" si="0"/>
        <v>#REF!</v>
      </c>
      <c r="K4" s="65" t="e">
        <f t="shared" ca="1" si="0"/>
        <v>#REF!</v>
      </c>
      <c r="L4" s="65" t="e">
        <f t="shared" ca="1" si="0"/>
        <v>#REF!</v>
      </c>
      <c r="M4" s="65" t="e">
        <f t="shared" ca="1" si="0"/>
        <v>#REF!</v>
      </c>
      <c r="N4" s="65" t="e">
        <f t="shared" ca="1" si="0"/>
        <v>#REF!</v>
      </c>
      <c r="O4" s="65" t="e">
        <f t="shared" ca="1" si="0"/>
        <v>#REF!</v>
      </c>
      <c r="P4" s="65" t="e">
        <f t="shared" ca="1" si="0"/>
        <v>#REF!</v>
      </c>
      <c r="Q4" s="65" t="e">
        <f t="shared" ca="1" si="0"/>
        <v>#REF!</v>
      </c>
      <c r="R4" s="65" t="e">
        <f t="shared" ca="1" si="0"/>
        <v>#REF!</v>
      </c>
      <c r="S4" s="65" t="e">
        <f t="shared" ca="1" si="0"/>
        <v>#REF!</v>
      </c>
      <c r="T4" s="65" t="e">
        <f t="shared" ca="1" si="0"/>
        <v>#REF!</v>
      </c>
      <c r="U4" s="65" t="e">
        <f t="shared" ca="1" si="0"/>
        <v>#REF!</v>
      </c>
      <c r="V4" s="65" t="e">
        <f t="shared" ca="1" si="0"/>
        <v>#REF!</v>
      </c>
      <c r="W4" s="65" t="e">
        <f t="shared" ca="1" si="0"/>
        <v>#REF!</v>
      </c>
      <c r="X4" s="65" t="e">
        <f t="shared" ca="1" si="0"/>
        <v>#REF!</v>
      </c>
      <c r="Y4" s="65" t="e">
        <f t="shared" ca="1" si="0"/>
        <v>#REF!</v>
      </c>
      <c r="Z4" s="65" t="e">
        <f t="shared" ca="1" si="0"/>
        <v>#REF!</v>
      </c>
      <c r="AA4" s="65" t="e">
        <f t="shared" ca="1" si="0"/>
        <v>#REF!</v>
      </c>
      <c r="AB4" s="65" t="e">
        <f t="shared" ca="1" si="0"/>
        <v>#REF!</v>
      </c>
      <c r="AC4" s="65" t="e">
        <f t="shared" ca="1" si="0"/>
        <v>#REF!</v>
      </c>
      <c r="AD4" s="65" t="e">
        <f t="shared" ca="1" si="0"/>
        <v>#REF!</v>
      </c>
      <c r="AE4" s="65" t="e">
        <f t="shared" ca="1" si="0"/>
        <v>#REF!</v>
      </c>
      <c r="AF4" s="65" t="e">
        <f t="shared" ca="1" si="0"/>
        <v>#REF!</v>
      </c>
      <c r="AG4" s="65" t="e">
        <f t="shared" ca="1" si="0"/>
        <v>#REF!</v>
      </c>
      <c r="AH4" s="65" t="e">
        <f t="shared" ca="1" si="0"/>
        <v>#REF!</v>
      </c>
      <c r="AI4" s="65" t="e">
        <f t="shared" ca="1" si="0"/>
        <v>#REF!</v>
      </c>
      <c r="AJ4" s="65" t="e">
        <f t="shared" ca="1" si="0"/>
        <v>#REF!</v>
      </c>
      <c r="AK4" s="65" t="e">
        <f t="shared" ca="1" si="0"/>
        <v>#REF!</v>
      </c>
      <c r="AL4" s="65" t="e">
        <f t="shared" ca="1" si="0"/>
        <v>#REF!</v>
      </c>
      <c r="AM4" s="65" t="e">
        <f t="shared" ca="1" si="0"/>
        <v>#REF!</v>
      </c>
      <c r="AN4" s="65" t="e">
        <f t="shared" ca="1" si="0"/>
        <v>#REF!</v>
      </c>
      <c r="AO4" s="65" t="e">
        <f t="shared" ca="1" si="0"/>
        <v>#REF!</v>
      </c>
      <c r="AP4" s="65" t="e">
        <f t="shared" ca="1" si="0"/>
        <v>#REF!</v>
      </c>
      <c r="AQ4" s="65" t="e">
        <f t="shared" ca="1" si="0"/>
        <v>#REF!</v>
      </c>
      <c r="AR4" s="65" t="e">
        <f t="shared" ca="1" si="0"/>
        <v>#REF!</v>
      </c>
      <c r="AS4" s="65" t="e">
        <f t="shared" ca="1" si="0"/>
        <v>#REF!</v>
      </c>
      <c r="AT4" s="65" t="e">
        <f t="shared" ca="1" si="0"/>
        <v>#REF!</v>
      </c>
      <c r="AU4" s="65" t="e">
        <f t="shared" ca="1" si="0"/>
        <v>#REF!</v>
      </c>
      <c r="AV4" s="65" t="e">
        <f t="shared" ca="1" si="0"/>
        <v>#REF!</v>
      </c>
      <c r="AW4" s="65" t="e">
        <f t="shared" ca="1" si="0"/>
        <v>#REF!</v>
      </c>
      <c r="AX4" s="65" t="e">
        <f t="shared" ca="1" si="0"/>
        <v>#REF!</v>
      </c>
      <c r="AY4" s="65" t="e">
        <f t="shared" ca="1" si="0"/>
        <v>#REF!</v>
      </c>
      <c r="AZ4" s="65" t="e">
        <f t="shared" ca="1" si="0"/>
        <v>#REF!</v>
      </c>
      <c r="BA4" s="65" t="e">
        <f t="shared" ca="1" si="0"/>
        <v>#REF!</v>
      </c>
      <c r="BB4" s="65" t="e">
        <f t="shared" ca="1" si="0"/>
        <v>#REF!</v>
      </c>
      <c r="BC4" s="65" t="e">
        <f t="shared" ca="1" si="0"/>
        <v>#REF!</v>
      </c>
      <c r="BD4" s="65" t="e">
        <f t="shared" ca="1" si="0"/>
        <v>#REF!</v>
      </c>
      <c r="BE4" s="65" t="e">
        <f t="shared" ca="1" si="0"/>
        <v>#REF!</v>
      </c>
      <c r="BF4" s="65" t="e">
        <f t="shared" ca="1" si="0"/>
        <v>#REF!</v>
      </c>
      <c r="BG4" s="65" t="e">
        <f t="shared" ca="1" si="0"/>
        <v>#REF!</v>
      </c>
      <c r="BH4" s="65" t="e">
        <f t="shared" ca="1" si="0"/>
        <v>#REF!</v>
      </c>
      <c r="BI4" s="65" t="e">
        <f t="shared" ca="1" si="0"/>
        <v>#REF!</v>
      </c>
      <c r="BJ4" s="65" t="e">
        <f t="shared" ca="1" si="0"/>
        <v>#REF!</v>
      </c>
      <c r="BK4" s="65" t="e">
        <f t="shared" ca="1" si="0"/>
        <v>#REF!</v>
      </c>
      <c r="BL4" s="65" t="e">
        <f t="shared" ca="1" si="0"/>
        <v>#REF!</v>
      </c>
      <c r="BM4" s="65" t="e">
        <f t="shared" ca="1" si="0"/>
        <v>#REF!</v>
      </c>
      <c r="BN4" s="65" t="e">
        <f t="shared" ca="1" si="0"/>
        <v>#REF!</v>
      </c>
      <c r="BO4" s="65" t="e">
        <f t="shared" ca="1" si="0"/>
        <v>#REF!</v>
      </c>
      <c r="BP4" s="89">
        <v>20</v>
      </c>
      <c r="BQ4" s="46">
        <f t="shared" ca="1" si="1"/>
        <v>0</v>
      </c>
      <c r="BR4" s="54">
        <f t="shared" ca="1" si="2"/>
        <v>0</v>
      </c>
      <c r="BS4" s="54">
        <f t="shared" ca="1" si="3"/>
        <v>0</v>
      </c>
      <c r="BT4" s="54">
        <f t="shared" ca="1" si="4"/>
        <v>0</v>
      </c>
      <c r="BU4" s="54">
        <f t="shared" ca="1" si="5"/>
        <v>0</v>
      </c>
      <c r="BV4" s="54">
        <f t="shared" ca="1" si="6"/>
        <v>0</v>
      </c>
      <c r="BW4" s="92">
        <f t="shared" ca="1" si="7"/>
        <v>0</v>
      </c>
      <c r="BX4" s="91">
        <f t="shared" ca="1" si="8"/>
        <v>0</v>
      </c>
      <c r="BY4" s="54">
        <f t="shared" ca="1" si="9"/>
        <v>0</v>
      </c>
      <c r="BZ4" s="54">
        <f t="shared" ca="1" si="10"/>
        <v>0</v>
      </c>
      <c r="CA4" s="54">
        <f t="shared" ca="1" si="11"/>
        <v>0</v>
      </c>
      <c r="CB4" s="54">
        <f t="shared" ca="1" si="12"/>
        <v>0</v>
      </c>
      <c r="CC4" s="54">
        <f t="shared" ca="1" si="13"/>
        <v>0</v>
      </c>
      <c r="CD4" s="93">
        <f t="shared" ca="1" si="14"/>
        <v>0</v>
      </c>
      <c r="CE4" s="91" t="e">
        <f t="shared" ref="CE4:CE34" ca="1" si="74">IF(BQ4+BX4=BG4,BQ4+BX4,"ОШ!")</f>
        <v>#REF!</v>
      </c>
      <c r="CF4" s="46" t="e">
        <f t="shared" ca="1" si="15"/>
        <v>#REF!</v>
      </c>
      <c r="CG4" s="46" t="e">
        <f t="shared" ref="CG4:CG67" ca="1" si="75">IF(BS4+BZ4=BJ4+BI4,BS4+BZ4,"ОШ!")</f>
        <v>#REF!</v>
      </c>
      <c r="CH4" s="46" t="e">
        <f t="shared" ca="1" si="16"/>
        <v>#REF!</v>
      </c>
      <c r="CI4" s="46" t="e">
        <f t="shared" ca="1" si="17"/>
        <v>#REF!</v>
      </c>
      <c r="CJ4" s="46" t="e">
        <f t="shared" ca="1" si="18"/>
        <v>#REF!</v>
      </c>
      <c r="CK4" s="46" t="e">
        <f t="shared" ca="1" si="19"/>
        <v>#REF!</v>
      </c>
      <c r="CL4" s="88" t="e">
        <f t="shared" ca="1" si="20"/>
        <v>#REF!</v>
      </c>
      <c r="CM4" s="76" t="e">
        <f t="shared" ca="1" si="21"/>
        <v>#REF!</v>
      </c>
      <c r="CN4" s="76" t="e">
        <f t="shared" ca="1" si="22"/>
        <v>#REF!</v>
      </c>
      <c r="CO4" s="76" t="e">
        <f t="shared" ca="1" si="23"/>
        <v>#REF!</v>
      </c>
      <c r="CP4" s="76" t="e">
        <f t="shared" ca="1" si="24"/>
        <v>#REF!</v>
      </c>
      <c r="CQ4" s="76" t="e">
        <f t="shared" ca="1" si="25"/>
        <v>#REF!</v>
      </c>
      <c r="CR4" s="76" t="e">
        <f t="shared" ca="1" si="26"/>
        <v>#REF!</v>
      </c>
      <c r="CS4" s="76" t="e">
        <f t="shared" ca="1" si="27"/>
        <v>#REF!</v>
      </c>
      <c r="CT4" s="76" t="e">
        <f t="shared" ca="1" si="28"/>
        <v>#REF!</v>
      </c>
      <c r="CU4" s="76" t="e">
        <f t="shared" ca="1" si="29"/>
        <v>#REF!</v>
      </c>
      <c r="CV4" s="76" t="e">
        <f t="shared" ca="1" si="30"/>
        <v>#REF!</v>
      </c>
      <c r="CW4" s="76" t="e">
        <f t="shared" ca="1" si="31"/>
        <v>#REF!</v>
      </c>
      <c r="CX4" s="76" t="e">
        <f t="shared" ca="1" si="32"/>
        <v>#REF!</v>
      </c>
      <c r="CY4" s="76" t="e">
        <f t="shared" ca="1" si="33"/>
        <v>#REF!</v>
      </c>
      <c r="CZ4" s="76" t="e">
        <f t="shared" ca="1" si="34"/>
        <v>#REF!</v>
      </c>
      <c r="DA4" s="76" t="e">
        <f t="shared" ca="1" si="35"/>
        <v>#REF!</v>
      </c>
      <c r="DB4" s="76" t="e">
        <f t="shared" ca="1" si="36"/>
        <v>#REF!</v>
      </c>
      <c r="DC4" s="76" t="e">
        <f t="shared" ca="1" si="37"/>
        <v>#REF!</v>
      </c>
      <c r="DD4" s="76" t="e">
        <f t="shared" ca="1" si="38"/>
        <v>#REF!</v>
      </c>
      <c r="DE4" s="76" t="e">
        <f t="shared" ca="1" si="39"/>
        <v>#REF!</v>
      </c>
      <c r="DF4" s="76" t="e">
        <f t="shared" ca="1" si="40"/>
        <v>#REF!</v>
      </c>
      <c r="DG4" s="76" t="e">
        <f t="shared" ca="1" si="41"/>
        <v>#REF!</v>
      </c>
      <c r="DH4" s="76" t="e">
        <f t="shared" ca="1" si="42"/>
        <v>#REF!</v>
      </c>
      <c r="DI4" s="76" t="e">
        <f t="shared" ca="1" si="43"/>
        <v>#REF!</v>
      </c>
      <c r="DJ4" s="76" t="e">
        <f t="shared" ca="1" si="44"/>
        <v>#REF!</v>
      </c>
      <c r="DK4" s="76" t="e">
        <f t="shared" ca="1" si="45"/>
        <v>#REF!</v>
      </c>
      <c r="DL4" s="76" t="e">
        <f t="shared" ca="1" si="46"/>
        <v>#REF!</v>
      </c>
      <c r="DM4" s="76" t="e">
        <f t="shared" ca="1" si="47"/>
        <v>#REF!</v>
      </c>
      <c r="DN4" s="76" t="e">
        <f t="shared" ca="1" si="48"/>
        <v>#REF!</v>
      </c>
      <c r="DO4" s="76" t="e">
        <f t="shared" ca="1" si="49"/>
        <v>#REF!</v>
      </c>
      <c r="DP4" s="76" t="e">
        <f t="shared" ca="1" si="50"/>
        <v>#REF!</v>
      </c>
      <c r="DQ4" s="76" t="e">
        <f t="shared" ca="1" si="51"/>
        <v>#REF!</v>
      </c>
      <c r="DR4" s="76" t="e">
        <f t="shared" ca="1" si="52"/>
        <v>#REF!</v>
      </c>
      <c r="DS4" s="76" t="e">
        <f t="shared" ca="1" si="53"/>
        <v>#REF!</v>
      </c>
      <c r="DT4" s="76" t="e">
        <f t="shared" ca="1" si="54"/>
        <v>#REF!</v>
      </c>
      <c r="DU4" s="76" t="e">
        <f t="shared" ca="1" si="55"/>
        <v>#REF!</v>
      </c>
      <c r="DV4" s="76" t="e">
        <f t="shared" ca="1" si="56"/>
        <v>#REF!</v>
      </c>
      <c r="DW4" s="76" t="e">
        <f t="shared" ca="1" si="57"/>
        <v>#REF!</v>
      </c>
      <c r="DX4" s="76" t="e">
        <f t="shared" ca="1" si="58"/>
        <v>#REF!</v>
      </c>
      <c r="DY4" s="76" t="e">
        <f t="shared" ca="1" si="59"/>
        <v>#REF!</v>
      </c>
      <c r="DZ4" s="76" t="e">
        <f t="shared" ca="1" si="60"/>
        <v>#REF!</v>
      </c>
      <c r="EA4" s="76" t="e">
        <f t="shared" ca="1" si="61"/>
        <v>#REF!</v>
      </c>
      <c r="EB4" s="76" t="e">
        <f t="shared" ca="1" si="62"/>
        <v>#REF!</v>
      </c>
      <c r="EC4" s="76" t="e">
        <f t="shared" ca="1" si="63"/>
        <v>#REF!</v>
      </c>
      <c r="ED4" s="76" t="e">
        <f t="shared" ca="1" si="64"/>
        <v>#REF!</v>
      </c>
      <c r="EE4" s="76" t="e">
        <f t="shared" ca="1" si="65"/>
        <v>#REF!</v>
      </c>
      <c r="EF4" s="76" t="e">
        <f t="shared" ca="1" si="66"/>
        <v>#REF!</v>
      </c>
      <c r="EG4" s="76" t="e">
        <f t="shared" ca="1" si="67"/>
        <v>#REF!</v>
      </c>
      <c r="EH4" s="76" t="e">
        <f t="shared" ca="1" si="68"/>
        <v>#REF!</v>
      </c>
      <c r="EI4" s="76" t="e">
        <f t="shared" ca="1" si="69"/>
        <v>#REF!</v>
      </c>
      <c r="EJ4" s="76" t="e">
        <f t="shared" ca="1" si="70"/>
        <v>#REF!</v>
      </c>
      <c r="EK4" s="76" t="e">
        <f t="shared" ca="1" si="71"/>
        <v>#REF!</v>
      </c>
    </row>
    <row r="5" spans="1:141" hidden="1" x14ac:dyDescent="0.25">
      <c r="A5" s="46" t="str">
        <f>Графики!A80</f>
        <v>Б22.02.06 Сварочное пр-во(2014)11 кл., очно-заочная</v>
      </c>
      <c r="B5" s="46" t="s">
        <v>324</v>
      </c>
      <c r="C5" s="46" t="s">
        <v>211</v>
      </c>
      <c r="D5" s="64" t="e">
        <f t="shared" ca="1" si="72"/>
        <v>#REF!</v>
      </c>
      <c r="E5" s="46">
        <v>1</v>
      </c>
      <c r="F5" s="72" t="s">
        <v>315</v>
      </c>
      <c r="G5" s="65" t="e">
        <f t="shared" ca="1" si="73"/>
        <v>#REF!</v>
      </c>
      <c r="H5" s="65" t="e">
        <f t="shared" ca="1" si="0"/>
        <v>#REF!</v>
      </c>
      <c r="I5" s="65" t="e">
        <f t="shared" ca="1" si="0"/>
        <v>#REF!</v>
      </c>
      <c r="J5" s="65" t="e">
        <f t="shared" ca="1" si="0"/>
        <v>#REF!</v>
      </c>
      <c r="K5" s="65" t="e">
        <f t="shared" ca="1" si="0"/>
        <v>#REF!</v>
      </c>
      <c r="L5" s="65" t="e">
        <f t="shared" ca="1" si="0"/>
        <v>#REF!</v>
      </c>
      <c r="M5" s="65" t="e">
        <f t="shared" ca="1" si="0"/>
        <v>#REF!</v>
      </c>
      <c r="N5" s="65" t="e">
        <f t="shared" ca="1" si="0"/>
        <v>#REF!</v>
      </c>
      <c r="O5" s="65" t="e">
        <f t="shared" ca="1" si="0"/>
        <v>#REF!</v>
      </c>
      <c r="P5" s="65" t="e">
        <f t="shared" ca="1" si="0"/>
        <v>#REF!</v>
      </c>
      <c r="Q5" s="65" t="e">
        <f t="shared" ca="1" si="0"/>
        <v>#REF!</v>
      </c>
      <c r="R5" s="65" t="e">
        <f t="shared" ca="1" si="0"/>
        <v>#REF!</v>
      </c>
      <c r="S5" s="65" t="e">
        <f t="shared" ca="1" si="0"/>
        <v>#REF!</v>
      </c>
      <c r="T5" s="65" t="e">
        <f t="shared" ca="1" si="0"/>
        <v>#REF!</v>
      </c>
      <c r="U5" s="65" t="e">
        <f t="shared" ca="1" si="0"/>
        <v>#REF!</v>
      </c>
      <c r="V5" s="65" t="e">
        <f t="shared" ca="1" si="0"/>
        <v>#REF!</v>
      </c>
      <c r="W5" s="65" t="e">
        <f t="shared" ca="1" si="0"/>
        <v>#REF!</v>
      </c>
      <c r="X5" s="65" t="e">
        <f t="shared" ca="1" si="0"/>
        <v>#REF!</v>
      </c>
      <c r="Y5" s="65" t="e">
        <f t="shared" ca="1" si="0"/>
        <v>#REF!</v>
      </c>
      <c r="Z5" s="65" t="e">
        <f t="shared" ca="1" si="0"/>
        <v>#REF!</v>
      </c>
      <c r="AA5" s="65" t="e">
        <f t="shared" ca="1" si="0"/>
        <v>#REF!</v>
      </c>
      <c r="AB5" s="65" t="e">
        <f t="shared" ca="1" si="0"/>
        <v>#REF!</v>
      </c>
      <c r="AC5" s="65" t="e">
        <f t="shared" ca="1" si="0"/>
        <v>#REF!</v>
      </c>
      <c r="AD5" s="65" t="e">
        <f t="shared" ca="1" si="0"/>
        <v>#REF!</v>
      </c>
      <c r="AE5" s="65" t="e">
        <f t="shared" ca="1" si="0"/>
        <v>#REF!</v>
      </c>
      <c r="AF5" s="65" t="e">
        <f t="shared" ca="1" si="0"/>
        <v>#REF!</v>
      </c>
      <c r="AG5" s="65" t="e">
        <f t="shared" ca="1" si="0"/>
        <v>#REF!</v>
      </c>
      <c r="AH5" s="65" t="e">
        <f t="shared" ca="1" si="0"/>
        <v>#REF!</v>
      </c>
      <c r="AI5" s="65" t="e">
        <f t="shared" ca="1" si="0"/>
        <v>#REF!</v>
      </c>
      <c r="AJ5" s="65" t="e">
        <f t="shared" ca="1" si="0"/>
        <v>#REF!</v>
      </c>
      <c r="AK5" s="65" t="e">
        <f t="shared" ca="1" si="0"/>
        <v>#REF!</v>
      </c>
      <c r="AL5" s="65" t="e">
        <f t="shared" ca="1" si="0"/>
        <v>#REF!</v>
      </c>
      <c r="AM5" s="65" t="e">
        <f t="shared" ca="1" si="0"/>
        <v>#REF!</v>
      </c>
      <c r="AN5" s="65" t="e">
        <f t="shared" ca="1" si="0"/>
        <v>#REF!</v>
      </c>
      <c r="AO5" s="65" t="e">
        <f t="shared" ca="1" si="0"/>
        <v>#REF!</v>
      </c>
      <c r="AP5" s="65" t="e">
        <f t="shared" ca="1" si="0"/>
        <v>#REF!</v>
      </c>
      <c r="AQ5" s="65" t="e">
        <f t="shared" ca="1" si="0"/>
        <v>#REF!</v>
      </c>
      <c r="AR5" s="65" t="e">
        <f t="shared" ca="1" si="0"/>
        <v>#REF!</v>
      </c>
      <c r="AS5" s="65" t="e">
        <f t="shared" ca="1" si="0"/>
        <v>#REF!</v>
      </c>
      <c r="AT5" s="65" t="e">
        <f t="shared" ca="1" si="0"/>
        <v>#REF!</v>
      </c>
      <c r="AU5" s="65" t="e">
        <f t="shared" ca="1" si="0"/>
        <v>#REF!</v>
      </c>
      <c r="AV5" s="65" t="e">
        <f t="shared" ca="1" si="0"/>
        <v>#REF!</v>
      </c>
      <c r="AW5" s="65" t="e">
        <f t="shared" ca="1" si="0"/>
        <v>#REF!</v>
      </c>
      <c r="AX5" s="65" t="e">
        <f t="shared" ca="1" si="0"/>
        <v>#REF!</v>
      </c>
      <c r="AY5" s="65" t="e">
        <f t="shared" ca="1" si="0"/>
        <v>#REF!</v>
      </c>
      <c r="AZ5" s="65" t="e">
        <f t="shared" ca="1" si="0"/>
        <v>#REF!</v>
      </c>
      <c r="BA5" s="65" t="e">
        <f t="shared" ca="1" si="0"/>
        <v>#REF!</v>
      </c>
      <c r="BB5" s="65" t="e">
        <f t="shared" ca="1" si="0"/>
        <v>#REF!</v>
      </c>
      <c r="BC5" s="65" t="e">
        <f t="shared" ca="1" si="0"/>
        <v>#REF!</v>
      </c>
      <c r="BD5" s="65" t="e">
        <f t="shared" ca="1" si="0"/>
        <v>#REF!</v>
      </c>
      <c r="BE5" s="65" t="e">
        <f t="shared" ca="1" si="0"/>
        <v>#REF!</v>
      </c>
      <c r="BF5" s="65" t="e">
        <f t="shared" ca="1" si="0"/>
        <v>#REF!</v>
      </c>
      <c r="BG5" s="65" t="e">
        <f t="shared" ca="1" si="0"/>
        <v>#REF!</v>
      </c>
      <c r="BH5" s="65" t="e">
        <f t="shared" ca="1" si="0"/>
        <v>#REF!</v>
      </c>
      <c r="BI5" s="65" t="e">
        <f t="shared" ca="1" si="0"/>
        <v>#REF!</v>
      </c>
      <c r="BJ5" s="65" t="e">
        <f t="shared" ca="1" si="0"/>
        <v>#REF!</v>
      </c>
      <c r="BK5" s="65" t="e">
        <f t="shared" ca="1" si="0"/>
        <v>#REF!</v>
      </c>
      <c r="BL5" s="65" t="e">
        <f t="shared" ca="1" si="0"/>
        <v>#REF!</v>
      </c>
      <c r="BM5" s="65" t="e">
        <f t="shared" ca="1" si="0"/>
        <v>#REF!</v>
      </c>
      <c r="BN5" s="65" t="e">
        <f t="shared" ca="1" si="0"/>
        <v>#REF!</v>
      </c>
      <c r="BO5" s="65" t="e">
        <f t="shared" ca="1" si="0"/>
        <v>#REF!</v>
      </c>
      <c r="BP5" s="89">
        <v>20</v>
      </c>
      <c r="BQ5" s="46">
        <f t="shared" ca="1" si="1"/>
        <v>0</v>
      </c>
      <c r="BR5" s="54">
        <f t="shared" ca="1" si="2"/>
        <v>0</v>
      </c>
      <c r="BS5" s="54">
        <f t="shared" ca="1" si="3"/>
        <v>0</v>
      </c>
      <c r="BT5" s="54">
        <f t="shared" ca="1" si="4"/>
        <v>0</v>
      </c>
      <c r="BU5" s="54">
        <f t="shared" ca="1" si="5"/>
        <v>0</v>
      </c>
      <c r="BV5" s="54">
        <f t="shared" ca="1" si="6"/>
        <v>0</v>
      </c>
      <c r="BW5" s="92">
        <f t="shared" ca="1" si="7"/>
        <v>0</v>
      </c>
      <c r="BX5" s="91">
        <f t="shared" ca="1" si="8"/>
        <v>0</v>
      </c>
      <c r="BY5" s="54">
        <f t="shared" ca="1" si="9"/>
        <v>0</v>
      </c>
      <c r="BZ5" s="54">
        <f t="shared" ca="1" si="10"/>
        <v>0</v>
      </c>
      <c r="CA5" s="54">
        <f t="shared" ca="1" si="11"/>
        <v>0</v>
      </c>
      <c r="CB5" s="54">
        <f t="shared" ca="1" si="12"/>
        <v>0</v>
      </c>
      <c r="CC5" s="54">
        <f t="shared" ca="1" si="13"/>
        <v>0</v>
      </c>
      <c r="CD5" s="93">
        <f t="shared" ca="1" si="14"/>
        <v>0</v>
      </c>
      <c r="CE5" s="91" t="e">
        <f t="shared" ca="1" si="74"/>
        <v>#REF!</v>
      </c>
      <c r="CF5" s="46" t="e">
        <f t="shared" ca="1" si="15"/>
        <v>#REF!</v>
      </c>
      <c r="CG5" s="46" t="e">
        <f t="shared" ca="1" si="75"/>
        <v>#REF!</v>
      </c>
      <c r="CH5" s="46" t="e">
        <f t="shared" ca="1" si="16"/>
        <v>#REF!</v>
      </c>
      <c r="CI5" s="46" t="e">
        <f t="shared" ca="1" si="17"/>
        <v>#REF!</v>
      </c>
      <c r="CJ5" s="46" t="e">
        <f t="shared" ca="1" si="18"/>
        <v>#REF!</v>
      </c>
      <c r="CK5" s="46" t="e">
        <f t="shared" ca="1" si="19"/>
        <v>#REF!</v>
      </c>
      <c r="CL5" s="88" t="e">
        <f t="shared" ca="1" si="20"/>
        <v>#REF!</v>
      </c>
      <c r="CM5" s="76" t="e">
        <f t="shared" ca="1" si="21"/>
        <v>#REF!</v>
      </c>
      <c r="CN5" s="76" t="e">
        <f t="shared" ca="1" si="22"/>
        <v>#REF!</v>
      </c>
      <c r="CO5" s="76" t="e">
        <f t="shared" ca="1" si="23"/>
        <v>#REF!</v>
      </c>
      <c r="CP5" s="76" t="e">
        <f t="shared" ca="1" si="24"/>
        <v>#REF!</v>
      </c>
      <c r="CQ5" s="76" t="e">
        <f t="shared" ca="1" si="25"/>
        <v>#REF!</v>
      </c>
      <c r="CR5" s="76" t="e">
        <f t="shared" ca="1" si="26"/>
        <v>#REF!</v>
      </c>
      <c r="CS5" s="76" t="e">
        <f t="shared" ca="1" si="27"/>
        <v>#REF!</v>
      </c>
      <c r="CT5" s="76" t="e">
        <f t="shared" ca="1" si="28"/>
        <v>#REF!</v>
      </c>
      <c r="CU5" s="76" t="e">
        <f t="shared" ca="1" si="29"/>
        <v>#REF!</v>
      </c>
      <c r="CV5" s="76" t="e">
        <f t="shared" ca="1" si="30"/>
        <v>#REF!</v>
      </c>
      <c r="CW5" s="76" t="e">
        <f t="shared" ca="1" si="31"/>
        <v>#REF!</v>
      </c>
      <c r="CX5" s="76" t="e">
        <f t="shared" ca="1" si="32"/>
        <v>#REF!</v>
      </c>
      <c r="CY5" s="76" t="e">
        <f t="shared" ca="1" si="33"/>
        <v>#REF!</v>
      </c>
      <c r="CZ5" s="76" t="e">
        <f t="shared" ca="1" si="34"/>
        <v>#REF!</v>
      </c>
      <c r="DA5" s="76" t="e">
        <f t="shared" ca="1" si="35"/>
        <v>#REF!</v>
      </c>
      <c r="DB5" s="76" t="e">
        <f t="shared" ca="1" si="36"/>
        <v>#REF!</v>
      </c>
      <c r="DC5" s="76" t="e">
        <f t="shared" ca="1" si="37"/>
        <v>#REF!</v>
      </c>
      <c r="DD5" s="76" t="e">
        <f t="shared" ca="1" si="38"/>
        <v>#REF!</v>
      </c>
      <c r="DE5" s="76" t="e">
        <f t="shared" ca="1" si="39"/>
        <v>#REF!</v>
      </c>
      <c r="DF5" s="76" t="e">
        <f t="shared" ca="1" si="40"/>
        <v>#REF!</v>
      </c>
      <c r="DG5" s="76" t="e">
        <f t="shared" ca="1" si="41"/>
        <v>#REF!</v>
      </c>
      <c r="DH5" s="76" t="e">
        <f t="shared" ca="1" si="42"/>
        <v>#REF!</v>
      </c>
      <c r="DI5" s="76" t="e">
        <f t="shared" ca="1" si="43"/>
        <v>#REF!</v>
      </c>
      <c r="DJ5" s="76" t="e">
        <f t="shared" ca="1" si="44"/>
        <v>#REF!</v>
      </c>
      <c r="DK5" s="76" t="e">
        <f t="shared" ca="1" si="45"/>
        <v>#REF!</v>
      </c>
      <c r="DL5" s="76" t="e">
        <f t="shared" ca="1" si="46"/>
        <v>#REF!</v>
      </c>
      <c r="DM5" s="76" t="e">
        <f t="shared" ca="1" si="47"/>
        <v>#REF!</v>
      </c>
      <c r="DN5" s="76" t="e">
        <f t="shared" ca="1" si="48"/>
        <v>#REF!</v>
      </c>
      <c r="DO5" s="76" t="e">
        <f t="shared" ca="1" si="49"/>
        <v>#REF!</v>
      </c>
      <c r="DP5" s="76" t="e">
        <f t="shared" ca="1" si="50"/>
        <v>#REF!</v>
      </c>
      <c r="DQ5" s="76" t="e">
        <f t="shared" ca="1" si="51"/>
        <v>#REF!</v>
      </c>
      <c r="DR5" s="76" t="e">
        <f t="shared" ca="1" si="52"/>
        <v>#REF!</v>
      </c>
      <c r="DS5" s="76" t="e">
        <f t="shared" ca="1" si="53"/>
        <v>#REF!</v>
      </c>
      <c r="DT5" s="76" t="e">
        <f t="shared" ca="1" si="54"/>
        <v>#REF!</v>
      </c>
      <c r="DU5" s="76" t="e">
        <f t="shared" ca="1" si="55"/>
        <v>#REF!</v>
      </c>
      <c r="DV5" s="76" t="e">
        <f t="shared" ca="1" si="56"/>
        <v>#REF!</v>
      </c>
      <c r="DW5" s="76" t="e">
        <f t="shared" ca="1" si="57"/>
        <v>#REF!</v>
      </c>
      <c r="DX5" s="76" t="e">
        <f t="shared" ca="1" si="58"/>
        <v>#REF!</v>
      </c>
      <c r="DY5" s="76" t="e">
        <f t="shared" ca="1" si="59"/>
        <v>#REF!</v>
      </c>
      <c r="DZ5" s="76" t="e">
        <f t="shared" ca="1" si="60"/>
        <v>#REF!</v>
      </c>
      <c r="EA5" s="76" t="e">
        <f t="shared" ca="1" si="61"/>
        <v>#REF!</v>
      </c>
      <c r="EB5" s="76" t="e">
        <f t="shared" ca="1" si="62"/>
        <v>#REF!</v>
      </c>
      <c r="EC5" s="76" t="e">
        <f t="shared" ca="1" si="63"/>
        <v>#REF!</v>
      </c>
      <c r="ED5" s="76" t="e">
        <f t="shared" ca="1" si="64"/>
        <v>#REF!</v>
      </c>
      <c r="EE5" s="76" t="e">
        <f t="shared" ca="1" si="65"/>
        <v>#REF!</v>
      </c>
      <c r="EF5" s="76" t="e">
        <f t="shared" ca="1" si="66"/>
        <v>#REF!</v>
      </c>
      <c r="EG5" s="76" t="e">
        <f t="shared" ca="1" si="67"/>
        <v>#REF!</v>
      </c>
      <c r="EH5" s="76" t="e">
        <f t="shared" ca="1" si="68"/>
        <v>#REF!</v>
      </c>
      <c r="EI5" s="76" t="e">
        <f t="shared" ca="1" si="69"/>
        <v>#REF!</v>
      </c>
      <c r="EJ5" s="76" t="e">
        <f t="shared" ca="1" si="70"/>
        <v>#REF!</v>
      </c>
      <c r="EK5" s="76" t="e">
        <f t="shared" ca="1" si="71"/>
        <v>#REF!</v>
      </c>
    </row>
    <row r="6" spans="1:141" hidden="1" x14ac:dyDescent="0.25">
      <c r="A6" s="46" t="str">
        <f>Графики!A69</f>
        <v>Б09.02.02 Комп.сети(2014)9 кл., очная</v>
      </c>
      <c r="B6" s="46" t="s">
        <v>319</v>
      </c>
      <c r="C6" s="46" t="s">
        <v>211</v>
      </c>
      <c r="D6" s="64" t="e">
        <f t="shared" ca="1" si="72"/>
        <v>#REF!</v>
      </c>
      <c r="E6" s="46">
        <v>1</v>
      </c>
      <c r="F6" s="72" t="s">
        <v>213</v>
      </c>
      <c r="G6" s="65" t="e">
        <f t="shared" ca="1" si="73"/>
        <v>#REF!</v>
      </c>
      <c r="H6" s="65" t="e">
        <f t="shared" ca="1" si="0"/>
        <v>#REF!</v>
      </c>
      <c r="I6" s="65" t="e">
        <f t="shared" ca="1" si="0"/>
        <v>#REF!</v>
      </c>
      <c r="J6" s="65" t="e">
        <f t="shared" ca="1" si="0"/>
        <v>#REF!</v>
      </c>
      <c r="K6" s="65" t="e">
        <f t="shared" ca="1" si="0"/>
        <v>#REF!</v>
      </c>
      <c r="L6" s="65" t="e">
        <f t="shared" ca="1" si="0"/>
        <v>#REF!</v>
      </c>
      <c r="M6" s="65" t="e">
        <f t="shared" ca="1" si="0"/>
        <v>#REF!</v>
      </c>
      <c r="N6" s="65" t="e">
        <f t="shared" ca="1" si="0"/>
        <v>#REF!</v>
      </c>
      <c r="O6" s="65" t="e">
        <f t="shared" ca="1" si="0"/>
        <v>#REF!</v>
      </c>
      <c r="P6" s="65" t="e">
        <f t="shared" ca="1" si="0"/>
        <v>#REF!</v>
      </c>
      <c r="Q6" s="65" t="e">
        <f t="shared" ca="1" si="0"/>
        <v>#REF!</v>
      </c>
      <c r="R6" s="65" t="e">
        <f t="shared" ca="1" si="0"/>
        <v>#REF!</v>
      </c>
      <c r="S6" s="65" t="e">
        <f t="shared" ca="1" si="0"/>
        <v>#REF!</v>
      </c>
      <c r="T6" s="65" t="e">
        <f t="shared" ca="1" si="0"/>
        <v>#REF!</v>
      </c>
      <c r="U6" s="65" t="e">
        <f t="shared" ca="1" si="0"/>
        <v>#REF!</v>
      </c>
      <c r="V6" s="65" t="e">
        <f t="shared" ca="1" si="0"/>
        <v>#REF!</v>
      </c>
      <c r="W6" s="65" t="e">
        <f t="shared" ca="1" si="0"/>
        <v>#REF!</v>
      </c>
      <c r="X6" s="65" t="e">
        <f t="shared" ca="1" si="0"/>
        <v>#REF!</v>
      </c>
      <c r="Y6" s="65" t="e">
        <f t="shared" ca="1" si="0"/>
        <v>#REF!</v>
      </c>
      <c r="Z6" s="65" t="e">
        <f t="shared" ca="1" si="0"/>
        <v>#REF!</v>
      </c>
      <c r="AA6" s="65" t="e">
        <f t="shared" ca="1" si="0"/>
        <v>#REF!</v>
      </c>
      <c r="AB6" s="65" t="e">
        <f t="shared" ca="1" si="0"/>
        <v>#REF!</v>
      </c>
      <c r="AC6" s="65" t="e">
        <f t="shared" ca="1" si="0"/>
        <v>#REF!</v>
      </c>
      <c r="AD6" s="65" t="e">
        <f t="shared" ca="1" si="0"/>
        <v>#REF!</v>
      </c>
      <c r="AE6" s="65" t="e">
        <f t="shared" ca="1" si="0"/>
        <v>#REF!</v>
      </c>
      <c r="AF6" s="65" t="e">
        <f t="shared" ca="1" si="0"/>
        <v>#REF!</v>
      </c>
      <c r="AG6" s="65" t="e">
        <f t="shared" ca="1" si="0"/>
        <v>#REF!</v>
      </c>
      <c r="AH6" s="65" t="e">
        <f t="shared" ca="1" si="0"/>
        <v>#REF!</v>
      </c>
      <c r="AI6" s="65" t="e">
        <f t="shared" ca="1" si="0"/>
        <v>#REF!</v>
      </c>
      <c r="AJ6" s="65" t="e">
        <f t="shared" ca="1" si="0"/>
        <v>#REF!</v>
      </c>
      <c r="AK6" s="65" t="e">
        <f t="shared" ca="1" si="0"/>
        <v>#REF!</v>
      </c>
      <c r="AL6" s="65" t="e">
        <f t="shared" ca="1" si="0"/>
        <v>#REF!</v>
      </c>
      <c r="AM6" s="65" t="e">
        <f t="shared" ca="1" si="0"/>
        <v>#REF!</v>
      </c>
      <c r="AN6" s="65" t="e">
        <f t="shared" ca="1" si="0"/>
        <v>#REF!</v>
      </c>
      <c r="AO6" s="65" t="e">
        <f t="shared" ca="1" si="0"/>
        <v>#REF!</v>
      </c>
      <c r="AP6" s="65" t="e">
        <f t="shared" ca="1" si="0"/>
        <v>#REF!</v>
      </c>
      <c r="AQ6" s="65" t="e">
        <f t="shared" ca="1" si="0"/>
        <v>#REF!</v>
      </c>
      <c r="AR6" s="65" t="e">
        <f t="shared" ca="1" si="0"/>
        <v>#REF!</v>
      </c>
      <c r="AS6" s="65" t="e">
        <f t="shared" ca="1" si="0"/>
        <v>#REF!</v>
      </c>
      <c r="AT6" s="65" t="e">
        <f t="shared" ca="1" si="0"/>
        <v>#REF!</v>
      </c>
      <c r="AU6" s="65" t="e">
        <f t="shared" ca="1" si="0"/>
        <v>#REF!</v>
      </c>
      <c r="AV6" s="65" t="e">
        <f t="shared" ca="1" si="0"/>
        <v>#REF!</v>
      </c>
      <c r="AW6" s="65" t="e">
        <f t="shared" ca="1" si="0"/>
        <v>#REF!</v>
      </c>
      <c r="AX6" s="65" t="e">
        <f t="shared" ca="1" si="0"/>
        <v>#REF!</v>
      </c>
      <c r="AY6" s="65" t="e">
        <f t="shared" ca="1" si="0"/>
        <v>#REF!</v>
      </c>
      <c r="AZ6" s="65" t="e">
        <f t="shared" ca="1" si="0"/>
        <v>#REF!</v>
      </c>
      <c r="BA6" s="65" t="e">
        <f t="shared" ca="1" si="0"/>
        <v>#REF!</v>
      </c>
      <c r="BB6" s="65" t="e">
        <f t="shared" ca="1" si="0"/>
        <v>#REF!</v>
      </c>
      <c r="BC6" s="65" t="e">
        <f t="shared" ca="1" si="0"/>
        <v>#REF!</v>
      </c>
      <c r="BD6" s="65" t="e">
        <f t="shared" ca="1" si="0"/>
        <v>#REF!</v>
      </c>
      <c r="BE6" s="65" t="e">
        <f t="shared" ca="1" si="0"/>
        <v>#REF!</v>
      </c>
      <c r="BF6" s="65" t="e">
        <f t="shared" ca="1" si="0"/>
        <v>#REF!</v>
      </c>
      <c r="BG6" s="65" t="e">
        <f t="shared" ca="1" si="0"/>
        <v>#REF!</v>
      </c>
      <c r="BH6" s="65" t="e">
        <f t="shared" ca="1" si="0"/>
        <v>#REF!</v>
      </c>
      <c r="BI6" s="65" t="e">
        <f t="shared" ca="1" si="0"/>
        <v>#REF!</v>
      </c>
      <c r="BJ6" s="65" t="e">
        <f t="shared" ca="1" si="0"/>
        <v>#REF!</v>
      </c>
      <c r="BK6" s="65" t="e">
        <f t="shared" ca="1" si="0"/>
        <v>#REF!</v>
      </c>
      <c r="BL6" s="65" t="e">
        <f t="shared" ca="1" si="0"/>
        <v>#REF!</v>
      </c>
      <c r="BM6" s="65" t="e">
        <f t="shared" ca="1" si="0"/>
        <v>#REF!</v>
      </c>
      <c r="BN6" s="65" t="e">
        <f t="shared" ca="1" si="0"/>
        <v>#REF!</v>
      </c>
      <c r="BO6" s="65" t="e">
        <f t="shared" ca="1" si="0"/>
        <v>#REF!</v>
      </c>
      <c r="BP6" s="89">
        <v>20</v>
      </c>
      <c r="BQ6" s="46">
        <f t="shared" ca="1" si="1"/>
        <v>0</v>
      </c>
      <c r="BR6" s="54">
        <f t="shared" ca="1" si="2"/>
        <v>0</v>
      </c>
      <c r="BS6" s="54">
        <f t="shared" ca="1" si="3"/>
        <v>0</v>
      </c>
      <c r="BT6" s="54">
        <f t="shared" ca="1" si="4"/>
        <v>0</v>
      </c>
      <c r="BU6" s="54">
        <f t="shared" ca="1" si="5"/>
        <v>0</v>
      </c>
      <c r="BV6" s="54">
        <f t="shared" ca="1" si="6"/>
        <v>0</v>
      </c>
      <c r="BW6" s="92">
        <f t="shared" ca="1" si="7"/>
        <v>0</v>
      </c>
      <c r="BX6" s="91">
        <f t="shared" ca="1" si="8"/>
        <v>0</v>
      </c>
      <c r="BY6" s="54">
        <f t="shared" ca="1" si="9"/>
        <v>0</v>
      </c>
      <c r="BZ6" s="54">
        <f t="shared" ca="1" si="10"/>
        <v>0</v>
      </c>
      <c r="CA6" s="54">
        <f t="shared" ca="1" si="11"/>
        <v>0</v>
      </c>
      <c r="CB6" s="54">
        <f t="shared" ca="1" si="12"/>
        <v>0</v>
      </c>
      <c r="CC6" s="54">
        <f t="shared" ca="1" si="13"/>
        <v>0</v>
      </c>
      <c r="CD6" s="93">
        <f t="shared" ca="1" si="14"/>
        <v>0</v>
      </c>
      <c r="CE6" s="91" t="e">
        <f t="shared" ca="1" si="74"/>
        <v>#REF!</v>
      </c>
      <c r="CF6" s="46" t="e">
        <f t="shared" ca="1" si="15"/>
        <v>#REF!</v>
      </c>
      <c r="CG6" s="46" t="e">
        <f t="shared" ca="1" si="75"/>
        <v>#REF!</v>
      </c>
      <c r="CH6" s="46" t="e">
        <f t="shared" ca="1" si="16"/>
        <v>#REF!</v>
      </c>
      <c r="CI6" s="46" t="e">
        <f t="shared" ca="1" si="17"/>
        <v>#REF!</v>
      </c>
      <c r="CJ6" s="46" t="e">
        <f t="shared" ca="1" si="18"/>
        <v>#REF!</v>
      </c>
      <c r="CK6" s="46" t="e">
        <f t="shared" ca="1" si="19"/>
        <v>#REF!</v>
      </c>
      <c r="CL6" s="88" t="e">
        <f t="shared" ca="1" si="20"/>
        <v>#REF!</v>
      </c>
      <c r="CM6" s="76" t="e">
        <f t="shared" ca="1" si="21"/>
        <v>#REF!</v>
      </c>
      <c r="CN6" s="76" t="e">
        <f t="shared" ca="1" si="22"/>
        <v>#REF!</v>
      </c>
      <c r="CO6" s="76" t="e">
        <f t="shared" ca="1" si="23"/>
        <v>#REF!</v>
      </c>
      <c r="CP6" s="76" t="e">
        <f t="shared" ca="1" si="24"/>
        <v>#REF!</v>
      </c>
      <c r="CQ6" s="76" t="e">
        <f t="shared" ca="1" si="25"/>
        <v>#REF!</v>
      </c>
      <c r="CR6" s="76" t="e">
        <f t="shared" ca="1" si="26"/>
        <v>#REF!</v>
      </c>
      <c r="CS6" s="76" t="e">
        <f t="shared" ca="1" si="27"/>
        <v>#REF!</v>
      </c>
      <c r="CT6" s="76" t="e">
        <f t="shared" ca="1" si="28"/>
        <v>#REF!</v>
      </c>
      <c r="CU6" s="76" t="e">
        <f t="shared" ca="1" si="29"/>
        <v>#REF!</v>
      </c>
      <c r="CV6" s="76" t="e">
        <f t="shared" ca="1" si="30"/>
        <v>#REF!</v>
      </c>
      <c r="CW6" s="76" t="e">
        <f t="shared" ca="1" si="31"/>
        <v>#REF!</v>
      </c>
      <c r="CX6" s="76" t="e">
        <f t="shared" ca="1" si="32"/>
        <v>#REF!</v>
      </c>
      <c r="CY6" s="76" t="e">
        <f t="shared" ca="1" si="33"/>
        <v>#REF!</v>
      </c>
      <c r="CZ6" s="76" t="e">
        <f t="shared" ca="1" si="34"/>
        <v>#REF!</v>
      </c>
      <c r="DA6" s="76" t="e">
        <f t="shared" ca="1" si="35"/>
        <v>#REF!</v>
      </c>
      <c r="DB6" s="76" t="e">
        <f t="shared" ca="1" si="36"/>
        <v>#REF!</v>
      </c>
      <c r="DC6" s="76" t="e">
        <f t="shared" ca="1" si="37"/>
        <v>#REF!</v>
      </c>
      <c r="DD6" s="76" t="e">
        <f t="shared" ca="1" si="38"/>
        <v>#REF!</v>
      </c>
      <c r="DE6" s="76" t="e">
        <f t="shared" ca="1" si="39"/>
        <v>#REF!</v>
      </c>
      <c r="DF6" s="76" t="e">
        <f t="shared" ca="1" si="40"/>
        <v>#REF!</v>
      </c>
      <c r="DG6" s="76" t="e">
        <f t="shared" ca="1" si="41"/>
        <v>#REF!</v>
      </c>
      <c r="DH6" s="76" t="e">
        <f t="shared" ca="1" si="42"/>
        <v>#REF!</v>
      </c>
      <c r="DI6" s="76" t="e">
        <f t="shared" ca="1" si="43"/>
        <v>#REF!</v>
      </c>
      <c r="DJ6" s="76" t="e">
        <f t="shared" ca="1" si="44"/>
        <v>#REF!</v>
      </c>
      <c r="DK6" s="76" t="e">
        <f t="shared" ca="1" si="45"/>
        <v>#REF!</v>
      </c>
      <c r="DL6" s="76" t="e">
        <f t="shared" ca="1" si="46"/>
        <v>#REF!</v>
      </c>
      <c r="DM6" s="76" t="e">
        <f t="shared" ca="1" si="47"/>
        <v>#REF!</v>
      </c>
      <c r="DN6" s="76" t="e">
        <f t="shared" ca="1" si="48"/>
        <v>#REF!</v>
      </c>
      <c r="DO6" s="76" t="e">
        <f t="shared" ca="1" si="49"/>
        <v>#REF!</v>
      </c>
      <c r="DP6" s="76" t="e">
        <f t="shared" ca="1" si="50"/>
        <v>#REF!</v>
      </c>
      <c r="DQ6" s="76" t="e">
        <f t="shared" ca="1" si="51"/>
        <v>#REF!</v>
      </c>
      <c r="DR6" s="76" t="e">
        <f t="shared" ca="1" si="52"/>
        <v>#REF!</v>
      </c>
      <c r="DS6" s="76" t="e">
        <f t="shared" ca="1" si="53"/>
        <v>#REF!</v>
      </c>
      <c r="DT6" s="76" t="e">
        <f t="shared" ca="1" si="54"/>
        <v>#REF!</v>
      </c>
      <c r="DU6" s="76" t="e">
        <f t="shared" ca="1" si="55"/>
        <v>#REF!</v>
      </c>
      <c r="DV6" s="76" t="e">
        <f t="shared" ca="1" si="56"/>
        <v>#REF!</v>
      </c>
      <c r="DW6" s="76" t="e">
        <f t="shared" ca="1" si="57"/>
        <v>#REF!</v>
      </c>
      <c r="DX6" s="76" t="e">
        <f t="shared" ca="1" si="58"/>
        <v>#REF!</v>
      </c>
      <c r="DY6" s="76" t="e">
        <f t="shared" ca="1" si="59"/>
        <v>#REF!</v>
      </c>
      <c r="DZ6" s="76" t="e">
        <f t="shared" ca="1" si="60"/>
        <v>#REF!</v>
      </c>
      <c r="EA6" s="76" t="e">
        <f t="shared" ca="1" si="61"/>
        <v>#REF!</v>
      </c>
      <c r="EB6" s="76" t="e">
        <f t="shared" ca="1" si="62"/>
        <v>#REF!</v>
      </c>
      <c r="EC6" s="76" t="e">
        <f t="shared" ca="1" si="63"/>
        <v>#REF!</v>
      </c>
      <c r="ED6" s="76" t="e">
        <f t="shared" ca="1" si="64"/>
        <v>#REF!</v>
      </c>
      <c r="EE6" s="76" t="e">
        <f t="shared" ca="1" si="65"/>
        <v>#REF!</v>
      </c>
      <c r="EF6" s="76" t="e">
        <f t="shared" ca="1" si="66"/>
        <v>#REF!</v>
      </c>
      <c r="EG6" s="76" t="e">
        <f t="shared" ca="1" si="67"/>
        <v>#REF!</v>
      </c>
      <c r="EH6" s="76" t="e">
        <f t="shared" ca="1" si="68"/>
        <v>#REF!</v>
      </c>
      <c r="EI6" s="76" t="e">
        <f t="shared" ca="1" si="69"/>
        <v>#REF!</v>
      </c>
      <c r="EJ6" s="76" t="e">
        <f t="shared" ca="1" si="70"/>
        <v>#REF!</v>
      </c>
      <c r="EK6" s="76" t="e">
        <f t="shared" ca="1" si="71"/>
        <v>#REF!</v>
      </c>
    </row>
    <row r="7" spans="1:141" hidden="1" x14ac:dyDescent="0.25">
      <c r="A7" s="46" t="str">
        <f>Графики!A66</f>
        <v>У09.02.03 Прогр-е в КС(2014)9 кл., очная</v>
      </c>
      <c r="B7" s="46" t="s">
        <v>319</v>
      </c>
      <c r="C7" s="46" t="s">
        <v>211</v>
      </c>
      <c r="D7" s="64" t="e">
        <f t="shared" ca="1" si="72"/>
        <v>#REF!</v>
      </c>
      <c r="E7" s="46">
        <v>1</v>
      </c>
      <c r="F7" s="72" t="s">
        <v>220</v>
      </c>
      <c r="G7" s="65" t="e">
        <f t="shared" ca="1" si="73"/>
        <v>#REF!</v>
      </c>
      <c r="H7" s="65" t="e">
        <f t="shared" ca="1" si="0"/>
        <v>#REF!</v>
      </c>
      <c r="I7" s="65" t="e">
        <f t="shared" ca="1" si="0"/>
        <v>#REF!</v>
      </c>
      <c r="J7" s="65" t="e">
        <f t="shared" ca="1" si="0"/>
        <v>#REF!</v>
      </c>
      <c r="K7" s="65" t="e">
        <f t="shared" ca="1" si="0"/>
        <v>#REF!</v>
      </c>
      <c r="L7" s="65" t="e">
        <f t="shared" ca="1" si="0"/>
        <v>#REF!</v>
      </c>
      <c r="M7" s="65" t="e">
        <f t="shared" ca="1" si="0"/>
        <v>#REF!</v>
      </c>
      <c r="N7" s="65" t="e">
        <f t="shared" ca="1" si="0"/>
        <v>#REF!</v>
      </c>
      <c r="O7" s="65" t="e">
        <f t="shared" ca="1" si="0"/>
        <v>#REF!</v>
      </c>
      <c r="P7" s="65" t="e">
        <f t="shared" ca="1" si="0"/>
        <v>#REF!</v>
      </c>
      <c r="Q7" s="65" t="e">
        <f t="shared" ca="1" si="0"/>
        <v>#REF!</v>
      </c>
      <c r="R7" s="65" t="e">
        <f t="shared" ca="1" si="0"/>
        <v>#REF!</v>
      </c>
      <c r="S7" s="65" t="e">
        <f t="shared" ca="1" si="0"/>
        <v>#REF!</v>
      </c>
      <c r="T7" s="65" t="e">
        <f t="shared" ca="1" si="0"/>
        <v>#REF!</v>
      </c>
      <c r="U7" s="65" t="e">
        <f t="shared" ca="1" si="0"/>
        <v>#REF!</v>
      </c>
      <c r="V7" s="65" t="e">
        <f t="shared" ca="1" si="0"/>
        <v>#REF!</v>
      </c>
      <c r="W7" s="65" t="e">
        <f t="shared" ref="W7:AL22" ca="1" si="76">OFFSET(INDIRECT(TRIM(REPLACE(_xlfn.FORMULATEXT($A7),1,1," "))),0,($D7-2011+$E7-1)*62+COLUMN()+13)</f>
        <v>#REF!</v>
      </c>
      <c r="X7" s="65" t="e">
        <f t="shared" ca="1" si="76"/>
        <v>#REF!</v>
      </c>
      <c r="Y7" s="65" t="e">
        <f t="shared" ca="1" si="76"/>
        <v>#REF!</v>
      </c>
      <c r="Z7" s="65" t="e">
        <f t="shared" ca="1" si="76"/>
        <v>#REF!</v>
      </c>
      <c r="AA7" s="65" t="e">
        <f t="shared" ca="1" si="76"/>
        <v>#REF!</v>
      </c>
      <c r="AB7" s="65" t="e">
        <f t="shared" ca="1" si="76"/>
        <v>#REF!</v>
      </c>
      <c r="AC7" s="65" t="e">
        <f t="shared" ca="1" si="76"/>
        <v>#REF!</v>
      </c>
      <c r="AD7" s="65" t="e">
        <f t="shared" ca="1" si="76"/>
        <v>#REF!</v>
      </c>
      <c r="AE7" s="65" t="e">
        <f t="shared" ca="1" si="76"/>
        <v>#REF!</v>
      </c>
      <c r="AF7" s="65" t="e">
        <f t="shared" ca="1" si="76"/>
        <v>#REF!</v>
      </c>
      <c r="AG7" s="65" t="e">
        <f t="shared" ca="1" si="76"/>
        <v>#REF!</v>
      </c>
      <c r="AH7" s="65" t="e">
        <f t="shared" ca="1" si="76"/>
        <v>#REF!</v>
      </c>
      <c r="AI7" s="65" t="e">
        <f t="shared" ca="1" si="76"/>
        <v>#REF!</v>
      </c>
      <c r="AJ7" s="65" t="e">
        <f t="shared" ca="1" si="76"/>
        <v>#REF!</v>
      </c>
      <c r="AK7" s="65" t="e">
        <f t="shared" ca="1" si="76"/>
        <v>#REF!</v>
      </c>
      <c r="AL7" s="65" t="e">
        <f t="shared" ca="1" si="76"/>
        <v>#REF!</v>
      </c>
      <c r="AM7" s="65" t="e">
        <f t="shared" ref="AM7:BB36" ca="1" si="77">OFFSET(INDIRECT(TRIM(REPLACE(_xlfn.FORMULATEXT($A7),1,1," "))),0,($D7-2011+$E7-1)*62+COLUMN()+13)</f>
        <v>#REF!</v>
      </c>
      <c r="AN7" s="65" t="e">
        <f t="shared" ca="1" si="77"/>
        <v>#REF!</v>
      </c>
      <c r="AO7" s="65" t="e">
        <f t="shared" ca="1" si="77"/>
        <v>#REF!</v>
      </c>
      <c r="AP7" s="65" t="e">
        <f t="shared" ca="1" si="77"/>
        <v>#REF!</v>
      </c>
      <c r="AQ7" s="65" t="e">
        <f t="shared" ca="1" si="77"/>
        <v>#REF!</v>
      </c>
      <c r="AR7" s="65" t="e">
        <f t="shared" ca="1" si="77"/>
        <v>#REF!</v>
      </c>
      <c r="AS7" s="65" t="e">
        <f t="shared" ca="1" si="77"/>
        <v>#REF!</v>
      </c>
      <c r="AT7" s="65" t="e">
        <f t="shared" ca="1" si="77"/>
        <v>#REF!</v>
      </c>
      <c r="AU7" s="65" t="e">
        <f t="shared" ca="1" si="77"/>
        <v>#REF!</v>
      </c>
      <c r="AV7" s="65" t="e">
        <f t="shared" ca="1" si="77"/>
        <v>#REF!</v>
      </c>
      <c r="AW7" s="65" t="e">
        <f t="shared" ca="1" si="77"/>
        <v>#REF!</v>
      </c>
      <c r="AX7" s="65" t="e">
        <f t="shared" ca="1" si="77"/>
        <v>#REF!</v>
      </c>
      <c r="AY7" s="65" t="e">
        <f t="shared" ca="1" si="77"/>
        <v>#REF!</v>
      </c>
      <c r="AZ7" s="65" t="e">
        <f t="shared" ca="1" si="77"/>
        <v>#REF!</v>
      </c>
      <c r="BA7" s="65" t="e">
        <f t="shared" ca="1" si="77"/>
        <v>#REF!</v>
      </c>
      <c r="BB7" s="65" t="e">
        <f t="shared" ca="1" si="77"/>
        <v>#REF!</v>
      </c>
      <c r="BC7" s="65" t="e">
        <f t="shared" ref="BC7:BO26" ca="1" si="78">OFFSET(INDIRECT(TRIM(REPLACE(_xlfn.FORMULATEXT($A7),1,1," "))),0,($D7-2011+$E7-1)*62+COLUMN()+13)</f>
        <v>#REF!</v>
      </c>
      <c r="BD7" s="65" t="e">
        <f t="shared" ca="1" si="78"/>
        <v>#REF!</v>
      </c>
      <c r="BE7" s="65" t="e">
        <f t="shared" ca="1" si="78"/>
        <v>#REF!</v>
      </c>
      <c r="BF7" s="65" t="e">
        <f t="shared" ca="1" si="78"/>
        <v>#REF!</v>
      </c>
      <c r="BG7" s="65" t="e">
        <f t="shared" ca="1" si="78"/>
        <v>#REF!</v>
      </c>
      <c r="BH7" s="65" t="e">
        <f t="shared" ca="1" si="78"/>
        <v>#REF!</v>
      </c>
      <c r="BI7" s="65" t="e">
        <f t="shared" ca="1" si="78"/>
        <v>#REF!</v>
      </c>
      <c r="BJ7" s="65" t="e">
        <f t="shared" ca="1" si="78"/>
        <v>#REF!</v>
      </c>
      <c r="BK7" s="65" t="e">
        <f t="shared" ca="1" si="78"/>
        <v>#REF!</v>
      </c>
      <c r="BL7" s="65" t="e">
        <f t="shared" ca="1" si="78"/>
        <v>#REF!</v>
      </c>
      <c r="BM7" s="65" t="e">
        <f t="shared" ca="1" si="78"/>
        <v>#REF!</v>
      </c>
      <c r="BN7" s="65" t="e">
        <f t="shared" ca="1" si="78"/>
        <v>#REF!</v>
      </c>
      <c r="BO7" s="65" t="e">
        <f t="shared" ca="1" si="78"/>
        <v>#REF!</v>
      </c>
      <c r="BP7" s="89">
        <v>20</v>
      </c>
      <c r="BQ7" s="46">
        <f t="shared" ca="1" si="1"/>
        <v>0</v>
      </c>
      <c r="BR7" s="54">
        <f t="shared" ca="1" si="2"/>
        <v>0</v>
      </c>
      <c r="BS7" s="54">
        <f t="shared" ca="1" si="3"/>
        <v>0</v>
      </c>
      <c r="BT7" s="54">
        <f t="shared" ca="1" si="4"/>
        <v>0</v>
      </c>
      <c r="BU7" s="54">
        <f t="shared" ca="1" si="5"/>
        <v>0</v>
      </c>
      <c r="BV7" s="54">
        <f t="shared" ca="1" si="6"/>
        <v>0</v>
      </c>
      <c r="BW7" s="92">
        <f t="shared" ca="1" si="7"/>
        <v>0</v>
      </c>
      <c r="BX7" s="91">
        <f t="shared" ca="1" si="8"/>
        <v>0</v>
      </c>
      <c r="BY7" s="54">
        <f t="shared" ca="1" si="9"/>
        <v>0</v>
      </c>
      <c r="BZ7" s="54">
        <f t="shared" ca="1" si="10"/>
        <v>0</v>
      </c>
      <c r="CA7" s="54">
        <f t="shared" ca="1" si="11"/>
        <v>0</v>
      </c>
      <c r="CB7" s="54">
        <f t="shared" ca="1" si="12"/>
        <v>0</v>
      </c>
      <c r="CC7" s="54">
        <f t="shared" ca="1" si="13"/>
        <v>0</v>
      </c>
      <c r="CD7" s="93">
        <f t="shared" ca="1" si="14"/>
        <v>0</v>
      </c>
      <c r="CE7" s="91" t="e">
        <f t="shared" ca="1" si="74"/>
        <v>#REF!</v>
      </c>
      <c r="CF7" s="46" t="e">
        <f t="shared" ca="1" si="15"/>
        <v>#REF!</v>
      </c>
      <c r="CG7" s="46" t="e">
        <f t="shared" ca="1" si="75"/>
        <v>#REF!</v>
      </c>
      <c r="CH7" s="46" t="e">
        <f t="shared" ca="1" si="16"/>
        <v>#REF!</v>
      </c>
      <c r="CI7" s="46" t="e">
        <f t="shared" ca="1" si="17"/>
        <v>#REF!</v>
      </c>
      <c r="CJ7" s="46" t="e">
        <f t="shared" ca="1" si="18"/>
        <v>#REF!</v>
      </c>
      <c r="CK7" s="46" t="e">
        <f t="shared" ca="1" si="19"/>
        <v>#REF!</v>
      </c>
      <c r="CL7" s="88" t="e">
        <f t="shared" ca="1" si="20"/>
        <v>#REF!</v>
      </c>
      <c r="CM7" s="76" t="e">
        <f t="shared" ca="1" si="21"/>
        <v>#REF!</v>
      </c>
      <c r="CN7" s="76" t="e">
        <f t="shared" ca="1" si="22"/>
        <v>#REF!</v>
      </c>
      <c r="CO7" s="76" t="e">
        <f t="shared" ca="1" si="23"/>
        <v>#REF!</v>
      </c>
      <c r="CP7" s="76" t="e">
        <f t="shared" ca="1" si="24"/>
        <v>#REF!</v>
      </c>
      <c r="CQ7" s="76" t="e">
        <f t="shared" ca="1" si="25"/>
        <v>#REF!</v>
      </c>
      <c r="CR7" s="76" t="e">
        <f t="shared" ca="1" si="26"/>
        <v>#REF!</v>
      </c>
      <c r="CS7" s="76" t="e">
        <f t="shared" ca="1" si="27"/>
        <v>#REF!</v>
      </c>
      <c r="CT7" s="76" t="e">
        <f t="shared" ca="1" si="28"/>
        <v>#REF!</v>
      </c>
      <c r="CU7" s="76" t="e">
        <f t="shared" ca="1" si="29"/>
        <v>#REF!</v>
      </c>
      <c r="CV7" s="76" t="e">
        <f t="shared" ca="1" si="30"/>
        <v>#REF!</v>
      </c>
      <c r="CW7" s="76" t="e">
        <f t="shared" ca="1" si="31"/>
        <v>#REF!</v>
      </c>
      <c r="CX7" s="76" t="e">
        <f t="shared" ca="1" si="32"/>
        <v>#REF!</v>
      </c>
      <c r="CY7" s="76" t="e">
        <f t="shared" ca="1" si="33"/>
        <v>#REF!</v>
      </c>
      <c r="CZ7" s="76" t="e">
        <f t="shared" ca="1" si="34"/>
        <v>#REF!</v>
      </c>
      <c r="DA7" s="76" t="e">
        <f t="shared" ca="1" si="35"/>
        <v>#REF!</v>
      </c>
      <c r="DB7" s="76" t="e">
        <f t="shared" ca="1" si="36"/>
        <v>#REF!</v>
      </c>
      <c r="DC7" s="76" t="e">
        <f t="shared" ca="1" si="37"/>
        <v>#REF!</v>
      </c>
      <c r="DD7" s="76" t="e">
        <f t="shared" ca="1" si="38"/>
        <v>#REF!</v>
      </c>
      <c r="DE7" s="76" t="e">
        <f t="shared" ca="1" si="39"/>
        <v>#REF!</v>
      </c>
      <c r="DF7" s="76" t="e">
        <f t="shared" ca="1" si="40"/>
        <v>#REF!</v>
      </c>
      <c r="DG7" s="76" t="e">
        <f t="shared" ca="1" si="41"/>
        <v>#REF!</v>
      </c>
      <c r="DH7" s="76" t="e">
        <f t="shared" ca="1" si="42"/>
        <v>#REF!</v>
      </c>
      <c r="DI7" s="76" t="e">
        <f t="shared" ca="1" si="43"/>
        <v>#REF!</v>
      </c>
      <c r="DJ7" s="76" t="e">
        <f t="shared" ca="1" si="44"/>
        <v>#REF!</v>
      </c>
      <c r="DK7" s="76" t="e">
        <f t="shared" ca="1" si="45"/>
        <v>#REF!</v>
      </c>
      <c r="DL7" s="76" t="e">
        <f t="shared" ca="1" si="46"/>
        <v>#REF!</v>
      </c>
      <c r="DM7" s="76" t="e">
        <f t="shared" ca="1" si="47"/>
        <v>#REF!</v>
      </c>
      <c r="DN7" s="76" t="e">
        <f t="shared" ca="1" si="48"/>
        <v>#REF!</v>
      </c>
      <c r="DO7" s="76" t="e">
        <f t="shared" ca="1" si="49"/>
        <v>#REF!</v>
      </c>
      <c r="DP7" s="76" t="e">
        <f t="shared" ca="1" si="50"/>
        <v>#REF!</v>
      </c>
      <c r="DQ7" s="76" t="e">
        <f t="shared" ca="1" si="51"/>
        <v>#REF!</v>
      </c>
      <c r="DR7" s="76" t="e">
        <f t="shared" ca="1" si="52"/>
        <v>#REF!</v>
      </c>
      <c r="DS7" s="76" t="e">
        <f t="shared" ca="1" si="53"/>
        <v>#REF!</v>
      </c>
      <c r="DT7" s="76" t="e">
        <f t="shared" ca="1" si="54"/>
        <v>#REF!</v>
      </c>
      <c r="DU7" s="76" t="e">
        <f t="shared" ca="1" si="55"/>
        <v>#REF!</v>
      </c>
      <c r="DV7" s="76" t="e">
        <f t="shared" ca="1" si="56"/>
        <v>#REF!</v>
      </c>
      <c r="DW7" s="76" t="e">
        <f t="shared" ca="1" si="57"/>
        <v>#REF!</v>
      </c>
      <c r="DX7" s="76" t="e">
        <f t="shared" ca="1" si="58"/>
        <v>#REF!</v>
      </c>
      <c r="DY7" s="76" t="e">
        <f t="shared" ca="1" si="59"/>
        <v>#REF!</v>
      </c>
      <c r="DZ7" s="76" t="e">
        <f t="shared" ca="1" si="60"/>
        <v>#REF!</v>
      </c>
      <c r="EA7" s="76" t="e">
        <f t="shared" ca="1" si="61"/>
        <v>#REF!</v>
      </c>
      <c r="EB7" s="76" t="e">
        <f t="shared" ca="1" si="62"/>
        <v>#REF!</v>
      </c>
      <c r="EC7" s="76" t="e">
        <f t="shared" ca="1" si="63"/>
        <v>#REF!</v>
      </c>
      <c r="ED7" s="76" t="e">
        <f t="shared" ca="1" si="64"/>
        <v>#REF!</v>
      </c>
      <c r="EE7" s="76" t="e">
        <f t="shared" ca="1" si="65"/>
        <v>#REF!</v>
      </c>
      <c r="EF7" s="76" t="e">
        <f t="shared" ca="1" si="66"/>
        <v>#REF!</v>
      </c>
      <c r="EG7" s="76" t="e">
        <f t="shared" ca="1" si="67"/>
        <v>#REF!</v>
      </c>
      <c r="EH7" s="76" t="e">
        <f t="shared" ca="1" si="68"/>
        <v>#REF!</v>
      </c>
      <c r="EI7" s="76" t="e">
        <f t="shared" ca="1" si="69"/>
        <v>#REF!</v>
      </c>
      <c r="EJ7" s="76" t="e">
        <f t="shared" ca="1" si="70"/>
        <v>#REF!</v>
      </c>
      <c r="EK7" s="76" t="e">
        <f t="shared" ca="1" si="71"/>
        <v>#REF!</v>
      </c>
    </row>
    <row r="8" spans="1:141" hidden="1" x14ac:dyDescent="0.25">
      <c r="A8" s="46" t="str">
        <f>Графики!A77</f>
        <v>У38.02.01 Экономика и бухучет(2014)9 кл., очная</v>
      </c>
      <c r="B8" s="46" t="s">
        <v>319</v>
      </c>
      <c r="C8" s="46" t="s">
        <v>211</v>
      </c>
      <c r="D8" s="64" t="e">
        <f t="shared" ca="1" si="72"/>
        <v>#REF!</v>
      </c>
      <c r="E8" s="46">
        <v>1</v>
      </c>
      <c r="F8" s="72" t="s">
        <v>273</v>
      </c>
      <c r="G8" s="65" t="e">
        <f t="shared" ca="1" si="73"/>
        <v>#REF!</v>
      </c>
      <c r="H8" s="65" t="e">
        <f t="shared" ca="1" si="73"/>
        <v>#REF!</v>
      </c>
      <c r="I8" s="65" t="e">
        <f t="shared" ca="1" si="73"/>
        <v>#REF!</v>
      </c>
      <c r="J8" s="65" t="e">
        <f t="shared" ca="1" si="73"/>
        <v>#REF!</v>
      </c>
      <c r="K8" s="65" t="e">
        <f t="shared" ca="1" si="73"/>
        <v>#REF!</v>
      </c>
      <c r="L8" s="65" t="e">
        <f t="shared" ca="1" si="73"/>
        <v>#REF!</v>
      </c>
      <c r="M8" s="65" t="e">
        <f t="shared" ca="1" si="73"/>
        <v>#REF!</v>
      </c>
      <c r="N8" s="65" t="e">
        <f t="shared" ca="1" si="73"/>
        <v>#REF!</v>
      </c>
      <c r="O8" s="65" t="e">
        <f t="shared" ca="1" si="73"/>
        <v>#REF!</v>
      </c>
      <c r="P8" s="65" t="e">
        <f t="shared" ca="1" si="73"/>
        <v>#REF!</v>
      </c>
      <c r="Q8" s="65" t="e">
        <f t="shared" ca="1" si="73"/>
        <v>#REF!</v>
      </c>
      <c r="R8" s="65" t="e">
        <f t="shared" ca="1" si="73"/>
        <v>#REF!</v>
      </c>
      <c r="S8" s="65" t="e">
        <f t="shared" ca="1" si="73"/>
        <v>#REF!</v>
      </c>
      <c r="T8" s="65" t="e">
        <f t="shared" ca="1" si="73"/>
        <v>#REF!</v>
      </c>
      <c r="U8" s="65" t="e">
        <f t="shared" ca="1" si="73"/>
        <v>#REF!</v>
      </c>
      <c r="V8" s="65" t="e">
        <f t="shared" ca="1" si="73"/>
        <v>#REF!</v>
      </c>
      <c r="W8" s="65" t="e">
        <f t="shared" ca="1" si="76"/>
        <v>#REF!</v>
      </c>
      <c r="X8" s="65" t="e">
        <f t="shared" ca="1" si="76"/>
        <v>#REF!</v>
      </c>
      <c r="Y8" s="65" t="e">
        <f t="shared" ca="1" si="76"/>
        <v>#REF!</v>
      </c>
      <c r="Z8" s="65" t="e">
        <f t="shared" ca="1" si="76"/>
        <v>#REF!</v>
      </c>
      <c r="AA8" s="65" t="e">
        <f t="shared" ca="1" si="76"/>
        <v>#REF!</v>
      </c>
      <c r="AB8" s="65" t="e">
        <f t="shared" ca="1" si="76"/>
        <v>#REF!</v>
      </c>
      <c r="AC8" s="65" t="e">
        <f t="shared" ca="1" si="76"/>
        <v>#REF!</v>
      </c>
      <c r="AD8" s="65" t="e">
        <f t="shared" ca="1" si="76"/>
        <v>#REF!</v>
      </c>
      <c r="AE8" s="65" t="e">
        <f t="shared" ca="1" si="76"/>
        <v>#REF!</v>
      </c>
      <c r="AF8" s="65" t="e">
        <f t="shared" ca="1" si="76"/>
        <v>#REF!</v>
      </c>
      <c r="AG8" s="65" t="e">
        <f t="shared" ca="1" si="76"/>
        <v>#REF!</v>
      </c>
      <c r="AH8" s="65" t="e">
        <f t="shared" ca="1" si="76"/>
        <v>#REF!</v>
      </c>
      <c r="AI8" s="65" t="e">
        <f t="shared" ca="1" si="76"/>
        <v>#REF!</v>
      </c>
      <c r="AJ8" s="65" t="e">
        <f t="shared" ca="1" si="76"/>
        <v>#REF!</v>
      </c>
      <c r="AK8" s="65" t="e">
        <f t="shared" ca="1" si="76"/>
        <v>#REF!</v>
      </c>
      <c r="AL8" s="65" t="e">
        <f t="shared" ca="1" si="76"/>
        <v>#REF!</v>
      </c>
      <c r="AM8" s="65" t="e">
        <f t="shared" ca="1" si="77"/>
        <v>#REF!</v>
      </c>
      <c r="AN8" s="65" t="e">
        <f t="shared" ca="1" si="77"/>
        <v>#REF!</v>
      </c>
      <c r="AO8" s="65" t="e">
        <f t="shared" ca="1" si="77"/>
        <v>#REF!</v>
      </c>
      <c r="AP8" s="65" t="e">
        <f t="shared" ca="1" si="77"/>
        <v>#REF!</v>
      </c>
      <c r="AQ8" s="65" t="e">
        <f t="shared" ca="1" si="77"/>
        <v>#REF!</v>
      </c>
      <c r="AR8" s="65" t="e">
        <f t="shared" ca="1" si="77"/>
        <v>#REF!</v>
      </c>
      <c r="AS8" s="65" t="e">
        <f t="shared" ca="1" si="77"/>
        <v>#REF!</v>
      </c>
      <c r="AT8" s="65" t="e">
        <f t="shared" ca="1" si="77"/>
        <v>#REF!</v>
      </c>
      <c r="AU8" s="65" t="e">
        <f t="shared" ca="1" si="77"/>
        <v>#REF!</v>
      </c>
      <c r="AV8" s="65" t="e">
        <f t="shared" ca="1" si="77"/>
        <v>#REF!</v>
      </c>
      <c r="AW8" s="65" t="e">
        <f t="shared" ca="1" si="77"/>
        <v>#REF!</v>
      </c>
      <c r="AX8" s="65" t="e">
        <f t="shared" ca="1" si="77"/>
        <v>#REF!</v>
      </c>
      <c r="AY8" s="65" t="e">
        <f t="shared" ca="1" si="77"/>
        <v>#REF!</v>
      </c>
      <c r="AZ8" s="65" t="e">
        <f t="shared" ca="1" si="77"/>
        <v>#REF!</v>
      </c>
      <c r="BA8" s="65" t="e">
        <f t="shared" ca="1" si="77"/>
        <v>#REF!</v>
      </c>
      <c r="BB8" s="65" t="e">
        <f t="shared" ca="1" si="77"/>
        <v>#REF!</v>
      </c>
      <c r="BC8" s="65" t="e">
        <f t="shared" ca="1" si="78"/>
        <v>#REF!</v>
      </c>
      <c r="BD8" s="65" t="e">
        <f t="shared" ca="1" si="78"/>
        <v>#REF!</v>
      </c>
      <c r="BE8" s="65" t="e">
        <f t="shared" ca="1" si="78"/>
        <v>#REF!</v>
      </c>
      <c r="BF8" s="65" t="e">
        <f t="shared" ca="1" si="78"/>
        <v>#REF!</v>
      </c>
      <c r="BG8" s="65" t="e">
        <f t="shared" ca="1" si="78"/>
        <v>#REF!</v>
      </c>
      <c r="BH8" s="65" t="e">
        <f t="shared" ca="1" si="78"/>
        <v>#REF!</v>
      </c>
      <c r="BI8" s="65" t="e">
        <f t="shared" ca="1" si="78"/>
        <v>#REF!</v>
      </c>
      <c r="BJ8" s="65" t="e">
        <f t="shared" ca="1" si="78"/>
        <v>#REF!</v>
      </c>
      <c r="BK8" s="65" t="e">
        <f t="shared" ca="1" si="78"/>
        <v>#REF!</v>
      </c>
      <c r="BL8" s="65" t="e">
        <f t="shared" ca="1" si="78"/>
        <v>#REF!</v>
      </c>
      <c r="BM8" s="65" t="e">
        <f t="shared" ca="1" si="78"/>
        <v>#REF!</v>
      </c>
      <c r="BN8" s="65" t="e">
        <f t="shared" ca="1" si="78"/>
        <v>#REF!</v>
      </c>
      <c r="BO8" s="65" t="e">
        <f t="shared" ca="1" si="78"/>
        <v>#REF!</v>
      </c>
      <c r="BP8" s="89">
        <v>20</v>
      </c>
      <c r="BQ8" s="46">
        <f t="shared" ca="1" si="1"/>
        <v>0</v>
      </c>
      <c r="BR8" s="54">
        <f t="shared" ca="1" si="2"/>
        <v>0</v>
      </c>
      <c r="BS8" s="54">
        <f t="shared" ca="1" si="3"/>
        <v>0</v>
      </c>
      <c r="BT8" s="54">
        <f t="shared" ca="1" si="4"/>
        <v>0</v>
      </c>
      <c r="BU8" s="54">
        <f t="shared" ca="1" si="5"/>
        <v>0</v>
      </c>
      <c r="BV8" s="54">
        <f t="shared" ca="1" si="6"/>
        <v>0</v>
      </c>
      <c r="BW8" s="92">
        <f t="shared" ca="1" si="7"/>
        <v>0</v>
      </c>
      <c r="BX8" s="91">
        <f t="shared" ca="1" si="8"/>
        <v>0</v>
      </c>
      <c r="BY8" s="54">
        <f t="shared" ca="1" si="9"/>
        <v>0</v>
      </c>
      <c r="BZ8" s="54">
        <f t="shared" ca="1" si="10"/>
        <v>0</v>
      </c>
      <c r="CA8" s="54">
        <f t="shared" ca="1" si="11"/>
        <v>0</v>
      </c>
      <c r="CB8" s="54">
        <f t="shared" ca="1" si="12"/>
        <v>0</v>
      </c>
      <c r="CC8" s="54">
        <f t="shared" ca="1" si="13"/>
        <v>0</v>
      </c>
      <c r="CD8" s="93">
        <f t="shared" ca="1" si="14"/>
        <v>0</v>
      </c>
      <c r="CE8" s="91" t="e">
        <f t="shared" ca="1" si="74"/>
        <v>#REF!</v>
      </c>
      <c r="CF8" s="46" t="e">
        <f t="shared" ca="1" si="15"/>
        <v>#REF!</v>
      </c>
      <c r="CG8" s="46" t="e">
        <f t="shared" ca="1" si="75"/>
        <v>#REF!</v>
      </c>
      <c r="CH8" s="46" t="e">
        <f t="shared" ca="1" si="16"/>
        <v>#REF!</v>
      </c>
      <c r="CI8" s="46" t="e">
        <f t="shared" ca="1" si="17"/>
        <v>#REF!</v>
      </c>
      <c r="CJ8" s="46" t="e">
        <f t="shared" ca="1" si="18"/>
        <v>#REF!</v>
      </c>
      <c r="CK8" s="46" t="e">
        <f t="shared" ca="1" si="19"/>
        <v>#REF!</v>
      </c>
      <c r="CL8" s="88" t="e">
        <f t="shared" ca="1" si="20"/>
        <v>#REF!</v>
      </c>
      <c r="CM8" s="76" t="e">
        <f t="shared" ca="1" si="21"/>
        <v>#REF!</v>
      </c>
      <c r="CN8" s="76" t="e">
        <f t="shared" ca="1" si="22"/>
        <v>#REF!</v>
      </c>
      <c r="CO8" s="76" t="e">
        <f t="shared" ca="1" si="23"/>
        <v>#REF!</v>
      </c>
      <c r="CP8" s="76" t="e">
        <f t="shared" ca="1" si="24"/>
        <v>#REF!</v>
      </c>
      <c r="CQ8" s="76" t="e">
        <f t="shared" ca="1" si="25"/>
        <v>#REF!</v>
      </c>
      <c r="CR8" s="76" t="e">
        <f t="shared" ca="1" si="26"/>
        <v>#REF!</v>
      </c>
      <c r="CS8" s="76" t="e">
        <f t="shared" ca="1" si="27"/>
        <v>#REF!</v>
      </c>
      <c r="CT8" s="76" t="e">
        <f t="shared" ca="1" si="28"/>
        <v>#REF!</v>
      </c>
      <c r="CU8" s="76" t="e">
        <f t="shared" ca="1" si="29"/>
        <v>#REF!</v>
      </c>
      <c r="CV8" s="76" t="e">
        <f t="shared" ca="1" si="30"/>
        <v>#REF!</v>
      </c>
      <c r="CW8" s="76" t="e">
        <f t="shared" ca="1" si="31"/>
        <v>#REF!</v>
      </c>
      <c r="CX8" s="76" t="e">
        <f t="shared" ca="1" si="32"/>
        <v>#REF!</v>
      </c>
      <c r="CY8" s="76" t="e">
        <f t="shared" ca="1" si="33"/>
        <v>#REF!</v>
      </c>
      <c r="CZ8" s="76" t="e">
        <f t="shared" ca="1" si="34"/>
        <v>#REF!</v>
      </c>
      <c r="DA8" s="76" t="e">
        <f t="shared" ca="1" si="35"/>
        <v>#REF!</v>
      </c>
      <c r="DB8" s="76" t="e">
        <f t="shared" ca="1" si="36"/>
        <v>#REF!</v>
      </c>
      <c r="DC8" s="76" t="e">
        <f t="shared" ca="1" si="37"/>
        <v>#REF!</v>
      </c>
      <c r="DD8" s="76" t="e">
        <f t="shared" ca="1" si="38"/>
        <v>#REF!</v>
      </c>
      <c r="DE8" s="76" t="e">
        <f t="shared" ca="1" si="39"/>
        <v>#REF!</v>
      </c>
      <c r="DF8" s="76" t="e">
        <f t="shared" ca="1" si="40"/>
        <v>#REF!</v>
      </c>
      <c r="DG8" s="76" t="e">
        <f t="shared" ca="1" si="41"/>
        <v>#REF!</v>
      </c>
      <c r="DH8" s="76" t="e">
        <f t="shared" ca="1" si="42"/>
        <v>#REF!</v>
      </c>
      <c r="DI8" s="76" t="e">
        <f t="shared" ca="1" si="43"/>
        <v>#REF!</v>
      </c>
      <c r="DJ8" s="76" t="e">
        <f t="shared" ca="1" si="44"/>
        <v>#REF!</v>
      </c>
      <c r="DK8" s="76" t="e">
        <f t="shared" ca="1" si="45"/>
        <v>#REF!</v>
      </c>
      <c r="DL8" s="76" t="e">
        <f t="shared" ca="1" si="46"/>
        <v>#REF!</v>
      </c>
      <c r="DM8" s="76" t="e">
        <f t="shared" ca="1" si="47"/>
        <v>#REF!</v>
      </c>
      <c r="DN8" s="76" t="e">
        <f t="shared" ca="1" si="48"/>
        <v>#REF!</v>
      </c>
      <c r="DO8" s="76" t="e">
        <f t="shared" ca="1" si="49"/>
        <v>#REF!</v>
      </c>
      <c r="DP8" s="76" t="e">
        <f t="shared" ca="1" si="50"/>
        <v>#REF!</v>
      </c>
      <c r="DQ8" s="76" t="e">
        <f t="shared" ca="1" si="51"/>
        <v>#REF!</v>
      </c>
      <c r="DR8" s="76" t="e">
        <f t="shared" ca="1" si="52"/>
        <v>#REF!</v>
      </c>
      <c r="DS8" s="76" t="e">
        <f t="shared" ca="1" si="53"/>
        <v>#REF!</v>
      </c>
      <c r="DT8" s="76" t="e">
        <f t="shared" ca="1" si="54"/>
        <v>#REF!</v>
      </c>
      <c r="DU8" s="76" t="e">
        <f t="shared" ca="1" si="55"/>
        <v>#REF!</v>
      </c>
      <c r="DV8" s="76" t="e">
        <f t="shared" ca="1" si="56"/>
        <v>#REF!</v>
      </c>
      <c r="DW8" s="76" t="e">
        <f t="shared" ca="1" si="57"/>
        <v>#REF!</v>
      </c>
      <c r="DX8" s="76" t="e">
        <f t="shared" ca="1" si="58"/>
        <v>#REF!</v>
      </c>
      <c r="DY8" s="76" t="e">
        <f t="shared" ca="1" si="59"/>
        <v>#REF!</v>
      </c>
      <c r="DZ8" s="76" t="e">
        <f t="shared" ca="1" si="60"/>
        <v>#REF!</v>
      </c>
      <c r="EA8" s="76" t="e">
        <f t="shared" ca="1" si="61"/>
        <v>#REF!</v>
      </c>
      <c r="EB8" s="76" t="e">
        <f t="shared" ca="1" si="62"/>
        <v>#REF!</v>
      </c>
      <c r="EC8" s="76" t="e">
        <f t="shared" ca="1" si="63"/>
        <v>#REF!</v>
      </c>
      <c r="ED8" s="76" t="e">
        <f t="shared" ca="1" si="64"/>
        <v>#REF!</v>
      </c>
      <c r="EE8" s="76" t="e">
        <f t="shared" ca="1" si="65"/>
        <v>#REF!</v>
      </c>
      <c r="EF8" s="76" t="e">
        <f t="shared" ca="1" si="66"/>
        <v>#REF!</v>
      </c>
      <c r="EG8" s="76" t="e">
        <f t="shared" ca="1" si="67"/>
        <v>#REF!</v>
      </c>
      <c r="EH8" s="76" t="e">
        <f t="shared" ca="1" si="68"/>
        <v>#REF!</v>
      </c>
      <c r="EI8" s="76" t="e">
        <f t="shared" ca="1" si="69"/>
        <v>#REF!</v>
      </c>
      <c r="EJ8" s="76" t="e">
        <f t="shared" ca="1" si="70"/>
        <v>#REF!</v>
      </c>
      <c r="EK8" s="76" t="e">
        <f t="shared" ca="1" si="71"/>
        <v>#REF!</v>
      </c>
    </row>
    <row r="9" spans="1:141" hidden="1" x14ac:dyDescent="0.25">
      <c r="A9" s="46" t="str">
        <f>Графики!A81</f>
        <v>П11.01.01 Монтажник РЭАиП(2015)9 кл., очная</v>
      </c>
      <c r="B9" s="46" t="s">
        <v>320</v>
      </c>
      <c r="C9" s="46" t="s">
        <v>211</v>
      </c>
      <c r="D9" s="64" t="e">
        <f t="shared" ca="1" si="72"/>
        <v>#REF!</v>
      </c>
      <c r="E9" s="46">
        <v>1</v>
      </c>
      <c r="F9" s="72" t="s">
        <v>282</v>
      </c>
      <c r="G9" s="65" t="e">
        <f t="shared" ca="1" si="73"/>
        <v>#REF!</v>
      </c>
      <c r="H9" s="65" t="e">
        <f t="shared" ca="1" si="73"/>
        <v>#REF!</v>
      </c>
      <c r="I9" s="65" t="e">
        <f t="shared" ca="1" si="73"/>
        <v>#REF!</v>
      </c>
      <c r="J9" s="65" t="e">
        <f t="shared" ca="1" si="73"/>
        <v>#REF!</v>
      </c>
      <c r="K9" s="65" t="e">
        <f t="shared" ca="1" si="73"/>
        <v>#REF!</v>
      </c>
      <c r="L9" s="65" t="e">
        <f t="shared" ca="1" si="73"/>
        <v>#REF!</v>
      </c>
      <c r="M9" s="65" t="e">
        <f t="shared" ca="1" si="73"/>
        <v>#REF!</v>
      </c>
      <c r="N9" s="65" t="e">
        <f t="shared" ca="1" si="73"/>
        <v>#REF!</v>
      </c>
      <c r="O9" s="65" t="e">
        <f t="shared" ca="1" si="73"/>
        <v>#REF!</v>
      </c>
      <c r="P9" s="65" t="e">
        <f t="shared" ca="1" si="73"/>
        <v>#REF!</v>
      </c>
      <c r="Q9" s="65" t="e">
        <f t="shared" ca="1" si="73"/>
        <v>#REF!</v>
      </c>
      <c r="R9" s="65" t="e">
        <f t="shared" ca="1" si="73"/>
        <v>#REF!</v>
      </c>
      <c r="S9" s="65" t="e">
        <f t="shared" ca="1" si="73"/>
        <v>#REF!</v>
      </c>
      <c r="T9" s="65" t="e">
        <f t="shared" ca="1" si="73"/>
        <v>#REF!</v>
      </c>
      <c r="U9" s="65" t="e">
        <f t="shared" ca="1" si="73"/>
        <v>#REF!</v>
      </c>
      <c r="V9" s="65" t="e">
        <f t="shared" ca="1" si="73"/>
        <v>#REF!</v>
      </c>
      <c r="W9" s="65" t="e">
        <f t="shared" ca="1" si="76"/>
        <v>#REF!</v>
      </c>
      <c r="X9" s="65" t="e">
        <f t="shared" ca="1" si="76"/>
        <v>#REF!</v>
      </c>
      <c r="Y9" s="65" t="e">
        <f t="shared" ca="1" si="76"/>
        <v>#REF!</v>
      </c>
      <c r="Z9" s="65" t="e">
        <f t="shared" ca="1" si="76"/>
        <v>#REF!</v>
      </c>
      <c r="AA9" s="65" t="e">
        <f t="shared" ca="1" si="76"/>
        <v>#REF!</v>
      </c>
      <c r="AB9" s="65" t="e">
        <f t="shared" ca="1" si="76"/>
        <v>#REF!</v>
      </c>
      <c r="AC9" s="65" t="e">
        <f t="shared" ca="1" si="76"/>
        <v>#REF!</v>
      </c>
      <c r="AD9" s="65" t="e">
        <f t="shared" ca="1" si="76"/>
        <v>#REF!</v>
      </c>
      <c r="AE9" s="65" t="e">
        <f t="shared" ca="1" si="76"/>
        <v>#REF!</v>
      </c>
      <c r="AF9" s="65" t="e">
        <f t="shared" ca="1" si="76"/>
        <v>#REF!</v>
      </c>
      <c r="AG9" s="65" t="e">
        <f t="shared" ca="1" si="76"/>
        <v>#REF!</v>
      </c>
      <c r="AH9" s="65" t="e">
        <f t="shared" ca="1" si="76"/>
        <v>#REF!</v>
      </c>
      <c r="AI9" s="65" t="e">
        <f t="shared" ca="1" si="76"/>
        <v>#REF!</v>
      </c>
      <c r="AJ9" s="65" t="e">
        <f t="shared" ca="1" si="76"/>
        <v>#REF!</v>
      </c>
      <c r="AK9" s="65" t="e">
        <f t="shared" ca="1" si="76"/>
        <v>#REF!</v>
      </c>
      <c r="AL9" s="65" t="e">
        <f t="shared" ca="1" si="76"/>
        <v>#REF!</v>
      </c>
      <c r="AM9" s="65" t="e">
        <f t="shared" ca="1" si="77"/>
        <v>#REF!</v>
      </c>
      <c r="AN9" s="65" t="e">
        <f t="shared" ca="1" si="77"/>
        <v>#REF!</v>
      </c>
      <c r="AO9" s="65" t="e">
        <f t="shared" ca="1" si="77"/>
        <v>#REF!</v>
      </c>
      <c r="AP9" s="65" t="e">
        <f t="shared" ca="1" si="77"/>
        <v>#REF!</v>
      </c>
      <c r="AQ9" s="65" t="e">
        <f t="shared" ca="1" si="77"/>
        <v>#REF!</v>
      </c>
      <c r="AR9" s="65" t="e">
        <f t="shared" ca="1" si="77"/>
        <v>#REF!</v>
      </c>
      <c r="AS9" s="65" t="e">
        <f t="shared" ca="1" si="77"/>
        <v>#REF!</v>
      </c>
      <c r="AT9" s="65" t="e">
        <f t="shared" ca="1" si="77"/>
        <v>#REF!</v>
      </c>
      <c r="AU9" s="65" t="e">
        <f t="shared" ca="1" si="77"/>
        <v>#REF!</v>
      </c>
      <c r="AV9" s="65" t="e">
        <f t="shared" ca="1" si="77"/>
        <v>#REF!</v>
      </c>
      <c r="AW9" s="65" t="e">
        <f t="shared" ca="1" si="77"/>
        <v>#REF!</v>
      </c>
      <c r="AX9" s="65" t="e">
        <f t="shared" ca="1" si="77"/>
        <v>#REF!</v>
      </c>
      <c r="AY9" s="65" t="e">
        <f t="shared" ca="1" si="77"/>
        <v>#REF!</v>
      </c>
      <c r="AZ9" s="65" t="e">
        <f t="shared" ca="1" si="77"/>
        <v>#REF!</v>
      </c>
      <c r="BA9" s="65" t="e">
        <f t="shared" ca="1" si="77"/>
        <v>#REF!</v>
      </c>
      <c r="BB9" s="65" t="e">
        <f t="shared" ca="1" si="77"/>
        <v>#REF!</v>
      </c>
      <c r="BC9" s="65" t="e">
        <f t="shared" ca="1" si="78"/>
        <v>#REF!</v>
      </c>
      <c r="BD9" s="65" t="e">
        <f t="shared" ca="1" si="78"/>
        <v>#REF!</v>
      </c>
      <c r="BE9" s="65" t="e">
        <f t="shared" ca="1" si="78"/>
        <v>#REF!</v>
      </c>
      <c r="BF9" s="65" t="e">
        <f t="shared" ca="1" si="78"/>
        <v>#REF!</v>
      </c>
      <c r="BG9" s="65" t="e">
        <f t="shared" ca="1" si="78"/>
        <v>#REF!</v>
      </c>
      <c r="BH9" s="65" t="e">
        <f t="shared" ca="1" si="78"/>
        <v>#REF!</v>
      </c>
      <c r="BI9" s="65" t="e">
        <f t="shared" ca="1" si="78"/>
        <v>#REF!</v>
      </c>
      <c r="BJ9" s="65" t="e">
        <f t="shared" ca="1" si="78"/>
        <v>#REF!</v>
      </c>
      <c r="BK9" s="65" t="e">
        <f t="shared" ca="1" si="78"/>
        <v>#REF!</v>
      </c>
      <c r="BL9" s="65" t="e">
        <f t="shared" ca="1" si="78"/>
        <v>#REF!</v>
      </c>
      <c r="BM9" s="65" t="e">
        <f t="shared" ca="1" si="78"/>
        <v>#REF!</v>
      </c>
      <c r="BN9" s="65" t="e">
        <f t="shared" ca="1" si="78"/>
        <v>#REF!</v>
      </c>
      <c r="BO9" s="65" t="e">
        <f t="shared" ca="1" si="78"/>
        <v>#REF!</v>
      </c>
      <c r="BP9" s="89">
        <v>20</v>
      </c>
      <c r="BQ9" s="46">
        <f t="shared" ca="1" si="1"/>
        <v>0</v>
      </c>
      <c r="BR9" s="54">
        <f t="shared" ca="1" si="2"/>
        <v>0</v>
      </c>
      <c r="BS9" s="54">
        <f t="shared" ca="1" si="3"/>
        <v>0</v>
      </c>
      <c r="BT9" s="54">
        <f t="shared" ca="1" si="4"/>
        <v>0</v>
      </c>
      <c r="BU9" s="54">
        <f t="shared" ca="1" si="5"/>
        <v>0</v>
      </c>
      <c r="BV9" s="54">
        <f t="shared" ca="1" si="6"/>
        <v>0</v>
      </c>
      <c r="BW9" s="92">
        <f t="shared" ca="1" si="7"/>
        <v>0</v>
      </c>
      <c r="BX9" s="91">
        <f t="shared" ca="1" si="8"/>
        <v>0</v>
      </c>
      <c r="BY9" s="54">
        <f t="shared" ca="1" si="9"/>
        <v>0</v>
      </c>
      <c r="BZ9" s="54">
        <f t="shared" ca="1" si="10"/>
        <v>0</v>
      </c>
      <c r="CA9" s="54">
        <f t="shared" ca="1" si="11"/>
        <v>0</v>
      </c>
      <c r="CB9" s="54">
        <f t="shared" ca="1" si="12"/>
        <v>0</v>
      </c>
      <c r="CC9" s="54">
        <f t="shared" ca="1" si="13"/>
        <v>0</v>
      </c>
      <c r="CD9" s="93">
        <f t="shared" ca="1" si="14"/>
        <v>0</v>
      </c>
      <c r="CE9" s="91" t="e">
        <f t="shared" ca="1" si="74"/>
        <v>#REF!</v>
      </c>
      <c r="CF9" s="46" t="e">
        <f t="shared" ca="1" si="15"/>
        <v>#REF!</v>
      </c>
      <c r="CG9" s="46" t="e">
        <f t="shared" ca="1" si="75"/>
        <v>#REF!</v>
      </c>
      <c r="CH9" s="46" t="e">
        <f t="shared" ca="1" si="16"/>
        <v>#REF!</v>
      </c>
      <c r="CI9" s="46" t="e">
        <f t="shared" ca="1" si="17"/>
        <v>#REF!</v>
      </c>
      <c r="CJ9" s="46" t="e">
        <f t="shared" ca="1" si="18"/>
        <v>#REF!</v>
      </c>
      <c r="CK9" s="46" t="e">
        <f t="shared" ca="1" si="19"/>
        <v>#REF!</v>
      </c>
      <c r="CL9" s="88" t="e">
        <f t="shared" ca="1" si="20"/>
        <v>#REF!</v>
      </c>
      <c r="CM9" s="76" t="e">
        <f t="shared" ca="1" si="21"/>
        <v>#REF!</v>
      </c>
      <c r="CN9" s="76" t="e">
        <f t="shared" ca="1" si="22"/>
        <v>#REF!</v>
      </c>
      <c r="CO9" s="76" t="e">
        <f t="shared" ca="1" si="23"/>
        <v>#REF!</v>
      </c>
      <c r="CP9" s="76" t="e">
        <f t="shared" ca="1" si="24"/>
        <v>#REF!</v>
      </c>
      <c r="CQ9" s="76" t="e">
        <f t="shared" ca="1" si="25"/>
        <v>#REF!</v>
      </c>
      <c r="CR9" s="76" t="e">
        <f t="shared" ca="1" si="26"/>
        <v>#REF!</v>
      </c>
      <c r="CS9" s="76" t="e">
        <f t="shared" ca="1" si="27"/>
        <v>#REF!</v>
      </c>
      <c r="CT9" s="76" t="e">
        <f t="shared" ca="1" si="28"/>
        <v>#REF!</v>
      </c>
      <c r="CU9" s="76" t="e">
        <f t="shared" ca="1" si="29"/>
        <v>#REF!</v>
      </c>
      <c r="CV9" s="76" t="e">
        <f t="shared" ca="1" si="30"/>
        <v>#REF!</v>
      </c>
      <c r="CW9" s="76" t="e">
        <f t="shared" ca="1" si="31"/>
        <v>#REF!</v>
      </c>
      <c r="CX9" s="76" t="e">
        <f t="shared" ca="1" si="32"/>
        <v>#REF!</v>
      </c>
      <c r="CY9" s="76" t="e">
        <f t="shared" ca="1" si="33"/>
        <v>#REF!</v>
      </c>
      <c r="CZ9" s="76" t="e">
        <f t="shared" ca="1" si="34"/>
        <v>#REF!</v>
      </c>
      <c r="DA9" s="76" t="e">
        <f t="shared" ca="1" si="35"/>
        <v>#REF!</v>
      </c>
      <c r="DB9" s="76" t="e">
        <f t="shared" ca="1" si="36"/>
        <v>#REF!</v>
      </c>
      <c r="DC9" s="76" t="e">
        <f t="shared" ca="1" si="37"/>
        <v>#REF!</v>
      </c>
      <c r="DD9" s="76" t="e">
        <f t="shared" ca="1" si="38"/>
        <v>#REF!</v>
      </c>
      <c r="DE9" s="76" t="e">
        <f t="shared" ca="1" si="39"/>
        <v>#REF!</v>
      </c>
      <c r="DF9" s="76" t="e">
        <f t="shared" ca="1" si="40"/>
        <v>#REF!</v>
      </c>
      <c r="DG9" s="76" t="e">
        <f t="shared" ca="1" si="41"/>
        <v>#REF!</v>
      </c>
      <c r="DH9" s="76" t="e">
        <f t="shared" ca="1" si="42"/>
        <v>#REF!</v>
      </c>
      <c r="DI9" s="76" t="e">
        <f t="shared" ca="1" si="43"/>
        <v>#REF!</v>
      </c>
      <c r="DJ9" s="76" t="e">
        <f t="shared" ca="1" si="44"/>
        <v>#REF!</v>
      </c>
      <c r="DK9" s="76" t="e">
        <f t="shared" ca="1" si="45"/>
        <v>#REF!</v>
      </c>
      <c r="DL9" s="76" t="e">
        <f t="shared" ca="1" si="46"/>
        <v>#REF!</v>
      </c>
      <c r="DM9" s="76" t="e">
        <f t="shared" ca="1" si="47"/>
        <v>#REF!</v>
      </c>
      <c r="DN9" s="76" t="e">
        <f t="shared" ca="1" si="48"/>
        <v>#REF!</v>
      </c>
      <c r="DO9" s="76" t="e">
        <f t="shared" ca="1" si="49"/>
        <v>#REF!</v>
      </c>
      <c r="DP9" s="76" t="e">
        <f t="shared" ca="1" si="50"/>
        <v>#REF!</v>
      </c>
      <c r="DQ9" s="76" t="e">
        <f t="shared" ca="1" si="51"/>
        <v>#REF!</v>
      </c>
      <c r="DR9" s="76" t="e">
        <f t="shared" ca="1" si="52"/>
        <v>#REF!</v>
      </c>
      <c r="DS9" s="76" t="e">
        <f t="shared" ca="1" si="53"/>
        <v>#REF!</v>
      </c>
      <c r="DT9" s="76" t="e">
        <f t="shared" ca="1" si="54"/>
        <v>#REF!</v>
      </c>
      <c r="DU9" s="76" t="e">
        <f t="shared" ca="1" si="55"/>
        <v>#REF!</v>
      </c>
      <c r="DV9" s="76" t="e">
        <f t="shared" ca="1" si="56"/>
        <v>#REF!</v>
      </c>
      <c r="DW9" s="76" t="e">
        <f t="shared" ca="1" si="57"/>
        <v>#REF!</v>
      </c>
      <c r="DX9" s="76" t="e">
        <f t="shared" ca="1" si="58"/>
        <v>#REF!</v>
      </c>
      <c r="DY9" s="76" t="e">
        <f t="shared" ca="1" si="59"/>
        <v>#REF!</v>
      </c>
      <c r="DZ9" s="76" t="e">
        <f t="shared" ca="1" si="60"/>
        <v>#REF!</v>
      </c>
      <c r="EA9" s="76" t="e">
        <f t="shared" ca="1" si="61"/>
        <v>#REF!</v>
      </c>
      <c r="EB9" s="76" t="e">
        <f t="shared" ca="1" si="62"/>
        <v>#REF!</v>
      </c>
      <c r="EC9" s="76" t="e">
        <f t="shared" ca="1" si="63"/>
        <v>#REF!</v>
      </c>
      <c r="ED9" s="76" t="e">
        <f t="shared" ca="1" si="64"/>
        <v>#REF!</v>
      </c>
      <c r="EE9" s="76" t="e">
        <f t="shared" ca="1" si="65"/>
        <v>#REF!</v>
      </c>
      <c r="EF9" s="76" t="e">
        <f t="shared" ca="1" si="66"/>
        <v>#REF!</v>
      </c>
      <c r="EG9" s="76" t="e">
        <f t="shared" ca="1" si="67"/>
        <v>#REF!</v>
      </c>
      <c r="EH9" s="76" t="e">
        <f t="shared" ca="1" si="68"/>
        <v>#REF!</v>
      </c>
      <c r="EI9" s="76" t="e">
        <f t="shared" ca="1" si="69"/>
        <v>#REF!</v>
      </c>
      <c r="EJ9" s="76" t="e">
        <f t="shared" ca="1" si="70"/>
        <v>#REF!</v>
      </c>
      <c r="EK9" s="76" t="e">
        <f t="shared" ca="1" si="71"/>
        <v>#REF!</v>
      </c>
    </row>
    <row r="10" spans="1:141" hidden="1" x14ac:dyDescent="0.25">
      <c r="A10" s="46" t="str">
        <f>Графики!A83</f>
        <v>П15.01.05 Сварщик (ЭГСР)(2015)9 кл., очная</v>
      </c>
      <c r="B10" s="46" t="s">
        <v>320</v>
      </c>
      <c r="C10" s="46" t="s">
        <v>211</v>
      </c>
      <c r="D10" s="64" t="e">
        <f t="shared" ca="1" si="72"/>
        <v>#REF!</v>
      </c>
      <c r="E10" s="46">
        <v>1</v>
      </c>
      <c r="F10" s="72" t="s">
        <v>289</v>
      </c>
      <c r="G10" s="65" t="e">
        <f t="shared" ca="1" si="73"/>
        <v>#REF!</v>
      </c>
      <c r="H10" s="65" t="e">
        <f t="shared" ca="1" si="73"/>
        <v>#REF!</v>
      </c>
      <c r="I10" s="65" t="e">
        <f t="shared" ca="1" si="73"/>
        <v>#REF!</v>
      </c>
      <c r="J10" s="65" t="e">
        <f t="shared" ca="1" si="73"/>
        <v>#REF!</v>
      </c>
      <c r="K10" s="65" t="e">
        <f t="shared" ca="1" si="73"/>
        <v>#REF!</v>
      </c>
      <c r="L10" s="65" t="e">
        <f t="shared" ca="1" si="73"/>
        <v>#REF!</v>
      </c>
      <c r="M10" s="65" t="e">
        <f t="shared" ca="1" si="73"/>
        <v>#REF!</v>
      </c>
      <c r="N10" s="65" t="e">
        <f t="shared" ca="1" si="73"/>
        <v>#REF!</v>
      </c>
      <c r="O10" s="65" t="e">
        <f t="shared" ca="1" si="73"/>
        <v>#REF!</v>
      </c>
      <c r="P10" s="65" t="e">
        <f t="shared" ca="1" si="73"/>
        <v>#REF!</v>
      </c>
      <c r="Q10" s="65" t="e">
        <f t="shared" ca="1" si="73"/>
        <v>#REF!</v>
      </c>
      <c r="R10" s="65" t="e">
        <f t="shared" ca="1" si="73"/>
        <v>#REF!</v>
      </c>
      <c r="S10" s="65" t="e">
        <f t="shared" ca="1" si="73"/>
        <v>#REF!</v>
      </c>
      <c r="T10" s="65" t="e">
        <f t="shared" ca="1" si="73"/>
        <v>#REF!</v>
      </c>
      <c r="U10" s="65" t="e">
        <f t="shared" ca="1" si="73"/>
        <v>#REF!</v>
      </c>
      <c r="V10" s="65" t="e">
        <f t="shared" ca="1" si="73"/>
        <v>#REF!</v>
      </c>
      <c r="W10" s="65" t="e">
        <f t="shared" ca="1" si="76"/>
        <v>#REF!</v>
      </c>
      <c r="X10" s="65" t="e">
        <f t="shared" ca="1" si="76"/>
        <v>#REF!</v>
      </c>
      <c r="Y10" s="65" t="e">
        <f t="shared" ca="1" si="76"/>
        <v>#REF!</v>
      </c>
      <c r="Z10" s="65" t="e">
        <f t="shared" ca="1" si="76"/>
        <v>#REF!</v>
      </c>
      <c r="AA10" s="65" t="e">
        <f t="shared" ca="1" si="76"/>
        <v>#REF!</v>
      </c>
      <c r="AB10" s="65" t="e">
        <f t="shared" ca="1" si="76"/>
        <v>#REF!</v>
      </c>
      <c r="AC10" s="65" t="e">
        <f t="shared" ca="1" si="76"/>
        <v>#REF!</v>
      </c>
      <c r="AD10" s="65" t="e">
        <f t="shared" ca="1" si="76"/>
        <v>#REF!</v>
      </c>
      <c r="AE10" s="65" t="e">
        <f t="shared" ca="1" si="76"/>
        <v>#REF!</v>
      </c>
      <c r="AF10" s="65" t="e">
        <f t="shared" ca="1" si="76"/>
        <v>#REF!</v>
      </c>
      <c r="AG10" s="65" t="e">
        <f t="shared" ca="1" si="76"/>
        <v>#REF!</v>
      </c>
      <c r="AH10" s="65" t="e">
        <f t="shared" ca="1" si="76"/>
        <v>#REF!</v>
      </c>
      <c r="AI10" s="65" t="e">
        <f t="shared" ca="1" si="76"/>
        <v>#REF!</v>
      </c>
      <c r="AJ10" s="65" t="e">
        <f t="shared" ca="1" si="76"/>
        <v>#REF!</v>
      </c>
      <c r="AK10" s="65" t="e">
        <f t="shared" ca="1" si="76"/>
        <v>#REF!</v>
      </c>
      <c r="AL10" s="65" t="e">
        <f t="shared" ca="1" si="76"/>
        <v>#REF!</v>
      </c>
      <c r="AM10" s="65" t="e">
        <f t="shared" ca="1" si="77"/>
        <v>#REF!</v>
      </c>
      <c r="AN10" s="65" t="e">
        <f t="shared" ca="1" si="77"/>
        <v>#REF!</v>
      </c>
      <c r="AO10" s="65" t="e">
        <f t="shared" ca="1" si="77"/>
        <v>#REF!</v>
      </c>
      <c r="AP10" s="65" t="e">
        <f t="shared" ca="1" si="77"/>
        <v>#REF!</v>
      </c>
      <c r="AQ10" s="65" t="e">
        <f t="shared" ca="1" si="77"/>
        <v>#REF!</v>
      </c>
      <c r="AR10" s="65" t="e">
        <f t="shared" ca="1" si="77"/>
        <v>#REF!</v>
      </c>
      <c r="AS10" s="65" t="e">
        <f t="shared" ca="1" si="77"/>
        <v>#REF!</v>
      </c>
      <c r="AT10" s="65" t="e">
        <f t="shared" ca="1" si="77"/>
        <v>#REF!</v>
      </c>
      <c r="AU10" s="65" t="e">
        <f t="shared" ca="1" si="77"/>
        <v>#REF!</v>
      </c>
      <c r="AV10" s="65" t="e">
        <f t="shared" ca="1" si="77"/>
        <v>#REF!</v>
      </c>
      <c r="AW10" s="65" t="e">
        <f t="shared" ca="1" si="77"/>
        <v>#REF!</v>
      </c>
      <c r="AX10" s="65" t="e">
        <f t="shared" ca="1" si="77"/>
        <v>#REF!</v>
      </c>
      <c r="AY10" s="65" t="e">
        <f t="shared" ca="1" si="77"/>
        <v>#REF!</v>
      </c>
      <c r="AZ10" s="65" t="e">
        <f t="shared" ca="1" si="77"/>
        <v>#REF!</v>
      </c>
      <c r="BA10" s="65" t="e">
        <f t="shared" ca="1" si="77"/>
        <v>#REF!</v>
      </c>
      <c r="BB10" s="65" t="e">
        <f t="shared" ca="1" si="77"/>
        <v>#REF!</v>
      </c>
      <c r="BC10" s="65" t="e">
        <f t="shared" ca="1" si="78"/>
        <v>#REF!</v>
      </c>
      <c r="BD10" s="65" t="e">
        <f t="shared" ca="1" si="78"/>
        <v>#REF!</v>
      </c>
      <c r="BE10" s="65" t="e">
        <f t="shared" ca="1" si="78"/>
        <v>#REF!</v>
      </c>
      <c r="BF10" s="65" t="e">
        <f t="shared" ca="1" si="78"/>
        <v>#REF!</v>
      </c>
      <c r="BG10" s="65" t="e">
        <f t="shared" ca="1" si="78"/>
        <v>#REF!</v>
      </c>
      <c r="BH10" s="65" t="e">
        <f t="shared" ca="1" si="78"/>
        <v>#REF!</v>
      </c>
      <c r="BI10" s="65" t="e">
        <f t="shared" ca="1" si="78"/>
        <v>#REF!</v>
      </c>
      <c r="BJ10" s="65" t="e">
        <f t="shared" ca="1" si="78"/>
        <v>#REF!</v>
      </c>
      <c r="BK10" s="65" t="e">
        <f t="shared" ca="1" si="78"/>
        <v>#REF!</v>
      </c>
      <c r="BL10" s="65" t="e">
        <f t="shared" ca="1" si="78"/>
        <v>#REF!</v>
      </c>
      <c r="BM10" s="65" t="e">
        <f t="shared" ca="1" si="78"/>
        <v>#REF!</v>
      </c>
      <c r="BN10" s="65" t="e">
        <f t="shared" ca="1" si="78"/>
        <v>#REF!</v>
      </c>
      <c r="BO10" s="65" t="e">
        <f t="shared" ca="1" si="78"/>
        <v>#REF!</v>
      </c>
      <c r="BP10" s="89">
        <v>20</v>
      </c>
      <c r="BQ10" s="46">
        <f t="shared" ca="1" si="1"/>
        <v>0</v>
      </c>
      <c r="BR10" s="54">
        <f t="shared" ca="1" si="2"/>
        <v>0</v>
      </c>
      <c r="BS10" s="54">
        <f t="shared" ca="1" si="3"/>
        <v>0</v>
      </c>
      <c r="BT10" s="54">
        <f t="shared" ca="1" si="4"/>
        <v>0</v>
      </c>
      <c r="BU10" s="54">
        <f t="shared" ca="1" si="5"/>
        <v>0</v>
      </c>
      <c r="BV10" s="54">
        <f t="shared" ca="1" si="6"/>
        <v>0</v>
      </c>
      <c r="BW10" s="92">
        <f t="shared" ca="1" si="7"/>
        <v>0</v>
      </c>
      <c r="BX10" s="91">
        <f t="shared" ca="1" si="8"/>
        <v>0</v>
      </c>
      <c r="BY10" s="54">
        <f t="shared" ca="1" si="9"/>
        <v>0</v>
      </c>
      <c r="BZ10" s="54">
        <f t="shared" ca="1" si="10"/>
        <v>0</v>
      </c>
      <c r="CA10" s="54">
        <f t="shared" ca="1" si="11"/>
        <v>0</v>
      </c>
      <c r="CB10" s="54">
        <f t="shared" ca="1" si="12"/>
        <v>0</v>
      </c>
      <c r="CC10" s="54">
        <f t="shared" ca="1" si="13"/>
        <v>0</v>
      </c>
      <c r="CD10" s="93">
        <f t="shared" ca="1" si="14"/>
        <v>0</v>
      </c>
      <c r="CE10" s="91" t="e">
        <f t="shared" ca="1" si="74"/>
        <v>#REF!</v>
      </c>
      <c r="CF10" s="46" t="e">
        <f t="shared" ca="1" si="15"/>
        <v>#REF!</v>
      </c>
      <c r="CG10" s="46" t="e">
        <f t="shared" ca="1" si="75"/>
        <v>#REF!</v>
      </c>
      <c r="CH10" s="46" t="e">
        <f t="shared" ca="1" si="16"/>
        <v>#REF!</v>
      </c>
      <c r="CI10" s="46" t="e">
        <f t="shared" ca="1" si="17"/>
        <v>#REF!</v>
      </c>
      <c r="CJ10" s="46" t="e">
        <f t="shared" ca="1" si="18"/>
        <v>#REF!</v>
      </c>
      <c r="CK10" s="46" t="e">
        <f t="shared" ca="1" si="19"/>
        <v>#REF!</v>
      </c>
      <c r="CL10" s="88" t="e">
        <f t="shared" ca="1" si="20"/>
        <v>#REF!</v>
      </c>
      <c r="CM10" s="76" t="e">
        <f t="shared" ca="1" si="21"/>
        <v>#REF!</v>
      </c>
      <c r="CN10" s="76" t="e">
        <f t="shared" ca="1" si="22"/>
        <v>#REF!</v>
      </c>
      <c r="CO10" s="76" t="e">
        <f t="shared" ca="1" si="23"/>
        <v>#REF!</v>
      </c>
      <c r="CP10" s="76" t="e">
        <f t="shared" ca="1" si="24"/>
        <v>#REF!</v>
      </c>
      <c r="CQ10" s="76" t="e">
        <f t="shared" ca="1" si="25"/>
        <v>#REF!</v>
      </c>
      <c r="CR10" s="76" t="e">
        <f t="shared" ca="1" si="26"/>
        <v>#REF!</v>
      </c>
      <c r="CS10" s="76" t="e">
        <f t="shared" ca="1" si="27"/>
        <v>#REF!</v>
      </c>
      <c r="CT10" s="76" t="e">
        <f t="shared" ca="1" si="28"/>
        <v>#REF!</v>
      </c>
      <c r="CU10" s="76" t="e">
        <f t="shared" ca="1" si="29"/>
        <v>#REF!</v>
      </c>
      <c r="CV10" s="76" t="e">
        <f t="shared" ca="1" si="30"/>
        <v>#REF!</v>
      </c>
      <c r="CW10" s="76" t="e">
        <f t="shared" ca="1" si="31"/>
        <v>#REF!</v>
      </c>
      <c r="CX10" s="76" t="e">
        <f t="shared" ca="1" si="32"/>
        <v>#REF!</v>
      </c>
      <c r="CY10" s="76" t="e">
        <f t="shared" ca="1" si="33"/>
        <v>#REF!</v>
      </c>
      <c r="CZ10" s="76" t="e">
        <f t="shared" ca="1" si="34"/>
        <v>#REF!</v>
      </c>
      <c r="DA10" s="76" t="e">
        <f t="shared" ca="1" si="35"/>
        <v>#REF!</v>
      </c>
      <c r="DB10" s="76" t="e">
        <f t="shared" ca="1" si="36"/>
        <v>#REF!</v>
      </c>
      <c r="DC10" s="76" t="e">
        <f t="shared" ca="1" si="37"/>
        <v>#REF!</v>
      </c>
      <c r="DD10" s="76" t="e">
        <f t="shared" ca="1" si="38"/>
        <v>#REF!</v>
      </c>
      <c r="DE10" s="76" t="e">
        <f t="shared" ca="1" si="39"/>
        <v>#REF!</v>
      </c>
      <c r="DF10" s="76" t="e">
        <f t="shared" ca="1" si="40"/>
        <v>#REF!</v>
      </c>
      <c r="DG10" s="76" t="e">
        <f t="shared" ca="1" si="41"/>
        <v>#REF!</v>
      </c>
      <c r="DH10" s="76" t="e">
        <f t="shared" ca="1" si="42"/>
        <v>#REF!</v>
      </c>
      <c r="DI10" s="76" t="e">
        <f t="shared" ca="1" si="43"/>
        <v>#REF!</v>
      </c>
      <c r="DJ10" s="76" t="e">
        <f t="shared" ca="1" si="44"/>
        <v>#REF!</v>
      </c>
      <c r="DK10" s="76" t="e">
        <f t="shared" ca="1" si="45"/>
        <v>#REF!</v>
      </c>
      <c r="DL10" s="76" t="e">
        <f t="shared" ca="1" si="46"/>
        <v>#REF!</v>
      </c>
      <c r="DM10" s="76" t="e">
        <f t="shared" ca="1" si="47"/>
        <v>#REF!</v>
      </c>
      <c r="DN10" s="76" t="e">
        <f t="shared" ca="1" si="48"/>
        <v>#REF!</v>
      </c>
      <c r="DO10" s="76" t="e">
        <f t="shared" ca="1" si="49"/>
        <v>#REF!</v>
      </c>
      <c r="DP10" s="76" t="e">
        <f t="shared" ca="1" si="50"/>
        <v>#REF!</v>
      </c>
      <c r="DQ10" s="76" t="e">
        <f t="shared" ca="1" si="51"/>
        <v>#REF!</v>
      </c>
      <c r="DR10" s="76" t="e">
        <f t="shared" ca="1" si="52"/>
        <v>#REF!</v>
      </c>
      <c r="DS10" s="76" t="e">
        <f t="shared" ca="1" si="53"/>
        <v>#REF!</v>
      </c>
      <c r="DT10" s="76" t="e">
        <f t="shared" ca="1" si="54"/>
        <v>#REF!</v>
      </c>
      <c r="DU10" s="76" t="e">
        <f t="shared" ca="1" si="55"/>
        <v>#REF!</v>
      </c>
      <c r="DV10" s="76" t="e">
        <f t="shared" ca="1" si="56"/>
        <v>#REF!</v>
      </c>
      <c r="DW10" s="76" t="e">
        <f t="shared" ca="1" si="57"/>
        <v>#REF!</v>
      </c>
      <c r="DX10" s="76" t="e">
        <f t="shared" ca="1" si="58"/>
        <v>#REF!</v>
      </c>
      <c r="DY10" s="76" t="e">
        <f t="shared" ca="1" si="59"/>
        <v>#REF!</v>
      </c>
      <c r="DZ10" s="76" t="e">
        <f t="shared" ca="1" si="60"/>
        <v>#REF!</v>
      </c>
      <c r="EA10" s="76" t="e">
        <f t="shared" ca="1" si="61"/>
        <v>#REF!</v>
      </c>
      <c r="EB10" s="76" t="e">
        <f t="shared" ca="1" si="62"/>
        <v>#REF!</v>
      </c>
      <c r="EC10" s="76" t="e">
        <f t="shared" ca="1" si="63"/>
        <v>#REF!</v>
      </c>
      <c r="ED10" s="76" t="e">
        <f t="shared" ca="1" si="64"/>
        <v>#REF!</v>
      </c>
      <c r="EE10" s="76" t="e">
        <f t="shared" ca="1" si="65"/>
        <v>#REF!</v>
      </c>
      <c r="EF10" s="76" t="e">
        <f t="shared" ca="1" si="66"/>
        <v>#REF!</v>
      </c>
      <c r="EG10" s="76" t="e">
        <f t="shared" ca="1" si="67"/>
        <v>#REF!</v>
      </c>
      <c r="EH10" s="76" t="e">
        <f t="shared" ca="1" si="68"/>
        <v>#REF!</v>
      </c>
      <c r="EI10" s="76" t="e">
        <f t="shared" ca="1" si="69"/>
        <v>#REF!</v>
      </c>
      <c r="EJ10" s="76" t="e">
        <f t="shared" ca="1" si="70"/>
        <v>#REF!</v>
      </c>
      <c r="EK10" s="76" t="e">
        <f t="shared" ca="1" si="71"/>
        <v>#REF!</v>
      </c>
    </row>
    <row r="11" spans="1:141" hidden="1" x14ac:dyDescent="0.25">
      <c r="A11" s="46" t="str">
        <f>Графики!A84</f>
        <v>П15.01.25 Станочник (МО)(2015)9 кл., очная</v>
      </c>
      <c r="B11" s="46" t="s">
        <v>320</v>
      </c>
      <c r="C11" s="46" t="s">
        <v>211</v>
      </c>
      <c r="D11" s="64" t="e">
        <f t="shared" ca="1" si="72"/>
        <v>#REF!</v>
      </c>
      <c r="E11" s="46">
        <v>1</v>
      </c>
      <c r="F11" s="72" t="s">
        <v>286</v>
      </c>
      <c r="G11" s="65" t="e">
        <f t="shared" ca="1" si="73"/>
        <v>#REF!</v>
      </c>
      <c r="H11" s="65" t="e">
        <f t="shared" ca="1" si="73"/>
        <v>#REF!</v>
      </c>
      <c r="I11" s="65" t="e">
        <f t="shared" ca="1" si="73"/>
        <v>#REF!</v>
      </c>
      <c r="J11" s="65" t="e">
        <f t="shared" ca="1" si="73"/>
        <v>#REF!</v>
      </c>
      <c r="K11" s="65" t="e">
        <f t="shared" ca="1" si="73"/>
        <v>#REF!</v>
      </c>
      <c r="L11" s="65" t="e">
        <f t="shared" ca="1" si="73"/>
        <v>#REF!</v>
      </c>
      <c r="M11" s="65" t="e">
        <f t="shared" ca="1" si="73"/>
        <v>#REF!</v>
      </c>
      <c r="N11" s="65" t="e">
        <f t="shared" ca="1" si="73"/>
        <v>#REF!</v>
      </c>
      <c r="O11" s="65" t="e">
        <f t="shared" ca="1" si="73"/>
        <v>#REF!</v>
      </c>
      <c r="P11" s="65" t="e">
        <f t="shared" ca="1" si="73"/>
        <v>#REF!</v>
      </c>
      <c r="Q11" s="65" t="e">
        <f t="shared" ca="1" si="73"/>
        <v>#REF!</v>
      </c>
      <c r="R11" s="65" t="e">
        <f t="shared" ca="1" si="73"/>
        <v>#REF!</v>
      </c>
      <c r="S11" s="65" t="e">
        <f t="shared" ca="1" si="73"/>
        <v>#REF!</v>
      </c>
      <c r="T11" s="65" t="e">
        <f t="shared" ca="1" si="73"/>
        <v>#REF!</v>
      </c>
      <c r="U11" s="65" t="e">
        <f t="shared" ca="1" si="73"/>
        <v>#REF!</v>
      </c>
      <c r="V11" s="65" t="e">
        <f t="shared" ca="1" si="73"/>
        <v>#REF!</v>
      </c>
      <c r="W11" s="65" t="e">
        <f t="shared" ca="1" si="76"/>
        <v>#REF!</v>
      </c>
      <c r="X11" s="65" t="e">
        <f t="shared" ca="1" si="76"/>
        <v>#REF!</v>
      </c>
      <c r="Y11" s="65" t="e">
        <f t="shared" ca="1" si="76"/>
        <v>#REF!</v>
      </c>
      <c r="Z11" s="65" t="e">
        <f t="shared" ca="1" si="76"/>
        <v>#REF!</v>
      </c>
      <c r="AA11" s="65" t="e">
        <f t="shared" ca="1" si="76"/>
        <v>#REF!</v>
      </c>
      <c r="AB11" s="65" t="e">
        <f t="shared" ca="1" si="76"/>
        <v>#REF!</v>
      </c>
      <c r="AC11" s="65" t="e">
        <f t="shared" ca="1" si="76"/>
        <v>#REF!</v>
      </c>
      <c r="AD11" s="65" t="e">
        <f t="shared" ca="1" si="76"/>
        <v>#REF!</v>
      </c>
      <c r="AE11" s="65" t="e">
        <f t="shared" ca="1" si="76"/>
        <v>#REF!</v>
      </c>
      <c r="AF11" s="65" t="e">
        <f t="shared" ca="1" si="76"/>
        <v>#REF!</v>
      </c>
      <c r="AG11" s="65" t="e">
        <f t="shared" ca="1" si="76"/>
        <v>#REF!</v>
      </c>
      <c r="AH11" s="65" t="e">
        <f t="shared" ca="1" si="76"/>
        <v>#REF!</v>
      </c>
      <c r="AI11" s="65" t="e">
        <f t="shared" ca="1" si="76"/>
        <v>#REF!</v>
      </c>
      <c r="AJ11" s="65" t="e">
        <f t="shared" ca="1" si="76"/>
        <v>#REF!</v>
      </c>
      <c r="AK11" s="65" t="e">
        <f t="shared" ca="1" si="76"/>
        <v>#REF!</v>
      </c>
      <c r="AL11" s="65" t="e">
        <f t="shared" ca="1" si="76"/>
        <v>#REF!</v>
      </c>
      <c r="AM11" s="65" t="e">
        <f t="shared" ca="1" si="77"/>
        <v>#REF!</v>
      </c>
      <c r="AN11" s="65" t="e">
        <f t="shared" ca="1" si="77"/>
        <v>#REF!</v>
      </c>
      <c r="AO11" s="65" t="e">
        <f t="shared" ca="1" si="77"/>
        <v>#REF!</v>
      </c>
      <c r="AP11" s="65" t="e">
        <f t="shared" ca="1" si="77"/>
        <v>#REF!</v>
      </c>
      <c r="AQ11" s="65" t="e">
        <f t="shared" ca="1" si="77"/>
        <v>#REF!</v>
      </c>
      <c r="AR11" s="65" t="e">
        <f t="shared" ca="1" si="77"/>
        <v>#REF!</v>
      </c>
      <c r="AS11" s="65" t="e">
        <f t="shared" ca="1" si="77"/>
        <v>#REF!</v>
      </c>
      <c r="AT11" s="65" t="e">
        <f t="shared" ca="1" si="77"/>
        <v>#REF!</v>
      </c>
      <c r="AU11" s="65" t="e">
        <f t="shared" ca="1" si="77"/>
        <v>#REF!</v>
      </c>
      <c r="AV11" s="65" t="e">
        <f t="shared" ca="1" si="77"/>
        <v>#REF!</v>
      </c>
      <c r="AW11" s="65" t="e">
        <f t="shared" ca="1" si="77"/>
        <v>#REF!</v>
      </c>
      <c r="AX11" s="65" t="e">
        <f t="shared" ca="1" si="77"/>
        <v>#REF!</v>
      </c>
      <c r="AY11" s="65" t="e">
        <f t="shared" ca="1" si="77"/>
        <v>#REF!</v>
      </c>
      <c r="AZ11" s="65" t="e">
        <f t="shared" ca="1" si="77"/>
        <v>#REF!</v>
      </c>
      <c r="BA11" s="65" t="e">
        <f t="shared" ca="1" si="77"/>
        <v>#REF!</v>
      </c>
      <c r="BB11" s="65" t="e">
        <f t="shared" ca="1" si="77"/>
        <v>#REF!</v>
      </c>
      <c r="BC11" s="65" t="e">
        <f t="shared" ca="1" si="78"/>
        <v>#REF!</v>
      </c>
      <c r="BD11" s="65" t="e">
        <f t="shared" ca="1" si="78"/>
        <v>#REF!</v>
      </c>
      <c r="BE11" s="65" t="e">
        <f t="shared" ca="1" si="78"/>
        <v>#REF!</v>
      </c>
      <c r="BF11" s="65" t="e">
        <f t="shared" ca="1" si="78"/>
        <v>#REF!</v>
      </c>
      <c r="BG11" s="65" t="e">
        <f t="shared" ca="1" si="78"/>
        <v>#REF!</v>
      </c>
      <c r="BH11" s="65" t="e">
        <f t="shared" ca="1" si="78"/>
        <v>#REF!</v>
      </c>
      <c r="BI11" s="65" t="e">
        <f t="shared" ca="1" si="78"/>
        <v>#REF!</v>
      </c>
      <c r="BJ11" s="65" t="e">
        <f t="shared" ca="1" si="78"/>
        <v>#REF!</v>
      </c>
      <c r="BK11" s="65" t="e">
        <f t="shared" ca="1" si="78"/>
        <v>#REF!</v>
      </c>
      <c r="BL11" s="65" t="e">
        <f t="shared" ca="1" si="78"/>
        <v>#REF!</v>
      </c>
      <c r="BM11" s="65" t="e">
        <f t="shared" ca="1" si="78"/>
        <v>#REF!</v>
      </c>
      <c r="BN11" s="65" t="e">
        <f t="shared" ca="1" si="78"/>
        <v>#REF!</v>
      </c>
      <c r="BO11" s="65" t="e">
        <f t="shared" ca="1" si="78"/>
        <v>#REF!</v>
      </c>
      <c r="BP11" s="89">
        <v>20</v>
      </c>
      <c r="BQ11" s="46">
        <f t="shared" ca="1" si="1"/>
        <v>0</v>
      </c>
      <c r="BR11" s="54">
        <f t="shared" ca="1" si="2"/>
        <v>0</v>
      </c>
      <c r="BS11" s="54">
        <f t="shared" ca="1" si="3"/>
        <v>0</v>
      </c>
      <c r="BT11" s="54">
        <f t="shared" ca="1" si="4"/>
        <v>0</v>
      </c>
      <c r="BU11" s="54">
        <f t="shared" ca="1" si="5"/>
        <v>0</v>
      </c>
      <c r="BV11" s="54">
        <f t="shared" ca="1" si="6"/>
        <v>0</v>
      </c>
      <c r="BW11" s="92">
        <f t="shared" ca="1" si="7"/>
        <v>0</v>
      </c>
      <c r="BX11" s="91">
        <f t="shared" ca="1" si="8"/>
        <v>0</v>
      </c>
      <c r="BY11" s="54">
        <f t="shared" ca="1" si="9"/>
        <v>0</v>
      </c>
      <c r="BZ11" s="54">
        <f t="shared" ca="1" si="10"/>
        <v>0</v>
      </c>
      <c r="CA11" s="54">
        <f t="shared" ca="1" si="11"/>
        <v>0</v>
      </c>
      <c r="CB11" s="54">
        <f t="shared" ca="1" si="12"/>
        <v>0</v>
      </c>
      <c r="CC11" s="54">
        <f t="shared" ca="1" si="13"/>
        <v>0</v>
      </c>
      <c r="CD11" s="93">
        <f t="shared" ca="1" si="14"/>
        <v>0</v>
      </c>
      <c r="CE11" s="91" t="e">
        <f t="shared" ca="1" si="74"/>
        <v>#REF!</v>
      </c>
      <c r="CF11" s="46" t="e">
        <f t="shared" ca="1" si="15"/>
        <v>#REF!</v>
      </c>
      <c r="CG11" s="46" t="e">
        <f t="shared" ca="1" si="75"/>
        <v>#REF!</v>
      </c>
      <c r="CH11" s="46" t="e">
        <f t="shared" ca="1" si="16"/>
        <v>#REF!</v>
      </c>
      <c r="CI11" s="46" t="e">
        <f t="shared" ca="1" si="17"/>
        <v>#REF!</v>
      </c>
      <c r="CJ11" s="46" t="e">
        <f t="shared" ca="1" si="18"/>
        <v>#REF!</v>
      </c>
      <c r="CK11" s="46" t="e">
        <f t="shared" ca="1" si="19"/>
        <v>#REF!</v>
      </c>
      <c r="CL11" s="88" t="e">
        <f t="shared" ca="1" si="20"/>
        <v>#REF!</v>
      </c>
      <c r="CM11" s="76" t="e">
        <f t="shared" ca="1" si="21"/>
        <v>#REF!</v>
      </c>
      <c r="CN11" s="76" t="e">
        <f t="shared" ca="1" si="22"/>
        <v>#REF!</v>
      </c>
      <c r="CO11" s="76" t="e">
        <f t="shared" ca="1" si="23"/>
        <v>#REF!</v>
      </c>
      <c r="CP11" s="76" t="e">
        <f t="shared" ca="1" si="24"/>
        <v>#REF!</v>
      </c>
      <c r="CQ11" s="76" t="e">
        <f t="shared" ca="1" si="25"/>
        <v>#REF!</v>
      </c>
      <c r="CR11" s="76" t="e">
        <f t="shared" ca="1" si="26"/>
        <v>#REF!</v>
      </c>
      <c r="CS11" s="76" t="e">
        <f t="shared" ca="1" si="27"/>
        <v>#REF!</v>
      </c>
      <c r="CT11" s="76" t="e">
        <f t="shared" ca="1" si="28"/>
        <v>#REF!</v>
      </c>
      <c r="CU11" s="76" t="e">
        <f t="shared" ca="1" si="29"/>
        <v>#REF!</v>
      </c>
      <c r="CV11" s="76" t="e">
        <f t="shared" ca="1" si="30"/>
        <v>#REF!</v>
      </c>
      <c r="CW11" s="76" t="e">
        <f t="shared" ca="1" si="31"/>
        <v>#REF!</v>
      </c>
      <c r="CX11" s="76" t="e">
        <f t="shared" ca="1" si="32"/>
        <v>#REF!</v>
      </c>
      <c r="CY11" s="76" t="e">
        <f t="shared" ca="1" si="33"/>
        <v>#REF!</v>
      </c>
      <c r="CZ11" s="76" t="e">
        <f t="shared" ca="1" si="34"/>
        <v>#REF!</v>
      </c>
      <c r="DA11" s="76" t="e">
        <f t="shared" ca="1" si="35"/>
        <v>#REF!</v>
      </c>
      <c r="DB11" s="76" t="e">
        <f t="shared" ca="1" si="36"/>
        <v>#REF!</v>
      </c>
      <c r="DC11" s="76" t="e">
        <f t="shared" ca="1" si="37"/>
        <v>#REF!</v>
      </c>
      <c r="DD11" s="76" t="e">
        <f t="shared" ca="1" si="38"/>
        <v>#REF!</v>
      </c>
      <c r="DE11" s="76" t="e">
        <f t="shared" ca="1" si="39"/>
        <v>#REF!</v>
      </c>
      <c r="DF11" s="76" t="e">
        <f t="shared" ca="1" si="40"/>
        <v>#REF!</v>
      </c>
      <c r="DG11" s="76" t="e">
        <f t="shared" ca="1" si="41"/>
        <v>#REF!</v>
      </c>
      <c r="DH11" s="76" t="e">
        <f t="shared" ca="1" si="42"/>
        <v>#REF!</v>
      </c>
      <c r="DI11" s="76" t="e">
        <f t="shared" ca="1" si="43"/>
        <v>#REF!</v>
      </c>
      <c r="DJ11" s="76" t="e">
        <f t="shared" ca="1" si="44"/>
        <v>#REF!</v>
      </c>
      <c r="DK11" s="76" t="e">
        <f t="shared" ca="1" si="45"/>
        <v>#REF!</v>
      </c>
      <c r="DL11" s="76" t="e">
        <f t="shared" ca="1" si="46"/>
        <v>#REF!</v>
      </c>
      <c r="DM11" s="76" t="e">
        <f t="shared" ca="1" si="47"/>
        <v>#REF!</v>
      </c>
      <c r="DN11" s="76" t="e">
        <f t="shared" ca="1" si="48"/>
        <v>#REF!</v>
      </c>
      <c r="DO11" s="76" t="e">
        <f t="shared" ca="1" si="49"/>
        <v>#REF!</v>
      </c>
      <c r="DP11" s="76" t="e">
        <f t="shared" ca="1" si="50"/>
        <v>#REF!</v>
      </c>
      <c r="DQ11" s="76" t="e">
        <f t="shared" ca="1" si="51"/>
        <v>#REF!</v>
      </c>
      <c r="DR11" s="76" t="e">
        <f t="shared" ca="1" si="52"/>
        <v>#REF!</v>
      </c>
      <c r="DS11" s="76" t="e">
        <f t="shared" ca="1" si="53"/>
        <v>#REF!</v>
      </c>
      <c r="DT11" s="76" t="e">
        <f t="shared" ca="1" si="54"/>
        <v>#REF!</v>
      </c>
      <c r="DU11" s="76" t="e">
        <f t="shared" ca="1" si="55"/>
        <v>#REF!</v>
      </c>
      <c r="DV11" s="76" t="e">
        <f t="shared" ca="1" si="56"/>
        <v>#REF!</v>
      </c>
      <c r="DW11" s="76" t="e">
        <f t="shared" ca="1" si="57"/>
        <v>#REF!</v>
      </c>
      <c r="DX11" s="76" t="e">
        <f t="shared" ca="1" si="58"/>
        <v>#REF!</v>
      </c>
      <c r="DY11" s="76" t="e">
        <f t="shared" ca="1" si="59"/>
        <v>#REF!</v>
      </c>
      <c r="DZ11" s="76" t="e">
        <f t="shared" ca="1" si="60"/>
        <v>#REF!</v>
      </c>
      <c r="EA11" s="76" t="e">
        <f t="shared" ca="1" si="61"/>
        <v>#REF!</v>
      </c>
      <c r="EB11" s="76" t="e">
        <f t="shared" ca="1" si="62"/>
        <v>#REF!</v>
      </c>
      <c r="EC11" s="76" t="e">
        <f t="shared" ca="1" si="63"/>
        <v>#REF!</v>
      </c>
      <c r="ED11" s="76" t="e">
        <f t="shared" ca="1" si="64"/>
        <v>#REF!</v>
      </c>
      <c r="EE11" s="76" t="e">
        <f t="shared" ca="1" si="65"/>
        <v>#REF!</v>
      </c>
      <c r="EF11" s="76" t="e">
        <f t="shared" ca="1" si="66"/>
        <v>#REF!</v>
      </c>
      <c r="EG11" s="76" t="e">
        <f t="shared" ca="1" si="67"/>
        <v>#REF!</v>
      </c>
      <c r="EH11" s="76" t="e">
        <f t="shared" ca="1" si="68"/>
        <v>#REF!</v>
      </c>
      <c r="EI11" s="76" t="e">
        <f t="shared" ca="1" si="69"/>
        <v>#REF!</v>
      </c>
      <c r="EJ11" s="76" t="e">
        <f t="shared" ca="1" si="70"/>
        <v>#REF!</v>
      </c>
      <c r="EK11" s="76" t="e">
        <f t="shared" ca="1" si="71"/>
        <v>#REF!</v>
      </c>
    </row>
    <row r="12" spans="1:141" hidden="1" x14ac:dyDescent="0.25">
      <c r="A12" s="46" t="str">
        <f>Графики!A84</f>
        <v>П15.01.25 Станочник (МО)(2015)9 кл., очная</v>
      </c>
      <c r="B12" s="46" t="s">
        <v>320</v>
      </c>
      <c r="C12" s="46" t="s">
        <v>211</v>
      </c>
      <c r="D12" s="64" t="e">
        <f t="shared" ca="1" si="72"/>
        <v>#REF!</v>
      </c>
      <c r="E12" s="46">
        <v>1</v>
      </c>
      <c r="F12" s="72" t="s">
        <v>294</v>
      </c>
      <c r="G12" s="65" t="e">
        <f t="shared" ca="1" si="73"/>
        <v>#REF!</v>
      </c>
      <c r="H12" s="65" t="e">
        <f t="shared" ca="1" si="73"/>
        <v>#REF!</v>
      </c>
      <c r="I12" s="65" t="e">
        <f t="shared" ca="1" si="73"/>
        <v>#REF!</v>
      </c>
      <c r="J12" s="65" t="e">
        <f t="shared" ca="1" si="73"/>
        <v>#REF!</v>
      </c>
      <c r="K12" s="65" t="e">
        <f t="shared" ca="1" si="73"/>
        <v>#REF!</v>
      </c>
      <c r="L12" s="65" t="e">
        <f t="shared" ca="1" si="73"/>
        <v>#REF!</v>
      </c>
      <c r="M12" s="65" t="e">
        <f t="shared" ca="1" si="73"/>
        <v>#REF!</v>
      </c>
      <c r="N12" s="65" t="e">
        <f t="shared" ca="1" si="73"/>
        <v>#REF!</v>
      </c>
      <c r="O12" s="65" t="e">
        <f t="shared" ca="1" si="73"/>
        <v>#REF!</v>
      </c>
      <c r="P12" s="65" t="e">
        <f t="shared" ca="1" si="73"/>
        <v>#REF!</v>
      </c>
      <c r="Q12" s="65" t="e">
        <f t="shared" ca="1" si="73"/>
        <v>#REF!</v>
      </c>
      <c r="R12" s="65" t="e">
        <f t="shared" ca="1" si="73"/>
        <v>#REF!</v>
      </c>
      <c r="S12" s="65" t="e">
        <f t="shared" ca="1" si="73"/>
        <v>#REF!</v>
      </c>
      <c r="T12" s="65" t="e">
        <f t="shared" ca="1" si="73"/>
        <v>#REF!</v>
      </c>
      <c r="U12" s="65" t="e">
        <f t="shared" ca="1" si="73"/>
        <v>#REF!</v>
      </c>
      <c r="V12" s="65" t="e">
        <f t="shared" ca="1" si="73"/>
        <v>#REF!</v>
      </c>
      <c r="W12" s="65" t="e">
        <f t="shared" ca="1" si="76"/>
        <v>#REF!</v>
      </c>
      <c r="X12" s="65" t="e">
        <f t="shared" ca="1" si="76"/>
        <v>#REF!</v>
      </c>
      <c r="Y12" s="65" t="e">
        <f t="shared" ca="1" si="76"/>
        <v>#REF!</v>
      </c>
      <c r="Z12" s="65" t="e">
        <f t="shared" ca="1" si="76"/>
        <v>#REF!</v>
      </c>
      <c r="AA12" s="65" t="e">
        <f t="shared" ca="1" si="76"/>
        <v>#REF!</v>
      </c>
      <c r="AB12" s="65" t="e">
        <f t="shared" ca="1" si="76"/>
        <v>#REF!</v>
      </c>
      <c r="AC12" s="65" t="e">
        <f t="shared" ca="1" si="76"/>
        <v>#REF!</v>
      </c>
      <c r="AD12" s="65" t="e">
        <f t="shared" ca="1" si="76"/>
        <v>#REF!</v>
      </c>
      <c r="AE12" s="65" t="e">
        <f t="shared" ca="1" si="76"/>
        <v>#REF!</v>
      </c>
      <c r="AF12" s="65" t="e">
        <f t="shared" ca="1" si="76"/>
        <v>#REF!</v>
      </c>
      <c r="AG12" s="65" t="e">
        <f t="shared" ca="1" si="76"/>
        <v>#REF!</v>
      </c>
      <c r="AH12" s="65" t="e">
        <f t="shared" ca="1" si="76"/>
        <v>#REF!</v>
      </c>
      <c r="AI12" s="65" t="e">
        <f t="shared" ca="1" si="76"/>
        <v>#REF!</v>
      </c>
      <c r="AJ12" s="65" t="e">
        <f t="shared" ca="1" si="76"/>
        <v>#REF!</v>
      </c>
      <c r="AK12" s="65" t="e">
        <f t="shared" ca="1" si="76"/>
        <v>#REF!</v>
      </c>
      <c r="AL12" s="65" t="e">
        <f t="shared" ca="1" si="76"/>
        <v>#REF!</v>
      </c>
      <c r="AM12" s="65" t="e">
        <f t="shared" ca="1" si="77"/>
        <v>#REF!</v>
      </c>
      <c r="AN12" s="65" t="e">
        <f t="shared" ca="1" si="77"/>
        <v>#REF!</v>
      </c>
      <c r="AO12" s="65" t="e">
        <f t="shared" ca="1" si="77"/>
        <v>#REF!</v>
      </c>
      <c r="AP12" s="65" t="e">
        <f t="shared" ca="1" si="77"/>
        <v>#REF!</v>
      </c>
      <c r="AQ12" s="65" t="e">
        <f t="shared" ca="1" si="77"/>
        <v>#REF!</v>
      </c>
      <c r="AR12" s="65" t="e">
        <f t="shared" ca="1" si="77"/>
        <v>#REF!</v>
      </c>
      <c r="AS12" s="65" t="e">
        <f t="shared" ca="1" si="77"/>
        <v>#REF!</v>
      </c>
      <c r="AT12" s="65" t="e">
        <f t="shared" ca="1" si="77"/>
        <v>#REF!</v>
      </c>
      <c r="AU12" s="65" t="e">
        <f t="shared" ca="1" si="77"/>
        <v>#REF!</v>
      </c>
      <c r="AV12" s="65" t="e">
        <f t="shared" ca="1" si="77"/>
        <v>#REF!</v>
      </c>
      <c r="AW12" s="65" t="e">
        <f t="shared" ca="1" si="77"/>
        <v>#REF!</v>
      </c>
      <c r="AX12" s="65" t="e">
        <f t="shared" ca="1" si="77"/>
        <v>#REF!</v>
      </c>
      <c r="AY12" s="65" t="e">
        <f t="shared" ca="1" si="77"/>
        <v>#REF!</v>
      </c>
      <c r="AZ12" s="65" t="e">
        <f t="shared" ca="1" si="77"/>
        <v>#REF!</v>
      </c>
      <c r="BA12" s="65" t="e">
        <f t="shared" ca="1" si="77"/>
        <v>#REF!</v>
      </c>
      <c r="BB12" s="65" t="e">
        <f t="shared" ca="1" si="77"/>
        <v>#REF!</v>
      </c>
      <c r="BC12" s="65" t="e">
        <f t="shared" ca="1" si="78"/>
        <v>#REF!</v>
      </c>
      <c r="BD12" s="65" t="e">
        <f t="shared" ca="1" si="78"/>
        <v>#REF!</v>
      </c>
      <c r="BE12" s="65" t="e">
        <f t="shared" ca="1" si="78"/>
        <v>#REF!</v>
      </c>
      <c r="BF12" s="65" t="e">
        <f t="shared" ca="1" si="78"/>
        <v>#REF!</v>
      </c>
      <c r="BG12" s="65" t="e">
        <f t="shared" ca="1" si="78"/>
        <v>#REF!</v>
      </c>
      <c r="BH12" s="65" t="e">
        <f t="shared" ca="1" si="78"/>
        <v>#REF!</v>
      </c>
      <c r="BI12" s="65" t="e">
        <f t="shared" ca="1" si="78"/>
        <v>#REF!</v>
      </c>
      <c r="BJ12" s="65" t="e">
        <f t="shared" ca="1" si="78"/>
        <v>#REF!</v>
      </c>
      <c r="BK12" s="65" t="e">
        <f t="shared" ca="1" si="78"/>
        <v>#REF!</v>
      </c>
      <c r="BL12" s="65" t="e">
        <f t="shared" ca="1" si="78"/>
        <v>#REF!</v>
      </c>
      <c r="BM12" s="65" t="e">
        <f t="shared" ca="1" si="78"/>
        <v>#REF!</v>
      </c>
      <c r="BN12" s="65" t="e">
        <f t="shared" ca="1" si="78"/>
        <v>#REF!</v>
      </c>
      <c r="BO12" s="65" t="e">
        <f t="shared" ca="1" si="78"/>
        <v>#REF!</v>
      </c>
      <c r="BP12" s="89">
        <v>20</v>
      </c>
      <c r="BQ12" s="46">
        <f t="shared" ca="1" si="1"/>
        <v>0</v>
      </c>
      <c r="BR12" s="54">
        <f t="shared" ca="1" si="2"/>
        <v>0</v>
      </c>
      <c r="BS12" s="54">
        <f t="shared" ca="1" si="3"/>
        <v>0</v>
      </c>
      <c r="BT12" s="54">
        <f t="shared" ca="1" si="4"/>
        <v>0</v>
      </c>
      <c r="BU12" s="54">
        <f t="shared" ca="1" si="5"/>
        <v>0</v>
      </c>
      <c r="BV12" s="54">
        <f t="shared" ca="1" si="6"/>
        <v>0</v>
      </c>
      <c r="BW12" s="92">
        <f t="shared" ca="1" si="7"/>
        <v>0</v>
      </c>
      <c r="BX12" s="91">
        <f t="shared" ca="1" si="8"/>
        <v>0</v>
      </c>
      <c r="BY12" s="54">
        <f t="shared" ca="1" si="9"/>
        <v>0</v>
      </c>
      <c r="BZ12" s="54">
        <f t="shared" ca="1" si="10"/>
        <v>0</v>
      </c>
      <c r="CA12" s="54">
        <f t="shared" ca="1" si="11"/>
        <v>0</v>
      </c>
      <c r="CB12" s="54">
        <f t="shared" ca="1" si="12"/>
        <v>0</v>
      </c>
      <c r="CC12" s="54">
        <f t="shared" ca="1" si="13"/>
        <v>0</v>
      </c>
      <c r="CD12" s="93">
        <f t="shared" ca="1" si="14"/>
        <v>0</v>
      </c>
      <c r="CE12" s="91" t="e">
        <f t="shared" ca="1" si="74"/>
        <v>#REF!</v>
      </c>
      <c r="CF12" s="46" t="e">
        <f t="shared" ca="1" si="15"/>
        <v>#REF!</v>
      </c>
      <c r="CG12" s="46" t="e">
        <f t="shared" ca="1" si="75"/>
        <v>#REF!</v>
      </c>
      <c r="CH12" s="46" t="e">
        <f t="shared" ca="1" si="16"/>
        <v>#REF!</v>
      </c>
      <c r="CI12" s="46" t="e">
        <f t="shared" ca="1" si="17"/>
        <v>#REF!</v>
      </c>
      <c r="CJ12" s="46" t="e">
        <f t="shared" ca="1" si="18"/>
        <v>#REF!</v>
      </c>
      <c r="CK12" s="46" t="e">
        <f t="shared" ca="1" si="19"/>
        <v>#REF!</v>
      </c>
      <c r="CL12" s="88" t="e">
        <f t="shared" ca="1" si="20"/>
        <v>#REF!</v>
      </c>
      <c r="CM12" s="76" t="e">
        <f t="shared" ca="1" si="21"/>
        <v>#REF!</v>
      </c>
      <c r="CN12" s="76" t="e">
        <f t="shared" ca="1" si="22"/>
        <v>#REF!</v>
      </c>
      <c r="CO12" s="76" t="e">
        <f t="shared" ca="1" si="23"/>
        <v>#REF!</v>
      </c>
      <c r="CP12" s="76" t="e">
        <f t="shared" ca="1" si="24"/>
        <v>#REF!</v>
      </c>
      <c r="CQ12" s="76" t="e">
        <f t="shared" ca="1" si="25"/>
        <v>#REF!</v>
      </c>
      <c r="CR12" s="76" t="e">
        <f t="shared" ca="1" si="26"/>
        <v>#REF!</v>
      </c>
      <c r="CS12" s="76" t="e">
        <f t="shared" ca="1" si="27"/>
        <v>#REF!</v>
      </c>
      <c r="CT12" s="76" t="e">
        <f t="shared" ca="1" si="28"/>
        <v>#REF!</v>
      </c>
      <c r="CU12" s="76" t="e">
        <f t="shared" ca="1" si="29"/>
        <v>#REF!</v>
      </c>
      <c r="CV12" s="76" t="e">
        <f t="shared" ca="1" si="30"/>
        <v>#REF!</v>
      </c>
      <c r="CW12" s="76" t="e">
        <f t="shared" ca="1" si="31"/>
        <v>#REF!</v>
      </c>
      <c r="CX12" s="76" t="e">
        <f t="shared" ca="1" si="32"/>
        <v>#REF!</v>
      </c>
      <c r="CY12" s="76" t="e">
        <f t="shared" ca="1" si="33"/>
        <v>#REF!</v>
      </c>
      <c r="CZ12" s="76" t="e">
        <f t="shared" ca="1" si="34"/>
        <v>#REF!</v>
      </c>
      <c r="DA12" s="76" t="e">
        <f t="shared" ca="1" si="35"/>
        <v>#REF!</v>
      </c>
      <c r="DB12" s="76" t="e">
        <f t="shared" ca="1" si="36"/>
        <v>#REF!</v>
      </c>
      <c r="DC12" s="76" t="e">
        <f t="shared" ca="1" si="37"/>
        <v>#REF!</v>
      </c>
      <c r="DD12" s="76" t="e">
        <f t="shared" ca="1" si="38"/>
        <v>#REF!</v>
      </c>
      <c r="DE12" s="76" t="e">
        <f t="shared" ca="1" si="39"/>
        <v>#REF!</v>
      </c>
      <c r="DF12" s="76" t="e">
        <f t="shared" ca="1" si="40"/>
        <v>#REF!</v>
      </c>
      <c r="DG12" s="76" t="e">
        <f t="shared" ca="1" si="41"/>
        <v>#REF!</v>
      </c>
      <c r="DH12" s="76" t="e">
        <f t="shared" ca="1" si="42"/>
        <v>#REF!</v>
      </c>
      <c r="DI12" s="76" t="e">
        <f t="shared" ca="1" si="43"/>
        <v>#REF!</v>
      </c>
      <c r="DJ12" s="76" t="e">
        <f t="shared" ca="1" si="44"/>
        <v>#REF!</v>
      </c>
      <c r="DK12" s="76" t="e">
        <f t="shared" ca="1" si="45"/>
        <v>#REF!</v>
      </c>
      <c r="DL12" s="76" t="e">
        <f t="shared" ca="1" si="46"/>
        <v>#REF!</v>
      </c>
      <c r="DM12" s="76" t="e">
        <f t="shared" ca="1" si="47"/>
        <v>#REF!</v>
      </c>
      <c r="DN12" s="76" t="e">
        <f t="shared" ca="1" si="48"/>
        <v>#REF!</v>
      </c>
      <c r="DO12" s="76" t="e">
        <f t="shared" ca="1" si="49"/>
        <v>#REF!</v>
      </c>
      <c r="DP12" s="76" t="e">
        <f t="shared" ca="1" si="50"/>
        <v>#REF!</v>
      </c>
      <c r="DQ12" s="76" t="e">
        <f t="shared" ca="1" si="51"/>
        <v>#REF!</v>
      </c>
      <c r="DR12" s="76" t="e">
        <f t="shared" ca="1" si="52"/>
        <v>#REF!</v>
      </c>
      <c r="DS12" s="76" t="e">
        <f t="shared" ca="1" si="53"/>
        <v>#REF!</v>
      </c>
      <c r="DT12" s="76" t="e">
        <f t="shared" ca="1" si="54"/>
        <v>#REF!</v>
      </c>
      <c r="DU12" s="76" t="e">
        <f t="shared" ca="1" si="55"/>
        <v>#REF!</v>
      </c>
      <c r="DV12" s="76" t="e">
        <f t="shared" ca="1" si="56"/>
        <v>#REF!</v>
      </c>
      <c r="DW12" s="76" t="e">
        <f t="shared" ca="1" si="57"/>
        <v>#REF!</v>
      </c>
      <c r="DX12" s="76" t="e">
        <f t="shared" ca="1" si="58"/>
        <v>#REF!</v>
      </c>
      <c r="DY12" s="76" t="e">
        <f t="shared" ca="1" si="59"/>
        <v>#REF!</v>
      </c>
      <c r="DZ12" s="76" t="e">
        <f t="shared" ca="1" si="60"/>
        <v>#REF!</v>
      </c>
      <c r="EA12" s="76" t="e">
        <f t="shared" ca="1" si="61"/>
        <v>#REF!</v>
      </c>
      <c r="EB12" s="76" t="e">
        <f t="shared" ca="1" si="62"/>
        <v>#REF!</v>
      </c>
      <c r="EC12" s="76" t="e">
        <f t="shared" ca="1" si="63"/>
        <v>#REF!</v>
      </c>
      <c r="ED12" s="76" t="e">
        <f t="shared" ca="1" si="64"/>
        <v>#REF!</v>
      </c>
      <c r="EE12" s="76" t="e">
        <f t="shared" ca="1" si="65"/>
        <v>#REF!</v>
      </c>
      <c r="EF12" s="76" t="e">
        <f t="shared" ca="1" si="66"/>
        <v>#REF!</v>
      </c>
      <c r="EG12" s="76" t="e">
        <f t="shared" ca="1" si="67"/>
        <v>#REF!</v>
      </c>
      <c r="EH12" s="76" t="e">
        <f t="shared" ca="1" si="68"/>
        <v>#REF!</v>
      </c>
      <c r="EI12" s="76" t="e">
        <f t="shared" ca="1" si="69"/>
        <v>#REF!</v>
      </c>
      <c r="EJ12" s="76" t="e">
        <f t="shared" ca="1" si="70"/>
        <v>#REF!</v>
      </c>
      <c r="EK12" s="76" t="e">
        <f t="shared" ca="1" si="71"/>
        <v>#REF!</v>
      </c>
    </row>
    <row r="13" spans="1:141" x14ac:dyDescent="0.25">
      <c r="A13" s="46" t="str">
        <f>Графики!A86</f>
        <v>П19.01.17 Повар, кондитер(2015)9 кл., очная</v>
      </c>
      <c r="B13" s="46" t="s">
        <v>320</v>
      </c>
      <c r="C13" s="46" t="s">
        <v>211</v>
      </c>
      <c r="D13" s="64" t="e">
        <f t="shared" ca="1" si="72"/>
        <v>#REF!</v>
      </c>
      <c r="E13" s="46">
        <v>1</v>
      </c>
      <c r="F13" s="72" t="s">
        <v>297</v>
      </c>
      <c r="G13" s="65" t="e">
        <f t="shared" ca="1" si="73"/>
        <v>#REF!</v>
      </c>
      <c r="H13" s="65" t="e">
        <f t="shared" ca="1" si="73"/>
        <v>#REF!</v>
      </c>
      <c r="I13" s="65" t="e">
        <f t="shared" ca="1" si="73"/>
        <v>#REF!</v>
      </c>
      <c r="J13" s="65" t="e">
        <f t="shared" ca="1" si="73"/>
        <v>#REF!</v>
      </c>
      <c r="K13" s="65" t="e">
        <f t="shared" ca="1" si="73"/>
        <v>#REF!</v>
      </c>
      <c r="L13" s="65" t="e">
        <f t="shared" ca="1" si="73"/>
        <v>#REF!</v>
      </c>
      <c r="M13" s="65" t="e">
        <f t="shared" ca="1" si="73"/>
        <v>#REF!</v>
      </c>
      <c r="N13" s="65" t="e">
        <f t="shared" ca="1" si="73"/>
        <v>#REF!</v>
      </c>
      <c r="O13" s="65" t="e">
        <f t="shared" ca="1" si="73"/>
        <v>#REF!</v>
      </c>
      <c r="P13" s="65" t="e">
        <f t="shared" ca="1" si="73"/>
        <v>#REF!</v>
      </c>
      <c r="Q13" s="65" t="e">
        <f t="shared" ca="1" si="73"/>
        <v>#REF!</v>
      </c>
      <c r="R13" s="65" t="e">
        <f t="shared" ca="1" si="73"/>
        <v>#REF!</v>
      </c>
      <c r="S13" s="65" t="e">
        <f t="shared" ca="1" si="73"/>
        <v>#REF!</v>
      </c>
      <c r="T13" s="65" t="e">
        <f t="shared" ca="1" si="73"/>
        <v>#REF!</v>
      </c>
      <c r="U13" s="65" t="e">
        <f t="shared" ca="1" si="73"/>
        <v>#REF!</v>
      </c>
      <c r="V13" s="65" t="e">
        <f t="shared" ca="1" si="73"/>
        <v>#REF!</v>
      </c>
      <c r="W13" s="65" t="e">
        <f t="shared" ca="1" si="76"/>
        <v>#REF!</v>
      </c>
      <c r="X13" s="65" t="e">
        <f t="shared" ca="1" si="76"/>
        <v>#REF!</v>
      </c>
      <c r="Y13" s="65" t="e">
        <f t="shared" ca="1" si="76"/>
        <v>#REF!</v>
      </c>
      <c r="Z13" s="65" t="e">
        <f t="shared" ca="1" si="76"/>
        <v>#REF!</v>
      </c>
      <c r="AA13" s="65" t="e">
        <f t="shared" ca="1" si="76"/>
        <v>#REF!</v>
      </c>
      <c r="AB13" s="65" t="e">
        <f t="shared" ca="1" si="76"/>
        <v>#REF!</v>
      </c>
      <c r="AC13" s="65" t="e">
        <f t="shared" ca="1" si="76"/>
        <v>#REF!</v>
      </c>
      <c r="AD13" s="65" t="e">
        <f t="shared" ca="1" si="76"/>
        <v>#REF!</v>
      </c>
      <c r="AE13" s="65" t="e">
        <f t="shared" ca="1" si="76"/>
        <v>#REF!</v>
      </c>
      <c r="AF13" s="65" t="e">
        <f t="shared" ca="1" si="76"/>
        <v>#REF!</v>
      </c>
      <c r="AG13" s="65" t="e">
        <f t="shared" ca="1" si="76"/>
        <v>#REF!</v>
      </c>
      <c r="AH13" s="65" t="e">
        <f t="shared" ca="1" si="76"/>
        <v>#REF!</v>
      </c>
      <c r="AI13" s="65" t="e">
        <f t="shared" ca="1" si="76"/>
        <v>#REF!</v>
      </c>
      <c r="AJ13" s="65" t="e">
        <f t="shared" ca="1" si="76"/>
        <v>#REF!</v>
      </c>
      <c r="AK13" s="65" t="e">
        <f t="shared" ca="1" si="76"/>
        <v>#REF!</v>
      </c>
      <c r="AL13" s="65" t="e">
        <f t="shared" ca="1" si="76"/>
        <v>#REF!</v>
      </c>
      <c r="AM13" s="65" t="e">
        <f t="shared" ca="1" si="77"/>
        <v>#REF!</v>
      </c>
      <c r="AN13" s="65" t="e">
        <f t="shared" ca="1" si="77"/>
        <v>#REF!</v>
      </c>
      <c r="AO13" s="65" t="e">
        <f t="shared" ca="1" si="77"/>
        <v>#REF!</v>
      </c>
      <c r="AP13" s="65" t="e">
        <f t="shared" ca="1" si="77"/>
        <v>#REF!</v>
      </c>
      <c r="AQ13" s="65" t="e">
        <f t="shared" ca="1" si="77"/>
        <v>#REF!</v>
      </c>
      <c r="AR13" s="65" t="e">
        <f t="shared" ca="1" si="77"/>
        <v>#REF!</v>
      </c>
      <c r="AS13" s="65" t="e">
        <f t="shared" ca="1" si="77"/>
        <v>#REF!</v>
      </c>
      <c r="AT13" s="65" t="e">
        <f t="shared" ca="1" si="77"/>
        <v>#REF!</v>
      </c>
      <c r="AU13" s="65" t="e">
        <f t="shared" ca="1" si="77"/>
        <v>#REF!</v>
      </c>
      <c r="AV13" s="65" t="e">
        <f t="shared" ca="1" si="77"/>
        <v>#REF!</v>
      </c>
      <c r="AW13" s="65" t="e">
        <f t="shared" ca="1" si="77"/>
        <v>#REF!</v>
      </c>
      <c r="AX13" s="65" t="e">
        <f t="shared" ca="1" si="77"/>
        <v>#REF!</v>
      </c>
      <c r="AY13" s="65" t="e">
        <f t="shared" ca="1" si="77"/>
        <v>#REF!</v>
      </c>
      <c r="AZ13" s="65" t="e">
        <f t="shared" ca="1" si="77"/>
        <v>#REF!</v>
      </c>
      <c r="BA13" s="65" t="e">
        <f t="shared" ca="1" si="77"/>
        <v>#REF!</v>
      </c>
      <c r="BB13" s="65" t="e">
        <f t="shared" ca="1" si="77"/>
        <v>#REF!</v>
      </c>
      <c r="BC13" s="65" t="e">
        <f t="shared" ca="1" si="78"/>
        <v>#REF!</v>
      </c>
      <c r="BD13" s="65" t="e">
        <f t="shared" ca="1" si="78"/>
        <v>#REF!</v>
      </c>
      <c r="BE13" s="65" t="e">
        <f t="shared" ca="1" si="78"/>
        <v>#REF!</v>
      </c>
      <c r="BF13" s="65" t="e">
        <f t="shared" ca="1" si="78"/>
        <v>#REF!</v>
      </c>
      <c r="BG13" s="65" t="e">
        <f t="shared" ca="1" si="78"/>
        <v>#REF!</v>
      </c>
      <c r="BH13" s="65" t="e">
        <f t="shared" ca="1" si="78"/>
        <v>#REF!</v>
      </c>
      <c r="BI13" s="65" t="e">
        <f t="shared" ca="1" si="78"/>
        <v>#REF!</v>
      </c>
      <c r="BJ13" s="65" t="e">
        <f t="shared" ca="1" si="78"/>
        <v>#REF!</v>
      </c>
      <c r="BK13" s="65" t="e">
        <f t="shared" ca="1" si="78"/>
        <v>#REF!</v>
      </c>
      <c r="BL13" s="65" t="e">
        <f t="shared" ca="1" si="78"/>
        <v>#REF!</v>
      </c>
      <c r="BM13" s="65" t="e">
        <f t="shared" ca="1" si="78"/>
        <v>#REF!</v>
      </c>
      <c r="BN13" s="65" t="e">
        <f t="shared" ca="1" si="78"/>
        <v>#REF!</v>
      </c>
      <c r="BO13" s="65" t="e">
        <f t="shared" ca="1" si="78"/>
        <v>#REF!</v>
      </c>
      <c r="BP13" s="89">
        <v>20</v>
      </c>
      <c r="BQ13" s="46">
        <f t="shared" ca="1" si="1"/>
        <v>0</v>
      </c>
      <c r="BR13" s="54">
        <f t="shared" ca="1" si="2"/>
        <v>0</v>
      </c>
      <c r="BS13" s="54">
        <f t="shared" ca="1" si="3"/>
        <v>0</v>
      </c>
      <c r="BT13" s="54">
        <f t="shared" ca="1" si="4"/>
        <v>0</v>
      </c>
      <c r="BU13" s="54">
        <f t="shared" ca="1" si="5"/>
        <v>0</v>
      </c>
      <c r="BV13" s="54">
        <f t="shared" ca="1" si="6"/>
        <v>0</v>
      </c>
      <c r="BW13" s="92">
        <f t="shared" ca="1" si="7"/>
        <v>0</v>
      </c>
      <c r="BX13" s="91">
        <f t="shared" ca="1" si="8"/>
        <v>0</v>
      </c>
      <c r="BY13" s="54">
        <f t="shared" ca="1" si="9"/>
        <v>1</v>
      </c>
      <c r="BZ13" s="54">
        <f t="shared" ca="1" si="10"/>
        <v>0</v>
      </c>
      <c r="CA13" s="54">
        <f t="shared" ca="1" si="11"/>
        <v>0</v>
      </c>
      <c r="CB13" s="54">
        <f t="shared" ca="1" si="12"/>
        <v>0</v>
      </c>
      <c r="CC13" s="54">
        <f t="shared" ca="1" si="13"/>
        <v>0</v>
      </c>
      <c r="CD13" s="93">
        <f t="shared" ca="1" si="14"/>
        <v>0</v>
      </c>
      <c r="CE13" s="91" t="e">
        <f t="shared" ca="1" si="74"/>
        <v>#REF!</v>
      </c>
      <c r="CF13" s="46" t="e">
        <f t="shared" ca="1" si="15"/>
        <v>#REF!</v>
      </c>
      <c r="CG13" s="46" t="e">
        <f t="shared" ca="1" si="75"/>
        <v>#REF!</v>
      </c>
      <c r="CH13" s="46" t="e">
        <f t="shared" ca="1" si="16"/>
        <v>#REF!</v>
      </c>
      <c r="CI13" s="46" t="e">
        <f t="shared" ca="1" si="17"/>
        <v>#REF!</v>
      </c>
      <c r="CJ13" s="46" t="e">
        <f t="shared" ca="1" si="18"/>
        <v>#REF!</v>
      </c>
      <c r="CK13" s="46" t="e">
        <f t="shared" ca="1" si="19"/>
        <v>#REF!</v>
      </c>
      <c r="CL13" s="88" t="e">
        <f t="shared" ref="CL13:CL44" ca="1" si="79">IF(G13=0,"",G13)</f>
        <v>#REF!</v>
      </c>
      <c r="CM13" s="76" t="e">
        <f t="shared" ref="CM13:CM44" ca="1" si="80">IF(H13=0,"",H13)</f>
        <v>#REF!</v>
      </c>
      <c r="CN13" s="76" t="e">
        <f t="shared" ref="CN13:CN44" ca="1" si="81">IF(I13=0,"",I13)</f>
        <v>#REF!</v>
      </c>
      <c r="CO13" s="76" t="e">
        <f t="shared" ref="CO13:CO44" ca="1" si="82">IF(J13=0,"",J13)</f>
        <v>#REF!</v>
      </c>
      <c r="CP13" s="76" t="e">
        <f t="shared" ref="CP13:CP44" ca="1" si="83">IF(K13=0,"",K13)</f>
        <v>#REF!</v>
      </c>
      <c r="CQ13" s="76" t="e">
        <f t="shared" ref="CQ13:CQ44" ca="1" si="84">IF(L13=0,"",L13)</f>
        <v>#REF!</v>
      </c>
      <c r="CR13" s="76" t="e">
        <f t="shared" ref="CR13:CR44" ca="1" si="85">IF(M13=0,"",M13)</f>
        <v>#REF!</v>
      </c>
      <c r="CS13" s="76" t="e">
        <f t="shared" ref="CS13:CS44" ca="1" si="86">IF(N13=0,"",N13)</f>
        <v>#REF!</v>
      </c>
      <c r="CT13" s="76" t="e">
        <f t="shared" ref="CT13:CT44" ca="1" si="87">IF(O13=0,"",O13)</f>
        <v>#REF!</v>
      </c>
      <c r="CU13" s="76" t="e">
        <f t="shared" ref="CU13:CU44" ca="1" si="88">IF(P13=0,"",P13)</f>
        <v>#REF!</v>
      </c>
      <c r="CV13" s="76" t="e">
        <f t="shared" ref="CV13:CV44" ca="1" si="89">IF(Q13=0,"",Q13)</f>
        <v>#REF!</v>
      </c>
      <c r="CW13" s="76" t="e">
        <f t="shared" ref="CW13:CW44" ca="1" si="90">IF(R13=0,"",R13)</f>
        <v>#REF!</v>
      </c>
      <c r="CX13" s="76" t="e">
        <f t="shared" ref="CX13:CX44" ca="1" si="91">IF(S13=0,"",S13)</f>
        <v>#REF!</v>
      </c>
      <c r="CY13" s="76" t="e">
        <f t="shared" ref="CY13:CY44" ca="1" si="92">IF(T13=0,"",T13)</f>
        <v>#REF!</v>
      </c>
      <c r="CZ13" s="76" t="e">
        <f t="shared" ref="CZ13:CZ44" ca="1" si="93">IF(U13=0,"",U13)</f>
        <v>#REF!</v>
      </c>
      <c r="DA13" s="76" t="e">
        <f t="shared" ref="DA13:DA44" ca="1" si="94">IF(V13=0,"",V13)</f>
        <v>#REF!</v>
      </c>
      <c r="DB13" s="76" t="e">
        <f t="shared" ref="DB13:DB44" ca="1" si="95">IF(W13=0,"",W13)</f>
        <v>#REF!</v>
      </c>
      <c r="DC13" s="76" t="e">
        <f t="shared" ref="DC13:DC44" ca="1" si="96">IF(X13=0,"",X13)</f>
        <v>#REF!</v>
      </c>
      <c r="DD13" s="76" t="e">
        <f t="shared" ref="DD13:DD44" ca="1" si="97">IF(Y13=0,"",Y13)</f>
        <v>#REF!</v>
      </c>
      <c r="DE13" s="76" t="e">
        <f t="shared" ref="DE13:DE44" ca="1" si="98">IF(Z13=0,"",Z13)</f>
        <v>#REF!</v>
      </c>
      <c r="DF13" s="76" t="e">
        <f t="shared" ref="DF13:DF44" ca="1" si="99">IF(AA13=0,"",AA13)</f>
        <v>#REF!</v>
      </c>
      <c r="DG13" s="76" t="e">
        <f t="shared" ref="DG13:DG44" ca="1" si="100">IF(AB13=0,"",AB13)</f>
        <v>#REF!</v>
      </c>
      <c r="DH13" s="76" t="e">
        <f t="shared" ref="DH13:DH44" ca="1" si="101">IF(AC13=0,"",AC13)</f>
        <v>#REF!</v>
      </c>
      <c r="DI13" s="76" t="e">
        <f t="shared" ref="DI13:DI44" ca="1" si="102">IF(AD13=0,"",AD13)</f>
        <v>#REF!</v>
      </c>
      <c r="DJ13" s="76" t="e">
        <f t="shared" ref="DJ13:DJ44" ca="1" si="103">IF(AE13=0,"",AE13)</f>
        <v>#REF!</v>
      </c>
      <c r="DK13" s="76" t="e">
        <f t="shared" ref="DK13:DK44" ca="1" si="104">IF(AF13=0,"",AF13)</f>
        <v>#REF!</v>
      </c>
      <c r="DL13" s="76" t="e">
        <f t="shared" ref="DL13:DL44" ca="1" si="105">IF(AG13=0,"",AG13)</f>
        <v>#REF!</v>
      </c>
      <c r="DM13" s="76" t="e">
        <f t="shared" ref="DM13:DM44" ca="1" si="106">IF(AH13=0,"",AH13)</f>
        <v>#REF!</v>
      </c>
      <c r="DN13" s="76" t="e">
        <f t="shared" ref="DN13:DN44" ca="1" si="107">IF(AI13=0,"",AI13)</f>
        <v>#REF!</v>
      </c>
      <c r="DO13" s="76" t="e">
        <f t="shared" ref="DO13:DO44" ca="1" si="108">IF(AJ13=0,"",AJ13)</f>
        <v>#REF!</v>
      </c>
      <c r="DP13" s="76" t="e">
        <f t="shared" ref="DP13:DP44" ca="1" si="109">IF(AK13=0,"",AK13)</f>
        <v>#REF!</v>
      </c>
      <c r="DQ13" s="76" t="e">
        <f t="shared" ref="DQ13:DQ44" ca="1" si="110">IF(AL13=0,"",AL13)</f>
        <v>#REF!</v>
      </c>
      <c r="DR13" s="76" t="e">
        <f t="shared" ref="DR13:DR44" ca="1" si="111">IF(AM13=0,"",AM13)</f>
        <v>#REF!</v>
      </c>
      <c r="DS13" s="76" t="e">
        <f t="shared" ref="DS13:DS44" ca="1" si="112">IF(AN13=0,"",AN13)</f>
        <v>#REF!</v>
      </c>
      <c r="DT13" s="76" t="e">
        <f t="shared" ref="DT13:DT44" ca="1" si="113">IF(AO13=0,"",AO13)</f>
        <v>#REF!</v>
      </c>
      <c r="DU13" s="76" t="e">
        <f t="shared" ref="DU13:DU44" ca="1" si="114">IF(AP13=0,"",AP13)</f>
        <v>#REF!</v>
      </c>
      <c r="DV13" s="76" t="e">
        <f t="shared" ref="DV13:DV44" ca="1" si="115">IF(AQ13=0,"",AQ13)</f>
        <v>#REF!</v>
      </c>
      <c r="DW13" s="76" t="e">
        <f t="shared" ref="DW13:DW44" ca="1" si="116">IF(AR13=0,"",AR13)</f>
        <v>#REF!</v>
      </c>
      <c r="DX13" s="76" t="e">
        <f t="shared" ref="DX13:DX44" ca="1" si="117">IF(AS13=0,"",AS13)</f>
        <v>#REF!</v>
      </c>
      <c r="DY13" s="76" t="e">
        <f t="shared" ref="DY13:DY44" ca="1" si="118">IF(AT13=0,"",AT13)</f>
        <v>#REF!</v>
      </c>
      <c r="DZ13" s="76" t="e">
        <f t="shared" ref="DZ13:DZ44" ca="1" si="119">IF(AU13=0,"",AU13)</f>
        <v>#REF!</v>
      </c>
      <c r="EA13" s="76" t="e">
        <f t="shared" ref="EA13:EA44" ca="1" si="120">IF(AV13=0,"",AV13)</f>
        <v>#REF!</v>
      </c>
      <c r="EB13" s="76" t="e">
        <f t="shared" ref="EB13:EB44" ca="1" si="121">IF(AW13=0,"",AW13)</f>
        <v>#REF!</v>
      </c>
      <c r="EC13" s="76" t="s">
        <v>516</v>
      </c>
      <c r="ED13" s="76" t="e">
        <f t="shared" ref="ED13:ED44" ca="1" si="122">IF(AY13=0,"",AY13)</f>
        <v>#REF!</v>
      </c>
      <c r="EE13" s="76" t="e">
        <f t="shared" ref="EE13:EE44" ca="1" si="123">IF(AZ13=0,"",AZ13)</f>
        <v>#REF!</v>
      </c>
      <c r="EF13" s="76" t="e">
        <f t="shared" ref="EF13:EF44" ca="1" si="124">IF(BA13=0,"",BA13)</f>
        <v>#REF!</v>
      </c>
      <c r="EG13" s="76" t="e">
        <f t="shared" ref="EG13:EG44" ca="1" si="125">IF(BB13=0,"",BB13)</f>
        <v>#REF!</v>
      </c>
      <c r="EH13" s="76" t="e">
        <f t="shared" ref="EH13:EH44" ca="1" si="126">IF(BC13=0,"",BC13)</f>
        <v>#REF!</v>
      </c>
      <c r="EI13" s="76" t="e">
        <f t="shared" ref="EI13:EI44" ca="1" si="127">IF(BD13=0,"",BD13)</f>
        <v>#REF!</v>
      </c>
      <c r="EJ13" s="76" t="e">
        <f t="shared" ref="EJ13:EJ44" ca="1" si="128">IF(BE13=0,"",BE13)</f>
        <v>#REF!</v>
      </c>
      <c r="EK13" s="76" t="e">
        <f t="shared" ref="EK13:EK44" ca="1" si="129">IF(BF13=0,"",BF13)</f>
        <v>#REF!</v>
      </c>
    </row>
    <row r="14" spans="1:141" hidden="1" x14ac:dyDescent="0.25">
      <c r="A14" s="46" t="str">
        <f>Графики!A82</f>
        <v>П13.01.10 Элекртомонтер ЭО(2015)9 кл., очная</v>
      </c>
      <c r="B14" s="46" t="s">
        <v>322</v>
      </c>
      <c r="C14" s="46" t="s">
        <v>211</v>
      </c>
      <c r="D14" s="64" t="e">
        <f t="shared" ca="1" si="72"/>
        <v>#REF!</v>
      </c>
      <c r="E14" s="46">
        <v>1</v>
      </c>
      <c r="F14" s="72" t="s">
        <v>285</v>
      </c>
      <c r="G14" s="65" t="e">
        <f t="shared" ca="1" si="73"/>
        <v>#REF!</v>
      </c>
      <c r="H14" s="65" t="e">
        <f t="shared" ca="1" si="73"/>
        <v>#REF!</v>
      </c>
      <c r="I14" s="65" t="e">
        <f t="shared" ca="1" si="73"/>
        <v>#REF!</v>
      </c>
      <c r="J14" s="65" t="e">
        <f t="shared" ca="1" si="73"/>
        <v>#REF!</v>
      </c>
      <c r="K14" s="65" t="e">
        <f t="shared" ca="1" si="73"/>
        <v>#REF!</v>
      </c>
      <c r="L14" s="65" t="e">
        <f t="shared" ca="1" si="73"/>
        <v>#REF!</v>
      </c>
      <c r="M14" s="65" t="e">
        <f t="shared" ca="1" si="73"/>
        <v>#REF!</v>
      </c>
      <c r="N14" s="65" t="e">
        <f t="shared" ca="1" si="73"/>
        <v>#REF!</v>
      </c>
      <c r="O14" s="65" t="e">
        <f t="shared" ca="1" si="73"/>
        <v>#REF!</v>
      </c>
      <c r="P14" s="65" t="e">
        <f t="shared" ca="1" si="73"/>
        <v>#REF!</v>
      </c>
      <c r="Q14" s="65" t="e">
        <f t="shared" ca="1" si="73"/>
        <v>#REF!</v>
      </c>
      <c r="R14" s="65" t="e">
        <f t="shared" ca="1" si="73"/>
        <v>#REF!</v>
      </c>
      <c r="S14" s="65" t="e">
        <f t="shared" ca="1" si="73"/>
        <v>#REF!</v>
      </c>
      <c r="T14" s="65" t="e">
        <f t="shared" ca="1" si="73"/>
        <v>#REF!</v>
      </c>
      <c r="U14" s="65" t="e">
        <f t="shared" ca="1" si="73"/>
        <v>#REF!</v>
      </c>
      <c r="V14" s="65" t="e">
        <f t="shared" ca="1" si="73"/>
        <v>#REF!</v>
      </c>
      <c r="W14" s="65" t="e">
        <f t="shared" ca="1" si="76"/>
        <v>#REF!</v>
      </c>
      <c r="X14" s="65" t="e">
        <f t="shared" ca="1" si="76"/>
        <v>#REF!</v>
      </c>
      <c r="Y14" s="65" t="e">
        <f t="shared" ca="1" si="76"/>
        <v>#REF!</v>
      </c>
      <c r="Z14" s="65" t="e">
        <f t="shared" ca="1" si="76"/>
        <v>#REF!</v>
      </c>
      <c r="AA14" s="65" t="e">
        <f t="shared" ca="1" si="76"/>
        <v>#REF!</v>
      </c>
      <c r="AB14" s="65" t="e">
        <f t="shared" ca="1" si="76"/>
        <v>#REF!</v>
      </c>
      <c r="AC14" s="65" t="e">
        <f t="shared" ca="1" si="76"/>
        <v>#REF!</v>
      </c>
      <c r="AD14" s="65" t="e">
        <f t="shared" ca="1" si="76"/>
        <v>#REF!</v>
      </c>
      <c r="AE14" s="65" t="e">
        <f t="shared" ca="1" si="76"/>
        <v>#REF!</v>
      </c>
      <c r="AF14" s="65" t="e">
        <f t="shared" ca="1" si="76"/>
        <v>#REF!</v>
      </c>
      <c r="AG14" s="65" t="e">
        <f t="shared" ca="1" si="76"/>
        <v>#REF!</v>
      </c>
      <c r="AH14" s="65" t="e">
        <f t="shared" ca="1" si="76"/>
        <v>#REF!</v>
      </c>
      <c r="AI14" s="65" t="e">
        <f t="shared" ca="1" si="76"/>
        <v>#REF!</v>
      </c>
      <c r="AJ14" s="65" t="e">
        <f t="shared" ca="1" si="76"/>
        <v>#REF!</v>
      </c>
      <c r="AK14" s="65" t="e">
        <f t="shared" ca="1" si="76"/>
        <v>#REF!</v>
      </c>
      <c r="AL14" s="65" t="e">
        <f t="shared" ca="1" si="76"/>
        <v>#REF!</v>
      </c>
      <c r="AM14" s="65" t="e">
        <f t="shared" ca="1" si="77"/>
        <v>#REF!</v>
      </c>
      <c r="AN14" s="65" t="e">
        <f t="shared" ca="1" si="77"/>
        <v>#REF!</v>
      </c>
      <c r="AO14" s="65" t="e">
        <f t="shared" ca="1" si="77"/>
        <v>#REF!</v>
      </c>
      <c r="AP14" s="65" t="e">
        <f t="shared" ca="1" si="77"/>
        <v>#REF!</v>
      </c>
      <c r="AQ14" s="65" t="e">
        <f t="shared" ca="1" si="77"/>
        <v>#REF!</v>
      </c>
      <c r="AR14" s="65" t="e">
        <f t="shared" ca="1" si="77"/>
        <v>#REF!</v>
      </c>
      <c r="AS14" s="65" t="e">
        <f t="shared" ca="1" si="77"/>
        <v>#REF!</v>
      </c>
      <c r="AT14" s="65" t="e">
        <f t="shared" ca="1" si="77"/>
        <v>#REF!</v>
      </c>
      <c r="AU14" s="65" t="e">
        <f t="shared" ca="1" si="77"/>
        <v>#REF!</v>
      </c>
      <c r="AV14" s="65" t="e">
        <f t="shared" ca="1" si="77"/>
        <v>#REF!</v>
      </c>
      <c r="AW14" s="65" t="e">
        <f t="shared" ca="1" si="77"/>
        <v>#REF!</v>
      </c>
      <c r="AX14" s="65" t="e">
        <f t="shared" ca="1" si="77"/>
        <v>#REF!</v>
      </c>
      <c r="AY14" s="65" t="e">
        <f t="shared" ca="1" si="77"/>
        <v>#REF!</v>
      </c>
      <c r="AZ14" s="65" t="e">
        <f t="shared" ca="1" si="77"/>
        <v>#REF!</v>
      </c>
      <c r="BA14" s="65" t="e">
        <f t="shared" ca="1" si="77"/>
        <v>#REF!</v>
      </c>
      <c r="BB14" s="65" t="e">
        <f t="shared" ca="1" si="77"/>
        <v>#REF!</v>
      </c>
      <c r="BC14" s="65" t="e">
        <f t="shared" ca="1" si="78"/>
        <v>#REF!</v>
      </c>
      <c r="BD14" s="65" t="e">
        <f t="shared" ca="1" si="78"/>
        <v>#REF!</v>
      </c>
      <c r="BE14" s="65" t="e">
        <f t="shared" ca="1" si="78"/>
        <v>#REF!</v>
      </c>
      <c r="BF14" s="65" t="e">
        <f t="shared" ca="1" si="78"/>
        <v>#REF!</v>
      </c>
      <c r="BG14" s="65" t="e">
        <f t="shared" ca="1" si="78"/>
        <v>#REF!</v>
      </c>
      <c r="BH14" s="65" t="e">
        <f t="shared" ca="1" si="78"/>
        <v>#REF!</v>
      </c>
      <c r="BI14" s="65" t="e">
        <f t="shared" ca="1" si="78"/>
        <v>#REF!</v>
      </c>
      <c r="BJ14" s="65" t="e">
        <f t="shared" ca="1" si="78"/>
        <v>#REF!</v>
      </c>
      <c r="BK14" s="65" t="e">
        <f t="shared" ca="1" si="78"/>
        <v>#REF!</v>
      </c>
      <c r="BL14" s="65" t="e">
        <f t="shared" ca="1" si="78"/>
        <v>#REF!</v>
      </c>
      <c r="BM14" s="65" t="e">
        <f t="shared" ca="1" si="78"/>
        <v>#REF!</v>
      </c>
      <c r="BN14" s="65" t="e">
        <f t="shared" ca="1" si="78"/>
        <v>#REF!</v>
      </c>
      <c r="BO14" s="65" t="e">
        <f t="shared" ca="1" si="78"/>
        <v>#REF!</v>
      </c>
      <c r="BP14" s="89">
        <v>20</v>
      </c>
      <c r="BQ14" s="46">
        <f t="shared" ca="1" si="1"/>
        <v>0</v>
      </c>
      <c r="BR14" s="54">
        <f t="shared" ca="1" si="2"/>
        <v>0</v>
      </c>
      <c r="BS14" s="54">
        <f t="shared" ca="1" si="3"/>
        <v>0</v>
      </c>
      <c r="BT14" s="54">
        <f t="shared" ca="1" si="4"/>
        <v>0</v>
      </c>
      <c r="BU14" s="54">
        <f t="shared" ca="1" si="5"/>
        <v>0</v>
      </c>
      <c r="BV14" s="54">
        <f t="shared" ca="1" si="6"/>
        <v>0</v>
      </c>
      <c r="BW14" s="92">
        <f t="shared" ca="1" si="7"/>
        <v>0</v>
      </c>
      <c r="BX14" s="91">
        <f t="shared" ca="1" si="8"/>
        <v>0</v>
      </c>
      <c r="BY14" s="54">
        <f t="shared" ca="1" si="9"/>
        <v>0</v>
      </c>
      <c r="BZ14" s="54">
        <f t="shared" ca="1" si="10"/>
        <v>0</v>
      </c>
      <c r="CA14" s="54">
        <f t="shared" ca="1" si="11"/>
        <v>0</v>
      </c>
      <c r="CB14" s="54">
        <f t="shared" ca="1" si="12"/>
        <v>0</v>
      </c>
      <c r="CC14" s="54">
        <f t="shared" ca="1" si="13"/>
        <v>0</v>
      </c>
      <c r="CD14" s="93">
        <f t="shared" ca="1" si="14"/>
        <v>0</v>
      </c>
      <c r="CE14" s="91" t="e">
        <f t="shared" ca="1" si="74"/>
        <v>#REF!</v>
      </c>
      <c r="CF14" s="46" t="e">
        <f t="shared" ca="1" si="15"/>
        <v>#REF!</v>
      </c>
      <c r="CG14" s="46" t="e">
        <f t="shared" ca="1" si="75"/>
        <v>#REF!</v>
      </c>
      <c r="CH14" s="46" t="e">
        <f t="shared" ca="1" si="16"/>
        <v>#REF!</v>
      </c>
      <c r="CI14" s="46" t="e">
        <f t="shared" ca="1" si="17"/>
        <v>#REF!</v>
      </c>
      <c r="CJ14" s="46" t="e">
        <f t="shared" ca="1" si="18"/>
        <v>#REF!</v>
      </c>
      <c r="CK14" s="46" t="e">
        <f t="shared" ca="1" si="19"/>
        <v>#REF!</v>
      </c>
      <c r="CL14" s="88" t="e">
        <f t="shared" ca="1" si="79"/>
        <v>#REF!</v>
      </c>
      <c r="CM14" s="76" t="e">
        <f t="shared" ca="1" si="80"/>
        <v>#REF!</v>
      </c>
      <c r="CN14" s="76" t="e">
        <f t="shared" ca="1" si="81"/>
        <v>#REF!</v>
      </c>
      <c r="CO14" s="76" t="e">
        <f t="shared" ca="1" si="82"/>
        <v>#REF!</v>
      </c>
      <c r="CP14" s="76" t="e">
        <f t="shared" ca="1" si="83"/>
        <v>#REF!</v>
      </c>
      <c r="CQ14" s="76" t="e">
        <f t="shared" ca="1" si="84"/>
        <v>#REF!</v>
      </c>
      <c r="CR14" s="76" t="e">
        <f t="shared" ca="1" si="85"/>
        <v>#REF!</v>
      </c>
      <c r="CS14" s="76" t="e">
        <f t="shared" ca="1" si="86"/>
        <v>#REF!</v>
      </c>
      <c r="CT14" s="76" t="e">
        <f t="shared" ca="1" si="87"/>
        <v>#REF!</v>
      </c>
      <c r="CU14" s="76" t="e">
        <f t="shared" ca="1" si="88"/>
        <v>#REF!</v>
      </c>
      <c r="CV14" s="76" t="e">
        <f t="shared" ca="1" si="89"/>
        <v>#REF!</v>
      </c>
      <c r="CW14" s="76" t="e">
        <f t="shared" ca="1" si="90"/>
        <v>#REF!</v>
      </c>
      <c r="CX14" s="76" t="e">
        <f t="shared" ca="1" si="91"/>
        <v>#REF!</v>
      </c>
      <c r="CY14" s="76" t="e">
        <f t="shared" ca="1" si="92"/>
        <v>#REF!</v>
      </c>
      <c r="CZ14" s="76" t="e">
        <f t="shared" ca="1" si="93"/>
        <v>#REF!</v>
      </c>
      <c r="DA14" s="76" t="e">
        <f t="shared" ca="1" si="94"/>
        <v>#REF!</v>
      </c>
      <c r="DB14" s="76" t="e">
        <f t="shared" ca="1" si="95"/>
        <v>#REF!</v>
      </c>
      <c r="DC14" s="76" t="e">
        <f t="shared" ca="1" si="96"/>
        <v>#REF!</v>
      </c>
      <c r="DD14" s="76" t="e">
        <f t="shared" ca="1" si="97"/>
        <v>#REF!</v>
      </c>
      <c r="DE14" s="76" t="e">
        <f t="shared" ca="1" si="98"/>
        <v>#REF!</v>
      </c>
      <c r="DF14" s="76" t="e">
        <f t="shared" ca="1" si="99"/>
        <v>#REF!</v>
      </c>
      <c r="DG14" s="76" t="e">
        <f t="shared" ca="1" si="100"/>
        <v>#REF!</v>
      </c>
      <c r="DH14" s="76" t="e">
        <f t="shared" ca="1" si="101"/>
        <v>#REF!</v>
      </c>
      <c r="DI14" s="76" t="e">
        <f t="shared" ca="1" si="102"/>
        <v>#REF!</v>
      </c>
      <c r="DJ14" s="76" t="e">
        <f t="shared" ca="1" si="103"/>
        <v>#REF!</v>
      </c>
      <c r="DK14" s="76" t="e">
        <f t="shared" ca="1" si="104"/>
        <v>#REF!</v>
      </c>
      <c r="DL14" s="76" t="e">
        <f t="shared" ca="1" si="105"/>
        <v>#REF!</v>
      </c>
      <c r="DM14" s="76" t="e">
        <f t="shared" ca="1" si="106"/>
        <v>#REF!</v>
      </c>
      <c r="DN14" s="76" t="e">
        <f t="shared" ca="1" si="107"/>
        <v>#REF!</v>
      </c>
      <c r="DO14" s="76" t="e">
        <f t="shared" ca="1" si="108"/>
        <v>#REF!</v>
      </c>
      <c r="DP14" s="76" t="e">
        <f t="shared" ca="1" si="109"/>
        <v>#REF!</v>
      </c>
      <c r="DQ14" s="76" t="e">
        <f t="shared" ca="1" si="110"/>
        <v>#REF!</v>
      </c>
      <c r="DR14" s="76" t="e">
        <f t="shared" ca="1" si="111"/>
        <v>#REF!</v>
      </c>
      <c r="DS14" s="76" t="e">
        <f t="shared" ca="1" si="112"/>
        <v>#REF!</v>
      </c>
      <c r="DT14" s="76" t="e">
        <f t="shared" ca="1" si="113"/>
        <v>#REF!</v>
      </c>
      <c r="DU14" s="76" t="e">
        <f t="shared" ca="1" si="114"/>
        <v>#REF!</v>
      </c>
      <c r="DV14" s="76" t="e">
        <f t="shared" ca="1" si="115"/>
        <v>#REF!</v>
      </c>
      <c r="DW14" s="76" t="e">
        <f t="shared" ca="1" si="116"/>
        <v>#REF!</v>
      </c>
      <c r="DX14" s="76" t="e">
        <f t="shared" ca="1" si="117"/>
        <v>#REF!</v>
      </c>
      <c r="DY14" s="76" t="e">
        <f t="shared" ca="1" si="118"/>
        <v>#REF!</v>
      </c>
      <c r="DZ14" s="76" t="e">
        <f t="shared" ca="1" si="119"/>
        <v>#REF!</v>
      </c>
      <c r="EA14" s="76" t="e">
        <f t="shared" ca="1" si="120"/>
        <v>#REF!</v>
      </c>
      <c r="EB14" s="76" t="e">
        <f t="shared" ca="1" si="121"/>
        <v>#REF!</v>
      </c>
      <c r="EC14" s="76" t="e">
        <f t="shared" ref="EC14:EC45" ca="1" si="130">IF(AX14=0,"",AX14)</f>
        <v>#REF!</v>
      </c>
      <c r="ED14" s="76" t="e">
        <f t="shared" ca="1" si="122"/>
        <v>#REF!</v>
      </c>
      <c r="EE14" s="76" t="e">
        <f t="shared" ca="1" si="123"/>
        <v>#REF!</v>
      </c>
      <c r="EF14" s="76" t="e">
        <f t="shared" ca="1" si="124"/>
        <v>#REF!</v>
      </c>
      <c r="EG14" s="76" t="e">
        <f t="shared" ca="1" si="125"/>
        <v>#REF!</v>
      </c>
      <c r="EH14" s="76" t="e">
        <f t="shared" ca="1" si="126"/>
        <v>#REF!</v>
      </c>
      <c r="EI14" s="76" t="e">
        <f t="shared" ca="1" si="127"/>
        <v>#REF!</v>
      </c>
      <c r="EJ14" s="76" t="e">
        <f t="shared" ca="1" si="128"/>
        <v>#REF!</v>
      </c>
      <c r="EK14" s="76" t="e">
        <f t="shared" ca="1" si="129"/>
        <v>#REF!</v>
      </c>
    </row>
    <row r="15" spans="1:141" hidden="1" x14ac:dyDescent="0.25">
      <c r="A15" s="46" t="str">
        <f>Графики!A83</f>
        <v>П15.01.05 Сварщик (ЭГСР)(2015)9 кл., очная</v>
      </c>
      <c r="B15" s="46" t="s">
        <v>322</v>
      </c>
      <c r="C15" s="46" t="s">
        <v>211</v>
      </c>
      <c r="D15" s="64" t="e">
        <f t="shared" ca="1" si="72"/>
        <v>#REF!</v>
      </c>
      <c r="E15" s="46">
        <v>1</v>
      </c>
      <c r="F15" s="72" t="s">
        <v>288</v>
      </c>
      <c r="G15" s="65" t="e">
        <f t="shared" ca="1" si="73"/>
        <v>#REF!</v>
      </c>
      <c r="H15" s="65" t="e">
        <f t="shared" ca="1" si="73"/>
        <v>#REF!</v>
      </c>
      <c r="I15" s="65" t="e">
        <f t="shared" ca="1" si="73"/>
        <v>#REF!</v>
      </c>
      <c r="J15" s="65" t="e">
        <f t="shared" ca="1" si="73"/>
        <v>#REF!</v>
      </c>
      <c r="K15" s="65" t="e">
        <f t="shared" ca="1" si="73"/>
        <v>#REF!</v>
      </c>
      <c r="L15" s="65" t="e">
        <f t="shared" ca="1" si="73"/>
        <v>#REF!</v>
      </c>
      <c r="M15" s="65" t="e">
        <f t="shared" ca="1" si="73"/>
        <v>#REF!</v>
      </c>
      <c r="N15" s="65" t="e">
        <f t="shared" ca="1" si="73"/>
        <v>#REF!</v>
      </c>
      <c r="O15" s="65" t="e">
        <f t="shared" ca="1" si="73"/>
        <v>#REF!</v>
      </c>
      <c r="P15" s="65" t="e">
        <f t="shared" ca="1" si="73"/>
        <v>#REF!</v>
      </c>
      <c r="Q15" s="65" t="e">
        <f t="shared" ca="1" si="73"/>
        <v>#REF!</v>
      </c>
      <c r="R15" s="65" t="e">
        <f t="shared" ca="1" si="73"/>
        <v>#REF!</v>
      </c>
      <c r="S15" s="65" t="e">
        <f t="shared" ca="1" si="73"/>
        <v>#REF!</v>
      </c>
      <c r="T15" s="65" t="e">
        <f t="shared" ca="1" si="73"/>
        <v>#REF!</v>
      </c>
      <c r="U15" s="65" t="e">
        <f t="shared" ca="1" si="73"/>
        <v>#REF!</v>
      </c>
      <c r="V15" s="65" t="e">
        <f t="shared" ca="1" si="73"/>
        <v>#REF!</v>
      </c>
      <c r="W15" s="65" t="e">
        <f t="shared" ca="1" si="76"/>
        <v>#REF!</v>
      </c>
      <c r="X15" s="65" t="e">
        <f t="shared" ca="1" si="76"/>
        <v>#REF!</v>
      </c>
      <c r="Y15" s="65" t="e">
        <f t="shared" ca="1" si="76"/>
        <v>#REF!</v>
      </c>
      <c r="Z15" s="65" t="e">
        <f t="shared" ca="1" si="76"/>
        <v>#REF!</v>
      </c>
      <c r="AA15" s="65" t="e">
        <f t="shared" ca="1" si="76"/>
        <v>#REF!</v>
      </c>
      <c r="AB15" s="65" t="e">
        <f t="shared" ca="1" si="76"/>
        <v>#REF!</v>
      </c>
      <c r="AC15" s="65" t="e">
        <f t="shared" ca="1" si="76"/>
        <v>#REF!</v>
      </c>
      <c r="AD15" s="65" t="e">
        <f t="shared" ca="1" si="76"/>
        <v>#REF!</v>
      </c>
      <c r="AE15" s="65" t="e">
        <f t="shared" ca="1" si="76"/>
        <v>#REF!</v>
      </c>
      <c r="AF15" s="65" t="e">
        <f t="shared" ca="1" si="76"/>
        <v>#REF!</v>
      </c>
      <c r="AG15" s="65" t="e">
        <f t="shared" ca="1" si="76"/>
        <v>#REF!</v>
      </c>
      <c r="AH15" s="65" t="e">
        <f t="shared" ca="1" si="76"/>
        <v>#REF!</v>
      </c>
      <c r="AI15" s="65" t="e">
        <f t="shared" ca="1" si="76"/>
        <v>#REF!</v>
      </c>
      <c r="AJ15" s="65" t="e">
        <f t="shared" ca="1" si="76"/>
        <v>#REF!</v>
      </c>
      <c r="AK15" s="65" t="e">
        <f t="shared" ca="1" si="76"/>
        <v>#REF!</v>
      </c>
      <c r="AL15" s="65" t="e">
        <f t="shared" ca="1" si="76"/>
        <v>#REF!</v>
      </c>
      <c r="AM15" s="65" t="e">
        <f t="shared" ca="1" si="77"/>
        <v>#REF!</v>
      </c>
      <c r="AN15" s="65" t="e">
        <f t="shared" ca="1" si="77"/>
        <v>#REF!</v>
      </c>
      <c r="AO15" s="65" t="e">
        <f t="shared" ca="1" si="77"/>
        <v>#REF!</v>
      </c>
      <c r="AP15" s="65" t="e">
        <f t="shared" ca="1" si="77"/>
        <v>#REF!</v>
      </c>
      <c r="AQ15" s="65" t="e">
        <f t="shared" ca="1" si="77"/>
        <v>#REF!</v>
      </c>
      <c r="AR15" s="65" t="e">
        <f t="shared" ca="1" si="77"/>
        <v>#REF!</v>
      </c>
      <c r="AS15" s="65" t="e">
        <f t="shared" ca="1" si="77"/>
        <v>#REF!</v>
      </c>
      <c r="AT15" s="65" t="e">
        <f t="shared" ca="1" si="77"/>
        <v>#REF!</v>
      </c>
      <c r="AU15" s="65" t="e">
        <f t="shared" ca="1" si="77"/>
        <v>#REF!</v>
      </c>
      <c r="AV15" s="65" t="e">
        <f t="shared" ca="1" si="77"/>
        <v>#REF!</v>
      </c>
      <c r="AW15" s="65" t="e">
        <f t="shared" ca="1" si="77"/>
        <v>#REF!</v>
      </c>
      <c r="AX15" s="65" t="e">
        <f t="shared" ca="1" si="77"/>
        <v>#REF!</v>
      </c>
      <c r="AY15" s="65" t="e">
        <f t="shared" ca="1" si="77"/>
        <v>#REF!</v>
      </c>
      <c r="AZ15" s="65" t="e">
        <f t="shared" ca="1" si="77"/>
        <v>#REF!</v>
      </c>
      <c r="BA15" s="65" t="e">
        <f t="shared" ca="1" si="77"/>
        <v>#REF!</v>
      </c>
      <c r="BB15" s="65" t="e">
        <f t="shared" ca="1" si="77"/>
        <v>#REF!</v>
      </c>
      <c r="BC15" s="65" t="e">
        <f t="shared" ca="1" si="78"/>
        <v>#REF!</v>
      </c>
      <c r="BD15" s="65" t="e">
        <f t="shared" ca="1" si="78"/>
        <v>#REF!</v>
      </c>
      <c r="BE15" s="65" t="e">
        <f t="shared" ca="1" si="78"/>
        <v>#REF!</v>
      </c>
      <c r="BF15" s="65" t="e">
        <f t="shared" ca="1" si="78"/>
        <v>#REF!</v>
      </c>
      <c r="BG15" s="65" t="e">
        <f t="shared" ca="1" si="78"/>
        <v>#REF!</v>
      </c>
      <c r="BH15" s="65" t="e">
        <f t="shared" ca="1" si="78"/>
        <v>#REF!</v>
      </c>
      <c r="BI15" s="65" t="e">
        <f t="shared" ca="1" si="78"/>
        <v>#REF!</v>
      </c>
      <c r="BJ15" s="65" t="e">
        <f t="shared" ca="1" si="78"/>
        <v>#REF!</v>
      </c>
      <c r="BK15" s="65" t="e">
        <f t="shared" ca="1" si="78"/>
        <v>#REF!</v>
      </c>
      <c r="BL15" s="65" t="e">
        <f t="shared" ca="1" si="78"/>
        <v>#REF!</v>
      </c>
      <c r="BM15" s="65" t="e">
        <f t="shared" ca="1" si="78"/>
        <v>#REF!</v>
      </c>
      <c r="BN15" s="65" t="e">
        <f t="shared" ca="1" si="78"/>
        <v>#REF!</v>
      </c>
      <c r="BO15" s="65" t="e">
        <f t="shared" ca="1" si="78"/>
        <v>#REF!</v>
      </c>
      <c r="BP15" s="89">
        <v>20</v>
      </c>
      <c r="BQ15" s="46">
        <f t="shared" ca="1" si="1"/>
        <v>0</v>
      </c>
      <c r="BR15" s="54">
        <f t="shared" ca="1" si="2"/>
        <v>0</v>
      </c>
      <c r="BS15" s="54">
        <f t="shared" ca="1" si="3"/>
        <v>0</v>
      </c>
      <c r="BT15" s="54">
        <f t="shared" ca="1" si="4"/>
        <v>0</v>
      </c>
      <c r="BU15" s="54">
        <f t="shared" ca="1" si="5"/>
        <v>0</v>
      </c>
      <c r="BV15" s="54">
        <f t="shared" ca="1" si="6"/>
        <v>0</v>
      </c>
      <c r="BW15" s="92">
        <f t="shared" ca="1" si="7"/>
        <v>0</v>
      </c>
      <c r="BX15" s="91">
        <f t="shared" ca="1" si="8"/>
        <v>0</v>
      </c>
      <c r="BY15" s="54">
        <f t="shared" ca="1" si="9"/>
        <v>0</v>
      </c>
      <c r="BZ15" s="54">
        <f t="shared" ca="1" si="10"/>
        <v>0</v>
      </c>
      <c r="CA15" s="54">
        <f t="shared" ca="1" si="11"/>
        <v>0</v>
      </c>
      <c r="CB15" s="54">
        <f t="shared" ca="1" si="12"/>
        <v>0</v>
      </c>
      <c r="CC15" s="54">
        <f t="shared" ca="1" si="13"/>
        <v>0</v>
      </c>
      <c r="CD15" s="93">
        <f t="shared" ca="1" si="14"/>
        <v>0</v>
      </c>
      <c r="CE15" s="91" t="e">
        <f t="shared" ca="1" si="74"/>
        <v>#REF!</v>
      </c>
      <c r="CF15" s="46" t="e">
        <f t="shared" ca="1" si="15"/>
        <v>#REF!</v>
      </c>
      <c r="CG15" s="46" t="e">
        <f t="shared" ca="1" si="75"/>
        <v>#REF!</v>
      </c>
      <c r="CH15" s="46" t="e">
        <f t="shared" ca="1" si="16"/>
        <v>#REF!</v>
      </c>
      <c r="CI15" s="46" t="e">
        <f t="shared" ca="1" si="17"/>
        <v>#REF!</v>
      </c>
      <c r="CJ15" s="46" t="e">
        <f t="shared" ca="1" si="18"/>
        <v>#REF!</v>
      </c>
      <c r="CK15" s="46" t="e">
        <f t="shared" ca="1" si="19"/>
        <v>#REF!</v>
      </c>
      <c r="CL15" s="88" t="e">
        <f t="shared" ca="1" si="79"/>
        <v>#REF!</v>
      </c>
      <c r="CM15" s="76" t="e">
        <f t="shared" ca="1" si="80"/>
        <v>#REF!</v>
      </c>
      <c r="CN15" s="76" t="e">
        <f t="shared" ca="1" si="81"/>
        <v>#REF!</v>
      </c>
      <c r="CO15" s="76" t="e">
        <f t="shared" ca="1" si="82"/>
        <v>#REF!</v>
      </c>
      <c r="CP15" s="76" t="e">
        <f t="shared" ca="1" si="83"/>
        <v>#REF!</v>
      </c>
      <c r="CQ15" s="76" t="e">
        <f t="shared" ca="1" si="84"/>
        <v>#REF!</v>
      </c>
      <c r="CR15" s="76" t="e">
        <f t="shared" ca="1" si="85"/>
        <v>#REF!</v>
      </c>
      <c r="CS15" s="76" t="e">
        <f t="shared" ca="1" si="86"/>
        <v>#REF!</v>
      </c>
      <c r="CT15" s="76" t="e">
        <f t="shared" ca="1" si="87"/>
        <v>#REF!</v>
      </c>
      <c r="CU15" s="76" t="e">
        <f t="shared" ca="1" si="88"/>
        <v>#REF!</v>
      </c>
      <c r="CV15" s="76" t="e">
        <f t="shared" ca="1" si="89"/>
        <v>#REF!</v>
      </c>
      <c r="CW15" s="76" t="e">
        <f t="shared" ca="1" si="90"/>
        <v>#REF!</v>
      </c>
      <c r="CX15" s="76" t="e">
        <f t="shared" ca="1" si="91"/>
        <v>#REF!</v>
      </c>
      <c r="CY15" s="76" t="e">
        <f t="shared" ca="1" si="92"/>
        <v>#REF!</v>
      </c>
      <c r="CZ15" s="76" t="e">
        <f t="shared" ca="1" si="93"/>
        <v>#REF!</v>
      </c>
      <c r="DA15" s="76" t="e">
        <f t="shared" ca="1" si="94"/>
        <v>#REF!</v>
      </c>
      <c r="DB15" s="76" t="e">
        <f t="shared" ca="1" si="95"/>
        <v>#REF!</v>
      </c>
      <c r="DC15" s="76" t="e">
        <f t="shared" ca="1" si="96"/>
        <v>#REF!</v>
      </c>
      <c r="DD15" s="76" t="e">
        <f t="shared" ca="1" si="97"/>
        <v>#REF!</v>
      </c>
      <c r="DE15" s="76" t="e">
        <f t="shared" ca="1" si="98"/>
        <v>#REF!</v>
      </c>
      <c r="DF15" s="76" t="e">
        <f t="shared" ca="1" si="99"/>
        <v>#REF!</v>
      </c>
      <c r="DG15" s="76" t="e">
        <f t="shared" ca="1" si="100"/>
        <v>#REF!</v>
      </c>
      <c r="DH15" s="76" t="e">
        <f t="shared" ca="1" si="101"/>
        <v>#REF!</v>
      </c>
      <c r="DI15" s="76" t="e">
        <f t="shared" ca="1" si="102"/>
        <v>#REF!</v>
      </c>
      <c r="DJ15" s="76" t="e">
        <f t="shared" ca="1" si="103"/>
        <v>#REF!</v>
      </c>
      <c r="DK15" s="76" t="e">
        <f t="shared" ca="1" si="104"/>
        <v>#REF!</v>
      </c>
      <c r="DL15" s="76" t="e">
        <f t="shared" ca="1" si="105"/>
        <v>#REF!</v>
      </c>
      <c r="DM15" s="76" t="e">
        <f t="shared" ca="1" si="106"/>
        <v>#REF!</v>
      </c>
      <c r="DN15" s="76" t="e">
        <f t="shared" ca="1" si="107"/>
        <v>#REF!</v>
      </c>
      <c r="DO15" s="76" t="e">
        <f t="shared" ca="1" si="108"/>
        <v>#REF!</v>
      </c>
      <c r="DP15" s="76" t="e">
        <f t="shared" ca="1" si="109"/>
        <v>#REF!</v>
      </c>
      <c r="DQ15" s="76" t="e">
        <f t="shared" ca="1" si="110"/>
        <v>#REF!</v>
      </c>
      <c r="DR15" s="76" t="e">
        <f t="shared" ca="1" si="111"/>
        <v>#REF!</v>
      </c>
      <c r="DS15" s="76" t="e">
        <f t="shared" ca="1" si="112"/>
        <v>#REF!</v>
      </c>
      <c r="DT15" s="76" t="e">
        <f t="shared" ca="1" si="113"/>
        <v>#REF!</v>
      </c>
      <c r="DU15" s="76" t="e">
        <f t="shared" ca="1" si="114"/>
        <v>#REF!</v>
      </c>
      <c r="DV15" s="76" t="e">
        <f t="shared" ca="1" si="115"/>
        <v>#REF!</v>
      </c>
      <c r="DW15" s="76" t="e">
        <f t="shared" ca="1" si="116"/>
        <v>#REF!</v>
      </c>
      <c r="DX15" s="76" t="e">
        <f t="shared" ca="1" si="117"/>
        <v>#REF!</v>
      </c>
      <c r="DY15" s="76" t="e">
        <f t="shared" ca="1" si="118"/>
        <v>#REF!</v>
      </c>
      <c r="DZ15" s="76" t="e">
        <f t="shared" ca="1" si="119"/>
        <v>#REF!</v>
      </c>
      <c r="EA15" s="76" t="e">
        <f t="shared" ca="1" si="120"/>
        <v>#REF!</v>
      </c>
      <c r="EB15" s="76" t="e">
        <f t="shared" ca="1" si="121"/>
        <v>#REF!</v>
      </c>
      <c r="EC15" s="76" t="e">
        <f t="shared" ca="1" si="130"/>
        <v>#REF!</v>
      </c>
      <c r="ED15" s="76" t="e">
        <f t="shared" ca="1" si="122"/>
        <v>#REF!</v>
      </c>
      <c r="EE15" s="76" t="e">
        <f t="shared" ca="1" si="123"/>
        <v>#REF!</v>
      </c>
      <c r="EF15" s="76" t="e">
        <f t="shared" ca="1" si="124"/>
        <v>#REF!</v>
      </c>
      <c r="EG15" s="76" t="e">
        <f t="shared" ca="1" si="125"/>
        <v>#REF!</v>
      </c>
      <c r="EH15" s="76" t="e">
        <f t="shared" ca="1" si="126"/>
        <v>#REF!</v>
      </c>
      <c r="EI15" s="76" t="e">
        <f t="shared" ca="1" si="127"/>
        <v>#REF!</v>
      </c>
      <c r="EJ15" s="76" t="e">
        <f t="shared" ca="1" si="128"/>
        <v>#REF!</v>
      </c>
      <c r="EK15" s="76" t="e">
        <f t="shared" ca="1" si="129"/>
        <v>#REF!</v>
      </c>
    </row>
    <row r="16" spans="1:141" hidden="1" x14ac:dyDescent="0.25">
      <c r="A16" s="46" t="str">
        <f>Графики!A85</f>
        <v>П23.01.08 Слесарь по ремонту СМ(2015)9 кл., очная</v>
      </c>
      <c r="B16" s="46" t="s">
        <v>322</v>
      </c>
      <c r="C16" s="46" t="s">
        <v>211</v>
      </c>
      <c r="D16" s="64" t="e">
        <f t="shared" ca="1" si="72"/>
        <v>#REF!</v>
      </c>
      <c r="E16" s="46">
        <v>1</v>
      </c>
      <c r="F16" s="72" t="s">
        <v>304</v>
      </c>
      <c r="G16" s="65" t="e">
        <f t="shared" ca="1" si="73"/>
        <v>#REF!</v>
      </c>
      <c r="H16" s="65" t="e">
        <f t="shared" ca="1" si="73"/>
        <v>#REF!</v>
      </c>
      <c r="I16" s="65" t="e">
        <f t="shared" ca="1" si="73"/>
        <v>#REF!</v>
      </c>
      <c r="J16" s="65" t="e">
        <f t="shared" ca="1" si="73"/>
        <v>#REF!</v>
      </c>
      <c r="K16" s="65" t="e">
        <f t="shared" ca="1" si="73"/>
        <v>#REF!</v>
      </c>
      <c r="L16" s="65" t="e">
        <f t="shared" ca="1" si="73"/>
        <v>#REF!</v>
      </c>
      <c r="M16" s="65" t="e">
        <f t="shared" ca="1" si="73"/>
        <v>#REF!</v>
      </c>
      <c r="N16" s="65" t="e">
        <f t="shared" ca="1" si="73"/>
        <v>#REF!</v>
      </c>
      <c r="O16" s="65" t="e">
        <f t="shared" ca="1" si="73"/>
        <v>#REF!</v>
      </c>
      <c r="P16" s="65" t="e">
        <f t="shared" ca="1" si="73"/>
        <v>#REF!</v>
      </c>
      <c r="Q16" s="65" t="e">
        <f t="shared" ca="1" si="73"/>
        <v>#REF!</v>
      </c>
      <c r="R16" s="65" t="e">
        <f t="shared" ca="1" si="73"/>
        <v>#REF!</v>
      </c>
      <c r="S16" s="65" t="e">
        <f t="shared" ca="1" si="73"/>
        <v>#REF!</v>
      </c>
      <c r="T16" s="65" t="e">
        <f t="shared" ca="1" si="73"/>
        <v>#REF!</v>
      </c>
      <c r="U16" s="65" t="e">
        <f t="shared" ca="1" si="73"/>
        <v>#REF!</v>
      </c>
      <c r="V16" s="65" t="e">
        <f t="shared" ca="1" si="73"/>
        <v>#REF!</v>
      </c>
      <c r="W16" s="65" t="e">
        <f t="shared" ca="1" si="76"/>
        <v>#REF!</v>
      </c>
      <c r="X16" s="65" t="e">
        <f t="shared" ca="1" si="76"/>
        <v>#REF!</v>
      </c>
      <c r="Y16" s="65" t="e">
        <f t="shared" ca="1" si="76"/>
        <v>#REF!</v>
      </c>
      <c r="Z16" s="65" t="e">
        <f t="shared" ca="1" si="76"/>
        <v>#REF!</v>
      </c>
      <c r="AA16" s="65" t="e">
        <f t="shared" ca="1" si="76"/>
        <v>#REF!</v>
      </c>
      <c r="AB16" s="65" t="e">
        <f t="shared" ca="1" si="76"/>
        <v>#REF!</v>
      </c>
      <c r="AC16" s="65" t="e">
        <f t="shared" ca="1" si="76"/>
        <v>#REF!</v>
      </c>
      <c r="AD16" s="65" t="e">
        <f t="shared" ca="1" si="76"/>
        <v>#REF!</v>
      </c>
      <c r="AE16" s="65" t="e">
        <f t="shared" ca="1" si="76"/>
        <v>#REF!</v>
      </c>
      <c r="AF16" s="65" t="e">
        <f t="shared" ca="1" si="76"/>
        <v>#REF!</v>
      </c>
      <c r="AG16" s="65" t="e">
        <f t="shared" ca="1" si="76"/>
        <v>#REF!</v>
      </c>
      <c r="AH16" s="65" t="e">
        <f t="shared" ca="1" si="76"/>
        <v>#REF!</v>
      </c>
      <c r="AI16" s="65" t="e">
        <f t="shared" ca="1" si="76"/>
        <v>#REF!</v>
      </c>
      <c r="AJ16" s="65" t="e">
        <f t="shared" ca="1" si="76"/>
        <v>#REF!</v>
      </c>
      <c r="AK16" s="65" t="e">
        <f t="shared" ca="1" si="76"/>
        <v>#REF!</v>
      </c>
      <c r="AL16" s="65" t="e">
        <f t="shared" ca="1" si="76"/>
        <v>#REF!</v>
      </c>
      <c r="AM16" s="65" t="e">
        <f t="shared" ca="1" si="77"/>
        <v>#REF!</v>
      </c>
      <c r="AN16" s="65" t="e">
        <f t="shared" ca="1" si="77"/>
        <v>#REF!</v>
      </c>
      <c r="AO16" s="65" t="e">
        <f t="shared" ca="1" si="77"/>
        <v>#REF!</v>
      </c>
      <c r="AP16" s="65" t="e">
        <f t="shared" ca="1" si="77"/>
        <v>#REF!</v>
      </c>
      <c r="AQ16" s="65" t="e">
        <f t="shared" ca="1" si="77"/>
        <v>#REF!</v>
      </c>
      <c r="AR16" s="65" t="e">
        <f t="shared" ca="1" si="77"/>
        <v>#REF!</v>
      </c>
      <c r="AS16" s="65" t="e">
        <f t="shared" ca="1" si="77"/>
        <v>#REF!</v>
      </c>
      <c r="AT16" s="65" t="e">
        <f t="shared" ca="1" si="77"/>
        <v>#REF!</v>
      </c>
      <c r="AU16" s="65" t="e">
        <f t="shared" ca="1" si="77"/>
        <v>#REF!</v>
      </c>
      <c r="AV16" s="65" t="e">
        <f t="shared" ca="1" si="77"/>
        <v>#REF!</v>
      </c>
      <c r="AW16" s="65" t="e">
        <f t="shared" ca="1" si="77"/>
        <v>#REF!</v>
      </c>
      <c r="AX16" s="65" t="e">
        <f t="shared" ca="1" si="77"/>
        <v>#REF!</v>
      </c>
      <c r="AY16" s="65" t="e">
        <f t="shared" ca="1" si="77"/>
        <v>#REF!</v>
      </c>
      <c r="AZ16" s="65" t="e">
        <f t="shared" ca="1" si="77"/>
        <v>#REF!</v>
      </c>
      <c r="BA16" s="65" t="e">
        <f t="shared" ca="1" si="77"/>
        <v>#REF!</v>
      </c>
      <c r="BB16" s="65" t="e">
        <f t="shared" ca="1" si="77"/>
        <v>#REF!</v>
      </c>
      <c r="BC16" s="65" t="e">
        <f t="shared" ca="1" si="78"/>
        <v>#REF!</v>
      </c>
      <c r="BD16" s="65" t="e">
        <f t="shared" ca="1" si="78"/>
        <v>#REF!</v>
      </c>
      <c r="BE16" s="65" t="e">
        <f t="shared" ca="1" si="78"/>
        <v>#REF!</v>
      </c>
      <c r="BF16" s="65" t="e">
        <f t="shared" ca="1" si="78"/>
        <v>#REF!</v>
      </c>
      <c r="BG16" s="65" t="e">
        <f t="shared" ca="1" si="78"/>
        <v>#REF!</v>
      </c>
      <c r="BH16" s="65" t="e">
        <f t="shared" ca="1" si="78"/>
        <v>#REF!</v>
      </c>
      <c r="BI16" s="65" t="e">
        <f t="shared" ca="1" si="78"/>
        <v>#REF!</v>
      </c>
      <c r="BJ16" s="65" t="e">
        <f t="shared" ca="1" si="78"/>
        <v>#REF!</v>
      </c>
      <c r="BK16" s="65" t="e">
        <f t="shared" ca="1" si="78"/>
        <v>#REF!</v>
      </c>
      <c r="BL16" s="65" t="e">
        <f t="shared" ca="1" si="78"/>
        <v>#REF!</v>
      </c>
      <c r="BM16" s="65" t="e">
        <f t="shared" ca="1" si="78"/>
        <v>#REF!</v>
      </c>
      <c r="BN16" s="65" t="e">
        <f t="shared" ca="1" si="78"/>
        <v>#REF!</v>
      </c>
      <c r="BO16" s="65" t="e">
        <f t="shared" ca="1" si="78"/>
        <v>#REF!</v>
      </c>
      <c r="BP16" s="89">
        <v>20</v>
      </c>
      <c r="BQ16" s="46">
        <f t="shared" ca="1" si="1"/>
        <v>0</v>
      </c>
      <c r="BR16" s="54">
        <f t="shared" ca="1" si="2"/>
        <v>0</v>
      </c>
      <c r="BS16" s="54">
        <f t="shared" ca="1" si="3"/>
        <v>0</v>
      </c>
      <c r="BT16" s="54">
        <f t="shared" ca="1" si="4"/>
        <v>0</v>
      </c>
      <c r="BU16" s="54">
        <f t="shared" ca="1" si="5"/>
        <v>0</v>
      </c>
      <c r="BV16" s="54">
        <f t="shared" ca="1" si="6"/>
        <v>0</v>
      </c>
      <c r="BW16" s="92">
        <f t="shared" ca="1" si="7"/>
        <v>0</v>
      </c>
      <c r="BX16" s="91">
        <f t="shared" ca="1" si="8"/>
        <v>0</v>
      </c>
      <c r="BY16" s="54">
        <f t="shared" ca="1" si="9"/>
        <v>0</v>
      </c>
      <c r="BZ16" s="54">
        <f t="shared" ca="1" si="10"/>
        <v>0</v>
      </c>
      <c r="CA16" s="54">
        <f t="shared" ca="1" si="11"/>
        <v>0</v>
      </c>
      <c r="CB16" s="54">
        <f t="shared" ca="1" si="12"/>
        <v>0</v>
      </c>
      <c r="CC16" s="54">
        <f t="shared" ca="1" si="13"/>
        <v>0</v>
      </c>
      <c r="CD16" s="93">
        <f t="shared" ca="1" si="14"/>
        <v>0</v>
      </c>
      <c r="CE16" s="91" t="e">
        <f t="shared" ca="1" si="74"/>
        <v>#REF!</v>
      </c>
      <c r="CF16" s="46" t="e">
        <f t="shared" ca="1" si="15"/>
        <v>#REF!</v>
      </c>
      <c r="CG16" s="46" t="e">
        <f t="shared" ca="1" si="75"/>
        <v>#REF!</v>
      </c>
      <c r="CH16" s="46" t="e">
        <f t="shared" ca="1" si="16"/>
        <v>#REF!</v>
      </c>
      <c r="CI16" s="46" t="e">
        <f t="shared" ca="1" si="17"/>
        <v>#REF!</v>
      </c>
      <c r="CJ16" s="46" t="e">
        <f t="shared" ca="1" si="18"/>
        <v>#REF!</v>
      </c>
      <c r="CK16" s="46" t="e">
        <f t="shared" ca="1" si="19"/>
        <v>#REF!</v>
      </c>
      <c r="CL16" s="88" t="e">
        <f t="shared" ca="1" si="79"/>
        <v>#REF!</v>
      </c>
      <c r="CM16" s="76" t="e">
        <f t="shared" ca="1" si="80"/>
        <v>#REF!</v>
      </c>
      <c r="CN16" s="76" t="e">
        <f t="shared" ca="1" si="81"/>
        <v>#REF!</v>
      </c>
      <c r="CO16" s="76" t="e">
        <f t="shared" ca="1" si="82"/>
        <v>#REF!</v>
      </c>
      <c r="CP16" s="76" t="e">
        <f t="shared" ca="1" si="83"/>
        <v>#REF!</v>
      </c>
      <c r="CQ16" s="76" t="e">
        <f t="shared" ca="1" si="84"/>
        <v>#REF!</v>
      </c>
      <c r="CR16" s="76" t="e">
        <f t="shared" ca="1" si="85"/>
        <v>#REF!</v>
      </c>
      <c r="CS16" s="76" t="e">
        <f t="shared" ca="1" si="86"/>
        <v>#REF!</v>
      </c>
      <c r="CT16" s="76" t="e">
        <f t="shared" ca="1" si="87"/>
        <v>#REF!</v>
      </c>
      <c r="CU16" s="76" t="e">
        <f t="shared" ca="1" si="88"/>
        <v>#REF!</v>
      </c>
      <c r="CV16" s="76" t="e">
        <f t="shared" ca="1" si="89"/>
        <v>#REF!</v>
      </c>
      <c r="CW16" s="76" t="e">
        <f t="shared" ca="1" si="90"/>
        <v>#REF!</v>
      </c>
      <c r="CX16" s="76" t="e">
        <f t="shared" ca="1" si="91"/>
        <v>#REF!</v>
      </c>
      <c r="CY16" s="76" t="e">
        <f t="shared" ca="1" si="92"/>
        <v>#REF!</v>
      </c>
      <c r="CZ16" s="76" t="e">
        <f t="shared" ca="1" si="93"/>
        <v>#REF!</v>
      </c>
      <c r="DA16" s="76" t="e">
        <f t="shared" ca="1" si="94"/>
        <v>#REF!</v>
      </c>
      <c r="DB16" s="76" t="e">
        <f t="shared" ca="1" si="95"/>
        <v>#REF!</v>
      </c>
      <c r="DC16" s="76" t="e">
        <f t="shared" ca="1" si="96"/>
        <v>#REF!</v>
      </c>
      <c r="DD16" s="76" t="e">
        <f t="shared" ca="1" si="97"/>
        <v>#REF!</v>
      </c>
      <c r="DE16" s="76" t="e">
        <f t="shared" ca="1" si="98"/>
        <v>#REF!</v>
      </c>
      <c r="DF16" s="76" t="e">
        <f t="shared" ca="1" si="99"/>
        <v>#REF!</v>
      </c>
      <c r="DG16" s="76" t="e">
        <f t="shared" ca="1" si="100"/>
        <v>#REF!</v>
      </c>
      <c r="DH16" s="76" t="e">
        <f t="shared" ca="1" si="101"/>
        <v>#REF!</v>
      </c>
      <c r="DI16" s="76" t="e">
        <f t="shared" ca="1" si="102"/>
        <v>#REF!</v>
      </c>
      <c r="DJ16" s="76" t="e">
        <f t="shared" ca="1" si="103"/>
        <v>#REF!</v>
      </c>
      <c r="DK16" s="76" t="e">
        <f t="shared" ca="1" si="104"/>
        <v>#REF!</v>
      </c>
      <c r="DL16" s="76" t="e">
        <f t="shared" ca="1" si="105"/>
        <v>#REF!</v>
      </c>
      <c r="DM16" s="76" t="e">
        <f t="shared" ca="1" si="106"/>
        <v>#REF!</v>
      </c>
      <c r="DN16" s="76" t="e">
        <f t="shared" ca="1" si="107"/>
        <v>#REF!</v>
      </c>
      <c r="DO16" s="76" t="e">
        <f t="shared" ca="1" si="108"/>
        <v>#REF!</v>
      </c>
      <c r="DP16" s="76" t="e">
        <f t="shared" ca="1" si="109"/>
        <v>#REF!</v>
      </c>
      <c r="DQ16" s="76" t="e">
        <f t="shared" ca="1" si="110"/>
        <v>#REF!</v>
      </c>
      <c r="DR16" s="76" t="e">
        <f t="shared" ca="1" si="111"/>
        <v>#REF!</v>
      </c>
      <c r="DS16" s="76" t="e">
        <f t="shared" ca="1" si="112"/>
        <v>#REF!</v>
      </c>
      <c r="DT16" s="76" t="e">
        <f t="shared" ca="1" si="113"/>
        <v>#REF!</v>
      </c>
      <c r="DU16" s="76" t="e">
        <f t="shared" ca="1" si="114"/>
        <v>#REF!</v>
      </c>
      <c r="DV16" s="76" t="e">
        <f t="shared" ca="1" si="115"/>
        <v>#REF!</v>
      </c>
      <c r="DW16" s="76" t="e">
        <f t="shared" ca="1" si="116"/>
        <v>#REF!</v>
      </c>
      <c r="DX16" s="76" t="e">
        <f t="shared" ca="1" si="117"/>
        <v>#REF!</v>
      </c>
      <c r="DY16" s="76" t="e">
        <f t="shared" ca="1" si="118"/>
        <v>#REF!</v>
      </c>
      <c r="DZ16" s="76" t="e">
        <f t="shared" ca="1" si="119"/>
        <v>#REF!</v>
      </c>
      <c r="EA16" s="76" t="e">
        <f t="shared" ca="1" si="120"/>
        <v>#REF!</v>
      </c>
      <c r="EB16" s="76" t="e">
        <f t="shared" ca="1" si="121"/>
        <v>#REF!</v>
      </c>
      <c r="EC16" s="76" t="e">
        <f t="shared" ca="1" si="130"/>
        <v>#REF!</v>
      </c>
      <c r="ED16" s="76" t="e">
        <f t="shared" ca="1" si="122"/>
        <v>#REF!</v>
      </c>
      <c r="EE16" s="76" t="e">
        <f t="shared" ca="1" si="123"/>
        <v>#REF!</v>
      </c>
      <c r="EF16" s="76" t="e">
        <f t="shared" ca="1" si="124"/>
        <v>#REF!</v>
      </c>
      <c r="EG16" s="76" t="e">
        <f t="shared" ca="1" si="125"/>
        <v>#REF!</v>
      </c>
      <c r="EH16" s="76" t="e">
        <f t="shared" ca="1" si="126"/>
        <v>#REF!</v>
      </c>
      <c r="EI16" s="76" t="e">
        <f t="shared" ca="1" si="127"/>
        <v>#REF!</v>
      </c>
      <c r="EJ16" s="76" t="e">
        <f t="shared" ca="1" si="128"/>
        <v>#REF!</v>
      </c>
      <c r="EK16" s="76" t="e">
        <f t="shared" ca="1" si="129"/>
        <v>#REF!</v>
      </c>
    </row>
    <row r="17" spans="1:141" hidden="1" x14ac:dyDescent="0.25">
      <c r="A17" s="46" t="str">
        <f>Графики!A73</f>
        <v>Б15.02.08 ТехМаш(2014)9 кл., очная</v>
      </c>
      <c r="B17" s="46" t="s">
        <v>323</v>
      </c>
      <c r="C17" s="46" t="s">
        <v>211</v>
      </c>
      <c r="D17" s="64" t="e">
        <f t="shared" ca="1" si="72"/>
        <v>#REF!</v>
      </c>
      <c r="E17" s="46">
        <v>1</v>
      </c>
      <c r="F17" s="72" t="s">
        <v>241</v>
      </c>
      <c r="G17" s="65" t="e">
        <f t="shared" ca="1" si="73"/>
        <v>#REF!</v>
      </c>
      <c r="H17" s="65" t="e">
        <f t="shared" ca="1" si="73"/>
        <v>#REF!</v>
      </c>
      <c r="I17" s="65" t="e">
        <f t="shared" ca="1" si="73"/>
        <v>#REF!</v>
      </c>
      <c r="J17" s="65" t="e">
        <f t="shared" ca="1" si="73"/>
        <v>#REF!</v>
      </c>
      <c r="K17" s="65" t="e">
        <f t="shared" ca="1" si="73"/>
        <v>#REF!</v>
      </c>
      <c r="L17" s="65" t="e">
        <f t="shared" ca="1" si="73"/>
        <v>#REF!</v>
      </c>
      <c r="M17" s="65" t="e">
        <f t="shared" ca="1" si="73"/>
        <v>#REF!</v>
      </c>
      <c r="N17" s="65" t="e">
        <f t="shared" ca="1" si="73"/>
        <v>#REF!</v>
      </c>
      <c r="O17" s="65" t="e">
        <f t="shared" ca="1" si="73"/>
        <v>#REF!</v>
      </c>
      <c r="P17" s="65" t="e">
        <f t="shared" ca="1" si="73"/>
        <v>#REF!</v>
      </c>
      <c r="Q17" s="65" t="e">
        <f t="shared" ca="1" si="73"/>
        <v>#REF!</v>
      </c>
      <c r="R17" s="65" t="e">
        <f t="shared" ca="1" si="73"/>
        <v>#REF!</v>
      </c>
      <c r="S17" s="65" t="e">
        <f t="shared" ca="1" si="73"/>
        <v>#REF!</v>
      </c>
      <c r="T17" s="65" t="e">
        <f t="shared" ca="1" si="73"/>
        <v>#REF!</v>
      </c>
      <c r="U17" s="65" t="e">
        <f t="shared" ca="1" si="73"/>
        <v>#REF!</v>
      </c>
      <c r="V17" s="65" t="e">
        <f t="shared" ca="1" si="73"/>
        <v>#REF!</v>
      </c>
      <c r="W17" s="65" t="e">
        <f t="shared" ca="1" si="76"/>
        <v>#REF!</v>
      </c>
      <c r="X17" s="65" t="e">
        <f t="shared" ca="1" si="76"/>
        <v>#REF!</v>
      </c>
      <c r="Y17" s="65" t="e">
        <f t="shared" ca="1" si="76"/>
        <v>#REF!</v>
      </c>
      <c r="Z17" s="65" t="e">
        <f t="shared" ca="1" si="76"/>
        <v>#REF!</v>
      </c>
      <c r="AA17" s="65" t="e">
        <f t="shared" ca="1" si="76"/>
        <v>#REF!</v>
      </c>
      <c r="AB17" s="65" t="e">
        <f t="shared" ca="1" si="76"/>
        <v>#REF!</v>
      </c>
      <c r="AC17" s="65" t="e">
        <f t="shared" ca="1" si="76"/>
        <v>#REF!</v>
      </c>
      <c r="AD17" s="65" t="e">
        <f t="shared" ca="1" si="76"/>
        <v>#REF!</v>
      </c>
      <c r="AE17" s="65" t="e">
        <f t="shared" ca="1" si="76"/>
        <v>#REF!</v>
      </c>
      <c r="AF17" s="65" t="e">
        <f t="shared" ca="1" si="76"/>
        <v>#REF!</v>
      </c>
      <c r="AG17" s="65" t="e">
        <f t="shared" ca="1" si="76"/>
        <v>#REF!</v>
      </c>
      <c r="AH17" s="65" t="e">
        <f t="shared" ca="1" si="76"/>
        <v>#REF!</v>
      </c>
      <c r="AI17" s="65" t="e">
        <f t="shared" ca="1" si="76"/>
        <v>#REF!</v>
      </c>
      <c r="AJ17" s="65" t="e">
        <f t="shared" ca="1" si="76"/>
        <v>#REF!</v>
      </c>
      <c r="AK17" s="65" t="e">
        <f t="shared" ca="1" si="76"/>
        <v>#REF!</v>
      </c>
      <c r="AL17" s="65" t="e">
        <f t="shared" ca="1" si="76"/>
        <v>#REF!</v>
      </c>
      <c r="AM17" s="65" t="e">
        <f t="shared" ca="1" si="77"/>
        <v>#REF!</v>
      </c>
      <c r="AN17" s="65" t="e">
        <f t="shared" ca="1" si="77"/>
        <v>#REF!</v>
      </c>
      <c r="AO17" s="65" t="e">
        <f t="shared" ca="1" si="77"/>
        <v>#REF!</v>
      </c>
      <c r="AP17" s="65" t="e">
        <f t="shared" ca="1" si="77"/>
        <v>#REF!</v>
      </c>
      <c r="AQ17" s="65" t="e">
        <f t="shared" ca="1" si="77"/>
        <v>#REF!</v>
      </c>
      <c r="AR17" s="65" t="e">
        <f t="shared" ca="1" si="77"/>
        <v>#REF!</v>
      </c>
      <c r="AS17" s="65" t="e">
        <f t="shared" ca="1" si="77"/>
        <v>#REF!</v>
      </c>
      <c r="AT17" s="65" t="e">
        <f t="shared" ca="1" si="77"/>
        <v>#REF!</v>
      </c>
      <c r="AU17" s="65" t="e">
        <f t="shared" ca="1" si="77"/>
        <v>#REF!</v>
      </c>
      <c r="AV17" s="65" t="e">
        <f t="shared" ca="1" si="77"/>
        <v>#REF!</v>
      </c>
      <c r="AW17" s="65" t="e">
        <f t="shared" ca="1" si="77"/>
        <v>#REF!</v>
      </c>
      <c r="AX17" s="65" t="e">
        <f t="shared" ca="1" si="77"/>
        <v>#REF!</v>
      </c>
      <c r="AY17" s="65" t="e">
        <f t="shared" ca="1" si="77"/>
        <v>#REF!</v>
      </c>
      <c r="AZ17" s="65" t="e">
        <f t="shared" ca="1" si="77"/>
        <v>#REF!</v>
      </c>
      <c r="BA17" s="65" t="e">
        <f t="shared" ca="1" si="77"/>
        <v>#REF!</v>
      </c>
      <c r="BB17" s="65" t="e">
        <f t="shared" ca="1" si="77"/>
        <v>#REF!</v>
      </c>
      <c r="BC17" s="65" t="e">
        <f t="shared" ca="1" si="78"/>
        <v>#REF!</v>
      </c>
      <c r="BD17" s="65" t="e">
        <f t="shared" ca="1" si="78"/>
        <v>#REF!</v>
      </c>
      <c r="BE17" s="65" t="e">
        <f t="shared" ca="1" si="78"/>
        <v>#REF!</v>
      </c>
      <c r="BF17" s="65" t="e">
        <f t="shared" ca="1" si="78"/>
        <v>#REF!</v>
      </c>
      <c r="BG17" s="65" t="e">
        <f t="shared" ca="1" si="78"/>
        <v>#REF!</v>
      </c>
      <c r="BH17" s="65" t="e">
        <f t="shared" ca="1" si="78"/>
        <v>#REF!</v>
      </c>
      <c r="BI17" s="65" t="e">
        <f t="shared" ca="1" si="78"/>
        <v>#REF!</v>
      </c>
      <c r="BJ17" s="65" t="e">
        <f t="shared" ca="1" si="78"/>
        <v>#REF!</v>
      </c>
      <c r="BK17" s="65" t="e">
        <f t="shared" ca="1" si="78"/>
        <v>#REF!</v>
      </c>
      <c r="BL17" s="65" t="e">
        <f t="shared" ca="1" si="78"/>
        <v>#REF!</v>
      </c>
      <c r="BM17" s="65" t="e">
        <f t="shared" ca="1" si="78"/>
        <v>#REF!</v>
      </c>
      <c r="BN17" s="65" t="e">
        <f t="shared" ca="1" si="78"/>
        <v>#REF!</v>
      </c>
      <c r="BO17" s="65" t="e">
        <f t="shared" ca="1" si="78"/>
        <v>#REF!</v>
      </c>
      <c r="BP17" s="89">
        <v>20</v>
      </c>
      <c r="BQ17" s="46">
        <f t="shared" ca="1" si="1"/>
        <v>0</v>
      </c>
      <c r="BR17" s="54">
        <f t="shared" ca="1" si="2"/>
        <v>0</v>
      </c>
      <c r="BS17" s="54">
        <f t="shared" ca="1" si="3"/>
        <v>0</v>
      </c>
      <c r="BT17" s="54">
        <f t="shared" ca="1" si="4"/>
        <v>0</v>
      </c>
      <c r="BU17" s="54">
        <f t="shared" ca="1" si="5"/>
        <v>0</v>
      </c>
      <c r="BV17" s="54">
        <f t="shared" ca="1" si="6"/>
        <v>0</v>
      </c>
      <c r="BW17" s="92">
        <f t="shared" ca="1" si="7"/>
        <v>0</v>
      </c>
      <c r="BX17" s="91">
        <f t="shared" ca="1" si="8"/>
        <v>0</v>
      </c>
      <c r="BY17" s="54">
        <f t="shared" ca="1" si="9"/>
        <v>0</v>
      </c>
      <c r="BZ17" s="54">
        <f t="shared" ca="1" si="10"/>
        <v>0</v>
      </c>
      <c r="CA17" s="54">
        <f t="shared" ca="1" si="11"/>
        <v>0</v>
      </c>
      <c r="CB17" s="54">
        <f t="shared" ca="1" si="12"/>
        <v>0</v>
      </c>
      <c r="CC17" s="54">
        <f t="shared" ca="1" si="13"/>
        <v>0</v>
      </c>
      <c r="CD17" s="93">
        <f t="shared" ca="1" si="14"/>
        <v>0</v>
      </c>
      <c r="CE17" s="91" t="e">
        <f t="shared" ca="1" si="74"/>
        <v>#REF!</v>
      </c>
      <c r="CF17" s="46" t="e">
        <f t="shared" ca="1" si="15"/>
        <v>#REF!</v>
      </c>
      <c r="CG17" s="46" t="e">
        <f t="shared" ca="1" si="75"/>
        <v>#REF!</v>
      </c>
      <c r="CH17" s="46" t="e">
        <f t="shared" ca="1" si="16"/>
        <v>#REF!</v>
      </c>
      <c r="CI17" s="46" t="e">
        <f t="shared" ca="1" si="17"/>
        <v>#REF!</v>
      </c>
      <c r="CJ17" s="46" t="e">
        <f t="shared" ca="1" si="18"/>
        <v>#REF!</v>
      </c>
      <c r="CK17" s="46" t="e">
        <f t="shared" ca="1" si="19"/>
        <v>#REF!</v>
      </c>
      <c r="CL17" s="88" t="e">
        <f t="shared" ca="1" si="79"/>
        <v>#REF!</v>
      </c>
      <c r="CM17" s="76" t="e">
        <f t="shared" ca="1" si="80"/>
        <v>#REF!</v>
      </c>
      <c r="CN17" s="76" t="e">
        <f t="shared" ca="1" si="81"/>
        <v>#REF!</v>
      </c>
      <c r="CO17" s="76" t="e">
        <f t="shared" ca="1" si="82"/>
        <v>#REF!</v>
      </c>
      <c r="CP17" s="76" t="e">
        <f t="shared" ca="1" si="83"/>
        <v>#REF!</v>
      </c>
      <c r="CQ17" s="76" t="e">
        <f t="shared" ca="1" si="84"/>
        <v>#REF!</v>
      </c>
      <c r="CR17" s="76" t="e">
        <f t="shared" ca="1" si="85"/>
        <v>#REF!</v>
      </c>
      <c r="CS17" s="76" t="e">
        <f t="shared" ca="1" si="86"/>
        <v>#REF!</v>
      </c>
      <c r="CT17" s="76" t="e">
        <f t="shared" ca="1" si="87"/>
        <v>#REF!</v>
      </c>
      <c r="CU17" s="76" t="e">
        <f t="shared" ca="1" si="88"/>
        <v>#REF!</v>
      </c>
      <c r="CV17" s="76" t="e">
        <f t="shared" ca="1" si="89"/>
        <v>#REF!</v>
      </c>
      <c r="CW17" s="76" t="e">
        <f t="shared" ca="1" si="90"/>
        <v>#REF!</v>
      </c>
      <c r="CX17" s="76" t="e">
        <f t="shared" ca="1" si="91"/>
        <v>#REF!</v>
      </c>
      <c r="CY17" s="76" t="e">
        <f t="shared" ca="1" si="92"/>
        <v>#REF!</v>
      </c>
      <c r="CZ17" s="76" t="e">
        <f t="shared" ca="1" si="93"/>
        <v>#REF!</v>
      </c>
      <c r="DA17" s="76" t="e">
        <f t="shared" ca="1" si="94"/>
        <v>#REF!</v>
      </c>
      <c r="DB17" s="76" t="e">
        <f t="shared" ca="1" si="95"/>
        <v>#REF!</v>
      </c>
      <c r="DC17" s="76" t="e">
        <f t="shared" ca="1" si="96"/>
        <v>#REF!</v>
      </c>
      <c r="DD17" s="76" t="e">
        <f t="shared" ca="1" si="97"/>
        <v>#REF!</v>
      </c>
      <c r="DE17" s="76" t="e">
        <f t="shared" ca="1" si="98"/>
        <v>#REF!</v>
      </c>
      <c r="DF17" s="76" t="e">
        <f t="shared" ca="1" si="99"/>
        <v>#REF!</v>
      </c>
      <c r="DG17" s="76" t="e">
        <f t="shared" ca="1" si="100"/>
        <v>#REF!</v>
      </c>
      <c r="DH17" s="76" t="e">
        <f t="shared" ca="1" si="101"/>
        <v>#REF!</v>
      </c>
      <c r="DI17" s="76" t="e">
        <f t="shared" ca="1" si="102"/>
        <v>#REF!</v>
      </c>
      <c r="DJ17" s="76" t="e">
        <f t="shared" ca="1" si="103"/>
        <v>#REF!</v>
      </c>
      <c r="DK17" s="76" t="e">
        <f t="shared" ca="1" si="104"/>
        <v>#REF!</v>
      </c>
      <c r="DL17" s="76" t="e">
        <f t="shared" ca="1" si="105"/>
        <v>#REF!</v>
      </c>
      <c r="DM17" s="76" t="e">
        <f t="shared" ca="1" si="106"/>
        <v>#REF!</v>
      </c>
      <c r="DN17" s="76" t="e">
        <f t="shared" ca="1" si="107"/>
        <v>#REF!</v>
      </c>
      <c r="DO17" s="76" t="e">
        <f t="shared" ca="1" si="108"/>
        <v>#REF!</v>
      </c>
      <c r="DP17" s="76" t="e">
        <f t="shared" ca="1" si="109"/>
        <v>#REF!</v>
      </c>
      <c r="DQ17" s="76" t="e">
        <f t="shared" ca="1" si="110"/>
        <v>#REF!</v>
      </c>
      <c r="DR17" s="76" t="e">
        <f t="shared" ca="1" si="111"/>
        <v>#REF!</v>
      </c>
      <c r="DS17" s="76" t="e">
        <f t="shared" ca="1" si="112"/>
        <v>#REF!</v>
      </c>
      <c r="DT17" s="76" t="e">
        <f t="shared" ca="1" si="113"/>
        <v>#REF!</v>
      </c>
      <c r="DU17" s="76" t="e">
        <f t="shared" ca="1" si="114"/>
        <v>#REF!</v>
      </c>
      <c r="DV17" s="76" t="e">
        <f t="shared" ca="1" si="115"/>
        <v>#REF!</v>
      </c>
      <c r="DW17" s="76" t="e">
        <f t="shared" ca="1" si="116"/>
        <v>#REF!</v>
      </c>
      <c r="DX17" s="76" t="e">
        <f t="shared" ca="1" si="117"/>
        <v>#REF!</v>
      </c>
      <c r="DY17" s="76" t="e">
        <f t="shared" ca="1" si="118"/>
        <v>#REF!</v>
      </c>
      <c r="DZ17" s="76" t="e">
        <f t="shared" ca="1" si="119"/>
        <v>#REF!</v>
      </c>
      <c r="EA17" s="76" t="e">
        <f t="shared" ca="1" si="120"/>
        <v>#REF!</v>
      </c>
      <c r="EB17" s="76" t="e">
        <f t="shared" ca="1" si="121"/>
        <v>#REF!</v>
      </c>
      <c r="EC17" s="76" t="e">
        <f t="shared" ca="1" si="130"/>
        <v>#REF!</v>
      </c>
      <c r="ED17" s="76" t="e">
        <f t="shared" ca="1" si="122"/>
        <v>#REF!</v>
      </c>
      <c r="EE17" s="76" t="e">
        <f t="shared" ca="1" si="123"/>
        <v>#REF!</v>
      </c>
      <c r="EF17" s="76" t="e">
        <f t="shared" ca="1" si="124"/>
        <v>#REF!</v>
      </c>
      <c r="EG17" s="76" t="e">
        <f t="shared" ca="1" si="125"/>
        <v>#REF!</v>
      </c>
      <c r="EH17" s="76" t="e">
        <f t="shared" ca="1" si="126"/>
        <v>#REF!</v>
      </c>
      <c r="EI17" s="76" t="e">
        <f t="shared" ca="1" si="127"/>
        <v>#REF!</v>
      </c>
      <c r="EJ17" s="76" t="e">
        <f t="shared" ca="1" si="128"/>
        <v>#REF!</v>
      </c>
      <c r="EK17" s="76" t="e">
        <f t="shared" ca="1" si="129"/>
        <v>#REF!</v>
      </c>
    </row>
    <row r="18" spans="1:141" hidden="1" x14ac:dyDescent="0.25">
      <c r="A18" s="46" t="str">
        <f>Графики!A75</f>
        <v>Б24.02.01 Пр-во ЛА(2014)9 кл., очная</v>
      </c>
      <c r="B18" s="46" t="s">
        <v>323</v>
      </c>
      <c r="C18" s="46" t="s">
        <v>211</v>
      </c>
      <c r="D18" s="64" t="e">
        <f t="shared" ca="1" si="72"/>
        <v>#REF!</v>
      </c>
      <c r="E18" s="46">
        <v>1</v>
      </c>
      <c r="F18" s="72" t="s">
        <v>264</v>
      </c>
      <c r="G18" s="65" t="e">
        <f t="shared" ca="1" si="73"/>
        <v>#REF!</v>
      </c>
      <c r="H18" s="65" t="e">
        <f t="shared" ca="1" si="73"/>
        <v>#REF!</v>
      </c>
      <c r="I18" s="65" t="e">
        <f t="shared" ca="1" si="73"/>
        <v>#REF!</v>
      </c>
      <c r="J18" s="65" t="e">
        <f t="shared" ca="1" si="73"/>
        <v>#REF!</v>
      </c>
      <c r="K18" s="65" t="e">
        <f t="shared" ca="1" si="73"/>
        <v>#REF!</v>
      </c>
      <c r="L18" s="65" t="e">
        <f t="shared" ca="1" si="73"/>
        <v>#REF!</v>
      </c>
      <c r="M18" s="65" t="e">
        <f t="shared" ca="1" si="73"/>
        <v>#REF!</v>
      </c>
      <c r="N18" s="65" t="e">
        <f t="shared" ca="1" si="73"/>
        <v>#REF!</v>
      </c>
      <c r="O18" s="65" t="e">
        <f t="shared" ca="1" si="73"/>
        <v>#REF!</v>
      </c>
      <c r="P18" s="65" t="e">
        <f t="shared" ca="1" si="73"/>
        <v>#REF!</v>
      </c>
      <c r="Q18" s="65" t="e">
        <f t="shared" ca="1" si="73"/>
        <v>#REF!</v>
      </c>
      <c r="R18" s="65" t="e">
        <f t="shared" ca="1" si="73"/>
        <v>#REF!</v>
      </c>
      <c r="S18" s="65" t="e">
        <f t="shared" ca="1" si="73"/>
        <v>#REF!</v>
      </c>
      <c r="T18" s="65" t="e">
        <f t="shared" ca="1" si="73"/>
        <v>#REF!</v>
      </c>
      <c r="U18" s="65" t="e">
        <f t="shared" ca="1" si="73"/>
        <v>#REF!</v>
      </c>
      <c r="V18" s="65" t="e">
        <f t="shared" ca="1" si="73"/>
        <v>#REF!</v>
      </c>
      <c r="W18" s="65" t="e">
        <f t="shared" ca="1" si="76"/>
        <v>#REF!</v>
      </c>
      <c r="X18" s="65" t="e">
        <f t="shared" ca="1" si="76"/>
        <v>#REF!</v>
      </c>
      <c r="Y18" s="65" t="e">
        <f t="shared" ca="1" si="76"/>
        <v>#REF!</v>
      </c>
      <c r="Z18" s="65" t="e">
        <f t="shared" ca="1" si="76"/>
        <v>#REF!</v>
      </c>
      <c r="AA18" s="65" t="e">
        <f t="shared" ca="1" si="76"/>
        <v>#REF!</v>
      </c>
      <c r="AB18" s="65" t="e">
        <f t="shared" ca="1" si="76"/>
        <v>#REF!</v>
      </c>
      <c r="AC18" s="65" t="e">
        <f t="shared" ca="1" si="76"/>
        <v>#REF!</v>
      </c>
      <c r="AD18" s="65" t="e">
        <f t="shared" ca="1" si="76"/>
        <v>#REF!</v>
      </c>
      <c r="AE18" s="65" t="e">
        <f t="shared" ca="1" si="76"/>
        <v>#REF!</v>
      </c>
      <c r="AF18" s="65" t="e">
        <f t="shared" ca="1" si="76"/>
        <v>#REF!</v>
      </c>
      <c r="AG18" s="65" t="e">
        <f t="shared" ca="1" si="76"/>
        <v>#REF!</v>
      </c>
      <c r="AH18" s="65" t="e">
        <f t="shared" ca="1" si="76"/>
        <v>#REF!</v>
      </c>
      <c r="AI18" s="65" t="e">
        <f t="shared" ca="1" si="76"/>
        <v>#REF!</v>
      </c>
      <c r="AJ18" s="65" t="e">
        <f t="shared" ca="1" si="76"/>
        <v>#REF!</v>
      </c>
      <c r="AK18" s="65" t="e">
        <f t="shared" ca="1" si="76"/>
        <v>#REF!</v>
      </c>
      <c r="AL18" s="65" t="e">
        <f t="shared" ca="1" si="76"/>
        <v>#REF!</v>
      </c>
      <c r="AM18" s="65" t="e">
        <f t="shared" ca="1" si="77"/>
        <v>#REF!</v>
      </c>
      <c r="AN18" s="65" t="e">
        <f t="shared" ca="1" si="77"/>
        <v>#REF!</v>
      </c>
      <c r="AO18" s="65" t="e">
        <f t="shared" ca="1" si="77"/>
        <v>#REF!</v>
      </c>
      <c r="AP18" s="65" t="e">
        <f t="shared" ca="1" si="77"/>
        <v>#REF!</v>
      </c>
      <c r="AQ18" s="65" t="e">
        <f t="shared" ca="1" si="77"/>
        <v>#REF!</v>
      </c>
      <c r="AR18" s="65" t="e">
        <f t="shared" ca="1" si="77"/>
        <v>#REF!</v>
      </c>
      <c r="AS18" s="65" t="e">
        <f t="shared" ca="1" si="77"/>
        <v>#REF!</v>
      </c>
      <c r="AT18" s="65" t="e">
        <f t="shared" ca="1" si="77"/>
        <v>#REF!</v>
      </c>
      <c r="AU18" s="65" t="e">
        <f t="shared" ca="1" si="77"/>
        <v>#REF!</v>
      </c>
      <c r="AV18" s="65" t="e">
        <f t="shared" ca="1" si="77"/>
        <v>#REF!</v>
      </c>
      <c r="AW18" s="65" t="e">
        <f t="shared" ca="1" si="77"/>
        <v>#REF!</v>
      </c>
      <c r="AX18" s="65" t="e">
        <f t="shared" ca="1" si="77"/>
        <v>#REF!</v>
      </c>
      <c r="AY18" s="65" t="e">
        <f t="shared" ca="1" si="77"/>
        <v>#REF!</v>
      </c>
      <c r="AZ18" s="65" t="e">
        <f t="shared" ca="1" si="77"/>
        <v>#REF!</v>
      </c>
      <c r="BA18" s="65" t="e">
        <f t="shared" ca="1" si="77"/>
        <v>#REF!</v>
      </c>
      <c r="BB18" s="65" t="e">
        <f t="shared" ca="1" si="77"/>
        <v>#REF!</v>
      </c>
      <c r="BC18" s="65" t="e">
        <f t="shared" ca="1" si="78"/>
        <v>#REF!</v>
      </c>
      <c r="BD18" s="65" t="e">
        <f t="shared" ca="1" si="78"/>
        <v>#REF!</v>
      </c>
      <c r="BE18" s="65" t="e">
        <f t="shared" ca="1" si="78"/>
        <v>#REF!</v>
      </c>
      <c r="BF18" s="65" t="e">
        <f t="shared" ca="1" si="78"/>
        <v>#REF!</v>
      </c>
      <c r="BG18" s="65" t="e">
        <f t="shared" ca="1" si="78"/>
        <v>#REF!</v>
      </c>
      <c r="BH18" s="65" t="e">
        <f t="shared" ca="1" si="78"/>
        <v>#REF!</v>
      </c>
      <c r="BI18" s="65" t="e">
        <f t="shared" ca="1" si="78"/>
        <v>#REF!</v>
      </c>
      <c r="BJ18" s="65" t="e">
        <f t="shared" ca="1" si="78"/>
        <v>#REF!</v>
      </c>
      <c r="BK18" s="65" t="e">
        <f t="shared" ca="1" si="78"/>
        <v>#REF!</v>
      </c>
      <c r="BL18" s="65" t="e">
        <f t="shared" ca="1" si="78"/>
        <v>#REF!</v>
      </c>
      <c r="BM18" s="65" t="e">
        <f t="shared" ca="1" si="78"/>
        <v>#REF!</v>
      </c>
      <c r="BN18" s="65" t="e">
        <f t="shared" ca="1" si="78"/>
        <v>#REF!</v>
      </c>
      <c r="BO18" s="65" t="e">
        <f t="shared" ca="1" si="78"/>
        <v>#REF!</v>
      </c>
      <c r="BP18" s="89">
        <v>20</v>
      </c>
      <c r="BQ18" s="46">
        <f t="shared" ca="1" si="1"/>
        <v>0</v>
      </c>
      <c r="BR18" s="54">
        <f t="shared" ca="1" si="2"/>
        <v>0</v>
      </c>
      <c r="BS18" s="54">
        <f t="shared" ca="1" si="3"/>
        <v>0</v>
      </c>
      <c r="BT18" s="54">
        <f t="shared" ca="1" si="4"/>
        <v>0</v>
      </c>
      <c r="BU18" s="54">
        <f t="shared" ca="1" si="5"/>
        <v>0</v>
      </c>
      <c r="BV18" s="54">
        <f t="shared" ca="1" si="6"/>
        <v>0</v>
      </c>
      <c r="BW18" s="92">
        <f t="shared" ca="1" si="7"/>
        <v>0</v>
      </c>
      <c r="BX18" s="91">
        <f t="shared" ca="1" si="8"/>
        <v>0</v>
      </c>
      <c r="BY18" s="54">
        <f t="shared" ca="1" si="9"/>
        <v>0</v>
      </c>
      <c r="BZ18" s="54">
        <f t="shared" ca="1" si="10"/>
        <v>0</v>
      </c>
      <c r="CA18" s="54">
        <f t="shared" ca="1" si="11"/>
        <v>0</v>
      </c>
      <c r="CB18" s="54">
        <f t="shared" ca="1" si="12"/>
        <v>0</v>
      </c>
      <c r="CC18" s="54">
        <f t="shared" ca="1" si="13"/>
        <v>0</v>
      </c>
      <c r="CD18" s="93">
        <f t="shared" ca="1" si="14"/>
        <v>0</v>
      </c>
      <c r="CE18" s="91" t="e">
        <f t="shared" ca="1" si="74"/>
        <v>#REF!</v>
      </c>
      <c r="CF18" s="46" t="e">
        <f t="shared" ca="1" si="15"/>
        <v>#REF!</v>
      </c>
      <c r="CG18" s="46" t="e">
        <f t="shared" ca="1" si="75"/>
        <v>#REF!</v>
      </c>
      <c r="CH18" s="46" t="e">
        <f t="shared" ca="1" si="16"/>
        <v>#REF!</v>
      </c>
      <c r="CI18" s="46" t="e">
        <f t="shared" ca="1" si="17"/>
        <v>#REF!</v>
      </c>
      <c r="CJ18" s="46" t="e">
        <f t="shared" ca="1" si="18"/>
        <v>#REF!</v>
      </c>
      <c r="CK18" s="46" t="e">
        <f t="shared" ca="1" si="19"/>
        <v>#REF!</v>
      </c>
      <c r="CL18" s="88" t="e">
        <f t="shared" ca="1" si="79"/>
        <v>#REF!</v>
      </c>
      <c r="CM18" s="76" t="e">
        <f t="shared" ca="1" si="80"/>
        <v>#REF!</v>
      </c>
      <c r="CN18" s="76" t="e">
        <f t="shared" ca="1" si="81"/>
        <v>#REF!</v>
      </c>
      <c r="CO18" s="76" t="e">
        <f t="shared" ca="1" si="82"/>
        <v>#REF!</v>
      </c>
      <c r="CP18" s="76" t="e">
        <f t="shared" ca="1" si="83"/>
        <v>#REF!</v>
      </c>
      <c r="CQ18" s="76" t="e">
        <f t="shared" ca="1" si="84"/>
        <v>#REF!</v>
      </c>
      <c r="CR18" s="76" t="e">
        <f t="shared" ca="1" si="85"/>
        <v>#REF!</v>
      </c>
      <c r="CS18" s="76" t="e">
        <f t="shared" ca="1" si="86"/>
        <v>#REF!</v>
      </c>
      <c r="CT18" s="76" t="e">
        <f t="shared" ca="1" si="87"/>
        <v>#REF!</v>
      </c>
      <c r="CU18" s="76" t="e">
        <f t="shared" ca="1" si="88"/>
        <v>#REF!</v>
      </c>
      <c r="CV18" s="76" t="e">
        <f t="shared" ca="1" si="89"/>
        <v>#REF!</v>
      </c>
      <c r="CW18" s="76" t="e">
        <f t="shared" ca="1" si="90"/>
        <v>#REF!</v>
      </c>
      <c r="CX18" s="76" t="e">
        <f t="shared" ca="1" si="91"/>
        <v>#REF!</v>
      </c>
      <c r="CY18" s="76" t="e">
        <f t="shared" ca="1" si="92"/>
        <v>#REF!</v>
      </c>
      <c r="CZ18" s="76" t="e">
        <f t="shared" ca="1" si="93"/>
        <v>#REF!</v>
      </c>
      <c r="DA18" s="76" t="e">
        <f t="shared" ca="1" si="94"/>
        <v>#REF!</v>
      </c>
      <c r="DB18" s="76" t="e">
        <f t="shared" ca="1" si="95"/>
        <v>#REF!</v>
      </c>
      <c r="DC18" s="76" t="e">
        <f t="shared" ca="1" si="96"/>
        <v>#REF!</v>
      </c>
      <c r="DD18" s="76" t="e">
        <f t="shared" ca="1" si="97"/>
        <v>#REF!</v>
      </c>
      <c r="DE18" s="76" t="e">
        <f t="shared" ca="1" si="98"/>
        <v>#REF!</v>
      </c>
      <c r="DF18" s="76" t="e">
        <f t="shared" ca="1" si="99"/>
        <v>#REF!</v>
      </c>
      <c r="DG18" s="76" t="e">
        <f t="shared" ca="1" si="100"/>
        <v>#REF!</v>
      </c>
      <c r="DH18" s="76" t="e">
        <f t="shared" ca="1" si="101"/>
        <v>#REF!</v>
      </c>
      <c r="DI18" s="76" t="e">
        <f t="shared" ca="1" si="102"/>
        <v>#REF!</v>
      </c>
      <c r="DJ18" s="76" t="e">
        <f t="shared" ca="1" si="103"/>
        <v>#REF!</v>
      </c>
      <c r="DK18" s="76" t="e">
        <f t="shared" ca="1" si="104"/>
        <v>#REF!</v>
      </c>
      <c r="DL18" s="76" t="e">
        <f t="shared" ca="1" si="105"/>
        <v>#REF!</v>
      </c>
      <c r="DM18" s="76" t="e">
        <f t="shared" ca="1" si="106"/>
        <v>#REF!</v>
      </c>
      <c r="DN18" s="76" t="e">
        <f t="shared" ca="1" si="107"/>
        <v>#REF!</v>
      </c>
      <c r="DO18" s="76" t="e">
        <f t="shared" ca="1" si="108"/>
        <v>#REF!</v>
      </c>
      <c r="DP18" s="76" t="e">
        <f t="shared" ca="1" si="109"/>
        <v>#REF!</v>
      </c>
      <c r="DQ18" s="76" t="e">
        <f t="shared" ca="1" si="110"/>
        <v>#REF!</v>
      </c>
      <c r="DR18" s="76" t="e">
        <f t="shared" ca="1" si="111"/>
        <v>#REF!</v>
      </c>
      <c r="DS18" s="76" t="e">
        <f t="shared" ca="1" si="112"/>
        <v>#REF!</v>
      </c>
      <c r="DT18" s="76" t="e">
        <f t="shared" ca="1" si="113"/>
        <v>#REF!</v>
      </c>
      <c r="DU18" s="76" t="e">
        <f t="shared" ca="1" si="114"/>
        <v>#REF!</v>
      </c>
      <c r="DV18" s="76" t="e">
        <f t="shared" ca="1" si="115"/>
        <v>#REF!</v>
      </c>
      <c r="DW18" s="76" t="e">
        <f t="shared" ca="1" si="116"/>
        <v>#REF!</v>
      </c>
      <c r="DX18" s="76" t="e">
        <f t="shared" ca="1" si="117"/>
        <v>#REF!</v>
      </c>
      <c r="DY18" s="76" t="e">
        <f t="shared" ca="1" si="118"/>
        <v>#REF!</v>
      </c>
      <c r="DZ18" s="76" t="e">
        <f t="shared" ca="1" si="119"/>
        <v>#REF!</v>
      </c>
      <c r="EA18" s="76" t="e">
        <f t="shared" ca="1" si="120"/>
        <v>#REF!</v>
      </c>
      <c r="EB18" s="76" t="e">
        <f t="shared" ca="1" si="121"/>
        <v>#REF!</v>
      </c>
      <c r="EC18" s="76" t="e">
        <f t="shared" ca="1" si="130"/>
        <v>#REF!</v>
      </c>
      <c r="ED18" s="76" t="e">
        <f t="shared" ca="1" si="122"/>
        <v>#REF!</v>
      </c>
      <c r="EE18" s="76" t="e">
        <f t="shared" ca="1" si="123"/>
        <v>#REF!</v>
      </c>
      <c r="EF18" s="76" t="e">
        <f t="shared" ca="1" si="124"/>
        <v>#REF!</v>
      </c>
      <c r="EG18" s="76" t="e">
        <f t="shared" ca="1" si="125"/>
        <v>#REF!</v>
      </c>
      <c r="EH18" s="76" t="e">
        <f t="shared" ca="1" si="126"/>
        <v>#REF!</v>
      </c>
      <c r="EI18" s="76" t="e">
        <f t="shared" ca="1" si="127"/>
        <v>#REF!</v>
      </c>
      <c r="EJ18" s="76" t="e">
        <f t="shared" ca="1" si="128"/>
        <v>#REF!</v>
      </c>
      <c r="EK18" s="76" t="e">
        <f t="shared" ca="1" si="129"/>
        <v>#REF!</v>
      </c>
    </row>
    <row r="19" spans="1:141" hidden="1" x14ac:dyDescent="0.25">
      <c r="A19" s="46" t="str">
        <f>Графики!A76</f>
        <v>Б24.02.02 Пр-во АД(2014)9 кл., очная</v>
      </c>
      <c r="B19" s="46" t="s">
        <v>323</v>
      </c>
      <c r="C19" s="46" t="s">
        <v>211</v>
      </c>
      <c r="D19" s="64" t="e">
        <f t="shared" ca="1" si="72"/>
        <v>#REF!</v>
      </c>
      <c r="E19" s="46">
        <v>1</v>
      </c>
      <c r="F19" s="72" t="s">
        <v>268</v>
      </c>
      <c r="G19" s="65" t="e">
        <f t="shared" ca="1" si="73"/>
        <v>#REF!</v>
      </c>
      <c r="H19" s="65" t="e">
        <f t="shared" ca="1" si="73"/>
        <v>#REF!</v>
      </c>
      <c r="I19" s="65" t="e">
        <f t="shared" ca="1" si="73"/>
        <v>#REF!</v>
      </c>
      <c r="J19" s="65" t="e">
        <f t="shared" ca="1" si="73"/>
        <v>#REF!</v>
      </c>
      <c r="K19" s="65" t="e">
        <f t="shared" ca="1" si="73"/>
        <v>#REF!</v>
      </c>
      <c r="L19" s="65" t="e">
        <f t="shared" ca="1" si="73"/>
        <v>#REF!</v>
      </c>
      <c r="M19" s="65" t="e">
        <f t="shared" ca="1" si="73"/>
        <v>#REF!</v>
      </c>
      <c r="N19" s="65" t="e">
        <f t="shared" ca="1" si="73"/>
        <v>#REF!</v>
      </c>
      <c r="O19" s="65" t="e">
        <f t="shared" ca="1" si="73"/>
        <v>#REF!</v>
      </c>
      <c r="P19" s="65" t="e">
        <f t="shared" ca="1" si="73"/>
        <v>#REF!</v>
      </c>
      <c r="Q19" s="65" t="e">
        <f t="shared" ca="1" si="73"/>
        <v>#REF!</v>
      </c>
      <c r="R19" s="65" t="e">
        <f t="shared" ca="1" si="73"/>
        <v>#REF!</v>
      </c>
      <c r="S19" s="65" t="e">
        <f t="shared" ca="1" si="73"/>
        <v>#REF!</v>
      </c>
      <c r="T19" s="65" t="e">
        <f t="shared" ca="1" si="73"/>
        <v>#REF!</v>
      </c>
      <c r="U19" s="65" t="e">
        <f t="shared" ca="1" si="73"/>
        <v>#REF!</v>
      </c>
      <c r="V19" s="65" t="e">
        <f t="shared" ca="1" si="73"/>
        <v>#REF!</v>
      </c>
      <c r="W19" s="65" t="e">
        <f t="shared" ca="1" si="76"/>
        <v>#REF!</v>
      </c>
      <c r="X19" s="65" t="e">
        <f t="shared" ca="1" si="76"/>
        <v>#REF!</v>
      </c>
      <c r="Y19" s="65" t="e">
        <f t="shared" ca="1" si="76"/>
        <v>#REF!</v>
      </c>
      <c r="Z19" s="65" t="e">
        <f t="shared" ca="1" si="76"/>
        <v>#REF!</v>
      </c>
      <c r="AA19" s="65" t="e">
        <f t="shared" ca="1" si="76"/>
        <v>#REF!</v>
      </c>
      <c r="AB19" s="65" t="e">
        <f t="shared" ca="1" si="76"/>
        <v>#REF!</v>
      </c>
      <c r="AC19" s="65" t="e">
        <f t="shared" ca="1" si="76"/>
        <v>#REF!</v>
      </c>
      <c r="AD19" s="65" t="e">
        <f t="shared" ca="1" si="76"/>
        <v>#REF!</v>
      </c>
      <c r="AE19" s="65" t="e">
        <f t="shared" ca="1" si="76"/>
        <v>#REF!</v>
      </c>
      <c r="AF19" s="65" t="e">
        <f t="shared" ca="1" si="76"/>
        <v>#REF!</v>
      </c>
      <c r="AG19" s="65" t="e">
        <f t="shared" ca="1" si="76"/>
        <v>#REF!</v>
      </c>
      <c r="AH19" s="65" t="e">
        <f t="shared" ca="1" si="76"/>
        <v>#REF!</v>
      </c>
      <c r="AI19" s="65" t="e">
        <f t="shared" ca="1" si="76"/>
        <v>#REF!</v>
      </c>
      <c r="AJ19" s="65" t="e">
        <f t="shared" ca="1" si="76"/>
        <v>#REF!</v>
      </c>
      <c r="AK19" s="65" t="e">
        <f t="shared" ca="1" si="76"/>
        <v>#REF!</v>
      </c>
      <c r="AL19" s="65" t="e">
        <f t="shared" ca="1" si="76"/>
        <v>#REF!</v>
      </c>
      <c r="AM19" s="65" t="e">
        <f t="shared" ca="1" si="77"/>
        <v>#REF!</v>
      </c>
      <c r="AN19" s="65" t="e">
        <f t="shared" ca="1" si="77"/>
        <v>#REF!</v>
      </c>
      <c r="AO19" s="65" t="e">
        <f t="shared" ca="1" si="77"/>
        <v>#REF!</v>
      </c>
      <c r="AP19" s="65" t="e">
        <f t="shared" ca="1" si="77"/>
        <v>#REF!</v>
      </c>
      <c r="AQ19" s="65" t="e">
        <f t="shared" ca="1" si="77"/>
        <v>#REF!</v>
      </c>
      <c r="AR19" s="65" t="e">
        <f t="shared" ca="1" si="77"/>
        <v>#REF!</v>
      </c>
      <c r="AS19" s="65" t="e">
        <f t="shared" ca="1" si="77"/>
        <v>#REF!</v>
      </c>
      <c r="AT19" s="65" t="e">
        <f t="shared" ca="1" si="77"/>
        <v>#REF!</v>
      </c>
      <c r="AU19" s="65" t="e">
        <f t="shared" ca="1" si="77"/>
        <v>#REF!</v>
      </c>
      <c r="AV19" s="65" t="e">
        <f t="shared" ca="1" si="77"/>
        <v>#REF!</v>
      </c>
      <c r="AW19" s="65" t="e">
        <f t="shared" ca="1" si="77"/>
        <v>#REF!</v>
      </c>
      <c r="AX19" s="65" t="e">
        <f t="shared" ca="1" si="77"/>
        <v>#REF!</v>
      </c>
      <c r="AY19" s="65" t="e">
        <f t="shared" ca="1" si="77"/>
        <v>#REF!</v>
      </c>
      <c r="AZ19" s="65" t="e">
        <f t="shared" ca="1" si="77"/>
        <v>#REF!</v>
      </c>
      <c r="BA19" s="65" t="e">
        <f t="shared" ca="1" si="77"/>
        <v>#REF!</v>
      </c>
      <c r="BB19" s="65" t="e">
        <f t="shared" ca="1" si="77"/>
        <v>#REF!</v>
      </c>
      <c r="BC19" s="65" t="e">
        <f t="shared" ca="1" si="78"/>
        <v>#REF!</v>
      </c>
      <c r="BD19" s="65" t="e">
        <f t="shared" ca="1" si="78"/>
        <v>#REF!</v>
      </c>
      <c r="BE19" s="65" t="e">
        <f t="shared" ca="1" si="78"/>
        <v>#REF!</v>
      </c>
      <c r="BF19" s="65" t="e">
        <f t="shared" ca="1" si="78"/>
        <v>#REF!</v>
      </c>
      <c r="BG19" s="65" t="e">
        <f t="shared" ca="1" si="78"/>
        <v>#REF!</v>
      </c>
      <c r="BH19" s="65" t="e">
        <f t="shared" ca="1" si="78"/>
        <v>#REF!</v>
      </c>
      <c r="BI19" s="65" t="e">
        <f t="shared" ca="1" si="78"/>
        <v>#REF!</v>
      </c>
      <c r="BJ19" s="65" t="e">
        <f t="shared" ca="1" si="78"/>
        <v>#REF!</v>
      </c>
      <c r="BK19" s="65" t="e">
        <f t="shared" ca="1" si="78"/>
        <v>#REF!</v>
      </c>
      <c r="BL19" s="65" t="e">
        <f t="shared" ca="1" si="78"/>
        <v>#REF!</v>
      </c>
      <c r="BM19" s="65" t="e">
        <f t="shared" ca="1" si="78"/>
        <v>#REF!</v>
      </c>
      <c r="BN19" s="65" t="e">
        <f t="shared" ca="1" si="78"/>
        <v>#REF!</v>
      </c>
      <c r="BO19" s="65" t="e">
        <f t="shared" ca="1" si="78"/>
        <v>#REF!</v>
      </c>
      <c r="BP19" s="89">
        <v>20</v>
      </c>
      <c r="BQ19" s="46">
        <f t="shared" ca="1" si="1"/>
        <v>0</v>
      </c>
      <c r="BR19" s="54">
        <f t="shared" ca="1" si="2"/>
        <v>0</v>
      </c>
      <c r="BS19" s="54">
        <f t="shared" ca="1" si="3"/>
        <v>0</v>
      </c>
      <c r="BT19" s="54">
        <f t="shared" ca="1" si="4"/>
        <v>0</v>
      </c>
      <c r="BU19" s="54">
        <f t="shared" ca="1" si="5"/>
        <v>0</v>
      </c>
      <c r="BV19" s="54">
        <f t="shared" ca="1" si="6"/>
        <v>0</v>
      </c>
      <c r="BW19" s="92">
        <f t="shared" ca="1" si="7"/>
        <v>0</v>
      </c>
      <c r="BX19" s="91">
        <f t="shared" ca="1" si="8"/>
        <v>0</v>
      </c>
      <c r="BY19" s="54">
        <f t="shared" ca="1" si="9"/>
        <v>0</v>
      </c>
      <c r="BZ19" s="54">
        <f t="shared" ca="1" si="10"/>
        <v>0</v>
      </c>
      <c r="CA19" s="54">
        <f t="shared" ca="1" si="11"/>
        <v>0</v>
      </c>
      <c r="CB19" s="54">
        <f t="shared" ca="1" si="12"/>
        <v>0</v>
      </c>
      <c r="CC19" s="54">
        <f t="shared" ca="1" si="13"/>
        <v>0</v>
      </c>
      <c r="CD19" s="93">
        <f t="shared" ca="1" si="14"/>
        <v>0</v>
      </c>
      <c r="CE19" s="91" t="e">
        <f t="shared" ca="1" si="74"/>
        <v>#REF!</v>
      </c>
      <c r="CF19" s="46" t="e">
        <f t="shared" ca="1" si="15"/>
        <v>#REF!</v>
      </c>
      <c r="CG19" s="46" t="e">
        <f t="shared" ca="1" si="75"/>
        <v>#REF!</v>
      </c>
      <c r="CH19" s="46" t="e">
        <f t="shared" ca="1" si="16"/>
        <v>#REF!</v>
      </c>
      <c r="CI19" s="46" t="e">
        <f t="shared" ca="1" si="17"/>
        <v>#REF!</v>
      </c>
      <c r="CJ19" s="46" t="e">
        <f t="shared" ca="1" si="18"/>
        <v>#REF!</v>
      </c>
      <c r="CK19" s="46" t="e">
        <f t="shared" ca="1" si="19"/>
        <v>#REF!</v>
      </c>
      <c r="CL19" s="88" t="e">
        <f t="shared" ca="1" si="79"/>
        <v>#REF!</v>
      </c>
      <c r="CM19" s="76" t="e">
        <f t="shared" ca="1" si="80"/>
        <v>#REF!</v>
      </c>
      <c r="CN19" s="76" t="e">
        <f t="shared" ca="1" si="81"/>
        <v>#REF!</v>
      </c>
      <c r="CO19" s="76" t="e">
        <f t="shared" ca="1" si="82"/>
        <v>#REF!</v>
      </c>
      <c r="CP19" s="76" t="e">
        <f t="shared" ca="1" si="83"/>
        <v>#REF!</v>
      </c>
      <c r="CQ19" s="76" t="e">
        <f t="shared" ca="1" si="84"/>
        <v>#REF!</v>
      </c>
      <c r="CR19" s="76" t="e">
        <f t="shared" ca="1" si="85"/>
        <v>#REF!</v>
      </c>
      <c r="CS19" s="76" t="e">
        <f t="shared" ca="1" si="86"/>
        <v>#REF!</v>
      </c>
      <c r="CT19" s="76" t="e">
        <f t="shared" ca="1" si="87"/>
        <v>#REF!</v>
      </c>
      <c r="CU19" s="76" t="e">
        <f t="shared" ca="1" si="88"/>
        <v>#REF!</v>
      </c>
      <c r="CV19" s="76" t="e">
        <f t="shared" ca="1" si="89"/>
        <v>#REF!</v>
      </c>
      <c r="CW19" s="76" t="e">
        <f t="shared" ca="1" si="90"/>
        <v>#REF!</v>
      </c>
      <c r="CX19" s="76" t="e">
        <f t="shared" ca="1" si="91"/>
        <v>#REF!</v>
      </c>
      <c r="CY19" s="76" t="e">
        <f t="shared" ca="1" si="92"/>
        <v>#REF!</v>
      </c>
      <c r="CZ19" s="76" t="e">
        <f t="shared" ca="1" si="93"/>
        <v>#REF!</v>
      </c>
      <c r="DA19" s="76" t="e">
        <f t="shared" ca="1" si="94"/>
        <v>#REF!</v>
      </c>
      <c r="DB19" s="76" t="e">
        <f t="shared" ca="1" si="95"/>
        <v>#REF!</v>
      </c>
      <c r="DC19" s="76" t="e">
        <f t="shared" ca="1" si="96"/>
        <v>#REF!</v>
      </c>
      <c r="DD19" s="76" t="e">
        <f t="shared" ca="1" si="97"/>
        <v>#REF!</v>
      </c>
      <c r="DE19" s="76" t="e">
        <f t="shared" ca="1" si="98"/>
        <v>#REF!</v>
      </c>
      <c r="DF19" s="76" t="e">
        <f t="shared" ca="1" si="99"/>
        <v>#REF!</v>
      </c>
      <c r="DG19" s="76" t="e">
        <f t="shared" ca="1" si="100"/>
        <v>#REF!</v>
      </c>
      <c r="DH19" s="76" t="e">
        <f t="shared" ca="1" si="101"/>
        <v>#REF!</v>
      </c>
      <c r="DI19" s="76" t="e">
        <f t="shared" ca="1" si="102"/>
        <v>#REF!</v>
      </c>
      <c r="DJ19" s="76" t="e">
        <f t="shared" ca="1" si="103"/>
        <v>#REF!</v>
      </c>
      <c r="DK19" s="76" t="e">
        <f t="shared" ca="1" si="104"/>
        <v>#REF!</v>
      </c>
      <c r="DL19" s="76" t="e">
        <f t="shared" ca="1" si="105"/>
        <v>#REF!</v>
      </c>
      <c r="DM19" s="76" t="e">
        <f t="shared" ca="1" si="106"/>
        <v>#REF!</v>
      </c>
      <c r="DN19" s="76" t="e">
        <f t="shared" ca="1" si="107"/>
        <v>#REF!</v>
      </c>
      <c r="DO19" s="76" t="e">
        <f t="shared" ca="1" si="108"/>
        <v>#REF!</v>
      </c>
      <c r="DP19" s="76" t="e">
        <f t="shared" ca="1" si="109"/>
        <v>#REF!</v>
      </c>
      <c r="DQ19" s="76" t="e">
        <f t="shared" ca="1" si="110"/>
        <v>#REF!</v>
      </c>
      <c r="DR19" s="76" t="e">
        <f t="shared" ca="1" si="111"/>
        <v>#REF!</v>
      </c>
      <c r="DS19" s="76" t="e">
        <f t="shared" ca="1" si="112"/>
        <v>#REF!</v>
      </c>
      <c r="DT19" s="76" t="e">
        <f t="shared" ca="1" si="113"/>
        <v>#REF!</v>
      </c>
      <c r="DU19" s="76" t="e">
        <f t="shared" ca="1" si="114"/>
        <v>#REF!</v>
      </c>
      <c r="DV19" s="76" t="e">
        <f t="shared" ca="1" si="115"/>
        <v>#REF!</v>
      </c>
      <c r="DW19" s="76" t="e">
        <f t="shared" ca="1" si="116"/>
        <v>#REF!</v>
      </c>
      <c r="DX19" s="76" t="e">
        <f t="shared" ca="1" si="117"/>
        <v>#REF!</v>
      </c>
      <c r="DY19" s="76" t="e">
        <f t="shared" ca="1" si="118"/>
        <v>#REF!</v>
      </c>
      <c r="DZ19" s="76" t="e">
        <f t="shared" ca="1" si="119"/>
        <v>#REF!</v>
      </c>
      <c r="EA19" s="76" t="e">
        <f t="shared" ca="1" si="120"/>
        <v>#REF!</v>
      </c>
      <c r="EB19" s="76" t="e">
        <f t="shared" ca="1" si="121"/>
        <v>#REF!</v>
      </c>
      <c r="EC19" s="76" t="e">
        <f t="shared" ca="1" si="130"/>
        <v>#REF!</v>
      </c>
      <c r="ED19" s="76" t="e">
        <f t="shared" ca="1" si="122"/>
        <v>#REF!</v>
      </c>
      <c r="EE19" s="76" t="e">
        <f t="shared" ca="1" si="123"/>
        <v>#REF!</v>
      </c>
      <c r="EF19" s="76" t="e">
        <f t="shared" ca="1" si="124"/>
        <v>#REF!</v>
      </c>
      <c r="EG19" s="76" t="e">
        <f t="shared" ca="1" si="125"/>
        <v>#REF!</v>
      </c>
      <c r="EH19" s="76" t="e">
        <f t="shared" ca="1" si="126"/>
        <v>#REF!</v>
      </c>
      <c r="EI19" s="76" t="e">
        <f t="shared" ca="1" si="127"/>
        <v>#REF!</v>
      </c>
      <c r="EJ19" s="76" t="e">
        <f t="shared" ca="1" si="128"/>
        <v>#REF!</v>
      </c>
      <c r="EK19" s="76" t="e">
        <f t="shared" ca="1" si="129"/>
        <v>#REF!</v>
      </c>
    </row>
    <row r="20" spans="1:141" hidden="1" x14ac:dyDescent="0.25">
      <c r="A20" s="46" t="str">
        <f>Графики!A67</f>
        <v>У15.02.08 ТехМаш(2014)9 кл., очная</v>
      </c>
      <c r="B20" s="46" t="s">
        <v>323</v>
      </c>
      <c r="C20" s="46" t="s">
        <v>211</v>
      </c>
      <c r="D20" s="64" t="e">
        <f t="shared" ca="1" si="72"/>
        <v>#REF!</v>
      </c>
      <c r="E20" s="46">
        <v>1</v>
      </c>
      <c r="F20" s="72" t="s">
        <v>246</v>
      </c>
      <c r="G20" s="65" t="e">
        <f t="shared" ca="1" si="73"/>
        <v>#REF!</v>
      </c>
      <c r="H20" s="65" t="e">
        <f t="shared" ca="1" si="73"/>
        <v>#REF!</v>
      </c>
      <c r="I20" s="65" t="e">
        <f t="shared" ca="1" si="73"/>
        <v>#REF!</v>
      </c>
      <c r="J20" s="65" t="e">
        <f t="shared" ca="1" si="73"/>
        <v>#REF!</v>
      </c>
      <c r="K20" s="65" t="e">
        <f t="shared" ca="1" si="73"/>
        <v>#REF!</v>
      </c>
      <c r="L20" s="65" t="e">
        <f t="shared" ca="1" si="73"/>
        <v>#REF!</v>
      </c>
      <c r="M20" s="65" t="e">
        <f t="shared" ca="1" si="73"/>
        <v>#REF!</v>
      </c>
      <c r="N20" s="65" t="e">
        <f t="shared" ca="1" si="73"/>
        <v>#REF!</v>
      </c>
      <c r="O20" s="65" t="e">
        <f t="shared" ca="1" si="73"/>
        <v>#REF!</v>
      </c>
      <c r="P20" s="65" t="e">
        <f t="shared" ca="1" si="73"/>
        <v>#REF!</v>
      </c>
      <c r="Q20" s="65" t="e">
        <f t="shared" ca="1" si="73"/>
        <v>#REF!</v>
      </c>
      <c r="R20" s="65" t="e">
        <f t="shared" ca="1" si="73"/>
        <v>#REF!</v>
      </c>
      <c r="S20" s="65" t="e">
        <f t="shared" ca="1" si="73"/>
        <v>#REF!</v>
      </c>
      <c r="T20" s="65" t="e">
        <f t="shared" ca="1" si="73"/>
        <v>#REF!</v>
      </c>
      <c r="U20" s="65" t="e">
        <f t="shared" ca="1" si="73"/>
        <v>#REF!</v>
      </c>
      <c r="V20" s="65" t="e">
        <f t="shared" ca="1" si="73"/>
        <v>#REF!</v>
      </c>
      <c r="W20" s="65" t="e">
        <f t="shared" ca="1" si="76"/>
        <v>#REF!</v>
      </c>
      <c r="X20" s="65" t="e">
        <f t="shared" ca="1" si="76"/>
        <v>#REF!</v>
      </c>
      <c r="Y20" s="65" t="e">
        <f t="shared" ca="1" si="76"/>
        <v>#REF!</v>
      </c>
      <c r="Z20" s="65" t="e">
        <f t="shared" ca="1" si="76"/>
        <v>#REF!</v>
      </c>
      <c r="AA20" s="65" t="e">
        <f t="shared" ca="1" si="76"/>
        <v>#REF!</v>
      </c>
      <c r="AB20" s="65" t="e">
        <f t="shared" ca="1" si="76"/>
        <v>#REF!</v>
      </c>
      <c r="AC20" s="65" t="e">
        <f t="shared" ca="1" si="76"/>
        <v>#REF!</v>
      </c>
      <c r="AD20" s="65" t="e">
        <f t="shared" ca="1" si="76"/>
        <v>#REF!</v>
      </c>
      <c r="AE20" s="65" t="e">
        <f t="shared" ca="1" si="76"/>
        <v>#REF!</v>
      </c>
      <c r="AF20" s="65" t="e">
        <f t="shared" ca="1" si="76"/>
        <v>#REF!</v>
      </c>
      <c r="AG20" s="65" t="e">
        <f t="shared" ca="1" si="76"/>
        <v>#REF!</v>
      </c>
      <c r="AH20" s="65" t="e">
        <f t="shared" ca="1" si="76"/>
        <v>#REF!</v>
      </c>
      <c r="AI20" s="65" t="e">
        <f t="shared" ca="1" si="76"/>
        <v>#REF!</v>
      </c>
      <c r="AJ20" s="65" t="e">
        <f t="shared" ca="1" si="76"/>
        <v>#REF!</v>
      </c>
      <c r="AK20" s="65" t="e">
        <f t="shared" ca="1" si="76"/>
        <v>#REF!</v>
      </c>
      <c r="AL20" s="65" t="e">
        <f t="shared" ca="1" si="76"/>
        <v>#REF!</v>
      </c>
      <c r="AM20" s="65" t="e">
        <f t="shared" ca="1" si="77"/>
        <v>#REF!</v>
      </c>
      <c r="AN20" s="65" t="e">
        <f t="shared" ca="1" si="77"/>
        <v>#REF!</v>
      </c>
      <c r="AO20" s="65" t="e">
        <f t="shared" ca="1" si="77"/>
        <v>#REF!</v>
      </c>
      <c r="AP20" s="65" t="e">
        <f t="shared" ca="1" si="77"/>
        <v>#REF!</v>
      </c>
      <c r="AQ20" s="65" t="e">
        <f t="shared" ca="1" si="77"/>
        <v>#REF!</v>
      </c>
      <c r="AR20" s="65" t="e">
        <f t="shared" ca="1" si="77"/>
        <v>#REF!</v>
      </c>
      <c r="AS20" s="65" t="e">
        <f t="shared" ca="1" si="77"/>
        <v>#REF!</v>
      </c>
      <c r="AT20" s="65" t="e">
        <f t="shared" ca="1" si="77"/>
        <v>#REF!</v>
      </c>
      <c r="AU20" s="65" t="e">
        <f t="shared" ca="1" si="77"/>
        <v>#REF!</v>
      </c>
      <c r="AV20" s="65" t="e">
        <f t="shared" ca="1" si="77"/>
        <v>#REF!</v>
      </c>
      <c r="AW20" s="65" t="e">
        <f t="shared" ca="1" si="77"/>
        <v>#REF!</v>
      </c>
      <c r="AX20" s="65" t="e">
        <f t="shared" ca="1" si="77"/>
        <v>#REF!</v>
      </c>
      <c r="AY20" s="65" t="e">
        <f t="shared" ca="1" si="77"/>
        <v>#REF!</v>
      </c>
      <c r="AZ20" s="65" t="e">
        <f t="shared" ca="1" si="77"/>
        <v>#REF!</v>
      </c>
      <c r="BA20" s="65" t="e">
        <f t="shared" ca="1" si="77"/>
        <v>#REF!</v>
      </c>
      <c r="BB20" s="65" t="e">
        <f t="shared" ca="1" si="77"/>
        <v>#REF!</v>
      </c>
      <c r="BC20" s="65" t="e">
        <f t="shared" ca="1" si="78"/>
        <v>#REF!</v>
      </c>
      <c r="BD20" s="65" t="e">
        <f t="shared" ca="1" si="78"/>
        <v>#REF!</v>
      </c>
      <c r="BE20" s="65" t="e">
        <f t="shared" ca="1" si="78"/>
        <v>#REF!</v>
      </c>
      <c r="BF20" s="65" t="e">
        <f t="shared" ca="1" si="78"/>
        <v>#REF!</v>
      </c>
      <c r="BG20" s="65" t="e">
        <f t="shared" ca="1" si="78"/>
        <v>#REF!</v>
      </c>
      <c r="BH20" s="65" t="e">
        <f t="shared" ca="1" si="78"/>
        <v>#REF!</v>
      </c>
      <c r="BI20" s="65" t="e">
        <f t="shared" ca="1" si="78"/>
        <v>#REF!</v>
      </c>
      <c r="BJ20" s="65" t="e">
        <f t="shared" ca="1" si="78"/>
        <v>#REF!</v>
      </c>
      <c r="BK20" s="65" t="e">
        <f t="shared" ca="1" si="78"/>
        <v>#REF!</v>
      </c>
      <c r="BL20" s="65" t="e">
        <f t="shared" ca="1" si="78"/>
        <v>#REF!</v>
      </c>
      <c r="BM20" s="65" t="e">
        <f t="shared" ca="1" si="78"/>
        <v>#REF!</v>
      </c>
      <c r="BN20" s="65" t="e">
        <f t="shared" ca="1" si="78"/>
        <v>#REF!</v>
      </c>
      <c r="BO20" s="65" t="e">
        <f t="shared" ca="1" si="78"/>
        <v>#REF!</v>
      </c>
      <c r="BP20" s="89">
        <v>20</v>
      </c>
      <c r="BQ20" s="46">
        <f t="shared" ca="1" si="1"/>
        <v>0</v>
      </c>
      <c r="BR20" s="54">
        <f t="shared" ca="1" si="2"/>
        <v>0</v>
      </c>
      <c r="BS20" s="54">
        <f t="shared" ca="1" si="3"/>
        <v>0</v>
      </c>
      <c r="BT20" s="54">
        <f t="shared" ca="1" si="4"/>
        <v>0</v>
      </c>
      <c r="BU20" s="54">
        <f t="shared" ca="1" si="5"/>
        <v>0</v>
      </c>
      <c r="BV20" s="54">
        <f t="shared" ca="1" si="6"/>
        <v>0</v>
      </c>
      <c r="BW20" s="92">
        <f t="shared" ca="1" si="7"/>
        <v>0</v>
      </c>
      <c r="BX20" s="91">
        <f t="shared" ca="1" si="8"/>
        <v>0</v>
      </c>
      <c r="BY20" s="54">
        <f t="shared" ca="1" si="9"/>
        <v>0</v>
      </c>
      <c r="BZ20" s="54">
        <f t="shared" ca="1" si="10"/>
        <v>0</v>
      </c>
      <c r="CA20" s="54">
        <f t="shared" ca="1" si="11"/>
        <v>0</v>
      </c>
      <c r="CB20" s="54">
        <f t="shared" ca="1" si="12"/>
        <v>0</v>
      </c>
      <c r="CC20" s="54">
        <f t="shared" ca="1" si="13"/>
        <v>0</v>
      </c>
      <c r="CD20" s="93">
        <f t="shared" ca="1" si="14"/>
        <v>0</v>
      </c>
      <c r="CE20" s="91" t="e">
        <f t="shared" ca="1" si="74"/>
        <v>#REF!</v>
      </c>
      <c r="CF20" s="46" t="e">
        <f t="shared" ca="1" si="15"/>
        <v>#REF!</v>
      </c>
      <c r="CG20" s="46" t="e">
        <f t="shared" ca="1" si="75"/>
        <v>#REF!</v>
      </c>
      <c r="CH20" s="46" t="e">
        <f t="shared" ca="1" si="16"/>
        <v>#REF!</v>
      </c>
      <c r="CI20" s="46" t="e">
        <f t="shared" ca="1" si="17"/>
        <v>#REF!</v>
      </c>
      <c r="CJ20" s="46" t="e">
        <f t="shared" ca="1" si="18"/>
        <v>#REF!</v>
      </c>
      <c r="CK20" s="46" t="e">
        <f t="shared" ca="1" si="19"/>
        <v>#REF!</v>
      </c>
      <c r="CL20" s="88" t="e">
        <f t="shared" ca="1" si="79"/>
        <v>#REF!</v>
      </c>
      <c r="CM20" s="76" t="e">
        <f t="shared" ca="1" si="80"/>
        <v>#REF!</v>
      </c>
      <c r="CN20" s="76" t="e">
        <f t="shared" ca="1" si="81"/>
        <v>#REF!</v>
      </c>
      <c r="CO20" s="76" t="e">
        <f t="shared" ca="1" si="82"/>
        <v>#REF!</v>
      </c>
      <c r="CP20" s="76" t="e">
        <f t="shared" ca="1" si="83"/>
        <v>#REF!</v>
      </c>
      <c r="CQ20" s="76" t="e">
        <f t="shared" ca="1" si="84"/>
        <v>#REF!</v>
      </c>
      <c r="CR20" s="76" t="e">
        <f t="shared" ca="1" si="85"/>
        <v>#REF!</v>
      </c>
      <c r="CS20" s="76" t="e">
        <f t="shared" ca="1" si="86"/>
        <v>#REF!</v>
      </c>
      <c r="CT20" s="76" t="e">
        <f t="shared" ca="1" si="87"/>
        <v>#REF!</v>
      </c>
      <c r="CU20" s="76" t="e">
        <f t="shared" ca="1" si="88"/>
        <v>#REF!</v>
      </c>
      <c r="CV20" s="76" t="e">
        <f t="shared" ca="1" si="89"/>
        <v>#REF!</v>
      </c>
      <c r="CW20" s="76" t="e">
        <f t="shared" ca="1" si="90"/>
        <v>#REF!</v>
      </c>
      <c r="CX20" s="76" t="e">
        <f t="shared" ca="1" si="91"/>
        <v>#REF!</v>
      </c>
      <c r="CY20" s="76" t="e">
        <f t="shared" ca="1" si="92"/>
        <v>#REF!</v>
      </c>
      <c r="CZ20" s="76" t="e">
        <f t="shared" ca="1" si="93"/>
        <v>#REF!</v>
      </c>
      <c r="DA20" s="76" t="e">
        <f t="shared" ca="1" si="94"/>
        <v>#REF!</v>
      </c>
      <c r="DB20" s="76" t="e">
        <f t="shared" ca="1" si="95"/>
        <v>#REF!</v>
      </c>
      <c r="DC20" s="76" t="e">
        <f t="shared" ca="1" si="96"/>
        <v>#REF!</v>
      </c>
      <c r="DD20" s="76" t="e">
        <f t="shared" ca="1" si="97"/>
        <v>#REF!</v>
      </c>
      <c r="DE20" s="76" t="e">
        <f t="shared" ca="1" si="98"/>
        <v>#REF!</v>
      </c>
      <c r="DF20" s="76" t="e">
        <f t="shared" ca="1" si="99"/>
        <v>#REF!</v>
      </c>
      <c r="DG20" s="76" t="e">
        <f t="shared" ca="1" si="100"/>
        <v>#REF!</v>
      </c>
      <c r="DH20" s="76" t="e">
        <f t="shared" ca="1" si="101"/>
        <v>#REF!</v>
      </c>
      <c r="DI20" s="76" t="e">
        <f t="shared" ca="1" si="102"/>
        <v>#REF!</v>
      </c>
      <c r="DJ20" s="76" t="e">
        <f t="shared" ca="1" si="103"/>
        <v>#REF!</v>
      </c>
      <c r="DK20" s="76" t="e">
        <f t="shared" ca="1" si="104"/>
        <v>#REF!</v>
      </c>
      <c r="DL20" s="76" t="e">
        <f t="shared" ca="1" si="105"/>
        <v>#REF!</v>
      </c>
      <c r="DM20" s="76" t="e">
        <f t="shared" ca="1" si="106"/>
        <v>#REF!</v>
      </c>
      <c r="DN20" s="76" t="e">
        <f t="shared" ca="1" si="107"/>
        <v>#REF!</v>
      </c>
      <c r="DO20" s="76" t="e">
        <f t="shared" ca="1" si="108"/>
        <v>#REF!</v>
      </c>
      <c r="DP20" s="76" t="e">
        <f t="shared" ca="1" si="109"/>
        <v>#REF!</v>
      </c>
      <c r="DQ20" s="76" t="e">
        <f t="shared" ca="1" si="110"/>
        <v>#REF!</v>
      </c>
      <c r="DR20" s="76" t="e">
        <f t="shared" ca="1" si="111"/>
        <v>#REF!</v>
      </c>
      <c r="DS20" s="76" t="e">
        <f t="shared" ca="1" si="112"/>
        <v>#REF!</v>
      </c>
      <c r="DT20" s="76" t="e">
        <f t="shared" ca="1" si="113"/>
        <v>#REF!</v>
      </c>
      <c r="DU20" s="76" t="e">
        <f t="shared" ca="1" si="114"/>
        <v>#REF!</v>
      </c>
      <c r="DV20" s="76" t="e">
        <f t="shared" ca="1" si="115"/>
        <v>#REF!</v>
      </c>
      <c r="DW20" s="76" t="e">
        <f t="shared" ca="1" si="116"/>
        <v>#REF!</v>
      </c>
      <c r="DX20" s="76" t="e">
        <f t="shared" ca="1" si="117"/>
        <v>#REF!</v>
      </c>
      <c r="DY20" s="76" t="e">
        <f t="shared" ca="1" si="118"/>
        <v>#REF!</v>
      </c>
      <c r="DZ20" s="76" t="e">
        <f t="shared" ca="1" si="119"/>
        <v>#REF!</v>
      </c>
      <c r="EA20" s="76" t="e">
        <f t="shared" ca="1" si="120"/>
        <v>#REF!</v>
      </c>
      <c r="EB20" s="76" t="e">
        <f t="shared" ca="1" si="121"/>
        <v>#REF!</v>
      </c>
      <c r="EC20" s="76" t="e">
        <f t="shared" ca="1" si="130"/>
        <v>#REF!</v>
      </c>
      <c r="ED20" s="76" t="e">
        <f t="shared" ca="1" si="122"/>
        <v>#REF!</v>
      </c>
      <c r="EE20" s="76" t="e">
        <f t="shared" ca="1" si="123"/>
        <v>#REF!</v>
      </c>
      <c r="EF20" s="76" t="e">
        <f t="shared" ca="1" si="124"/>
        <v>#REF!</v>
      </c>
      <c r="EG20" s="76" t="e">
        <f t="shared" ca="1" si="125"/>
        <v>#REF!</v>
      </c>
      <c r="EH20" s="76" t="e">
        <f t="shared" ca="1" si="126"/>
        <v>#REF!</v>
      </c>
      <c r="EI20" s="76" t="e">
        <f t="shared" ca="1" si="127"/>
        <v>#REF!</v>
      </c>
      <c r="EJ20" s="76" t="e">
        <f t="shared" ca="1" si="128"/>
        <v>#REF!</v>
      </c>
      <c r="EK20" s="76" t="e">
        <f t="shared" ca="1" si="129"/>
        <v>#REF!</v>
      </c>
    </row>
    <row r="21" spans="1:141" hidden="1" x14ac:dyDescent="0.25">
      <c r="A21" s="46" t="str">
        <f>Графики!A67</f>
        <v>У15.02.08 ТехМаш(2014)9 кл., очная</v>
      </c>
      <c r="B21" s="46" t="s">
        <v>323</v>
      </c>
      <c r="C21" s="46" t="s">
        <v>211</v>
      </c>
      <c r="D21" s="64" t="e">
        <f t="shared" ca="1" si="72"/>
        <v>#REF!</v>
      </c>
      <c r="E21" s="46">
        <v>1</v>
      </c>
      <c r="F21" s="72" t="s">
        <v>251</v>
      </c>
      <c r="G21" s="65" t="e">
        <f t="shared" ca="1" si="73"/>
        <v>#REF!</v>
      </c>
      <c r="H21" s="65" t="e">
        <f t="shared" ca="1" si="73"/>
        <v>#REF!</v>
      </c>
      <c r="I21" s="65" t="e">
        <f t="shared" ca="1" si="73"/>
        <v>#REF!</v>
      </c>
      <c r="J21" s="65" t="e">
        <f t="shared" ca="1" si="73"/>
        <v>#REF!</v>
      </c>
      <c r="K21" s="65" t="e">
        <f t="shared" ca="1" si="73"/>
        <v>#REF!</v>
      </c>
      <c r="L21" s="65" t="e">
        <f t="shared" ca="1" si="73"/>
        <v>#REF!</v>
      </c>
      <c r="M21" s="65" t="e">
        <f t="shared" ca="1" si="73"/>
        <v>#REF!</v>
      </c>
      <c r="N21" s="65" t="e">
        <f t="shared" ca="1" si="73"/>
        <v>#REF!</v>
      </c>
      <c r="O21" s="65" t="e">
        <f t="shared" ca="1" si="73"/>
        <v>#REF!</v>
      </c>
      <c r="P21" s="65" t="e">
        <f t="shared" ca="1" si="73"/>
        <v>#REF!</v>
      </c>
      <c r="Q21" s="65" t="e">
        <f t="shared" ca="1" si="73"/>
        <v>#REF!</v>
      </c>
      <c r="R21" s="65" t="e">
        <f t="shared" ca="1" si="73"/>
        <v>#REF!</v>
      </c>
      <c r="S21" s="65" t="e">
        <f t="shared" ca="1" si="73"/>
        <v>#REF!</v>
      </c>
      <c r="T21" s="65" t="e">
        <f t="shared" ca="1" si="73"/>
        <v>#REF!</v>
      </c>
      <c r="U21" s="65" t="e">
        <f t="shared" ca="1" si="73"/>
        <v>#REF!</v>
      </c>
      <c r="V21" s="65" t="e">
        <f t="shared" ca="1" si="73"/>
        <v>#REF!</v>
      </c>
      <c r="W21" s="65" t="e">
        <f t="shared" ca="1" si="76"/>
        <v>#REF!</v>
      </c>
      <c r="X21" s="65" t="e">
        <f t="shared" ca="1" si="76"/>
        <v>#REF!</v>
      </c>
      <c r="Y21" s="65" t="e">
        <f t="shared" ca="1" si="76"/>
        <v>#REF!</v>
      </c>
      <c r="Z21" s="65" t="e">
        <f t="shared" ca="1" si="76"/>
        <v>#REF!</v>
      </c>
      <c r="AA21" s="65" t="e">
        <f t="shared" ca="1" si="76"/>
        <v>#REF!</v>
      </c>
      <c r="AB21" s="65" t="e">
        <f t="shared" ca="1" si="76"/>
        <v>#REF!</v>
      </c>
      <c r="AC21" s="65" t="e">
        <f t="shared" ca="1" si="76"/>
        <v>#REF!</v>
      </c>
      <c r="AD21" s="65" t="e">
        <f t="shared" ca="1" si="76"/>
        <v>#REF!</v>
      </c>
      <c r="AE21" s="65" t="e">
        <f t="shared" ca="1" si="76"/>
        <v>#REF!</v>
      </c>
      <c r="AF21" s="65" t="e">
        <f t="shared" ca="1" si="76"/>
        <v>#REF!</v>
      </c>
      <c r="AG21" s="65" t="e">
        <f t="shared" ca="1" si="76"/>
        <v>#REF!</v>
      </c>
      <c r="AH21" s="65" t="e">
        <f t="shared" ca="1" si="76"/>
        <v>#REF!</v>
      </c>
      <c r="AI21" s="65" t="e">
        <f t="shared" ca="1" si="76"/>
        <v>#REF!</v>
      </c>
      <c r="AJ21" s="65" t="e">
        <f t="shared" ca="1" si="76"/>
        <v>#REF!</v>
      </c>
      <c r="AK21" s="65" t="e">
        <f t="shared" ca="1" si="76"/>
        <v>#REF!</v>
      </c>
      <c r="AL21" s="65" t="e">
        <f t="shared" ca="1" si="76"/>
        <v>#REF!</v>
      </c>
      <c r="AM21" s="65" t="e">
        <f t="shared" ca="1" si="77"/>
        <v>#REF!</v>
      </c>
      <c r="AN21" s="65" t="e">
        <f t="shared" ca="1" si="77"/>
        <v>#REF!</v>
      </c>
      <c r="AO21" s="65" t="e">
        <f t="shared" ca="1" si="77"/>
        <v>#REF!</v>
      </c>
      <c r="AP21" s="65" t="e">
        <f t="shared" ca="1" si="77"/>
        <v>#REF!</v>
      </c>
      <c r="AQ21" s="65" t="e">
        <f t="shared" ca="1" si="77"/>
        <v>#REF!</v>
      </c>
      <c r="AR21" s="65" t="e">
        <f t="shared" ca="1" si="77"/>
        <v>#REF!</v>
      </c>
      <c r="AS21" s="65" t="e">
        <f t="shared" ca="1" si="77"/>
        <v>#REF!</v>
      </c>
      <c r="AT21" s="65" t="e">
        <f t="shared" ca="1" si="77"/>
        <v>#REF!</v>
      </c>
      <c r="AU21" s="65" t="e">
        <f t="shared" ca="1" si="77"/>
        <v>#REF!</v>
      </c>
      <c r="AV21" s="65" t="e">
        <f t="shared" ca="1" si="77"/>
        <v>#REF!</v>
      </c>
      <c r="AW21" s="65" t="e">
        <f t="shared" ca="1" si="77"/>
        <v>#REF!</v>
      </c>
      <c r="AX21" s="65" t="e">
        <f t="shared" ca="1" si="77"/>
        <v>#REF!</v>
      </c>
      <c r="AY21" s="65" t="e">
        <f t="shared" ca="1" si="77"/>
        <v>#REF!</v>
      </c>
      <c r="AZ21" s="65" t="e">
        <f t="shared" ca="1" si="77"/>
        <v>#REF!</v>
      </c>
      <c r="BA21" s="65" t="e">
        <f t="shared" ca="1" si="77"/>
        <v>#REF!</v>
      </c>
      <c r="BB21" s="65" t="e">
        <f t="shared" ca="1" si="77"/>
        <v>#REF!</v>
      </c>
      <c r="BC21" s="65" t="e">
        <f t="shared" ca="1" si="78"/>
        <v>#REF!</v>
      </c>
      <c r="BD21" s="65" t="e">
        <f t="shared" ca="1" si="78"/>
        <v>#REF!</v>
      </c>
      <c r="BE21" s="65" t="e">
        <f t="shared" ca="1" si="78"/>
        <v>#REF!</v>
      </c>
      <c r="BF21" s="65" t="e">
        <f t="shared" ca="1" si="78"/>
        <v>#REF!</v>
      </c>
      <c r="BG21" s="65" t="e">
        <f t="shared" ca="1" si="78"/>
        <v>#REF!</v>
      </c>
      <c r="BH21" s="65" t="e">
        <f t="shared" ca="1" si="78"/>
        <v>#REF!</v>
      </c>
      <c r="BI21" s="65" t="e">
        <f t="shared" ca="1" si="78"/>
        <v>#REF!</v>
      </c>
      <c r="BJ21" s="65" t="e">
        <f t="shared" ca="1" si="78"/>
        <v>#REF!</v>
      </c>
      <c r="BK21" s="65" t="e">
        <f t="shared" ca="1" si="78"/>
        <v>#REF!</v>
      </c>
      <c r="BL21" s="65" t="e">
        <f t="shared" ca="1" si="78"/>
        <v>#REF!</v>
      </c>
      <c r="BM21" s="65" t="e">
        <f t="shared" ca="1" si="78"/>
        <v>#REF!</v>
      </c>
      <c r="BN21" s="65" t="e">
        <f t="shared" ca="1" si="78"/>
        <v>#REF!</v>
      </c>
      <c r="BO21" s="65" t="e">
        <f t="shared" ca="1" si="78"/>
        <v>#REF!</v>
      </c>
      <c r="BP21" s="89">
        <v>20</v>
      </c>
      <c r="BQ21" s="46">
        <f t="shared" ca="1" si="1"/>
        <v>0</v>
      </c>
      <c r="BR21" s="54">
        <f t="shared" ca="1" si="2"/>
        <v>0</v>
      </c>
      <c r="BS21" s="54">
        <f t="shared" ca="1" si="3"/>
        <v>0</v>
      </c>
      <c r="BT21" s="54">
        <f t="shared" ca="1" si="4"/>
        <v>0</v>
      </c>
      <c r="BU21" s="54">
        <f t="shared" ca="1" si="5"/>
        <v>0</v>
      </c>
      <c r="BV21" s="54">
        <f t="shared" ca="1" si="6"/>
        <v>0</v>
      </c>
      <c r="BW21" s="92">
        <f t="shared" ca="1" si="7"/>
        <v>0</v>
      </c>
      <c r="BX21" s="91">
        <f t="shared" ca="1" si="8"/>
        <v>0</v>
      </c>
      <c r="BY21" s="54">
        <f t="shared" ca="1" si="9"/>
        <v>0</v>
      </c>
      <c r="BZ21" s="54">
        <f t="shared" ca="1" si="10"/>
        <v>0</v>
      </c>
      <c r="CA21" s="54">
        <f t="shared" ca="1" si="11"/>
        <v>0</v>
      </c>
      <c r="CB21" s="54">
        <f t="shared" ca="1" si="12"/>
        <v>0</v>
      </c>
      <c r="CC21" s="54">
        <f t="shared" ca="1" si="13"/>
        <v>0</v>
      </c>
      <c r="CD21" s="93">
        <f t="shared" ca="1" si="14"/>
        <v>0</v>
      </c>
      <c r="CE21" s="91" t="e">
        <f t="shared" ca="1" si="74"/>
        <v>#REF!</v>
      </c>
      <c r="CF21" s="46" t="e">
        <f t="shared" ca="1" si="15"/>
        <v>#REF!</v>
      </c>
      <c r="CG21" s="46" t="e">
        <f t="shared" ca="1" si="75"/>
        <v>#REF!</v>
      </c>
      <c r="CH21" s="46" t="e">
        <f t="shared" ca="1" si="16"/>
        <v>#REF!</v>
      </c>
      <c r="CI21" s="46" t="e">
        <f t="shared" ca="1" si="17"/>
        <v>#REF!</v>
      </c>
      <c r="CJ21" s="46" t="e">
        <f t="shared" ca="1" si="18"/>
        <v>#REF!</v>
      </c>
      <c r="CK21" s="46" t="e">
        <f t="shared" ca="1" si="19"/>
        <v>#REF!</v>
      </c>
      <c r="CL21" s="88" t="e">
        <f t="shared" ca="1" si="79"/>
        <v>#REF!</v>
      </c>
      <c r="CM21" s="76" t="e">
        <f t="shared" ca="1" si="80"/>
        <v>#REF!</v>
      </c>
      <c r="CN21" s="76" t="e">
        <f t="shared" ca="1" si="81"/>
        <v>#REF!</v>
      </c>
      <c r="CO21" s="76" t="e">
        <f t="shared" ca="1" si="82"/>
        <v>#REF!</v>
      </c>
      <c r="CP21" s="76" t="e">
        <f t="shared" ca="1" si="83"/>
        <v>#REF!</v>
      </c>
      <c r="CQ21" s="76" t="e">
        <f t="shared" ca="1" si="84"/>
        <v>#REF!</v>
      </c>
      <c r="CR21" s="76" t="e">
        <f t="shared" ca="1" si="85"/>
        <v>#REF!</v>
      </c>
      <c r="CS21" s="76" t="e">
        <f t="shared" ca="1" si="86"/>
        <v>#REF!</v>
      </c>
      <c r="CT21" s="76" t="e">
        <f t="shared" ca="1" si="87"/>
        <v>#REF!</v>
      </c>
      <c r="CU21" s="76" t="e">
        <f t="shared" ca="1" si="88"/>
        <v>#REF!</v>
      </c>
      <c r="CV21" s="76" t="e">
        <f t="shared" ca="1" si="89"/>
        <v>#REF!</v>
      </c>
      <c r="CW21" s="76" t="e">
        <f t="shared" ca="1" si="90"/>
        <v>#REF!</v>
      </c>
      <c r="CX21" s="76" t="e">
        <f t="shared" ca="1" si="91"/>
        <v>#REF!</v>
      </c>
      <c r="CY21" s="76" t="e">
        <f t="shared" ca="1" si="92"/>
        <v>#REF!</v>
      </c>
      <c r="CZ21" s="76" t="e">
        <f t="shared" ca="1" si="93"/>
        <v>#REF!</v>
      </c>
      <c r="DA21" s="76" t="e">
        <f t="shared" ca="1" si="94"/>
        <v>#REF!</v>
      </c>
      <c r="DB21" s="76" t="e">
        <f t="shared" ca="1" si="95"/>
        <v>#REF!</v>
      </c>
      <c r="DC21" s="76" t="e">
        <f t="shared" ca="1" si="96"/>
        <v>#REF!</v>
      </c>
      <c r="DD21" s="76" t="e">
        <f t="shared" ca="1" si="97"/>
        <v>#REF!</v>
      </c>
      <c r="DE21" s="76" t="e">
        <f t="shared" ca="1" si="98"/>
        <v>#REF!</v>
      </c>
      <c r="DF21" s="76" t="e">
        <f t="shared" ca="1" si="99"/>
        <v>#REF!</v>
      </c>
      <c r="DG21" s="76" t="e">
        <f t="shared" ca="1" si="100"/>
        <v>#REF!</v>
      </c>
      <c r="DH21" s="76" t="e">
        <f t="shared" ca="1" si="101"/>
        <v>#REF!</v>
      </c>
      <c r="DI21" s="76" t="e">
        <f t="shared" ca="1" si="102"/>
        <v>#REF!</v>
      </c>
      <c r="DJ21" s="76" t="e">
        <f t="shared" ca="1" si="103"/>
        <v>#REF!</v>
      </c>
      <c r="DK21" s="76" t="e">
        <f t="shared" ca="1" si="104"/>
        <v>#REF!</v>
      </c>
      <c r="DL21" s="76" t="e">
        <f t="shared" ca="1" si="105"/>
        <v>#REF!</v>
      </c>
      <c r="DM21" s="76" t="e">
        <f t="shared" ca="1" si="106"/>
        <v>#REF!</v>
      </c>
      <c r="DN21" s="76" t="e">
        <f t="shared" ca="1" si="107"/>
        <v>#REF!</v>
      </c>
      <c r="DO21" s="76" t="e">
        <f t="shared" ca="1" si="108"/>
        <v>#REF!</v>
      </c>
      <c r="DP21" s="76" t="e">
        <f t="shared" ca="1" si="109"/>
        <v>#REF!</v>
      </c>
      <c r="DQ21" s="76" t="e">
        <f t="shared" ca="1" si="110"/>
        <v>#REF!</v>
      </c>
      <c r="DR21" s="76" t="e">
        <f t="shared" ca="1" si="111"/>
        <v>#REF!</v>
      </c>
      <c r="DS21" s="76" t="e">
        <f t="shared" ca="1" si="112"/>
        <v>#REF!</v>
      </c>
      <c r="DT21" s="76" t="e">
        <f t="shared" ca="1" si="113"/>
        <v>#REF!</v>
      </c>
      <c r="DU21" s="76" t="e">
        <f t="shared" ca="1" si="114"/>
        <v>#REF!</v>
      </c>
      <c r="DV21" s="76" t="e">
        <f t="shared" ca="1" si="115"/>
        <v>#REF!</v>
      </c>
      <c r="DW21" s="76" t="e">
        <f t="shared" ca="1" si="116"/>
        <v>#REF!</v>
      </c>
      <c r="DX21" s="76" t="e">
        <f t="shared" ca="1" si="117"/>
        <v>#REF!</v>
      </c>
      <c r="DY21" s="76" t="e">
        <f t="shared" ca="1" si="118"/>
        <v>#REF!</v>
      </c>
      <c r="DZ21" s="76" t="e">
        <f t="shared" ca="1" si="119"/>
        <v>#REF!</v>
      </c>
      <c r="EA21" s="76" t="e">
        <f t="shared" ca="1" si="120"/>
        <v>#REF!</v>
      </c>
      <c r="EB21" s="76" t="e">
        <f t="shared" ca="1" si="121"/>
        <v>#REF!</v>
      </c>
      <c r="EC21" s="76" t="e">
        <f t="shared" ca="1" si="130"/>
        <v>#REF!</v>
      </c>
      <c r="ED21" s="76" t="e">
        <f t="shared" ca="1" si="122"/>
        <v>#REF!</v>
      </c>
      <c r="EE21" s="76" t="e">
        <f t="shared" ca="1" si="123"/>
        <v>#REF!</v>
      </c>
      <c r="EF21" s="76" t="e">
        <f t="shared" ca="1" si="124"/>
        <v>#REF!</v>
      </c>
      <c r="EG21" s="76" t="e">
        <f t="shared" ca="1" si="125"/>
        <v>#REF!</v>
      </c>
      <c r="EH21" s="76" t="e">
        <f t="shared" ca="1" si="126"/>
        <v>#REF!</v>
      </c>
      <c r="EI21" s="76" t="e">
        <f t="shared" ca="1" si="127"/>
        <v>#REF!</v>
      </c>
      <c r="EJ21" s="76" t="e">
        <f t="shared" ca="1" si="128"/>
        <v>#REF!</v>
      </c>
      <c r="EK21" s="76" t="e">
        <f t="shared" ca="1" si="129"/>
        <v>#REF!</v>
      </c>
    </row>
    <row r="22" spans="1:141" hidden="1" x14ac:dyDescent="0.25">
      <c r="A22" s="46" t="str">
        <f>Графики!A71</f>
        <v>Б12.02.03 Радиоэлектр.ПУ(2014)9 кл., очная</v>
      </c>
      <c r="B22" s="46" t="s">
        <v>321</v>
      </c>
      <c r="C22" s="46" t="s">
        <v>211</v>
      </c>
      <c r="D22" s="64" t="e">
        <f t="shared" ca="1" si="72"/>
        <v>#REF!</v>
      </c>
      <c r="E22" s="46">
        <v>1</v>
      </c>
      <c r="F22" s="72" t="s">
        <v>233</v>
      </c>
      <c r="G22" s="65" t="e">
        <f t="shared" ca="1" si="73"/>
        <v>#REF!</v>
      </c>
      <c r="H22" s="65" t="e">
        <f t="shared" ca="1" si="73"/>
        <v>#REF!</v>
      </c>
      <c r="I22" s="65" t="e">
        <f t="shared" ca="1" si="73"/>
        <v>#REF!</v>
      </c>
      <c r="J22" s="65" t="e">
        <f t="shared" ca="1" si="73"/>
        <v>#REF!</v>
      </c>
      <c r="K22" s="65" t="e">
        <f t="shared" ca="1" si="73"/>
        <v>#REF!</v>
      </c>
      <c r="L22" s="65" t="e">
        <f t="shared" ca="1" si="73"/>
        <v>#REF!</v>
      </c>
      <c r="M22" s="65" t="e">
        <f t="shared" ca="1" si="73"/>
        <v>#REF!</v>
      </c>
      <c r="N22" s="65" t="e">
        <f t="shared" ca="1" si="73"/>
        <v>#REF!</v>
      </c>
      <c r="O22" s="65" t="e">
        <f t="shared" ca="1" si="73"/>
        <v>#REF!</v>
      </c>
      <c r="P22" s="65" t="e">
        <f t="shared" ca="1" si="73"/>
        <v>#REF!</v>
      </c>
      <c r="Q22" s="65" t="e">
        <f t="shared" ca="1" si="73"/>
        <v>#REF!</v>
      </c>
      <c r="R22" s="65" t="e">
        <f t="shared" ca="1" si="73"/>
        <v>#REF!</v>
      </c>
      <c r="S22" s="65" t="e">
        <f t="shared" ca="1" si="73"/>
        <v>#REF!</v>
      </c>
      <c r="T22" s="65" t="e">
        <f t="shared" ca="1" si="73"/>
        <v>#REF!</v>
      </c>
      <c r="U22" s="65" t="e">
        <f t="shared" ca="1" si="73"/>
        <v>#REF!</v>
      </c>
      <c r="V22" s="65" t="e">
        <f t="shared" ca="1" si="73"/>
        <v>#REF!</v>
      </c>
      <c r="W22" s="65" t="e">
        <f t="shared" ca="1" si="76"/>
        <v>#REF!</v>
      </c>
      <c r="X22" s="65" t="e">
        <f t="shared" ca="1" si="76"/>
        <v>#REF!</v>
      </c>
      <c r="Y22" s="65" t="e">
        <f t="shared" ca="1" si="76"/>
        <v>#REF!</v>
      </c>
      <c r="Z22" s="65" t="e">
        <f t="shared" ca="1" si="76"/>
        <v>#REF!</v>
      </c>
      <c r="AA22" s="65" t="e">
        <f t="shared" ca="1" si="76"/>
        <v>#REF!</v>
      </c>
      <c r="AB22" s="65" t="e">
        <f t="shared" ca="1" si="76"/>
        <v>#REF!</v>
      </c>
      <c r="AC22" s="65" t="e">
        <f t="shared" ca="1" si="76"/>
        <v>#REF!</v>
      </c>
      <c r="AD22" s="65" t="e">
        <f t="shared" ca="1" si="76"/>
        <v>#REF!</v>
      </c>
      <c r="AE22" s="65" t="e">
        <f t="shared" ca="1" si="76"/>
        <v>#REF!</v>
      </c>
      <c r="AF22" s="65" t="e">
        <f t="shared" ca="1" si="76"/>
        <v>#REF!</v>
      </c>
      <c r="AG22" s="65" t="e">
        <f t="shared" ca="1" si="76"/>
        <v>#REF!</v>
      </c>
      <c r="AH22" s="65" t="e">
        <f t="shared" ca="1" si="76"/>
        <v>#REF!</v>
      </c>
      <c r="AI22" s="65" t="e">
        <f t="shared" ca="1" si="76"/>
        <v>#REF!</v>
      </c>
      <c r="AJ22" s="65" t="e">
        <f t="shared" ca="1" si="76"/>
        <v>#REF!</v>
      </c>
      <c r="AK22" s="65" t="e">
        <f t="shared" ca="1" si="76"/>
        <v>#REF!</v>
      </c>
      <c r="AL22" s="65" t="e">
        <f t="shared" ref="AL22:BA22" ca="1" si="131">OFFSET(INDIRECT(TRIM(REPLACE(_xlfn.FORMULATEXT($A22),1,1," "))),0,($D22-2011+$E22-1)*62+COLUMN()+13)</f>
        <v>#REF!</v>
      </c>
      <c r="AM22" s="65" t="e">
        <f t="shared" ca="1" si="131"/>
        <v>#REF!</v>
      </c>
      <c r="AN22" s="65" t="e">
        <f t="shared" ca="1" si="131"/>
        <v>#REF!</v>
      </c>
      <c r="AO22" s="65" t="e">
        <f t="shared" ca="1" si="131"/>
        <v>#REF!</v>
      </c>
      <c r="AP22" s="65" t="e">
        <f t="shared" ca="1" si="131"/>
        <v>#REF!</v>
      </c>
      <c r="AQ22" s="65" t="e">
        <f t="shared" ca="1" si="131"/>
        <v>#REF!</v>
      </c>
      <c r="AR22" s="65" t="e">
        <f t="shared" ca="1" si="131"/>
        <v>#REF!</v>
      </c>
      <c r="AS22" s="65" t="e">
        <f t="shared" ca="1" si="131"/>
        <v>#REF!</v>
      </c>
      <c r="AT22" s="65" t="e">
        <f t="shared" ca="1" si="131"/>
        <v>#REF!</v>
      </c>
      <c r="AU22" s="65" t="e">
        <f t="shared" ca="1" si="131"/>
        <v>#REF!</v>
      </c>
      <c r="AV22" s="65" t="e">
        <f t="shared" ca="1" si="131"/>
        <v>#REF!</v>
      </c>
      <c r="AW22" s="65" t="e">
        <f t="shared" ca="1" si="131"/>
        <v>#REF!</v>
      </c>
      <c r="AX22" s="65" t="e">
        <f t="shared" ca="1" si="131"/>
        <v>#REF!</v>
      </c>
      <c r="AY22" s="65" t="e">
        <f t="shared" ca="1" si="131"/>
        <v>#REF!</v>
      </c>
      <c r="AZ22" s="65" t="e">
        <f t="shared" ca="1" si="131"/>
        <v>#REF!</v>
      </c>
      <c r="BA22" s="65" t="e">
        <f t="shared" ca="1" si="131"/>
        <v>#REF!</v>
      </c>
      <c r="BB22" s="65" t="e">
        <f t="shared" ca="1" si="77"/>
        <v>#REF!</v>
      </c>
      <c r="BC22" s="65" t="e">
        <f t="shared" ca="1" si="78"/>
        <v>#REF!</v>
      </c>
      <c r="BD22" s="65" t="e">
        <f t="shared" ca="1" si="78"/>
        <v>#REF!</v>
      </c>
      <c r="BE22" s="65" t="e">
        <f t="shared" ca="1" si="78"/>
        <v>#REF!</v>
      </c>
      <c r="BF22" s="65" t="e">
        <f t="shared" ca="1" si="78"/>
        <v>#REF!</v>
      </c>
      <c r="BG22" s="65" t="e">
        <f t="shared" ca="1" si="78"/>
        <v>#REF!</v>
      </c>
      <c r="BH22" s="65" t="e">
        <f t="shared" ca="1" si="78"/>
        <v>#REF!</v>
      </c>
      <c r="BI22" s="65" t="e">
        <f t="shared" ca="1" si="78"/>
        <v>#REF!</v>
      </c>
      <c r="BJ22" s="65" t="e">
        <f t="shared" ca="1" si="78"/>
        <v>#REF!</v>
      </c>
      <c r="BK22" s="65" t="e">
        <f t="shared" ca="1" si="78"/>
        <v>#REF!</v>
      </c>
      <c r="BL22" s="65" t="e">
        <f t="shared" ca="1" si="78"/>
        <v>#REF!</v>
      </c>
      <c r="BM22" s="65" t="e">
        <f t="shared" ca="1" si="78"/>
        <v>#REF!</v>
      </c>
      <c r="BN22" s="65" t="e">
        <f t="shared" ca="1" si="78"/>
        <v>#REF!</v>
      </c>
      <c r="BO22" s="65" t="e">
        <f t="shared" ca="1" si="78"/>
        <v>#REF!</v>
      </c>
      <c r="BP22" s="89">
        <v>20</v>
      </c>
      <c r="BQ22" s="46">
        <f t="shared" ca="1" si="1"/>
        <v>0</v>
      </c>
      <c r="BR22" s="54">
        <f t="shared" ca="1" si="2"/>
        <v>0</v>
      </c>
      <c r="BS22" s="54">
        <f t="shared" ca="1" si="3"/>
        <v>0</v>
      </c>
      <c r="BT22" s="54">
        <f t="shared" ca="1" si="4"/>
        <v>0</v>
      </c>
      <c r="BU22" s="54">
        <f t="shared" ca="1" si="5"/>
        <v>0</v>
      </c>
      <c r="BV22" s="54">
        <f t="shared" ca="1" si="6"/>
        <v>0</v>
      </c>
      <c r="BW22" s="92">
        <f t="shared" ca="1" si="7"/>
        <v>0</v>
      </c>
      <c r="BX22" s="91">
        <f t="shared" ca="1" si="8"/>
        <v>0</v>
      </c>
      <c r="BY22" s="54">
        <f t="shared" ca="1" si="9"/>
        <v>0</v>
      </c>
      <c r="BZ22" s="54">
        <f t="shared" ca="1" si="10"/>
        <v>0</v>
      </c>
      <c r="CA22" s="54">
        <f t="shared" ca="1" si="11"/>
        <v>0</v>
      </c>
      <c r="CB22" s="54">
        <f t="shared" ca="1" si="12"/>
        <v>0</v>
      </c>
      <c r="CC22" s="54">
        <f t="shared" ca="1" si="13"/>
        <v>0</v>
      </c>
      <c r="CD22" s="93">
        <f t="shared" ca="1" si="14"/>
        <v>0</v>
      </c>
      <c r="CE22" s="91" t="e">
        <f t="shared" ca="1" si="74"/>
        <v>#REF!</v>
      </c>
      <c r="CF22" s="46" t="e">
        <f t="shared" ca="1" si="15"/>
        <v>#REF!</v>
      </c>
      <c r="CG22" s="46" t="e">
        <f t="shared" ca="1" si="75"/>
        <v>#REF!</v>
      </c>
      <c r="CH22" s="46" t="e">
        <f t="shared" ca="1" si="16"/>
        <v>#REF!</v>
      </c>
      <c r="CI22" s="46" t="e">
        <f t="shared" ca="1" si="17"/>
        <v>#REF!</v>
      </c>
      <c r="CJ22" s="46" t="e">
        <f t="shared" ca="1" si="18"/>
        <v>#REF!</v>
      </c>
      <c r="CK22" s="46" t="e">
        <f t="shared" ca="1" si="19"/>
        <v>#REF!</v>
      </c>
      <c r="CL22" s="88" t="e">
        <f t="shared" ca="1" si="79"/>
        <v>#REF!</v>
      </c>
      <c r="CM22" s="76" t="e">
        <f t="shared" ca="1" si="80"/>
        <v>#REF!</v>
      </c>
      <c r="CN22" s="76" t="e">
        <f t="shared" ca="1" si="81"/>
        <v>#REF!</v>
      </c>
      <c r="CO22" s="76" t="e">
        <f t="shared" ca="1" si="82"/>
        <v>#REF!</v>
      </c>
      <c r="CP22" s="76" t="e">
        <f t="shared" ca="1" si="83"/>
        <v>#REF!</v>
      </c>
      <c r="CQ22" s="76" t="e">
        <f t="shared" ca="1" si="84"/>
        <v>#REF!</v>
      </c>
      <c r="CR22" s="76" t="e">
        <f t="shared" ca="1" si="85"/>
        <v>#REF!</v>
      </c>
      <c r="CS22" s="76" t="e">
        <f t="shared" ca="1" si="86"/>
        <v>#REF!</v>
      </c>
      <c r="CT22" s="76" t="e">
        <f t="shared" ca="1" si="87"/>
        <v>#REF!</v>
      </c>
      <c r="CU22" s="76" t="e">
        <f t="shared" ca="1" si="88"/>
        <v>#REF!</v>
      </c>
      <c r="CV22" s="76" t="e">
        <f t="shared" ca="1" si="89"/>
        <v>#REF!</v>
      </c>
      <c r="CW22" s="76" t="e">
        <f t="shared" ca="1" si="90"/>
        <v>#REF!</v>
      </c>
      <c r="CX22" s="76" t="e">
        <f t="shared" ca="1" si="91"/>
        <v>#REF!</v>
      </c>
      <c r="CY22" s="76" t="e">
        <f t="shared" ca="1" si="92"/>
        <v>#REF!</v>
      </c>
      <c r="CZ22" s="76" t="e">
        <f t="shared" ca="1" si="93"/>
        <v>#REF!</v>
      </c>
      <c r="DA22" s="76" t="e">
        <f t="shared" ca="1" si="94"/>
        <v>#REF!</v>
      </c>
      <c r="DB22" s="76" t="e">
        <f t="shared" ca="1" si="95"/>
        <v>#REF!</v>
      </c>
      <c r="DC22" s="76" t="e">
        <f t="shared" ca="1" si="96"/>
        <v>#REF!</v>
      </c>
      <c r="DD22" s="76" t="e">
        <f t="shared" ca="1" si="97"/>
        <v>#REF!</v>
      </c>
      <c r="DE22" s="76" t="e">
        <f t="shared" ca="1" si="98"/>
        <v>#REF!</v>
      </c>
      <c r="DF22" s="76" t="e">
        <f t="shared" ca="1" si="99"/>
        <v>#REF!</v>
      </c>
      <c r="DG22" s="76" t="e">
        <f t="shared" ca="1" si="100"/>
        <v>#REF!</v>
      </c>
      <c r="DH22" s="76" t="e">
        <f t="shared" ca="1" si="101"/>
        <v>#REF!</v>
      </c>
      <c r="DI22" s="76" t="e">
        <f t="shared" ca="1" si="102"/>
        <v>#REF!</v>
      </c>
      <c r="DJ22" s="76" t="e">
        <f t="shared" ca="1" si="103"/>
        <v>#REF!</v>
      </c>
      <c r="DK22" s="76" t="e">
        <f t="shared" ca="1" si="104"/>
        <v>#REF!</v>
      </c>
      <c r="DL22" s="76" t="e">
        <f t="shared" ca="1" si="105"/>
        <v>#REF!</v>
      </c>
      <c r="DM22" s="76" t="e">
        <f t="shared" ca="1" si="106"/>
        <v>#REF!</v>
      </c>
      <c r="DN22" s="76" t="e">
        <f t="shared" ca="1" si="107"/>
        <v>#REF!</v>
      </c>
      <c r="DO22" s="76" t="e">
        <f t="shared" ca="1" si="108"/>
        <v>#REF!</v>
      </c>
      <c r="DP22" s="76" t="e">
        <f t="shared" ca="1" si="109"/>
        <v>#REF!</v>
      </c>
      <c r="DQ22" s="76" t="e">
        <f t="shared" ca="1" si="110"/>
        <v>#REF!</v>
      </c>
      <c r="DR22" s="76" t="e">
        <f t="shared" ca="1" si="111"/>
        <v>#REF!</v>
      </c>
      <c r="DS22" s="76" t="e">
        <f t="shared" ca="1" si="112"/>
        <v>#REF!</v>
      </c>
      <c r="DT22" s="76" t="e">
        <f t="shared" ca="1" si="113"/>
        <v>#REF!</v>
      </c>
      <c r="DU22" s="76" t="e">
        <f t="shared" ca="1" si="114"/>
        <v>#REF!</v>
      </c>
      <c r="DV22" s="76" t="e">
        <f t="shared" ca="1" si="115"/>
        <v>#REF!</v>
      </c>
      <c r="DW22" s="76" t="e">
        <f t="shared" ca="1" si="116"/>
        <v>#REF!</v>
      </c>
      <c r="DX22" s="76" t="e">
        <f t="shared" ca="1" si="117"/>
        <v>#REF!</v>
      </c>
      <c r="DY22" s="76" t="e">
        <f t="shared" ca="1" si="118"/>
        <v>#REF!</v>
      </c>
      <c r="DZ22" s="76" t="e">
        <f t="shared" ca="1" si="119"/>
        <v>#REF!</v>
      </c>
      <c r="EA22" s="76" t="e">
        <f t="shared" ca="1" si="120"/>
        <v>#REF!</v>
      </c>
      <c r="EB22" s="76" t="e">
        <f t="shared" ca="1" si="121"/>
        <v>#REF!</v>
      </c>
      <c r="EC22" s="76" t="e">
        <f t="shared" ca="1" si="130"/>
        <v>#REF!</v>
      </c>
      <c r="ED22" s="76" t="e">
        <f t="shared" ca="1" si="122"/>
        <v>#REF!</v>
      </c>
      <c r="EE22" s="76" t="e">
        <f t="shared" ca="1" si="123"/>
        <v>#REF!</v>
      </c>
      <c r="EF22" s="76" t="e">
        <f t="shared" ca="1" si="124"/>
        <v>#REF!</v>
      </c>
      <c r="EG22" s="76" t="e">
        <f t="shared" ca="1" si="125"/>
        <v>#REF!</v>
      </c>
      <c r="EH22" s="76" t="e">
        <f t="shared" ca="1" si="126"/>
        <v>#REF!</v>
      </c>
      <c r="EI22" s="76" t="e">
        <f t="shared" ca="1" si="127"/>
        <v>#REF!</v>
      </c>
      <c r="EJ22" s="76" t="e">
        <f t="shared" ca="1" si="128"/>
        <v>#REF!</v>
      </c>
      <c r="EK22" s="76" t="e">
        <f t="shared" ca="1" si="129"/>
        <v>#REF!</v>
      </c>
    </row>
    <row r="23" spans="1:141" hidden="1" x14ac:dyDescent="0.25">
      <c r="A23" s="46" t="str">
        <f>Графики!A71</f>
        <v>Б12.02.03 Радиоэлектр.ПУ(2014)9 кл., очная</v>
      </c>
      <c r="B23" s="46" t="s">
        <v>321</v>
      </c>
      <c r="C23" s="46" t="s">
        <v>211</v>
      </c>
      <c r="D23" s="64" t="e">
        <f t="shared" ca="1" si="72"/>
        <v>#REF!</v>
      </c>
      <c r="E23" s="46">
        <v>1</v>
      </c>
      <c r="F23" s="72" t="s">
        <v>237</v>
      </c>
      <c r="G23" s="65" t="e">
        <f t="shared" ca="1" si="73"/>
        <v>#REF!</v>
      </c>
      <c r="H23" s="65" t="e">
        <f t="shared" ca="1" si="73"/>
        <v>#REF!</v>
      </c>
      <c r="I23" s="65" t="e">
        <f t="shared" ca="1" si="73"/>
        <v>#REF!</v>
      </c>
      <c r="J23" s="65" t="e">
        <f t="shared" ca="1" si="73"/>
        <v>#REF!</v>
      </c>
      <c r="K23" s="65" t="e">
        <f t="shared" ca="1" si="73"/>
        <v>#REF!</v>
      </c>
      <c r="L23" s="65" t="e">
        <f t="shared" ca="1" si="73"/>
        <v>#REF!</v>
      </c>
      <c r="M23" s="65" t="e">
        <f t="shared" ca="1" si="73"/>
        <v>#REF!</v>
      </c>
      <c r="N23" s="65" t="e">
        <f t="shared" ca="1" si="73"/>
        <v>#REF!</v>
      </c>
      <c r="O23" s="65" t="e">
        <f t="shared" ca="1" si="73"/>
        <v>#REF!</v>
      </c>
      <c r="P23" s="65" t="e">
        <f t="shared" ca="1" si="73"/>
        <v>#REF!</v>
      </c>
      <c r="Q23" s="65" t="e">
        <f t="shared" ca="1" si="73"/>
        <v>#REF!</v>
      </c>
      <c r="R23" s="65" t="e">
        <f t="shared" ref="R23:AG38" ca="1" si="132">OFFSET(INDIRECT(TRIM(REPLACE(_xlfn.FORMULATEXT($A23),1,1," "))),0,($D23-2011+$E23-1)*62+COLUMN()+13)</f>
        <v>#REF!</v>
      </c>
      <c r="S23" s="65" t="e">
        <f t="shared" ca="1" si="132"/>
        <v>#REF!</v>
      </c>
      <c r="T23" s="65" t="e">
        <f t="shared" ca="1" si="132"/>
        <v>#REF!</v>
      </c>
      <c r="U23" s="65" t="e">
        <f t="shared" ca="1" si="132"/>
        <v>#REF!</v>
      </c>
      <c r="V23" s="65" t="e">
        <f t="shared" ca="1" si="132"/>
        <v>#REF!</v>
      </c>
      <c r="W23" s="65" t="e">
        <f t="shared" ca="1" si="132"/>
        <v>#REF!</v>
      </c>
      <c r="X23" s="65" t="e">
        <f t="shared" ca="1" si="132"/>
        <v>#REF!</v>
      </c>
      <c r="Y23" s="65" t="e">
        <f t="shared" ca="1" si="132"/>
        <v>#REF!</v>
      </c>
      <c r="Z23" s="65" t="e">
        <f t="shared" ca="1" si="132"/>
        <v>#REF!</v>
      </c>
      <c r="AA23" s="65" t="e">
        <f t="shared" ca="1" si="132"/>
        <v>#REF!</v>
      </c>
      <c r="AB23" s="65" t="e">
        <f t="shared" ca="1" si="132"/>
        <v>#REF!</v>
      </c>
      <c r="AC23" s="65" t="e">
        <f t="shared" ca="1" si="132"/>
        <v>#REF!</v>
      </c>
      <c r="AD23" s="65" t="e">
        <f t="shared" ca="1" si="132"/>
        <v>#REF!</v>
      </c>
      <c r="AE23" s="65" t="e">
        <f t="shared" ca="1" si="132"/>
        <v>#REF!</v>
      </c>
      <c r="AF23" s="65" t="e">
        <f t="shared" ca="1" si="132"/>
        <v>#REF!</v>
      </c>
      <c r="AG23" s="65" t="e">
        <f t="shared" ca="1" si="132"/>
        <v>#REF!</v>
      </c>
      <c r="AH23" s="65" t="e">
        <f t="shared" ref="AH23:AW38" ca="1" si="133">OFFSET(INDIRECT(TRIM(REPLACE(_xlfn.FORMULATEXT($A23),1,1," "))),0,($D23-2011+$E23-1)*62+COLUMN()+13)</f>
        <v>#REF!</v>
      </c>
      <c r="AI23" s="65" t="e">
        <f t="shared" ca="1" si="133"/>
        <v>#REF!</v>
      </c>
      <c r="AJ23" s="65" t="e">
        <f t="shared" ca="1" si="133"/>
        <v>#REF!</v>
      </c>
      <c r="AK23" s="65" t="e">
        <f t="shared" ca="1" si="133"/>
        <v>#REF!</v>
      </c>
      <c r="AL23" s="65" t="e">
        <f t="shared" ca="1" si="133"/>
        <v>#REF!</v>
      </c>
      <c r="AM23" s="65" t="e">
        <f t="shared" ca="1" si="133"/>
        <v>#REF!</v>
      </c>
      <c r="AN23" s="65" t="e">
        <f t="shared" ca="1" si="133"/>
        <v>#REF!</v>
      </c>
      <c r="AO23" s="65" t="e">
        <f t="shared" ca="1" si="133"/>
        <v>#REF!</v>
      </c>
      <c r="AP23" s="65" t="e">
        <f t="shared" ca="1" si="133"/>
        <v>#REF!</v>
      </c>
      <c r="AQ23" s="65" t="e">
        <f t="shared" ca="1" si="133"/>
        <v>#REF!</v>
      </c>
      <c r="AR23" s="65" t="e">
        <f t="shared" ca="1" si="133"/>
        <v>#REF!</v>
      </c>
      <c r="AS23" s="65" t="e">
        <f t="shared" ca="1" si="133"/>
        <v>#REF!</v>
      </c>
      <c r="AT23" s="65" t="e">
        <f t="shared" ca="1" si="133"/>
        <v>#REF!</v>
      </c>
      <c r="AU23" s="65" t="e">
        <f t="shared" ca="1" si="133"/>
        <v>#REF!</v>
      </c>
      <c r="AV23" s="65" t="e">
        <f t="shared" ca="1" si="133"/>
        <v>#REF!</v>
      </c>
      <c r="AW23" s="65" t="e">
        <f t="shared" ca="1" si="133"/>
        <v>#REF!</v>
      </c>
      <c r="AX23" s="65" t="e">
        <f t="shared" ref="AX23:BA37" ca="1" si="134">OFFSET(INDIRECT(TRIM(REPLACE(_xlfn.FORMULATEXT($A23),1,1," "))),0,($D23-2011+$E23-1)*62+COLUMN()+13)</f>
        <v>#REF!</v>
      </c>
      <c r="AY23" s="65" t="e">
        <f t="shared" ca="1" si="134"/>
        <v>#REF!</v>
      </c>
      <c r="AZ23" s="65" t="e">
        <f t="shared" ca="1" si="134"/>
        <v>#REF!</v>
      </c>
      <c r="BA23" s="65" t="e">
        <f t="shared" ca="1" si="134"/>
        <v>#REF!</v>
      </c>
      <c r="BB23" s="65" t="e">
        <f t="shared" ca="1" si="77"/>
        <v>#REF!</v>
      </c>
      <c r="BC23" s="65" t="e">
        <f t="shared" ca="1" si="78"/>
        <v>#REF!</v>
      </c>
      <c r="BD23" s="65" t="e">
        <f t="shared" ca="1" si="78"/>
        <v>#REF!</v>
      </c>
      <c r="BE23" s="65" t="e">
        <f t="shared" ca="1" si="78"/>
        <v>#REF!</v>
      </c>
      <c r="BF23" s="65" t="e">
        <f t="shared" ca="1" si="78"/>
        <v>#REF!</v>
      </c>
      <c r="BG23" s="65" t="e">
        <f t="shared" ca="1" si="78"/>
        <v>#REF!</v>
      </c>
      <c r="BH23" s="65" t="e">
        <f t="shared" ca="1" si="78"/>
        <v>#REF!</v>
      </c>
      <c r="BI23" s="65" t="e">
        <f t="shared" ca="1" si="78"/>
        <v>#REF!</v>
      </c>
      <c r="BJ23" s="65" t="e">
        <f t="shared" ca="1" si="78"/>
        <v>#REF!</v>
      </c>
      <c r="BK23" s="65" t="e">
        <f t="shared" ca="1" si="78"/>
        <v>#REF!</v>
      </c>
      <c r="BL23" s="65" t="e">
        <f t="shared" ca="1" si="78"/>
        <v>#REF!</v>
      </c>
      <c r="BM23" s="65" t="e">
        <f t="shared" ca="1" si="78"/>
        <v>#REF!</v>
      </c>
      <c r="BN23" s="65" t="e">
        <f t="shared" ca="1" si="78"/>
        <v>#REF!</v>
      </c>
      <c r="BO23" s="65" t="e">
        <f t="shared" ca="1" si="78"/>
        <v>#REF!</v>
      </c>
      <c r="BP23" s="89">
        <v>20</v>
      </c>
      <c r="BQ23" s="46">
        <f t="shared" ca="1" si="1"/>
        <v>0</v>
      </c>
      <c r="BR23" s="54">
        <f t="shared" ca="1" si="2"/>
        <v>0</v>
      </c>
      <c r="BS23" s="54">
        <f t="shared" ca="1" si="3"/>
        <v>0</v>
      </c>
      <c r="BT23" s="54">
        <f t="shared" ca="1" si="4"/>
        <v>0</v>
      </c>
      <c r="BU23" s="54">
        <f t="shared" ca="1" si="5"/>
        <v>0</v>
      </c>
      <c r="BV23" s="54">
        <f t="shared" ca="1" si="6"/>
        <v>0</v>
      </c>
      <c r="BW23" s="92">
        <f t="shared" ca="1" si="7"/>
        <v>0</v>
      </c>
      <c r="BX23" s="91">
        <f t="shared" ca="1" si="8"/>
        <v>0</v>
      </c>
      <c r="BY23" s="54">
        <f t="shared" ca="1" si="9"/>
        <v>0</v>
      </c>
      <c r="BZ23" s="54">
        <f t="shared" ca="1" si="10"/>
        <v>0</v>
      </c>
      <c r="CA23" s="54">
        <f t="shared" ca="1" si="11"/>
        <v>0</v>
      </c>
      <c r="CB23" s="54">
        <f t="shared" ca="1" si="12"/>
        <v>0</v>
      </c>
      <c r="CC23" s="54">
        <f t="shared" ca="1" si="13"/>
        <v>0</v>
      </c>
      <c r="CD23" s="93">
        <f t="shared" ca="1" si="14"/>
        <v>0</v>
      </c>
      <c r="CE23" s="91" t="e">
        <f t="shared" ca="1" si="74"/>
        <v>#REF!</v>
      </c>
      <c r="CF23" s="46" t="e">
        <f t="shared" ca="1" si="15"/>
        <v>#REF!</v>
      </c>
      <c r="CG23" s="46" t="e">
        <f t="shared" ca="1" si="75"/>
        <v>#REF!</v>
      </c>
      <c r="CH23" s="46" t="e">
        <f t="shared" ca="1" si="16"/>
        <v>#REF!</v>
      </c>
      <c r="CI23" s="46" t="e">
        <f t="shared" ca="1" si="17"/>
        <v>#REF!</v>
      </c>
      <c r="CJ23" s="46" t="e">
        <f t="shared" ca="1" si="18"/>
        <v>#REF!</v>
      </c>
      <c r="CK23" s="46" t="e">
        <f t="shared" ca="1" si="19"/>
        <v>#REF!</v>
      </c>
      <c r="CL23" s="88" t="e">
        <f t="shared" ca="1" si="79"/>
        <v>#REF!</v>
      </c>
      <c r="CM23" s="76" t="e">
        <f t="shared" ca="1" si="80"/>
        <v>#REF!</v>
      </c>
      <c r="CN23" s="76" t="e">
        <f t="shared" ca="1" si="81"/>
        <v>#REF!</v>
      </c>
      <c r="CO23" s="76" t="e">
        <f t="shared" ca="1" si="82"/>
        <v>#REF!</v>
      </c>
      <c r="CP23" s="76" t="e">
        <f t="shared" ca="1" si="83"/>
        <v>#REF!</v>
      </c>
      <c r="CQ23" s="76" t="e">
        <f t="shared" ca="1" si="84"/>
        <v>#REF!</v>
      </c>
      <c r="CR23" s="76" t="e">
        <f t="shared" ca="1" si="85"/>
        <v>#REF!</v>
      </c>
      <c r="CS23" s="76" t="e">
        <f t="shared" ca="1" si="86"/>
        <v>#REF!</v>
      </c>
      <c r="CT23" s="76" t="e">
        <f t="shared" ca="1" si="87"/>
        <v>#REF!</v>
      </c>
      <c r="CU23" s="76" t="e">
        <f t="shared" ca="1" si="88"/>
        <v>#REF!</v>
      </c>
      <c r="CV23" s="76" t="e">
        <f t="shared" ca="1" si="89"/>
        <v>#REF!</v>
      </c>
      <c r="CW23" s="76" t="e">
        <f t="shared" ca="1" si="90"/>
        <v>#REF!</v>
      </c>
      <c r="CX23" s="76" t="e">
        <f t="shared" ca="1" si="91"/>
        <v>#REF!</v>
      </c>
      <c r="CY23" s="76" t="e">
        <f t="shared" ca="1" si="92"/>
        <v>#REF!</v>
      </c>
      <c r="CZ23" s="76" t="e">
        <f t="shared" ca="1" si="93"/>
        <v>#REF!</v>
      </c>
      <c r="DA23" s="76" t="e">
        <f t="shared" ca="1" si="94"/>
        <v>#REF!</v>
      </c>
      <c r="DB23" s="76" t="e">
        <f t="shared" ca="1" si="95"/>
        <v>#REF!</v>
      </c>
      <c r="DC23" s="76" t="e">
        <f t="shared" ca="1" si="96"/>
        <v>#REF!</v>
      </c>
      <c r="DD23" s="76" t="e">
        <f t="shared" ca="1" si="97"/>
        <v>#REF!</v>
      </c>
      <c r="DE23" s="76" t="e">
        <f t="shared" ca="1" si="98"/>
        <v>#REF!</v>
      </c>
      <c r="DF23" s="76" t="e">
        <f t="shared" ca="1" si="99"/>
        <v>#REF!</v>
      </c>
      <c r="DG23" s="76" t="e">
        <f t="shared" ca="1" si="100"/>
        <v>#REF!</v>
      </c>
      <c r="DH23" s="76" t="e">
        <f t="shared" ca="1" si="101"/>
        <v>#REF!</v>
      </c>
      <c r="DI23" s="76" t="e">
        <f t="shared" ca="1" si="102"/>
        <v>#REF!</v>
      </c>
      <c r="DJ23" s="76" t="e">
        <f t="shared" ca="1" si="103"/>
        <v>#REF!</v>
      </c>
      <c r="DK23" s="76" t="e">
        <f t="shared" ca="1" si="104"/>
        <v>#REF!</v>
      </c>
      <c r="DL23" s="76" t="e">
        <f t="shared" ca="1" si="105"/>
        <v>#REF!</v>
      </c>
      <c r="DM23" s="76" t="e">
        <f t="shared" ca="1" si="106"/>
        <v>#REF!</v>
      </c>
      <c r="DN23" s="76" t="e">
        <f t="shared" ca="1" si="107"/>
        <v>#REF!</v>
      </c>
      <c r="DO23" s="76" t="e">
        <f t="shared" ca="1" si="108"/>
        <v>#REF!</v>
      </c>
      <c r="DP23" s="76" t="e">
        <f t="shared" ca="1" si="109"/>
        <v>#REF!</v>
      </c>
      <c r="DQ23" s="76" t="e">
        <f t="shared" ca="1" si="110"/>
        <v>#REF!</v>
      </c>
      <c r="DR23" s="76" t="e">
        <f t="shared" ca="1" si="111"/>
        <v>#REF!</v>
      </c>
      <c r="DS23" s="76" t="e">
        <f t="shared" ca="1" si="112"/>
        <v>#REF!</v>
      </c>
      <c r="DT23" s="76" t="e">
        <f t="shared" ca="1" si="113"/>
        <v>#REF!</v>
      </c>
      <c r="DU23" s="76" t="e">
        <f t="shared" ca="1" si="114"/>
        <v>#REF!</v>
      </c>
      <c r="DV23" s="76" t="e">
        <f t="shared" ca="1" si="115"/>
        <v>#REF!</v>
      </c>
      <c r="DW23" s="76" t="e">
        <f t="shared" ca="1" si="116"/>
        <v>#REF!</v>
      </c>
      <c r="DX23" s="76" t="e">
        <f t="shared" ca="1" si="117"/>
        <v>#REF!</v>
      </c>
      <c r="DY23" s="76" t="e">
        <f t="shared" ca="1" si="118"/>
        <v>#REF!</v>
      </c>
      <c r="DZ23" s="76" t="e">
        <f t="shared" ca="1" si="119"/>
        <v>#REF!</v>
      </c>
      <c r="EA23" s="76" t="e">
        <f t="shared" ca="1" si="120"/>
        <v>#REF!</v>
      </c>
      <c r="EB23" s="76" t="e">
        <f t="shared" ca="1" si="121"/>
        <v>#REF!</v>
      </c>
      <c r="EC23" s="76" t="e">
        <f t="shared" ca="1" si="130"/>
        <v>#REF!</v>
      </c>
      <c r="ED23" s="76" t="e">
        <f t="shared" ca="1" si="122"/>
        <v>#REF!</v>
      </c>
      <c r="EE23" s="76" t="e">
        <f t="shared" ca="1" si="123"/>
        <v>#REF!</v>
      </c>
      <c r="EF23" s="76" t="e">
        <f t="shared" ca="1" si="124"/>
        <v>#REF!</v>
      </c>
      <c r="EG23" s="76" t="e">
        <f t="shared" ca="1" si="125"/>
        <v>#REF!</v>
      </c>
      <c r="EH23" s="76" t="e">
        <f t="shared" ca="1" si="126"/>
        <v>#REF!</v>
      </c>
      <c r="EI23" s="76" t="e">
        <f t="shared" ca="1" si="127"/>
        <v>#REF!</v>
      </c>
      <c r="EJ23" s="76" t="e">
        <f t="shared" ca="1" si="128"/>
        <v>#REF!</v>
      </c>
      <c r="EK23" s="76" t="e">
        <f t="shared" ca="1" si="129"/>
        <v>#REF!</v>
      </c>
    </row>
    <row r="24" spans="1:141" hidden="1" x14ac:dyDescent="0.25">
      <c r="A24" s="46" t="str">
        <f>Графики!A72</f>
        <v>Б13.02.11 Тех.эксплуатация ЭиЭМО(2014)9 кл., очная</v>
      </c>
      <c r="B24" s="46" t="s">
        <v>321</v>
      </c>
      <c r="C24" s="46" t="s">
        <v>211</v>
      </c>
      <c r="D24" s="64" t="e">
        <f t="shared" ca="1" si="72"/>
        <v>#REF!</v>
      </c>
      <c r="E24" s="46">
        <v>1</v>
      </c>
      <c r="F24" s="72" t="s">
        <v>228</v>
      </c>
      <c r="G24" s="65" t="e">
        <f t="shared" ref="G24:V39" ca="1" si="135">OFFSET(INDIRECT(TRIM(REPLACE(_xlfn.FORMULATEXT($A24),1,1," "))),0,($D24-2011+$E24-1)*62+COLUMN()+13)</f>
        <v>#REF!</v>
      </c>
      <c r="H24" s="65" t="e">
        <f t="shared" ca="1" si="135"/>
        <v>#REF!</v>
      </c>
      <c r="I24" s="65" t="e">
        <f t="shared" ca="1" si="135"/>
        <v>#REF!</v>
      </c>
      <c r="J24" s="65" t="e">
        <f t="shared" ca="1" si="135"/>
        <v>#REF!</v>
      </c>
      <c r="K24" s="65" t="e">
        <f t="shared" ca="1" si="135"/>
        <v>#REF!</v>
      </c>
      <c r="L24" s="65" t="e">
        <f t="shared" ca="1" si="135"/>
        <v>#REF!</v>
      </c>
      <c r="M24" s="65" t="e">
        <f t="shared" ca="1" si="135"/>
        <v>#REF!</v>
      </c>
      <c r="N24" s="65" t="e">
        <f t="shared" ca="1" si="135"/>
        <v>#REF!</v>
      </c>
      <c r="O24" s="65" t="e">
        <f t="shared" ca="1" si="135"/>
        <v>#REF!</v>
      </c>
      <c r="P24" s="65" t="e">
        <f t="shared" ca="1" si="135"/>
        <v>#REF!</v>
      </c>
      <c r="Q24" s="65" t="e">
        <f t="shared" ca="1" si="135"/>
        <v>#REF!</v>
      </c>
      <c r="R24" s="65" t="e">
        <f t="shared" ca="1" si="135"/>
        <v>#REF!</v>
      </c>
      <c r="S24" s="65" t="e">
        <f t="shared" ca="1" si="135"/>
        <v>#REF!</v>
      </c>
      <c r="T24" s="65" t="e">
        <f t="shared" ca="1" si="135"/>
        <v>#REF!</v>
      </c>
      <c r="U24" s="65" t="e">
        <f t="shared" ca="1" si="135"/>
        <v>#REF!</v>
      </c>
      <c r="V24" s="65" t="e">
        <f t="shared" ca="1" si="135"/>
        <v>#REF!</v>
      </c>
      <c r="W24" s="65" t="e">
        <f t="shared" ca="1" si="132"/>
        <v>#REF!</v>
      </c>
      <c r="X24" s="65" t="e">
        <f t="shared" ca="1" si="132"/>
        <v>#REF!</v>
      </c>
      <c r="Y24" s="65" t="e">
        <f t="shared" ca="1" si="132"/>
        <v>#REF!</v>
      </c>
      <c r="Z24" s="65" t="e">
        <f t="shared" ca="1" si="132"/>
        <v>#REF!</v>
      </c>
      <c r="AA24" s="65" t="e">
        <f t="shared" ca="1" si="132"/>
        <v>#REF!</v>
      </c>
      <c r="AB24" s="65" t="e">
        <f t="shared" ca="1" si="132"/>
        <v>#REF!</v>
      </c>
      <c r="AC24" s="65" t="e">
        <f t="shared" ca="1" si="132"/>
        <v>#REF!</v>
      </c>
      <c r="AD24" s="65" t="e">
        <f t="shared" ca="1" si="132"/>
        <v>#REF!</v>
      </c>
      <c r="AE24" s="65" t="e">
        <f t="shared" ca="1" si="132"/>
        <v>#REF!</v>
      </c>
      <c r="AF24" s="65" t="e">
        <f t="shared" ca="1" si="132"/>
        <v>#REF!</v>
      </c>
      <c r="AG24" s="65" t="e">
        <f t="shared" ca="1" si="132"/>
        <v>#REF!</v>
      </c>
      <c r="AH24" s="65" t="e">
        <f t="shared" ca="1" si="133"/>
        <v>#REF!</v>
      </c>
      <c r="AI24" s="65" t="e">
        <f t="shared" ca="1" si="133"/>
        <v>#REF!</v>
      </c>
      <c r="AJ24" s="65" t="e">
        <f t="shared" ca="1" si="133"/>
        <v>#REF!</v>
      </c>
      <c r="AK24" s="65" t="e">
        <f t="shared" ca="1" si="133"/>
        <v>#REF!</v>
      </c>
      <c r="AL24" s="65" t="e">
        <f t="shared" ca="1" si="133"/>
        <v>#REF!</v>
      </c>
      <c r="AM24" s="65" t="e">
        <f t="shared" ca="1" si="133"/>
        <v>#REF!</v>
      </c>
      <c r="AN24" s="65" t="e">
        <f t="shared" ca="1" si="133"/>
        <v>#REF!</v>
      </c>
      <c r="AO24" s="65" t="e">
        <f t="shared" ca="1" si="133"/>
        <v>#REF!</v>
      </c>
      <c r="AP24" s="65" t="e">
        <f t="shared" ca="1" si="133"/>
        <v>#REF!</v>
      </c>
      <c r="AQ24" s="65" t="e">
        <f t="shared" ca="1" si="133"/>
        <v>#REF!</v>
      </c>
      <c r="AR24" s="65" t="e">
        <f t="shared" ca="1" si="133"/>
        <v>#REF!</v>
      </c>
      <c r="AS24" s="65" t="e">
        <f t="shared" ca="1" si="133"/>
        <v>#REF!</v>
      </c>
      <c r="AT24" s="65" t="e">
        <f t="shared" ca="1" si="133"/>
        <v>#REF!</v>
      </c>
      <c r="AU24" s="65" t="e">
        <f t="shared" ca="1" si="133"/>
        <v>#REF!</v>
      </c>
      <c r="AV24" s="65" t="e">
        <f t="shared" ca="1" si="133"/>
        <v>#REF!</v>
      </c>
      <c r="AW24" s="65" t="e">
        <f t="shared" ca="1" si="133"/>
        <v>#REF!</v>
      </c>
      <c r="AX24" s="65" t="e">
        <f t="shared" ca="1" si="134"/>
        <v>#REF!</v>
      </c>
      <c r="AY24" s="65" t="e">
        <f t="shared" ca="1" si="134"/>
        <v>#REF!</v>
      </c>
      <c r="AZ24" s="65" t="e">
        <f t="shared" ca="1" si="134"/>
        <v>#REF!</v>
      </c>
      <c r="BA24" s="65" t="e">
        <f t="shared" ca="1" si="134"/>
        <v>#REF!</v>
      </c>
      <c r="BB24" s="65" t="e">
        <f t="shared" ca="1" si="77"/>
        <v>#REF!</v>
      </c>
      <c r="BC24" s="65" t="e">
        <f t="shared" ca="1" si="78"/>
        <v>#REF!</v>
      </c>
      <c r="BD24" s="65" t="e">
        <f t="shared" ca="1" si="78"/>
        <v>#REF!</v>
      </c>
      <c r="BE24" s="65" t="e">
        <f t="shared" ca="1" si="78"/>
        <v>#REF!</v>
      </c>
      <c r="BF24" s="65" t="e">
        <f t="shared" ca="1" si="78"/>
        <v>#REF!</v>
      </c>
      <c r="BG24" s="65" t="e">
        <f t="shared" ca="1" si="78"/>
        <v>#REF!</v>
      </c>
      <c r="BH24" s="65" t="e">
        <f t="shared" ca="1" si="78"/>
        <v>#REF!</v>
      </c>
      <c r="BI24" s="65" t="e">
        <f t="shared" ca="1" si="78"/>
        <v>#REF!</v>
      </c>
      <c r="BJ24" s="65" t="e">
        <f t="shared" ca="1" si="78"/>
        <v>#REF!</v>
      </c>
      <c r="BK24" s="65" t="e">
        <f t="shared" ca="1" si="78"/>
        <v>#REF!</v>
      </c>
      <c r="BL24" s="65" t="e">
        <f t="shared" ca="1" si="78"/>
        <v>#REF!</v>
      </c>
      <c r="BM24" s="65" t="e">
        <f t="shared" ca="1" si="78"/>
        <v>#REF!</v>
      </c>
      <c r="BN24" s="65" t="e">
        <f t="shared" ca="1" si="78"/>
        <v>#REF!</v>
      </c>
      <c r="BO24" s="65" t="e">
        <f t="shared" ca="1" si="78"/>
        <v>#REF!</v>
      </c>
      <c r="BP24" s="89">
        <v>20</v>
      </c>
      <c r="BQ24" s="46">
        <f t="shared" ca="1" si="1"/>
        <v>0</v>
      </c>
      <c r="BR24" s="54">
        <f t="shared" ca="1" si="2"/>
        <v>0</v>
      </c>
      <c r="BS24" s="54">
        <f t="shared" ca="1" si="3"/>
        <v>0</v>
      </c>
      <c r="BT24" s="54">
        <f t="shared" ca="1" si="4"/>
        <v>0</v>
      </c>
      <c r="BU24" s="54">
        <f t="shared" ca="1" si="5"/>
        <v>0</v>
      </c>
      <c r="BV24" s="54">
        <f t="shared" ca="1" si="6"/>
        <v>0</v>
      </c>
      <c r="BW24" s="92">
        <f t="shared" ca="1" si="7"/>
        <v>0</v>
      </c>
      <c r="BX24" s="91">
        <f t="shared" ca="1" si="8"/>
        <v>0</v>
      </c>
      <c r="BY24" s="54">
        <f t="shared" ca="1" si="9"/>
        <v>0</v>
      </c>
      <c r="BZ24" s="54">
        <f t="shared" ca="1" si="10"/>
        <v>0</v>
      </c>
      <c r="CA24" s="54">
        <f t="shared" ca="1" si="11"/>
        <v>0</v>
      </c>
      <c r="CB24" s="54">
        <f t="shared" ca="1" si="12"/>
        <v>0</v>
      </c>
      <c r="CC24" s="54">
        <f t="shared" ca="1" si="13"/>
        <v>0</v>
      </c>
      <c r="CD24" s="93">
        <f t="shared" ca="1" si="14"/>
        <v>0</v>
      </c>
      <c r="CE24" s="91" t="e">
        <f t="shared" ca="1" si="74"/>
        <v>#REF!</v>
      </c>
      <c r="CF24" s="46" t="e">
        <f t="shared" ca="1" si="15"/>
        <v>#REF!</v>
      </c>
      <c r="CG24" s="46" t="e">
        <f t="shared" ca="1" si="75"/>
        <v>#REF!</v>
      </c>
      <c r="CH24" s="46" t="e">
        <f t="shared" ca="1" si="16"/>
        <v>#REF!</v>
      </c>
      <c r="CI24" s="46" t="e">
        <f t="shared" ca="1" si="17"/>
        <v>#REF!</v>
      </c>
      <c r="CJ24" s="46" t="e">
        <f t="shared" ca="1" si="18"/>
        <v>#REF!</v>
      </c>
      <c r="CK24" s="46" t="e">
        <f t="shared" ca="1" si="19"/>
        <v>#REF!</v>
      </c>
      <c r="CL24" s="88" t="e">
        <f t="shared" ca="1" si="79"/>
        <v>#REF!</v>
      </c>
      <c r="CM24" s="76" t="e">
        <f t="shared" ca="1" si="80"/>
        <v>#REF!</v>
      </c>
      <c r="CN24" s="76" t="e">
        <f t="shared" ca="1" si="81"/>
        <v>#REF!</v>
      </c>
      <c r="CO24" s="76" t="e">
        <f t="shared" ca="1" si="82"/>
        <v>#REF!</v>
      </c>
      <c r="CP24" s="76" t="e">
        <f t="shared" ca="1" si="83"/>
        <v>#REF!</v>
      </c>
      <c r="CQ24" s="76" t="e">
        <f t="shared" ca="1" si="84"/>
        <v>#REF!</v>
      </c>
      <c r="CR24" s="76" t="e">
        <f t="shared" ca="1" si="85"/>
        <v>#REF!</v>
      </c>
      <c r="CS24" s="76" t="e">
        <f t="shared" ca="1" si="86"/>
        <v>#REF!</v>
      </c>
      <c r="CT24" s="76" t="e">
        <f t="shared" ca="1" si="87"/>
        <v>#REF!</v>
      </c>
      <c r="CU24" s="76" t="e">
        <f t="shared" ca="1" si="88"/>
        <v>#REF!</v>
      </c>
      <c r="CV24" s="76" t="e">
        <f t="shared" ca="1" si="89"/>
        <v>#REF!</v>
      </c>
      <c r="CW24" s="76" t="e">
        <f t="shared" ca="1" si="90"/>
        <v>#REF!</v>
      </c>
      <c r="CX24" s="76" t="e">
        <f t="shared" ca="1" si="91"/>
        <v>#REF!</v>
      </c>
      <c r="CY24" s="76" t="e">
        <f t="shared" ca="1" si="92"/>
        <v>#REF!</v>
      </c>
      <c r="CZ24" s="76" t="e">
        <f t="shared" ca="1" si="93"/>
        <v>#REF!</v>
      </c>
      <c r="DA24" s="76" t="e">
        <f t="shared" ca="1" si="94"/>
        <v>#REF!</v>
      </c>
      <c r="DB24" s="76" t="e">
        <f t="shared" ca="1" si="95"/>
        <v>#REF!</v>
      </c>
      <c r="DC24" s="76" t="e">
        <f t="shared" ca="1" si="96"/>
        <v>#REF!</v>
      </c>
      <c r="DD24" s="76" t="e">
        <f t="shared" ca="1" si="97"/>
        <v>#REF!</v>
      </c>
      <c r="DE24" s="76" t="e">
        <f t="shared" ca="1" si="98"/>
        <v>#REF!</v>
      </c>
      <c r="DF24" s="76" t="e">
        <f t="shared" ca="1" si="99"/>
        <v>#REF!</v>
      </c>
      <c r="DG24" s="76" t="e">
        <f t="shared" ca="1" si="100"/>
        <v>#REF!</v>
      </c>
      <c r="DH24" s="76" t="e">
        <f t="shared" ca="1" si="101"/>
        <v>#REF!</v>
      </c>
      <c r="DI24" s="76" t="e">
        <f t="shared" ca="1" si="102"/>
        <v>#REF!</v>
      </c>
      <c r="DJ24" s="76" t="e">
        <f t="shared" ca="1" si="103"/>
        <v>#REF!</v>
      </c>
      <c r="DK24" s="76" t="e">
        <f t="shared" ca="1" si="104"/>
        <v>#REF!</v>
      </c>
      <c r="DL24" s="76" t="e">
        <f t="shared" ca="1" si="105"/>
        <v>#REF!</v>
      </c>
      <c r="DM24" s="76" t="e">
        <f t="shared" ca="1" si="106"/>
        <v>#REF!</v>
      </c>
      <c r="DN24" s="76" t="e">
        <f t="shared" ca="1" si="107"/>
        <v>#REF!</v>
      </c>
      <c r="DO24" s="76" t="e">
        <f t="shared" ca="1" si="108"/>
        <v>#REF!</v>
      </c>
      <c r="DP24" s="76" t="e">
        <f t="shared" ca="1" si="109"/>
        <v>#REF!</v>
      </c>
      <c r="DQ24" s="76" t="e">
        <f t="shared" ca="1" si="110"/>
        <v>#REF!</v>
      </c>
      <c r="DR24" s="76" t="e">
        <f t="shared" ca="1" si="111"/>
        <v>#REF!</v>
      </c>
      <c r="DS24" s="76" t="e">
        <f t="shared" ca="1" si="112"/>
        <v>#REF!</v>
      </c>
      <c r="DT24" s="76" t="e">
        <f t="shared" ca="1" si="113"/>
        <v>#REF!</v>
      </c>
      <c r="DU24" s="76" t="e">
        <f t="shared" ca="1" si="114"/>
        <v>#REF!</v>
      </c>
      <c r="DV24" s="76" t="e">
        <f t="shared" ca="1" si="115"/>
        <v>#REF!</v>
      </c>
      <c r="DW24" s="76" t="e">
        <f t="shared" ca="1" si="116"/>
        <v>#REF!</v>
      </c>
      <c r="DX24" s="76" t="e">
        <f t="shared" ca="1" si="117"/>
        <v>#REF!</v>
      </c>
      <c r="DY24" s="76" t="e">
        <f t="shared" ca="1" si="118"/>
        <v>#REF!</v>
      </c>
      <c r="DZ24" s="76" t="e">
        <f t="shared" ca="1" si="119"/>
        <v>#REF!</v>
      </c>
      <c r="EA24" s="76" t="e">
        <f t="shared" ca="1" si="120"/>
        <v>#REF!</v>
      </c>
      <c r="EB24" s="76" t="e">
        <f t="shared" ca="1" si="121"/>
        <v>#REF!</v>
      </c>
      <c r="EC24" s="76" t="e">
        <f t="shared" ca="1" si="130"/>
        <v>#REF!</v>
      </c>
      <c r="ED24" s="76" t="e">
        <f t="shared" ca="1" si="122"/>
        <v>#REF!</v>
      </c>
      <c r="EE24" s="76" t="e">
        <f t="shared" ca="1" si="123"/>
        <v>#REF!</v>
      </c>
      <c r="EF24" s="76" t="e">
        <f t="shared" ca="1" si="124"/>
        <v>#REF!</v>
      </c>
      <c r="EG24" s="76" t="e">
        <f t="shared" ca="1" si="125"/>
        <v>#REF!</v>
      </c>
      <c r="EH24" s="76" t="e">
        <f t="shared" ca="1" si="126"/>
        <v>#REF!</v>
      </c>
      <c r="EI24" s="76" t="e">
        <f t="shared" ca="1" si="127"/>
        <v>#REF!</v>
      </c>
      <c r="EJ24" s="76" t="e">
        <f t="shared" ca="1" si="128"/>
        <v>#REF!</v>
      </c>
      <c r="EK24" s="76" t="e">
        <f t="shared" ca="1" si="129"/>
        <v>#REF!</v>
      </c>
    </row>
    <row r="25" spans="1:141" hidden="1" x14ac:dyDescent="0.25">
      <c r="A25" s="46" t="str">
        <f>Графики!A74</f>
        <v>Б22.02.06 Сварочное пр-во(2014)9 кл., очная</v>
      </c>
      <c r="B25" s="46" t="s">
        <v>321</v>
      </c>
      <c r="C25" s="46" t="s">
        <v>211</v>
      </c>
      <c r="D25" s="64" t="e">
        <f t="shared" ca="1" si="72"/>
        <v>#REF!</v>
      </c>
      <c r="E25" s="46">
        <v>1</v>
      </c>
      <c r="F25" s="72" t="s">
        <v>256</v>
      </c>
      <c r="G25" s="65" t="e">
        <f t="shared" ca="1" si="135"/>
        <v>#REF!</v>
      </c>
      <c r="H25" s="65" t="e">
        <f t="shared" ca="1" si="135"/>
        <v>#REF!</v>
      </c>
      <c r="I25" s="65" t="e">
        <f t="shared" ca="1" si="135"/>
        <v>#REF!</v>
      </c>
      <c r="J25" s="65" t="e">
        <f t="shared" ca="1" si="135"/>
        <v>#REF!</v>
      </c>
      <c r="K25" s="65" t="e">
        <f t="shared" ca="1" si="135"/>
        <v>#REF!</v>
      </c>
      <c r="L25" s="65" t="e">
        <f t="shared" ca="1" si="135"/>
        <v>#REF!</v>
      </c>
      <c r="M25" s="65" t="e">
        <f t="shared" ca="1" si="135"/>
        <v>#REF!</v>
      </c>
      <c r="N25" s="65" t="e">
        <f t="shared" ca="1" si="135"/>
        <v>#REF!</v>
      </c>
      <c r="O25" s="65" t="e">
        <f t="shared" ca="1" si="135"/>
        <v>#REF!</v>
      </c>
      <c r="P25" s="65" t="e">
        <f t="shared" ca="1" si="135"/>
        <v>#REF!</v>
      </c>
      <c r="Q25" s="65" t="e">
        <f t="shared" ca="1" si="135"/>
        <v>#REF!</v>
      </c>
      <c r="R25" s="65" t="e">
        <f t="shared" ca="1" si="135"/>
        <v>#REF!</v>
      </c>
      <c r="S25" s="65" t="e">
        <f t="shared" ca="1" si="135"/>
        <v>#REF!</v>
      </c>
      <c r="T25" s="65" t="e">
        <f t="shared" ca="1" si="135"/>
        <v>#REF!</v>
      </c>
      <c r="U25" s="65" t="e">
        <f t="shared" ca="1" si="135"/>
        <v>#REF!</v>
      </c>
      <c r="V25" s="65" t="e">
        <f t="shared" ca="1" si="135"/>
        <v>#REF!</v>
      </c>
      <c r="W25" s="65" t="e">
        <f t="shared" ca="1" si="132"/>
        <v>#REF!</v>
      </c>
      <c r="X25" s="65" t="e">
        <f t="shared" ca="1" si="132"/>
        <v>#REF!</v>
      </c>
      <c r="Y25" s="65" t="e">
        <f t="shared" ca="1" si="132"/>
        <v>#REF!</v>
      </c>
      <c r="Z25" s="65" t="e">
        <f t="shared" ca="1" si="132"/>
        <v>#REF!</v>
      </c>
      <c r="AA25" s="65" t="e">
        <f t="shared" ca="1" si="132"/>
        <v>#REF!</v>
      </c>
      <c r="AB25" s="65" t="e">
        <f t="shared" ca="1" si="132"/>
        <v>#REF!</v>
      </c>
      <c r="AC25" s="65" t="e">
        <f t="shared" ca="1" si="132"/>
        <v>#REF!</v>
      </c>
      <c r="AD25" s="65" t="e">
        <f t="shared" ca="1" si="132"/>
        <v>#REF!</v>
      </c>
      <c r="AE25" s="65" t="e">
        <f t="shared" ca="1" si="132"/>
        <v>#REF!</v>
      </c>
      <c r="AF25" s="65" t="e">
        <f t="shared" ca="1" si="132"/>
        <v>#REF!</v>
      </c>
      <c r="AG25" s="65" t="e">
        <f t="shared" ca="1" si="132"/>
        <v>#REF!</v>
      </c>
      <c r="AH25" s="65" t="e">
        <f t="shared" ca="1" si="133"/>
        <v>#REF!</v>
      </c>
      <c r="AI25" s="65" t="e">
        <f t="shared" ca="1" si="133"/>
        <v>#REF!</v>
      </c>
      <c r="AJ25" s="65" t="e">
        <f t="shared" ca="1" si="133"/>
        <v>#REF!</v>
      </c>
      <c r="AK25" s="65" t="e">
        <f t="shared" ca="1" si="133"/>
        <v>#REF!</v>
      </c>
      <c r="AL25" s="65" t="e">
        <f t="shared" ca="1" si="133"/>
        <v>#REF!</v>
      </c>
      <c r="AM25" s="65" t="e">
        <f t="shared" ca="1" si="133"/>
        <v>#REF!</v>
      </c>
      <c r="AN25" s="65" t="e">
        <f t="shared" ca="1" si="133"/>
        <v>#REF!</v>
      </c>
      <c r="AO25" s="65" t="e">
        <f t="shared" ca="1" si="133"/>
        <v>#REF!</v>
      </c>
      <c r="AP25" s="65" t="e">
        <f t="shared" ca="1" si="133"/>
        <v>#REF!</v>
      </c>
      <c r="AQ25" s="65" t="e">
        <f t="shared" ca="1" si="133"/>
        <v>#REF!</v>
      </c>
      <c r="AR25" s="65" t="e">
        <f t="shared" ca="1" si="133"/>
        <v>#REF!</v>
      </c>
      <c r="AS25" s="65" t="e">
        <f t="shared" ca="1" si="133"/>
        <v>#REF!</v>
      </c>
      <c r="AT25" s="65" t="e">
        <f t="shared" ca="1" si="133"/>
        <v>#REF!</v>
      </c>
      <c r="AU25" s="65" t="e">
        <f t="shared" ca="1" si="133"/>
        <v>#REF!</v>
      </c>
      <c r="AV25" s="65" t="e">
        <f t="shared" ca="1" si="133"/>
        <v>#REF!</v>
      </c>
      <c r="AW25" s="65" t="e">
        <f t="shared" ca="1" si="133"/>
        <v>#REF!</v>
      </c>
      <c r="AX25" s="65" t="e">
        <f t="shared" ca="1" si="134"/>
        <v>#REF!</v>
      </c>
      <c r="AY25" s="65" t="e">
        <f t="shared" ca="1" si="134"/>
        <v>#REF!</v>
      </c>
      <c r="AZ25" s="65" t="e">
        <f t="shared" ca="1" si="134"/>
        <v>#REF!</v>
      </c>
      <c r="BA25" s="65" t="e">
        <f t="shared" ca="1" si="134"/>
        <v>#REF!</v>
      </c>
      <c r="BB25" s="65" t="e">
        <f t="shared" ca="1" si="77"/>
        <v>#REF!</v>
      </c>
      <c r="BC25" s="65" t="e">
        <f t="shared" ca="1" si="78"/>
        <v>#REF!</v>
      </c>
      <c r="BD25" s="65" t="e">
        <f t="shared" ca="1" si="78"/>
        <v>#REF!</v>
      </c>
      <c r="BE25" s="65" t="e">
        <f t="shared" ca="1" si="78"/>
        <v>#REF!</v>
      </c>
      <c r="BF25" s="65" t="e">
        <f t="shared" ca="1" si="78"/>
        <v>#REF!</v>
      </c>
      <c r="BG25" s="65" t="e">
        <f t="shared" ca="1" si="78"/>
        <v>#REF!</v>
      </c>
      <c r="BH25" s="65" t="e">
        <f t="shared" ca="1" si="78"/>
        <v>#REF!</v>
      </c>
      <c r="BI25" s="65" t="e">
        <f t="shared" ca="1" si="78"/>
        <v>#REF!</v>
      </c>
      <c r="BJ25" s="65" t="e">
        <f t="shared" ca="1" si="78"/>
        <v>#REF!</v>
      </c>
      <c r="BK25" s="65" t="e">
        <f t="shared" ca="1" si="78"/>
        <v>#REF!</v>
      </c>
      <c r="BL25" s="65" t="e">
        <f t="shared" ca="1" si="78"/>
        <v>#REF!</v>
      </c>
      <c r="BM25" s="65" t="e">
        <f t="shared" ca="1" si="78"/>
        <v>#REF!</v>
      </c>
      <c r="BN25" s="65" t="e">
        <f t="shared" ca="1" si="78"/>
        <v>#REF!</v>
      </c>
      <c r="BO25" s="65" t="e">
        <f t="shared" ca="1" si="78"/>
        <v>#REF!</v>
      </c>
      <c r="BP25" s="89">
        <v>20</v>
      </c>
      <c r="BQ25" s="46">
        <f t="shared" ca="1" si="1"/>
        <v>0</v>
      </c>
      <c r="BR25" s="54">
        <f t="shared" ca="1" si="2"/>
        <v>0</v>
      </c>
      <c r="BS25" s="54">
        <f t="shared" ca="1" si="3"/>
        <v>0</v>
      </c>
      <c r="BT25" s="54">
        <f t="shared" ca="1" si="4"/>
        <v>0</v>
      </c>
      <c r="BU25" s="54">
        <f t="shared" ca="1" si="5"/>
        <v>0</v>
      </c>
      <c r="BV25" s="54">
        <f t="shared" ca="1" si="6"/>
        <v>0</v>
      </c>
      <c r="BW25" s="92">
        <f t="shared" ca="1" si="7"/>
        <v>0</v>
      </c>
      <c r="BX25" s="91">
        <f t="shared" ca="1" si="8"/>
        <v>0</v>
      </c>
      <c r="BY25" s="54">
        <f t="shared" ca="1" si="9"/>
        <v>0</v>
      </c>
      <c r="BZ25" s="54">
        <f t="shared" ca="1" si="10"/>
        <v>0</v>
      </c>
      <c r="CA25" s="54">
        <f t="shared" ca="1" si="11"/>
        <v>0</v>
      </c>
      <c r="CB25" s="54">
        <f t="shared" ca="1" si="12"/>
        <v>0</v>
      </c>
      <c r="CC25" s="54">
        <f t="shared" ca="1" si="13"/>
        <v>0</v>
      </c>
      <c r="CD25" s="93">
        <f t="shared" ca="1" si="14"/>
        <v>0</v>
      </c>
      <c r="CE25" s="91" t="e">
        <f t="shared" ca="1" si="74"/>
        <v>#REF!</v>
      </c>
      <c r="CF25" s="46" t="e">
        <f t="shared" ca="1" si="15"/>
        <v>#REF!</v>
      </c>
      <c r="CG25" s="46" t="e">
        <f t="shared" ca="1" si="75"/>
        <v>#REF!</v>
      </c>
      <c r="CH25" s="46" t="e">
        <f t="shared" ca="1" si="16"/>
        <v>#REF!</v>
      </c>
      <c r="CI25" s="46" t="e">
        <f t="shared" ca="1" si="17"/>
        <v>#REF!</v>
      </c>
      <c r="CJ25" s="46" t="e">
        <f t="shared" ca="1" si="18"/>
        <v>#REF!</v>
      </c>
      <c r="CK25" s="46" t="e">
        <f t="shared" ca="1" si="19"/>
        <v>#REF!</v>
      </c>
      <c r="CL25" s="88" t="e">
        <f t="shared" ca="1" si="79"/>
        <v>#REF!</v>
      </c>
      <c r="CM25" s="76" t="e">
        <f t="shared" ca="1" si="80"/>
        <v>#REF!</v>
      </c>
      <c r="CN25" s="76" t="e">
        <f t="shared" ca="1" si="81"/>
        <v>#REF!</v>
      </c>
      <c r="CO25" s="76" t="e">
        <f t="shared" ca="1" si="82"/>
        <v>#REF!</v>
      </c>
      <c r="CP25" s="76" t="e">
        <f t="shared" ca="1" si="83"/>
        <v>#REF!</v>
      </c>
      <c r="CQ25" s="76" t="e">
        <f t="shared" ca="1" si="84"/>
        <v>#REF!</v>
      </c>
      <c r="CR25" s="76" t="e">
        <f t="shared" ca="1" si="85"/>
        <v>#REF!</v>
      </c>
      <c r="CS25" s="76" t="e">
        <f t="shared" ca="1" si="86"/>
        <v>#REF!</v>
      </c>
      <c r="CT25" s="76" t="e">
        <f t="shared" ca="1" si="87"/>
        <v>#REF!</v>
      </c>
      <c r="CU25" s="76" t="e">
        <f t="shared" ca="1" si="88"/>
        <v>#REF!</v>
      </c>
      <c r="CV25" s="76" t="e">
        <f t="shared" ca="1" si="89"/>
        <v>#REF!</v>
      </c>
      <c r="CW25" s="76" t="e">
        <f t="shared" ca="1" si="90"/>
        <v>#REF!</v>
      </c>
      <c r="CX25" s="76" t="e">
        <f t="shared" ca="1" si="91"/>
        <v>#REF!</v>
      </c>
      <c r="CY25" s="76" t="e">
        <f t="shared" ca="1" si="92"/>
        <v>#REF!</v>
      </c>
      <c r="CZ25" s="76" t="e">
        <f t="shared" ca="1" si="93"/>
        <v>#REF!</v>
      </c>
      <c r="DA25" s="76" t="e">
        <f t="shared" ca="1" si="94"/>
        <v>#REF!</v>
      </c>
      <c r="DB25" s="76" t="e">
        <f t="shared" ca="1" si="95"/>
        <v>#REF!</v>
      </c>
      <c r="DC25" s="76" t="e">
        <f t="shared" ca="1" si="96"/>
        <v>#REF!</v>
      </c>
      <c r="DD25" s="76" t="e">
        <f t="shared" ca="1" si="97"/>
        <v>#REF!</v>
      </c>
      <c r="DE25" s="76" t="e">
        <f t="shared" ca="1" si="98"/>
        <v>#REF!</v>
      </c>
      <c r="DF25" s="76" t="e">
        <f t="shared" ca="1" si="99"/>
        <v>#REF!</v>
      </c>
      <c r="DG25" s="76" t="e">
        <f t="shared" ca="1" si="100"/>
        <v>#REF!</v>
      </c>
      <c r="DH25" s="76" t="e">
        <f t="shared" ca="1" si="101"/>
        <v>#REF!</v>
      </c>
      <c r="DI25" s="76" t="e">
        <f t="shared" ca="1" si="102"/>
        <v>#REF!</v>
      </c>
      <c r="DJ25" s="76" t="e">
        <f t="shared" ca="1" si="103"/>
        <v>#REF!</v>
      </c>
      <c r="DK25" s="76" t="e">
        <f t="shared" ca="1" si="104"/>
        <v>#REF!</v>
      </c>
      <c r="DL25" s="76" t="e">
        <f t="shared" ca="1" si="105"/>
        <v>#REF!</v>
      </c>
      <c r="DM25" s="76" t="e">
        <f t="shared" ca="1" si="106"/>
        <v>#REF!</v>
      </c>
      <c r="DN25" s="76" t="e">
        <f t="shared" ca="1" si="107"/>
        <v>#REF!</v>
      </c>
      <c r="DO25" s="76" t="e">
        <f t="shared" ca="1" si="108"/>
        <v>#REF!</v>
      </c>
      <c r="DP25" s="76" t="e">
        <f t="shared" ca="1" si="109"/>
        <v>#REF!</v>
      </c>
      <c r="DQ25" s="76" t="e">
        <f t="shared" ca="1" si="110"/>
        <v>#REF!</v>
      </c>
      <c r="DR25" s="76" t="e">
        <f t="shared" ca="1" si="111"/>
        <v>#REF!</v>
      </c>
      <c r="DS25" s="76" t="e">
        <f t="shared" ca="1" si="112"/>
        <v>#REF!</v>
      </c>
      <c r="DT25" s="76" t="e">
        <f t="shared" ca="1" si="113"/>
        <v>#REF!</v>
      </c>
      <c r="DU25" s="76" t="e">
        <f t="shared" ca="1" si="114"/>
        <v>#REF!</v>
      </c>
      <c r="DV25" s="76" t="e">
        <f t="shared" ca="1" si="115"/>
        <v>#REF!</v>
      </c>
      <c r="DW25" s="76" t="e">
        <f t="shared" ca="1" si="116"/>
        <v>#REF!</v>
      </c>
      <c r="DX25" s="76" t="e">
        <f t="shared" ca="1" si="117"/>
        <v>#REF!</v>
      </c>
      <c r="DY25" s="76" t="e">
        <f t="shared" ca="1" si="118"/>
        <v>#REF!</v>
      </c>
      <c r="DZ25" s="76" t="e">
        <f t="shared" ca="1" si="119"/>
        <v>#REF!</v>
      </c>
      <c r="EA25" s="76" t="e">
        <f t="shared" ca="1" si="120"/>
        <v>#REF!</v>
      </c>
      <c r="EB25" s="76" t="e">
        <f t="shared" ca="1" si="121"/>
        <v>#REF!</v>
      </c>
      <c r="EC25" s="76" t="e">
        <f t="shared" ca="1" si="130"/>
        <v>#REF!</v>
      </c>
      <c r="ED25" s="76" t="e">
        <f t="shared" ca="1" si="122"/>
        <v>#REF!</v>
      </c>
      <c r="EE25" s="76" t="e">
        <f t="shared" ca="1" si="123"/>
        <v>#REF!</v>
      </c>
      <c r="EF25" s="76" t="e">
        <f t="shared" ca="1" si="124"/>
        <v>#REF!</v>
      </c>
      <c r="EG25" s="76" t="e">
        <f t="shared" ca="1" si="125"/>
        <v>#REF!</v>
      </c>
      <c r="EH25" s="76" t="e">
        <f t="shared" ca="1" si="126"/>
        <v>#REF!</v>
      </c>
      <c r="EI25" s="76" t="e">
        <f t="shared" ca="1" si="127"/>
        <v>#REF!</v>
      </c>
      <c r="EJ25" s="76" t="e">
        <f t="shared" ca="1" si="128"/>
        <v>#REF!</v>
      </c>
      <c r="EK25" s="76" t="e">
        <f t="shared" ca="1" si="129"/>
        <v>#REF!</v>
      </c>
    </row>
    <row r="26" spans="1:141" hidden="1" x14ac:dyDescent="0.25">
      <c r="A26" s="46" t="str">
        <f>Графики!A74</f>
        <v>Б22.02.06 Сварочное пр-во(2014)9 кл., очная</v>
      </c>
      <c r="B26" s="46" t="s">
        <v>321</v>
      </c>
      <c r="C26" s="46" t="s">
        <v>211</v>
      </c>
      <c r="D26" s="64" t="e">
        <f t="shared" ca="1" si="72"/>
        <v>#REF!</v>
      </c>
      <c r="E26" s="46">
        <v>1</v>
      </c>
      <c r="F26" s="72" t="s">
        <v>260</v>
      </c>
      <c r="G26" s="65" t="e">
        <f t="shared" ca="1" si="135"/>
        <v>#REF!</v>
      </c>
      <c r="H26" s="65" t="e">
        <f t="shared" ca="1" si="135"/>
        <v>#REF!</v>
      </c>
      <c r="I26" s="65" t="e">
        <f t="shared" ca="1" si="135"/>
        <v>#REF!</v>
      </c>
      <c r="J26" s="65" t="e">
        <f t="shared" ca="1" si="135"/>
        <v>#REF!</v>
      </c>
      <c r="K26" s="65" t="e">
        <f t="shared" ca="1" si="135"/>
        <v>#REF!</v>
      </c>
      <c r="L26" s="65" t="e">
        <f t="shared" ca="1" si="135"/>
        <v>#REF!</v>
      </c>
      <c r="M26" s="65" t="e">
        <f t="shared" ca="1" si="135"/>
        <v>#REF!</v>
      </c>
      <c r="N26" s="65" t="e">
        <f t="shared" ca="1" si="135"/>
        <v>#REF!</v>
      </c>
      <c r="O26" s="65" t="e">
        <f t="shared" ca="1" si="135"/>
        <v>#REF!</v>
      </c>
      <c r="P26" s="65" t="e">
        <f t="shared" ca="1" si="135"/>
        <v>#REF!</v>
      </c>
      <c r="Q26" s="65" t="e">
        <f t="shared" ca="1" si="135"/>
        <v>#REF!</v>
      </c>
      <c r="R26" s="65" t="e">
        <f t="shared" ca="1" si="135"/>
        <v>#REF!</v>
      </c>
      <c r="S26" s="65" t="e">
        <f t="shared" ca="1" si="135"/>
        <v>#REF!</v>
      </c>
      <c r="T26" s="65" t="e">
        <f t="shared" ca="1" si="135"/>
        <v>#REF!</v>
      </c>
      <c r="U26" s="65" t="e">
        <f t="shared" ca="1" si="135"/>
        <v>#REF!</v>
      </c>
      <c r="V26" s="65" t="e">
        <f t="shared" ca="1" si="135"/>
        <v>#REF!</v>
      </c>
      <c r="W26" s="65" t="e">
        <f t="shared" ca="1" si="132"/>
        <v>#REF!</v>
      </c>
      <c r="X26" s="65" t="e">
        <f t="shared" ca="1" si="132"/>
        <v>#REF!</v>
      </c>
      <c r="Y26" s="65" t="e">
        <f t="shared" ca="1" si="132"/>
        <v>#REF!</v>
      </c>
      <c r="Z26" s="65" t="e">
        <f t="shared" ca="1" si="132"/>
        <v>#REF!</v>
      </c>
      <c r="AA26" s="65" t="e">
        <f t="shared" ca="1" si="132"/>
        <v>#REF!</v>
      </c>
      <c r="AB26" s="65" t="e">
        <f t="shared" ca="1" si="132"/>
        <v>#REF!</v>
      </c>
      <c r="AC26" s="65" t="e">
        <f t="shared" ca="1" si="132"/>
        <v>#REF!</v>
      </c>
      <c r="AD26" s="65" t="e">
        <f t="shared" ca="1" si="132"/>
        <v>#REF!</v>
      </c>
      <c r="AE26" s="65" t="e">
        <f t="shared" ca="1" si="132"/>
        <v>#REF!</v>
      </c>
      <c r="AF26" s="65" t="e">
        <f t="shared" ca="1" si="132"/>
        <v>#REF!</v>
      </c>
      <c r="AG26" s="65" t="e">
        <f t="shared" ca="1" si="132"/>
        <v>#REF!</v>
      </c>
      <c r="AH26" s="65" t="e">
        <f t="shared" ca="1" si="133"/>
        <v>#REF!</v>
      </c>
      <c r="AI26" s="65" t="e">
        <f t="shared" ca="1" si="133"/>
        <v>#REF!</v>
      </c>
      <c r="AJ26" s="65" t="e">
        <f t="shared" ca="1" si="133"/>
        <v>#REF!</v>
      </c>
      <c r="AK26" s="65" t="e">
        <f t="shared" ca="1" si="133"/>
        <v>#REF!</v>
      </c>
      <c r="AL26" s="65" t="e">
        <f t="shared" ca="1" si="133"/>
        <v>#REF!</v>
      </c>
      <c r="AM26" s="65" t="e">
        <f t="shared" ca="1" si="133"/>
        <v>#REF!</v>
      </c>
      <c r="AN26" s="65" t="e">
        <f t="shared" ca="1" si="133"/>
        <v>#REF!</v>
      </c>
      <c r="AO26" s="65" t="e">
        <f t="shared" ca="1" si="133"/>
        <v>#REF!</v>
      </c>
      <c r="AP26" s="65" t="e">
        <f t="shared" ca="1" si="133"/>
        <v>#REF!</v>
      </c>
      <c r="AQ26" s="65" t="e">
        <f t="shared" ca="1" si="133"/>
        <v>#REF!</v>
      </c>
      <c r="AR26" s="65" t="e">
        <f t="shared" ca="1" si="133"/>
        <v>#REF!</v>
      </c>
      <c r="AS26" s="65" t="e">
        <f t="shared" ca="1" si="133"/>
        <v>#REF!</v>
      </c>
      <c r="AT26" s="65" t="e">
        <f t="shared" ca="1" si="133"/>
        <v>#REF!</v>
      </c>
      <c r="AU26" s="65" t="e">
        <f t="shared" ca="1" si="133"/>
        <v>#REF!</v>
      </c>
      <c r="AV26" s="65" t="e">
        <f t="shared" ca="1" si="133"/>
        <v>#REF!</v>
      </c>
      <c r="AW26" s="65" t="e">
        <f t="shared" ca="1" si="133"/>
        <v>#REF!</v>
      </c>
      <c r="AX26" s="65" t="e">
        <f t="shared" ca="1" si="134"/>
        <v>#REF!</v>
      </c>
      <c r="AY26" s="65" t="e">
        <f t="shared" ca="1" si="134"/>
        <v>#REF!</v>
      </c>
      <c r="AZ26" s="65" t="e">
        <f t="shared" ca="1" si="134"/>
        <v>#REF!</v>
      </c>
      <c r="BA26" s="65" t="e">
        <f t="shared" ca="1" si="134"/>
        <v>#REF!</v>
      </c>
      <c r="BB26" s="65" t="e">
        <f t="shared" ca="1" si="77"/>
        <v>#REF!</v>
      </c>
      <c r="BC26" s="65" t="e">
        <f t="shared" ca="1" si="78"/>
        <v>#REF!</v>
      </c>
      <c r="BD26" s="65" t="e">
        <f t="shared" ca="1" si="78"/>
        <v>#REF!</v>
      </c>
      <c r="BE26" s="65" t="e">
        <f t="shared" ca="1" si="78"/>
        <v>#REF!</v>
      </c>
      <c r="BF26" s="65" t="e">
        <f t="shared" ca="1" si="78"/>
        <v>#REF!</v>
      </c>
      <c r="BG26" s="65" t="e">
        <f t="shared" ca="1" si="78"/>
        <v>#REF!</v>
      </c>
      <c r="BH26" s="65" t="e">
        <f t="shared" ca="1" si="78"/>
        <v>#REF!</v>
      </c>
      <c r="BI26" s="65" t="e">
        <f t="shared" ca="1" si="78"/>
        <v>#REF!</v>
      </c>
      <c r="BJ26" s="65" t="e">
        <f t="shared" ca="1" si="78"/>
        <v>#REF!</v>
      </c>
      <c r="BK26" s="65" t="e">
        <f ca="1">OFFSET(INDIRECT(TRIM(REPLACE(_xlfn.FORMULATEXT($A26),1,1," "))),0,($D26-2011+$E26-1)*62+COLUMN()+13)</f>
        <v>#REF!</v>
      </c>
      <c r="BL26" s="65" t="e">
        <f ca="1">OFFSET(INDIRECT(TRIM(REPLACE(_xlfn.FORMULATEXT($A26),1,1," "))),0,($D26-2011+$E26-1)*62+COLUMN()+13)</f>
        <v>#REF!</v>
      </c>
      <c r="BM26" s="65" t="e">
        <f ca="1">OFFSET(INDIRECT(TRIM(REPLACE(_xlfn.FORMULATEXT($A26),1,1," "))),0,($D26-2011+$E26-1)*62+COLUMN()+13)</f>
        <v>#REF!</v>
      </c>
      <c r="BN26" s="65" t="e">
        <f ca="1">OFFSET(INDIRECT(TRIM(REPLACE(_xlfn.FORMULATEXT($A26),1,1," "))),0,($D26-2011+$E26-1)*62+COLUMN()+13)</f>
        <v>#REF!</v>
      </c>
      <c r="BO26" s="65" t="e">
        <f ca="1">OFFSET(INDIRECT(TRIM(REPLACE(_xlfn.FORMULATEXT($A26),1,1," "))),0,($D26-2011+$E26-1)*62+COLUMN()+13)</f>
        <v>#REF!</v>
      </c>
      <c r="BP26" s="89">
        <v>20</v>
      </c>
      <c r="BQ26" s="46">
        <f t="shared" ca="1" si="1"/>
        <v>0</v>
      </c>
      <c r="BR26" s="54">
        <f t="shared" ca="1" si="2"/>
        <v>0</v>
      </c>
      <c r="BS26" s="54">
        <f t="shared" ca="1" si="3"/>
        <v>0</v>
      </c>
      <c r="BT26" s="54">
        <f t="shared" ca="1" si="4"/>
        <v>0</v>
      </c>
      <c r="BU26" s="54">
        <f t="shared" ca="1" si="5"/>
        <v>0</v>
      </c>
      <c r="BV26" s="54">
        <f t="shared" ca="1" si="6"/>
        <v>0</v>
      </c>
      <c r="BW26" s="92">
        <f t="shared" ca="1" si="7"/>
        <v>0</v>
      </c>
      <c r="BX26" s="91">
        <f t="shared" ca="1" si="8"/>
        <v>0</v>
      </c>
      <c r="BY26" s="54">
        <f t="shared" ca="1" si="9"/>
        <v>0</v>
      </c>
      <c r="BZ26" s="54">
        <f t="shared" ca="1" si="10"/>
        <v>0</v>
      </c>
      <c r="CA26" s="54">
        <f t="shared" ca="1" si="11"/>
        <v>0</v>
      </c>
      <c r="CB26" s="54">
        <f t="shared" ca="1" si="12"/>
        <v>0</v>
      </c>
      <c r="CC26" s="54">
        <f t="shared" ca="1" si="13"/>
        <v>0</v>
      </c>
      <c r="CD26" s="93">
        <f t="shared" ca="1" si="14"/>
        <v>0</v>
      </c>
      <c r="CE26" s="91" t="e">
        <f t="shared" ca="1" si="74"/>
        <v>#REF!</v>
      </c>
      <c r="CF26" s="46" t="e">
        <f t="shared" ca="1" si="15"/>
        <v>#REF!</v>
      </c>
      <c r="CG26" s="46" t="e">
        <f t="shared" ca="1" si="75"/>
        <v>#REF!</v>
      </c>
      <c r="CH26" s="46" t="e">
        <f t="shared" ca="1" si="16"/>
        <v>#REF!</v>
      </c>
      <c r="CI26" s="46" t="e">
        <f t="shared" ca="1" si="17"/>
        <v>#REF!</v>
      </c>
      <c r="CJ26" s="46" t="e">
        <f t="shared" ca="1" si="18"/>
        <v>#REF!</v>
      </c>
      <c r="CK26" s="46" t="e">
        <f t="shared" ca="1" si="19"/>
        <v>#REF!</v>
      </c>
      <c r="CL26" s="88" t="e">
        <f t="shared" ca="1" si="79"/>
        <v>#REF!</v>
      </c>
      <c r="CM26" s="76" t="e">
        <f t="shared" ca="1" si="80"/>
        <v>#REF!</v>
      </c>
      <c r="CN26" s="76" t="e">
        <f t="shared" ca="1" si="81"/>
        <v>#REF!</v>
      </c>
      <c r="CO26" s="76" t="e">
        <f t="shared" ca="1" si="82"/>
        <v>#REF!</v>
      </c>
      <c r="CP26" s="76" t="e">
        <f t="shared" ca="1" si="83"/>
        <v>#REF!</v>
      </c>
      <c r="CQ26" s="76" t="e">
        <f t="shared" ca="1" si="84"/>
        <v>#REF!</v>
      </c>
      <c r="CR26" s="76" t="e">
        <f t="shared" ca="1" si="85"/>
        <v>#REF!</v>
      </c>
      <c r="CS26" s="76" t="e">
        <f t="shared" ca="1" si="86"/>
        <v>#REF!</v>
      </c>
      <c r="CT26" s="76" t="e">
        <f t="shared" ca="1" si="87"/>
        <v>#REF!</v>
      </c>
      <c r="CU26" s="76" t="e">
        <f t="shared" ca="1" si="88"/>
        <v>#REF!</v>
      </c>
      <c r="CV26" s="76" t="e">
        <f t="shared" ca="1" si="89"/>
        <v>#REF!</v>
      </c>
      <c r="CW26" s="76" t="e">
        <f t="shared" ca="1" si="90"/>
        <v>#REF!</v>
      </c>
      <c r="CX26" s="76" t="e">
        <f t="shared" ca="1" si="91"/>
        <v>#REF!</v>
      </c>
      <c r="CY26" s="76" t="e">
        <f t="shared" ca="1" si="92"/>
        <v>#REF!</v>
      </c>
      <c r="CZ26" s="76" t="e">
        <f t="shared" ca="1" si="93"/>
        <v>#REF!</v>
      </c>
      <c r="DA26" s="76" t="e">
        <f t="shared" ca="1" si="94"/>
        <v>#REF!</v>
      </c>
      <c r="DB26" s="76" t="e">
        <f t="shared" ca="1" si="95"/>
        <v>#REF!</v>
      </c>
      <c r="DC26" s="76" t="e">
        <f t="shared" ca="1" si="96"/>
        <v>#REF!</v>
      </c>
      <c r="DD26" s="76" t="e">
        <f t="shared" ca="1" si="97"/>
        <v>#REF!</v>
      </c>
      <c r="DE26" s="76" t="e">
        <f t="shared" ca="1" si="98"/>
        <v>#REF!</v>
      </c>
      <c r="DF26" s="76" t="e">
        <f t="shared" ca="1" si="99"/>
        <v>#REF!</v>
      </c>
      <c r="DG26" s="76" t="e">
        <f t="shared" ca="1" si="100"/>
        <v>#REF!</v>
      </c>
      <c r="DH26" s="76" t="e">
        <f t="shared" ca="1" si="101"/>
        <v>#REF!</v>
      </c>
      <c r="DI26" s="76" t="e">
        <f t="shared" ca="1" si="102"/>
        <v>#REF!</v>
      </c>
      <c r="DJ26" s="76" t="e">
        <f t="shared" ca="1" si="103"/>
        <v>#REF!</v>
      </c>
      <c r="DK26" s="76" t="e">
        <f t="shared" ca="1" si="104"/>
        <v>#REF!</v>
      </c>
      <c r="DL26" s="76" t="e">
        <f t="shared" ca="1" si="105"/>
        <v>#REF!</v>
      </c>
      <c r="DM26" s="76" t="e">
        <f t="shared" ca="1" si="106"/>
        <v>#REF!</v>
      </c>
      <c r="DN26" s="76" t="e">
        <f t="shared" ca="1" si="107"/>
        <v>#REF!</v>
      </c>
      <c r="DO26" s="76" t="e">
        <f t="shared" ca="1" si="108"/>
        <v>#REF!</v>
      </c>
      <c r="DP26" s="76" t="e">
        <f t="shared" ca="1" si="109"/>
        <v>#REF!</v>
      </c>
      <c r="DQ26" s="76" t="e">
        <f t="shared" ca="1" si="110"/>
        <v>#REF!</v>
      </c>
      <c r="DR26" s="76" t="e">
        <f t="shared" ca="1" si="111"/>
        <v>#REF!</v>
      </c>
      <c r="DS26" s="76" t="e">
        <f t="shared" ca="1" si="112"/>
        <v>#REF!</v>
      </c>
      <c r="DT26" s="76" t="e">
        <f t="shared" ca="1" si="113"/>
        <v>#REF!</v>
      </c>
      <c r="DU26" s="76" t="e">
        <f t="shared" ca="1" si="114"/>
        <v>#REF!</v>
      </c>
      <c r="DV26" s="76" t="e">
        <f t="shared" ca="1" si="115"/>
        <v>#REF!</v>
      </c>
      <c r="DW26" s="76" t="e">
        <f t="shared" ca="1" si="116"/>
        <v>#REF!</v>
      </c>
      <c r="DX26" s="76" t="e">
        <f t="shared" ca="1" si="117"/>
        <v>#REF!</v>
      </c>
      <c r="DY26" s="76" t="e">
        <f t="shared" ca="1" si="118"/>
        <v>#REF!</v>
      </c>
      <c r="DZ26" s="76" t="e">
        <f t="shared" ca="1" si="119"/>
        <v>#REF!</v>
      </c>
      <c r="EA26" s="76" t="e">
        <f t="shared" ca="1" si="120"/>
        <v>#REF!</v>
      </c>
      <c r="EB26" s="76" t="e">
        <f t="shared" ca="1" si="121"/>
        <v>#REF!</v>
      </c>
      <c r="EC26" s="76" t="e">
        <f t="shared" ca="1" si="130"/>
        <v>#REF!</v>
      </c>
      <c r="ED26" s="76" t="e">
        <f t="shared" ca="1" si="122"/>
        <v>#REF!</v>
      </c>
      <c r="EE26" s="76" t="e">
        <f t="shared" ca="1" si="123"/>
        <v>#REF!</v>
      </c>
      <c r="EF26" s="76" t="e">
        <f t="shared" ca="1" si="124"/>
        <v>#REF!</v>
      </c>
      <c r="EG26" s="76" t="e">
        <f t="shared" ca="1" si="125"/>
        <v>#REF!</v>
      </c>
      <c r="EH26" s="76" t="e">
        <f t="shared" ca="1" si="126"/>
        <v>#REF!</v>
      </c>
      <c r="EI26" s="76" t="e">
        <f t="shared" ca="1" si="127"/>
        <v>#REF!</v>
      </c>
      <c r="EJ26" s="76" t="e">
        <f t="shared" ca="1" si="128"/>
        <v>#REF!</v>
      </c>
      <c r="EK26" s="76" t="e">
        <f t="shared" ca="1" si="129"/>
        <v>#REF!</v>
      </c>
    </row>
    <row r="27" spans="1:141" hidden="1" x14ac:dyDescent="0.25">
      <c r="A27" s="46" t="str">
        <f>Графики!A56</f>
        <v>Б15.02.08 ТехМаш(2014)11 кл., очно-заочная</v>
      </c>
      <c r="B27" s="46" t="s">
        <v>324</v>
      </c>
      <c r="C27" s="46" t="s">
        <v>211</v>
      </c>
      <c r="D27" s="64" t="e">
        <f t="shared" ca="1" si="72"/>
        <v>#REF!</v>
      </c>
      <c r="E27" s="46">
        <v>2</v>
      </c>
      <c r="F27" s="72" t="s">
        <v>308</v>
      </c>
      <c r="G27" s="65" t="e">
        <f t="shared" ca="1" si="135"/>
        <v>#REF!</v>
      </c>
      <c r="H27" s="65" t="e">
        <f t="shared" ca="1" si="135"/>
        <v>#REF!</v>
      </c>
      <c r="I27" s="65" t="e">
        <f t="shared" ca="1" si="135"/>
        <v>#REF!</v>
      </c>
      <c r="J27" s="65" t="e">
        <f t="shared" ca="1" si="135"/>
        <v>#REF!</v>
      </c>
      <c r="K27" s="65" t="e">
        <f t="shared" ca="1" si="135"/>
        <v>#REF!</v>
      </c>
      <c r="L27" s="65" t="e">
        <f t="shared" ca="1" si="135"/>
        <v>#REF!</v>
      </c>
      <c r="M27" s="65" t="e">
        <f t="shared" ca="1" si="135"/>
        <v>#REF!</v>
      </c>
      <c r="N27" s="65" t="e">
        <f t="shared" ca="1" si="135"/>
        <v>#REF!</v>
      </c>
      <c r="O27" s="65" t="e">
        <f t="shared" ca="1" si="135"/>
        <v>#REF!</v>
      </c>
      <c r="P27" s="65" t="e">
        <f t="shared" ca="1" si="135"/>
        <v>#REF!</v>
      </c>
      <c r="Q27" s="65" t="e">
        <f t="shared" ca="1" si="135"/>
        <v>#REF!</v>
      </c>
      <c r="R27" s="65" t="e">
        <f t="shared" ca="1" si="135"/>
        <v>#REF!</v>
      </c>
      <c r="S27" s="65" t="e">
        <f t="shared" ca="1" si="135"/>
        <v>#REF!</v>
      </c>
      <c r="T27" s="65" t="e">
        <f t="shared" ca="1" si="135"/>
        <v>#REF!</v>
      </c>
      <c r="U27" s="65" t="e">
        <f t="shared" ca="1" si="135"/>
        <v>#REF!</v>
      </c>
      <c r="V27" s="65" t="e">
        <f t="shared" ca="1" si="135"/>
        <v>#REF!</v>
      </c>
      <c r="W27" s="65" t="e">
        <f t="shared" ca="1" si="132"/>
        <v>#REF!</v>
      </c>
      <c r="X27" s="65" t="e">
        <f t="shared" ca="1" si="132"/>
        <v>#REF!</v>
      </c>
      <c r="Y27" s="65" t="e">
        <f t="shared" ca="1" si="132"/>
        <v>#REF!</v>
      </c>
      <c r="Z27" s="65" t="e">
        <f t="shared" ca="1" si="132"/>
        <v>#REF!</v>
      </c>
      <c r="AA27" s="65" t="e">
        <f t="shared" ca="1" si="132"/>
        <v>#REF!</v>
      </c>
      <c r="AB27" s="65" t="e">
        <f t="shared" ca="1" si="132"/>
        <v>#REF!</v>
      </c>
      <c r="AC27" s="65" t="e">
        <f t="shared" ca="1" si="132"/>
        <v>#REF!</v>
      </c>
      <c r="AD27" s="65" t="e">
        <f t="shared" ca="1" si="132"/>
        <v>#REF!</v>
      </c>
      <c r="AE27" s="65" t="e">
        <f t="shared" ca="1" si="132"/>
        <v>#REF!</v>
      </c>
      <c r="AF27" s="65" t="e">
        <f t="shared" ca="1" si="132"/>
        <v>#REF!</v>
      </c>
      <c r="AG27" s="65" t="e">
        <f t="shared" ca="1" si="132"/>
        <v>#REF!</v>
      </c>
      <c r="AH27" s="65" t="e">
        <f t="shared" ca="1" si="133"/>
        <v>#REF!</v>
      </c>
      <c r="AI27" s="65" t="e">
        <f t="shared" ca="1" si="133"/>
        <v>#REF!</v>
      </c>
      <c r="AJ27" s="65" t="e">
        <f t="shared" ca="1" si="133"/>
        <v>#REF!</v>
      </c>
      <c r="AK27" s="65" t="e">
        <f t="shared" ca="1" si="133"/>
        <v>#REF!</v>
      </c>
      <c r="AL27" s="65" t="e">
        <f t="shared" ca="1" si="133"/>
        <v>#REF!</v>
      </c>
      <c r="AM27" s="65" t="e">
        <f t="shared" ca="1" si="133"/>
        <v>#REF!</v>
      </c>
      <c r="AN27" s="65" t="e">
        <f t="shared" ca="1" si="133"/>
        <v>#REF!</v>
      </c>
      <c r="AO27" s="65" t="e">
        <f t="shared" ca="1" si="133"/>
        <v>#REF!</v>
      </c>
      <c r="AP27" s="65" t="e">
        <f t="shared" ca="1" si="133"/>
        <v>#REF!</v>
      </c>
      <c r="AQ27" s="65" t="e">
        <f t="shared" ca="1" si="133"/>
        <v>#REF!</v>
      </c>
      <c r="AR27" s="65" t="e">
        <f t="shared" ca="1" si="133"/>
        <v>#REF!</v>
      </c>
      <c r="AS27" s="65" t="e">
        <f t="shared" ca="1" si="133"/>
        <v>#REF!</v>
      </c>
      <c r="AT27" s="65" t="e">
        <f t="shared" ca="1" si="133"/>
        <v>#REF!</v>
      </c>
      <c r="AU27" s="65" t="e">
        <f t="shared" ca="1" si="133"/>
        <v>#REF!</v>
      </c>
      <c r="AV27" s="65" t="e">
        <f t="shared" ca="1" si="133"/>
        <v>#REF!</v>
      </c>
      <c r="AW27" s="65" t="e">
        <f t="shared" ca="1" si="133"/>
        <v>#REF!</v>
      </c>
      <c r="AX27" s="65" t="e">
        <f t="shared" ca="1" si="134"/>
        <v>#REF!</v>
      </c>
      <c r="AY27" s="65" t="e">
        <f t="shared" ca="1" si="134"/>
        <v>#REF!</v>
      </c>
      <c r="AZ27" s="65" t="e">
        <f t="shared" ca="1" si="134"/>
        <v>#REF!</v>
      </c>
      <c r="BA27" s="65" t="e">
        <f t="shared" ca="1" si="134"/>
        <v>#REF!</v>
      </c>
      <c r="BB27" s="65" t="e">
        <f t="shared" ca="1" si="77"/>
        <v>#REF!</v>
      </c>
      <c r="BC27" s="65" t="e">
        <f t="shared" ref="BC27:BO36" ca="1" si="136">OFFSET(INDIRECT(TRIM(REPLACE(_xlfn.FORMULATEXT($A27),1,1," "))),0,($D27-2011+$E27-1)*62+COLUMN()+13)</f>
        <v>#REF!</v>
      </c>
      <c r="BD27" s="65" t="e">
        <f t="shared" ca="1" si="136"/>
        <v>#REF!</v>
      </c>
      <c r="BE27" s="65" t="e">
        <f t="shared" ca="1" si="136"/>
        <v>#REF!</v>
      </c>
      <c r="BF27" s="65" t="e">
        <f t="shared" ca="1" si="136"/>
        <v>#REF!</v>
      </c>
      <c r="BG27" s="65" t="e">
        <f t="shared" ca="1" si="136"/>
        <v>#REF!</v>
      </c>
      <c r="BH27" s="65" t="e">
        <f t="shared" ca="1" si="136"/>
        <v>#REF!</v>
      </c>
      <c r="BI27" s="65" t="e">
        <f t="shared" ca="1" si="136"/>
        <v>#REF!</v>
      </c>
      <c r="BJ27" s="65" t="e">
        <f t="shared" ca="1" si="136"/>
        <v>#REF!</v>
      </c>
      <c r="BK27" s="65" t="e">
        <f t="shared" ca="1" si="136"/>
        <v>#REF!</v>
      </c>
      <c r="BL27" s="65" t="e">
        <f t="shared" ca="1" si="136"/>
        <v>#REF!</v>
      </c>
      <c r="BM27" s="65" t="e">
        <f t="shared" ca="1" si="136"/>
        <v>#REF!</v>
      </c>
      <c r="BN27" s="65" t="e">
        <f t="shared" ca="1" si="136"/>
        <v>#REF!</v>
      </c>
      <c r="BO27" s="65" t="e">
        <f t="shared" ca="1" si="136"/>
        <v>#REF!</v>
      </c>
      <c r="BP27" s="89">
        <v>20</v>
      </c>
      <c r="BQ27" s="46">
        <f t="shared" ca="1" si="1"/>
        <v>0</v>
      </c>
      <c r="BR27" s="54">
        <f t="shared" ca="1" si="2"/>
        <v>0</v>
      </c>
      <c r="BS27" s="54">
        <f t="shared" ca="1" si="3"/>
        <v>0</v>
      </c>
      <c r="BT27" s="54">
        <f t="shared" ca="1" si="4"/>
        <v>0</v>
      </c>
      <c r="BU27" s="54">
        <f t="shared" ca="1" si="5"/>
        <v>0</v>
      </c>
      <c r="BV27" s="54">
        <f t="shared" ca="1" si="6"/>
        <v>0</v>
      </c>
      <c r="BW27" s="92">
        <f t="shared" ca="1" si="7"/>
        <v>0</v>
      </c>
      <c r="BX27" s="91">
        <f t="shared" ca="1" si="8"/>
        <v>0</v>
      </c>
      <c r="BY27" s="54">
        <f t="shared" ca="1" si="9"/>
        <v>0</v>
      </c>
      <c r="BZ27" s="54">
        <f t="shared" ca="1" si="10"/>
        <v>0</v>
      </c>
      <c r="CA27" s="54">
        <f t="shared" ca="1" si="11"/>
        <v>0</v>
      </c>
      <c r="CB27" s="54">
        <f t="shared" ca="1" si="12"/>
        <v>0</v>
      </c>
      <c r="CC27" s="54">
        <f t="shared" ca="1" si="13"/>
        <v>0</v>
      </c>
      <c r="CD27" s="93">
        <f t="shared" ca="1" si="14"/>
        <v>0</v>
      </c>
      <c r="CE27" s="91" t="e">
        <f t="shared" ca="1" si="74"/>
        <v>#REF!</v>
      </c>
      <c r="CF27" s="46" t="e">
        <f t="shared" ca="1" si="15"/>
        <v>#REF!</v>
      </c>
      <c r="CG27" s="46" t="e">
        <f t="shared" ca="1" si="75"/>
        <v>#REF!</v>
      </c>
      <c r="CH27" s="46" t="e">
        <f t="shared" ca="1" si="16"/>
        <v>#REF!</v>
      </c>
      <c r="CI27" s="46" t="e">
        <f t="shared" ca="1" si="17"/>
        <v>#REF!</v>
      </c>
      <c r="CJ27" s="46" t="e">
        <f t="shared" ca="1" si="18"/>
        <v>#REF!</v>
      </c>
      <c r="CK27" s="46" t="e">
        <f t="shared" ca="1" si="19"/>
        <v>#REF!</v>
      </c>
      <c r="CL27" s="88" t="e">
        <f t="shared" ca="1" si="79"/>
        <v>#REF!</v>
      </c>
      <c r="CM27" s="76" t="e">
        <f t="shared" ca="1" si="80"/>
        <v>#REF!</v>
      </c>
      <c r="CN27" s="76" t="e">
        <f t="shared" ca="1" si="81"/>
        <v>#REF!</v>
      </c>
      <c r="CO27" s="76" t="e">
        <f t="shared" ca="1" si="82"/>
        <v>#REF!</v>
      </c>
      <c r="CP27" s="76" t="e">
        <f t="shared" ca="1" si="83"/>
        <v>#REF!</v>
      </c>
      <c r="CQ27" s="76" t="e">
        <f t="shared" ca="1" si="84"/>
        <v>#REF!</v>
      </c>
      <c r="CR27" s="76" t="e">
        <f t="shared" ca="1" si="85"/>
        <v>#REF!</v>
      </c>
      <c r="CS27" s="76" t="e">
        <f t="shared" ca="1" si="86"/>
        <v>#REF!</v>
      </c>
      <c r="CT27" s="76" t="e">
        <f t="shared" ca="1" si="87"/>
        <v>#REF!</v>
      </c>
      <c r="CU27" s="76" t="e">
        <f t="shared" ca="1" si="88"/>
        <v>#REF!</v>
      </c>
      <c r="CV27" s="76" t="e">
        <f t="shared" ca="1" si="89"/>
        <v>#REF!</v>
      </c>
      <c r="CW27" s="76" t="e">
        <f t="shared" ca="1" si="90"/>
        <v>#REF!</v>
      </c>
      <c r="CX27" s="76" t="e">
        <f t="shared" ca="1" si="91"/>
        <v>#REF!</v>
      </c>
      <c r="CY27" s="76" t="e">
        <f t="shared" ca="1" si="92"/>
        <v>#REF!</v>
      </c>
      <c r="CZ27" s="76" t="e">
        <f t="shared" ca="1" si="93"/>
        <v>#REF!</v>
      </c>
      <c r="DA27" s="76" t="e">
        <f t="shared" ca="1" si="94"/>
        <v>#REF!</v>
      </c>
      <c r="DB27" s="76" t="e">
        <f t="shared" ca="1" si="95"/>
        <v>#REF!</v>
      </c>
      <c r="DC27" s="76" t="e">
        <f t="shared" ca="1" si="96"/>
        <v>#REF!</v>
      </c>
      <c r="DD27" s="76" t="e">
        <f t="shared" ca="1" si="97"/>
        <v>#REF!</v>
      </c>
      <c r="DE27" s="76" t="e">
        <f t="shared" ca="1" si="98"/>
        <v>#REF!</v>
      </c>
      <c r="DF27" s="76" t="e">
        <f t="shared" ca="1" si="99"/>
        <v>#REF!</v>
      </c>
      <c r="DG27" s="76" t="e">
        <f t="shared" ca="1" si="100"/>
        <v>#REF!</v>
      </c>
      <c r="DH27" s="76" t="e">
        <f t="shared" ca="1" si="101"/>
        <v>#REF!</v>
      </c>
      <c r="DI27" s="76" t="e">
        <f t="shared" ca="1" si="102"/>
        <v>#REF!</v>
      </c>
      <c r="DJ27" s="76" t="e">
        <f t="shared" ca="1" si="103"/>
        <v>#REF!</v>
      </c>
      <c r="DK27" s="76" t="e">
        <f t="shared" ca="1" si="104"/>
        <v>#REF!</v>
      </c>
      <c r="DL27" s="76" t="e">
        <f t="shared" ca="1" si="105"/>
        <v>#REF!</v>
      </c>
      <c r="DM27" s="76" t="e">
        <f t="shared" ca="1" si="106"/>
        <v>#REF!</v>
      </c>
      <c r="DN27" s="76" t="e">
        <f t="shared" ca="1" si="107"/>
        <v>#REF!</v>
      </c>
      <c r="DO27" s="76" t="e">
        <f t="shared" ca="1" si="108"/>
        <v>#REF!</v>
      </c>
      <c r="DP27" s="76" t="e">
        <f t="shared" ca="1" si="109"/>
        <v>#REF!</v>
      </c>
      <c r="DQ27" s="76" t="e">
        <f t="shared" ca="1" si="110"/>
        <v>#REF!</v>
      </c>
      <c r="DR27" s="76" t="e">
        <f t="shared" ca="1" si="111"/>
        <v>#REF!</v>
      </c>
      <c r="DS27" s="76" t="e">
        <f t="shared" ca="1" si="112"/>
        <v>#REF!</v>
      </c>
      <c r="DT27" s="76" t="e">
        <f t="shared" ca="1" si="113"/>
        <v>#REF!</v>
      </c>
      <c r="DU27" s="76" t="e">
        <f t="shared" ca="1" si="114"/>
        <v>#REF!</v>
      </c>
      <c r="DV27" s="76" t="e">
        <f t="shared" ca="1" si="115"/>
        <v>#REF!</v>
      </c>
      <c r="DW27" s="76" t="e">
        <f t="shared" ca="1" si="116"/>
        <v>#REF!</v>
      </c>
      <c r="DX27" s="76" t="e">
        <f t="shared" ca="1" si="117"/>
        <v>#REF!</v>
      </c>
      <c r="DY27" s="76" t="e">
        <f t="shared" ca="1" si="118"/>
        <v>#REF!</v>
      </c>
      <c r="DZ27" s="76" t="e">
        <f t="shared" ca="1" si="119"/>
        <v>#REF!</v>
      </c>
      <c r="EA27" s="76" t="e">
        <f t="shared" ca="1" si="120"/>
        <v>#REF!</v>
      </c>
      <c r="EB27" s="76" t="e">
        <f t="shared" ca="1" si="121"/>
        <v>#REF!</v>
      </c>
      <c r="EC27" s="76" t="e">
        <f t="shared" ca="1" si="130"/>
        <v>#REF!</v>
      </c>
      <c r="ED27" s="76" t="e">
        <f t="shared" ca="1" si="122"/>
        <v>#REF!</v>
      </c>
      <c r="EE27" s="76" t="e">
        <f t="shared" ca="1" si="123"/>
        <v>#REF!</v>
      </c>
      <c r="EF27" s="76" t="e">
        <f t="shared" ca="1" si="124"/>
        <v>#REF!</v>
      </c>
      <c r="EG27" s="76" t="e">
        <f t="shared" ca="1" si="125"/>
        <v>#REF!</v>
      </c>
      <c r="EH27" s="76" t="e">
        <f t="shared" ca="1" si="126"/>
        <v>#REF!</v>
      </c>
      <c r="EI27" s="76" t="e">
        <f t="shared" ca="1" si="127"/>
        <v>#REF!</v>
      </c>
      <c r="EJ27" s="76" t="e">
        <f t="shared" ca="1" si="128"/>
        <v>#REF!</v>
      </c>
      <c r="EK27" s="76" t="e">
        <f t="shared" ca="1" si="129"/>
        <v>#REF!</v>
      </c>
    </row>
    <row r="28" spans="1:141" hidden="1" x14ac:dyDescent="0.25">
      <c r="A28" s="46" t="str">
        <f>Графики!A57</f>
        <v>Б22.02.06 Сварочное пр-во(2014)11 кл., очно-заочная</v>
      </c>
      <c r="B28" s="46" t="s">
        <v>324</v>
      </c>
      <c r="C28" s="46" t="s">
        <v>211</v>
      </c>
      <c r="D28" s="64" t="e">
        <f t="shared" ca="1" si="72"/>
        <v>#REF!</v>
      </c>
      <c r="E28" s="46">
        <v>2</v>
      </c>
      <c r="F28" s="72" t="s">
        <v>313</v>
      </c>
      <c r="G28" s="65" t="e">
        <f t="shared" ca="1" si="135"/>
        <v>#REF!</v>
      </c>
      <c r="H28" s="65" t="e">
        <f t="shared" ca="1" si="135"/>
        <v>#REF!</v>
      </c>
      <c r="I28" s="65" t="e">
        <f t="shared" ca="1" si="135"/>
        <v>#REF!</v>
      </c>
      <c r="J28" s="65" t="e">
        <f t="shared" ca="1" si="135"/>
        <v>#REF!</v>
      </c>
      <c r="K28" s="65" t="e">
        <f t="shared" ca="1" si="135"/>
        <v>#REF!</v>
      </c>
      <c r="L28" s="65" t="e">
        <f t="shared" ca="1" si="135"/>
        <v>#REF!</v>
      </c>
      <c r="M28" s="65" t="e">
        <f t="shared" ca="1" si="135"/>
        <v>#REF!</v>
      </c>
      <c r="N28" s="65" t="e">
        <f t="shared" ca="1" si="135"/>
        <v>#REF!</v>
      </c>
      <c r="O28" s="65" t="e">
        <f t="shared" ca="1" si="135"/>
        <v>#REF!</v>
      </c>
      <c r="P28" s="65" t="e">
        <f t="shared" ca="1" si="135"/>
        <v>#REF!</v>
      </c>
      <c r="Q28" s="65" t="e">
        <f t="shared" ca="1" si="135"/>
        <v>#REF!</v>
      </c>
      <c r="R28" s="65" t="e">
        <f t="shared" ca="1" si="135"/>
        <v>#REF!</v>
      </c>
      <c r="S28" s="65" t="e">
        <f t="shared" ca="1" si="135"/>
        <v>#REF!</v>
      </c>
      <c r="T28" s="65" t="e">
        <f t="shared" ca="1" si="135"/>
        <v>#REF!</v>
      </c>
      <c r="U28" s="65" t="e">
        <f t="shared" ca="1" si="135"/>
        <v>#REF!</v>
      </c>
      <c r="V28" s="65" t="e">
        <f t="shared" ca="1" si="135"/>
        <v>#REF!</v>
      </c>
      <c r="W28" s="65" t="e">
        <f t="shared" ca="1" si="132"/>
        <v>#REF!</v>
      </c>
      <c r="X28" s="65" t="e">
        <f t="shared" ca="1" si="132"/>
        <v>#REF!</v>
      </c>
      <c r="Y28" s="65" t="e">
        <f t="shared" ca="1" si="132"/>
        <v>#REF!</v>
      </c>
      <c r="Z28" s="65" t="e">
        <f t="shared" ca="1" si="132"/>
        <v>#REF!</v>
      </c>
      <c r="AA28" s="65" t="e">
        <f t="shared" ca="1" si="132"/>
        <v>#REF!</v>
      </c>
      <c r="AB28" s="65" t="e">
        <f t="shared" ca="1" si="132"/>
        <v>#REF!</v>
      </c>
      <c r="AC28" s="65" t="e">
        <f t="shared" ca="1" si="132"/>
        <v>#REF!</v>
      </c>
      <c r="AD28" s="65" t="e">
        <f t="shared" ca="1" si="132"/>
        <v>#REF!</v>
      </c>
      <c r="AE28" s="65" t="e">
        <f t="shared" ca="1" si="132"/>
        <v>#REF!</v>
      </c>
      <c r="AF28" s="65" t="e">
        <f t="shared" ca="1" si="132"/>
        <v>#REF!</v>
      </c>
      <c r="AG28" s="65" t="e">
        <f t="shared" ca="1" si="132"/>
        <v>#REF!</v>
      </c>
      <c r="AH28" s="65" t="e">
        <f t="shared" ca="1" si="133"/>
        <v>#REF!</v>
      </c>
      <c r="AI28" s="65" t="e">
        <f t="shared" ca="1" si="133"/>
        <v>#REF!</v>
      </c>
      <c r="AJ28" s="65" t="e">
        <f t="shared" ca="1" si="133"/>
        <v>#REF!</v>
      </c>
      <c r="AK28" s="65" t="e">
        <f t="shared" ca="1" si="133"/>
        <v>#REF!</v>
      </c>
      <c r="AL28" s="65" t="e">
        <f t="shared" ca="1" si="133"/>
        <v>#REF!</v>
      </c>
      <c r="AM28" s="65" t="e">
        <f t="shared" ca="1" si="133"/>
        <v>#REF!</v>
      </c>
      <c r="AN28" s="65" t="e">
        <f t="shared" ca="1" si="133"/>
        <v>#REF!</v>
      </c>
      <c r="AO28" s="65" t="e">
        <f t="shared" ca="1" si="133"/>
        <v>#REF!</v>
      </c>
      <c r="AP28" s="65" t="e">
        <f t="shared" ca="1" si="133"/>
        <v>#REF!</v>
      </c>
      <c r="AQ28" s="65" t="e">
        <f t="shared" ca="1" si="133"/>
        <v>#REF!</v>
      </c>
      <c r="AR28" s="65" t="e">
        <f t="shared" ca="1" si="133"/>
        <v>#REF!</v>
      </c>
      <c r="AS28" s="65" t="e">
        <f t="shared" ca="1" si="133"/>
        <v>#REF!</v>
      </c>
      <c r="AT28" s="65" t="e">
        <f t="shared" ca="1" si="133"/>
        <v>#REF!</v>
      </c>
      <c r="AU28" s="65" t="e">
        <f t="shared" ca="1" si="133"/>
        <v>#REF!</v>
      </c>
      <c r="AV28" s="65" t="e">
        <f t="shared" ca="1" si="133"/>
        <v>#REF!</v>
      </c>
      <c r="AW28" s="65" t="e">
        <f t="shared" ca="1" si="133"/>
        <v>#REF!</v>
      </c>
      <c r="AX28" s="65" t="e">
        <f t="shared" ca="1" si="134"/>
        <v>#REF!</v>
      </c>
      <c r="AY28" s="65" t="e">
        <f t="shared" ca="1" si="134"/>
        <v>#REF!</v>
      </c>
      <c r="AZ28" s="65" t="e">
        <f t="shared" ca="1" si="134"/>
        <v>#REF!</v>
      </c>
      <c r="BA28" s="65" t="e">
        <f t="shared" ca="1" si="134"/>
        <v>#REF!</v>
      </c>
      <c r="BB28" s="65" t="e">
        <f t="shared" ca="1" si="77"/>
        <v>#REF!</v>
      </c>
      <c r="BC28" s="65" t="e">
        <f t="shared" ca="1" si="136"/>
        <v>#REF!</v>
      </c>
      <c r="BD28" s="65" t="e">
        <f t="shared" ca="1" si="136"/>
        <v>#REF!</v>
      </c>
      <c r="BE28" s="65" t="e">
        <f t="shared" ca="1" si="136"/>
        <v>#REF!</v>
      </c>
      <c r="BF28" s="65" t="e">
        <f t="shared" ca="1" si="136"/>
        <v>#REF!</v>
      </c>
      <c r="BG28" s="65" t="e">
        <f t="shared" ca="1" si="136"/>
        <v>#REF!</v>
      </c>
      <c r="BH28" s="65" t="e">
        <f t="shared" ca="1" si="136"/>
        <v>#REF!</v>
      </c>
      <c r="BI28" s="65" t="e">
        <f t="shared" ca="1" si="136"/>
        <v>#REF!</v>
      </c>
      <c r="BJ28" s="65" t="e">
        <f t="shared" ca="1" si="136"/>
        <v>#REF!</v>
      </c>
      <c r="BK28" s="65" t="e">
        <f t="shared" ca="1" si="136"/>
        <v>#REF!</v>
      </c>
      <c r="BL28" s="65" t="e">
        <f t="shared" ca="1" si="136"/>
        <v>#REF!</v>
      </c>
      <c r="BM28" s="65" t="e">
        <f t="shared" ca="1" si="136"/>
        <v>#REF!</v>
      </c>
      <c r="BN28" s="65" t="e">
        <f t="shared" ca="1" si="136"/>
        <v>#REF!</v>
      </c>
      <c r="BO28" s="65" t="e">
        <f t="shared" ca="1" si="136"/>
        <v>#REF!</v>
      </c>
      <c r="BP28" s="89">
        <v>20</v>
      </c>
      <c r="BQ28" s="46">
        <f t="shared" ca="1" si="1"/>
        <v>0</v>
      </c>
      <c r="BR28" s="54">
        <f t="shared" ca="1" si="2"/>
        <v>0</v>
      </c>
      <c r="BS28" s="54">
        <f t="shared" ca="1" si="3"/>
        <v>0</v>
      </c>
      <c r="BT28" s="54">
        <f t="shared" ca="1" si="4"/>
        <v>0</v>
      </c>
      <c r="BU28" s="54">
        <f t="shared" ca="1" si="5"/>
        <v>0</v>
      </c>
      <c r="BV28" s="54">
        <f t="shared" ca="1" si="6"/>
        <v>0</v>
      </c>
      <c r="BW28" s="92">
        <f t="shared" ca="1" si="7"/>
        <v>0</v>
      </c>
      <c r="BX28" s="91">
        <f t="shared" ca="1" si="8"/>
        <v>0</v>
      </c>
      <c r="BY28" s="54">
        <f t="shared" ca="1" si="9"/>
        <v>0</v>
      </c>
      <c r="BZ28" s="54">
        <f t="shared" ca="1" si="10"/>
        <v>0</v>
      </c>
      <c r="CA28" s="54">
        <f t="shared" ca="1" si="11"/>
        <v>0</v>
      </c>
      <c r="CB28" s="54">
        <f t="shared" ca="1" si="12"/>
        <v>0</v>
      </c>
      <c r="CC28" s="54">
        <f t="shared" ca="1" si="13"/>
        <v>0</v>
      </c>
      <c r="CD28" s="93">
        <f t="shared" ca="1" si="14"/>
        <v>0</v>
      </c>
      <c r="CE28" s="91" t="e">
        <f t="shared" ca="1" si="74"/>
        <v>#REF!</v>
      </c>
      <c r="CF28" s="46" t="e">
        <f t="shared" ca="1" si="15"/>
        <v>#REF!</v>
      </c>
      <c r="CG28" s="46" t="e">
        <f t="shared" ca="1" si="75"/>
        <v>#REF!</v>
      </c>
      <c r="CH28" s="46" t="e">
        <f t="shared" ca="1" si="16"/>
        <v>#REF!</v>
      </c>
      <c r="CI28" s="46" t="e">
        <f t="shared" ca="1" si="17"/>
        <v>#REF!</v>
      </c>
      <c r="CJ28" s="46" t="e">
        <f t="shared" ca="1" si="18"/>
        <v>#REF!</v>
      </c>
      <c r="CK28" s="46" t="e">
        <f t="shared" ca="1" si="19"/>
        <v>#REF!</v>
      </c>
      <c r="CL28" s="88" t="e">
        <f t="shared" ca="1" si="79"/>
        <v>#REF!</v>
      </c>
      <c r="CM28" s="76" t="e">
        <f t="shared" ca="1" si="80"/>
        <v>#REF!</v>
      </c>
      <c r="CN28" s="76" t="e">
        <f t="shared" ca="1" si="81"/>
        <v>#REF!</v>
      </c>
      <c r="CO28" s="76" t="e">
        <f t="shared" ca="1" si="82"/>
        <v>#REF!</v>
      </c>
      <c r="CP28" s="76" t="e">
        <f t="shared" ca="1" si="83"/>
        <v>#REF!</v>
      </c>
      <c r="CQ28" s="76" t="e">
        <f t="shared" ca="1" si="84"/>
        <v>#REF!</v>
      </c>
      <c r="CR28" s="76" t="e">
        <f t="shared" ca="1" si="85"/>
        <v>#REF!</v>
      </c>
      <c r="CS28" s="76" t="e">
        <f t="shared" ca="1" si="86"/>
        <v>#REF!</v>
      </c>
      <c r="CT28" s="76" t="e">
        <f t="shared" ca="1" si="87"/>
        <v>#REF!</v>
      </c>
      <c r="CU28" s="76" t="e">
        <f t="shared" ca="1" si="88"/>
        <v>#REF!</v>
      </c>
      <c r="CV28" s="76" t="e">
        <f t="shared" ca="1" si="89"/>
        <v>#REF!</v>
      </c>
      <c r="CW28" s="76" t="e">
        <f t="shared" ca="1" si="90"/>
        <v>#REF!</v>
      </c>
      <c r="CX28" s="76" t="e">
        <f t="shared" ca="1" si="91"/>
        <v>#REF!</v>
      </c>
      <c r="CY28" s="76" t="e">
        <f t="shared" ca="1" si="92"/>
        <v>#REF!</v>
      </c>
      <c r="CZ28" s="76" t="e">
        <f t="shared" ca="1" si="93"/>
        <v>#REF!</v>
      </c>
      <c r="DA28" s="76" t="e">
        <f t="shared" ca="1" si="94"/>
        <v>#REF!</v>
      </c>
      <c r="DB28" s="76" t="e">
        <f t="shared" ca="1" si="95"/>
        <v>#REF!</v>
      </c>
      <c r="DC28" s="76" t="e">
        <f t="shared" ca="1" si="96"/>
        <v>#REF!</v>
      </c>
      <c r="DD28" s="76" t="e">
        <f t="shared" ca="1" si="97"/>
        <v>#REF!</v>
      </c>
      <c r="DE28" s="76" t="e">
        <f t="shared" ca="1" si="98"/>
        <v>#REF!</v>
      </c>
      <c r="DF28" s="76" t="e">
        <f t="shared" ca="1" si="99"/>
        <v>#REF!</v>
      </c>
      <c r="DG28" s="76" t="e">
        <f t="shared" ca="1" si="100"/>
        <v>#REF!</v>
      </c>
      <c r="DH28" s="76" t="e">
        <f t="shared" ca="1" si="101"/>
        <v>#REF!</v>
      </c>
      <c r="DI28" s="76" t="e">
        <f t="shared" ca="1" si="102"/>
        <v>#REF!</v>
      </c>
      <c r="DJ28" s="76" t="e">
        <f t="shared" ca="1" si="103"/>
        <v>#REF!</v>
      </c>
      <c r="DK28" s="76" t="e">
        <f t="shared" ca="1" si="104"/>
        <v>#REF!</v>
      </c>
      <c r="DL28" s="76" t="e">
        <f t="shared" ca="1" si="105"/>
        <v>#REF!</v>
      </c>
      <c r="DM28" s="76" t="e">
        <f t="shared" ca="1" si="106"/>
        <v>#REF!</v>
      </c>
      <c r="DN28" s="76" t="e">
        <f t="shared" ca="1" si="107"/>
        <v>#REF!</v>
      </c>
      <c r="DO28" s="76" t="e">
        <f t="shared" ca="1" si="108"/>
        <v>#REF!</v>
      </c>
      <c r="DP28" s="76" t="e">
        <f t="shared" ca="1" si="109"/>
        <v>#REF!</v>
      </c>
      <c r="DQ28" s="76" t="e">
        <f t="shared" ca="1" si="110"/>
        <v>#REF!</v>
      </c>
      <c r="DR28" s="76" t="e">
        <f t="shared" ca="1" si="111"/>
        <v>#REF!</v>
      </c>
      <c r="DS28" s="76" t="e">
        <f t="shared" ca="1" si="112"/>
        <v>#REF!</v>
      </c>
      <c r="DT28" s="76" t="e">
        <f t="shared" ca="1" si="113"/>
        <v>#REF!</v>
      </c>
      <c r="DU28" s="76" t="e">
        <f t="shared" ca="1" si="114"/>
        <v>#REF!</v>
      </c>
      <c r="DV28" s="76" t="e">
        <f t="shared" ca="1" si="115"/>
        <v>#REF!</v>
      </c>
      <c r="DW28" s="76" t="e">
        <f t="shared" ca="1" si="116"/>
        <v>#REF!</v>
      </c>
      <c r="DX28" s="76" t="e">
        <f t="shared" ca="1" si="117"/>
        <v>#REF!</v>
      </c>
      <c r="DY28" s="76" t="e">
        <f t="shared" ca="1" si="118"/>
        <v>#REF!</v>
      </c>
      <c r="DZ28" s="76" t="e">
        <f t="shared" ca="1" si="119"/>
        <v>#REF!</v>
      </c>
      <c r="EA28" s="76" t="e">
        <f t="shared" ca="1" si="120"/>
        <v>#REF!</v>
      </c>
      <c r="EB28" s="76" t="e">
        <f t="shared" ca="1" si="121"/>
        <v>#REF!</v>
      </c>
      <c r="EC28" s="76" t="e">
        <f t="shared" ca="1" si="130"/>
        <v>#REF!</v>
      </c>
      <c r="ED28" s="76" t="e">
        <f t="shared" ca="1" si="122"/>
        <v>#REF!</v>
      </c>
      <c r="EE28" s="76" t="e">
        <f t="shared" ca="1" si="123"/>
        <v>#REF!</v>
      </c>
      <c r="EF28" s="76" t="e">
        <f t="shared" ca="1" si="124"/>
        <v>#REF!</v>
      </c>
      <c r="EG28" s="76" t="e">
        <f t="shared" ca="1" si="125"/>
        <v>#REF!</v>
      </c>
      <c r="EH28" s="76" t="e">
        <f t="shared" ca="1" si="126"/>
        <v>#REF!</v>
      </c>
      <c r="EI28" s="76" t="e">
        <f t="shared" ca="1" si="127"/>
        <v>#REF!</v>
      </c>
      <c r="EJ28" s="76" t="e">
        <f t="shared" ca="1" si="128"/>
        <v>#REF!</v>
      </c>
      <c r="EK28" s="76" t="e">
        <f t="shared" ca="1" si="129"/>
        <v>#REF!</v>
      </c>
    </row>
    <row r="29" spans="1:141" hidden="1" x14ac:dyDescent="0.25">
      <c r="A29" s="46" t="str">
        <f>Графики!A58</f>
        <v>Б24.02.02 Пр-во АД(2014)11 кл., очно-заочная</v>
      </c>
      <c r="B29" s="46" t="s">
        <v>324</v>
      </c>
      <c r="C29" s="46" t="s">
        <v>211</v>
      </c>
      <c r="D29" s="64" t="e">
        <f t="shared" ca="1" si="72"/>
        <v>#REF!</v>
      </c>
      <c r="E29" s="46">
        <v>2</v>
      </c>
      <c r="F29" s="72" t="s">
        <v>316</v>
      </c>
      <c r="G29" s="65" t="e">
        <f t="shared" ca="1" si="135"/>
        <v>#REF!</v>
      </c>
      <c r="H29" s="65" t="e">
        <f t="shared" ca="1" si="135"/>
        <v>#REF!</v>
      </c>
      <c r="I29" s="65" t="e">
        <f t="shared" ca="1" si="135"/>
        <v>#REF!</v>
      </c>
      <c r="J29" s="65" t="e">
        <f t="shared" ca="1" si="135"/>
        <v>#REF!</v>
      </c>
      <c r="K29" s="65" t="e">
        <f t="shared" ca="1" si="135"/>
        <v>#REF!</v>
      </c>
      <c r="L29" s="65" t="e">
        <f t="shared" ca="1" si="135"/>
        <v>#REF!</v>
      </c>
      <c r="M29" s="65" t="e">
        <f t="shared" ca="1" si="135"/>
        <v>#REF!</v>
      </c>
      <c r="N29" s="65" t="e">
        <f t="shared" ca="1" si="135"/>
        <v>#REF!</v>
      </c>
      <c r="O29" s="65" t="e">
        <f t="shared" ca="1" si="135"/>
        <v>#REF!</v>
      </c>
      <c r="P29" s="65" t="e">
        <f t="shared" ca="1" si="135"/>
        <v>#REF!</v>
      </c>
      <c r="Q29" s="65" t="e">
        <f t="shared" ca="1" si="135"/>
        <v>#REF!</v>
      </c>
      <c r="R29" s="65" t="e">
        <f t="shared" ca="1" si="135"/>
        <v>#REF!</v>
      </c>
      <c r="S29" s="65" t="e">
        <f t="shared" ca="1" si="135"/>
        <v>#REF!</v>
      </c>
      <c r="T29" s="65" t="e">
        <f t="shared" ca="1" si="135"/>
        <v>#REF!</v>
      </c>
      <c r="U29" s="65" t="e">
        <f t="shared" ca="1" si="135"/>
        <v>#REF!</v>
      </c>
      <c r="V29" s="65" t="e">
        <f t="shared" ca="1" si="135"/>
        <v>#REF!</v>
      </c>
      <c r="W29" s="65" t="e">
        <f t="shared" ca="1" si="132"/>
        <v>#REF!</v>
      </c>
      <c r="X29" s="65" t="e">
        <f t="shared" ca="1" si="132"/>
        <v>#REF!</v>
      </c>
      <c r="Y29" s="65" t="e">
        <f t="shared" ca="1" si="132"/>
        <v>#REF!</v>
      </c>
      <c r="Z29" s="65" t="e">
        <f t="shared" ca="1" si="132"/>
        <v>#REF!</v>
      </c>
      <c r="AA29" s="65" t="e">
        <f t="shared" ca="1" si="132"/>
        <v>#REF!</v>
      </c>
      <c r="AB29" s="65" t="e">
        <f t="shared" ca="1" si="132"/>
        <v>#REF!</v>
      </c>
      <c r="AC29" s="65" t="e">
        <f t="shared" ca="1" si="132"/>
        <v>#REF!</v>
      </c>
      <c r="AD29" s="65" t="e">
        <f t="shared" ca="1" si="132"/>
        <v>#REF!</v>
      </c>
      <c r="AE29" s="65" t="e">
        <f t="shared" ca="1" si="132"/>
        <v>#REF!</v>
      </c>
      <c r="AF29" s="65" t="e">
        <f t="shared" ca="1" si="132"/>
        <v>#REF!</v>
      </c>
      <c r="AG29" s="65" t="e">
        <f t="shared" ca="1" si="132"/>
        <v>#REF!</v>
      </c>
      <c r="AH29" s="65" t="e">
        <f t="shared" ca="1" si="133"/>
        <v>#REF!</v>
      </c>
      <c r="AI29" s="65" t="e">
        <f t="shared" ca="1" si="133"/>
        <v>#REF!</v>
      </c>
      <c r="AJ29" s="65" t="e">
        <f t="shared" ca="1" si="133"/>
        <v>#REF!</v>
      </c>
      <c r="AK29" s="65" t="e">
        <f t="shared" ca="1" si="133"/>
        <v>#REF!</v>
      </c>
      <c r="AL29" s="65" t="e">
        <f t="shared" ca="1" si="133"/>
        <v>#REF!</v>
      </c>
      <c r="AM29" s="65" t="e">
        <f t="shared" ca="1" si="133"/>
        <v>#REF!</v>
      </c>
      <c r="AN29" s="65" t="e">
        <f t="shared" ca="1" si="133"/>
        <v>#REF!</v>
      </c>
      <c r="AO29" s="65" t="e">
        <f t="shared" ca="1" si="133"/>
        <v>#REF!</v>
      </c>
      <c r="AP29" s="65" t="e">
        <f t="shared" ca="1" si="133"/>
        <v>#REF!</v>
      </c>
      <c r="AQ29" s="65" t="e">
        <f t="shared" ca="1" si="133"/>
        <v>#REF!</v>
      </c>
      <c r="AR29" s="65" t="e">
        <f t="shared" ca="1" si="133"/>
        <v>#REF!</v>
      </c>
      <c r="AS29" s="65" t="e">
        <f t="shared" ca="1" si="133"/>
        <v>#REF!</v>
      </c>
      <c r="AT29" s="65" t="e">
        <f t="shared" ca="1" si="133"/>
        <v>#REF!</v>
      </c>
      <c r="AU29" s="65" t="e">
        <f t="shared" ca="1" si="133"/>
        <v>#REF!</v>
      </c>
      <c r="AV29" s="65" t="e">
        <f t="shared" ca="1" si="133"/>
        <v>#REF!</v>
      </c>
      <c r="AW29" s="65" t="e">
        <f t="shared" ca="1" si="133"/>
        <v>#REF!</v>
      </c>
      <c r="AX29" s="65" t="e">
        <f t="shared" ca="1" si="134"/>
        <v>#REF!</v>
      </c>
      <c r="AY29" s="65" t="e">
        <f t="shared" ca="1" si="134"/>
        <v>#REF!</v>
      </c>
      <c r="AZ29" s="65" t="e">
        <f t="shared" ca="1" si="134"/>
        <v>#REF!</v>
      </c>
      <c r="BA29" s="65" t="e">
        <f t="shared" ca="1" si="134"/>
        <v>#REF!</v>
      </c>
      <c r="BB29" s="65" t="e">
        <f t="shared" ca="1" si="77"/>
        <v>#REF!</v>
      </c>
      <c r="BC29" s="65" t="e">
        <f t="shared" ca="1" si="136"/>
        <v>#REF!</v>
      </c>
      <c r="BD29" s="65" t="e">
        <f t="shared" ca="1" si="136"/>
        <v>#REF!</v>
      </c>
      <c r="BE29" s="65" t="e">
        <f t="shared" ca="1" si="136"/>
        <v>#REF!</v>
      </c>
      <c r="BF29" s="65" t="e">
        <f t="shared" ca="1" si="136"/>
        <v>#REF!</v>
      </c>
      <c r="BG29" s="65" t="e">
        <f t="shared" ca="1" si="136"/>
        <v>#REF!</v>
      </c>
      <c r="BH29" s="65" t="e">
        <f t="shared" ca="1" si="136"/>
        <v>#REF!</v>
      </c>
      <c r="BI29" s="65" t="e">
        <f t="shared" ca="1" si="136"/>
        <v>#REF!</v>
      </c>
      <c r="BJ29" s="65" t="e">
        <f t="shared" ca="1" si="136"/>
        <v>#REF!</v>
      </c>
      <c r="BK29" s="65" t="e">
        <f t="shared" ca="1" si="136"/>
        <v>#REF!</v>
      </c>
      <c r="BL29" s="65" t="e">
        <f t="shared" ca="1" si="136"/>
        <v>#REF!</v>
      </c>
      <c r="BM29" s="65" t="e">
        <f t="shared" ca="1" si="136"/>
        <v>#REF!</v>
      </c>
      <c r="BN29" s="65" t="e">
        <f t="shared" ca="1" si="136"/>
        <v>#REF!</v>
      </c>
      <c r="BO29" s="65" t="e">
        <f t="shared" ca="1" si="136"/>
        <v>#REF!</v>
      </c>
      <c r="BP29" s="89">
        <v>20</v>
      </c>
      <c r="BQ29" s="46">
        <f t="shared" ca="1" si="1"/>
        <v>0</v>
      </c>
      <c r="BR29" s="54">
        <f t="shared" ca="1" si="2"/>
        <v>0</v>
      </c>
      <c r="BS29" s="54">
        <f t="shared" ca="1" si="3"/>
        <v>0</v>
      </c>
      <c r="BT29" s="54">
        <f t="shared" ca="1" si="4"/>
        <v>0</v>
      </c>
      <c r="BU29" s="54">
        <f t="shared" ca="1" si="5"/>
        <v>0</v>
      </c>
      <c r="BV29" s="54">
        <f t="shared" ca="1" si="6"/>
        <v>0</v>
      </c>
      <c r="BW29" s="92">
        <f t="shared" ca="1" si="7"/>
        <v>0</v>
      </c>
      <c r="BX29" s="91">
        <f t="shared" ca="1" si="8"/>
        <v>0</v>
      </c>
      <c r="BY29" s="54">
        <f t="shared" ca="1" si="9"/>
        <v>0</v>
      </c>
      <c r="BZ29" s="54">
        <f t="shared" ca="1" si="10"/>
        <v>0</v>
      </c>
      <c r="CA29" s="54">
        <f t="shared" ca="1" si="11"/>
        <v>0</v>
      </c>
      <c r="CB29" s="54">
        <f t="shared" ca="1" si="12"/>
        <v>0</v>
      </c>
      <c r="CC29" s="54">
        <f t="shared" ca="1" si="13"/>
        <v>0</v>
      </c>
      <c r="CD29" s="93">
        <f t="shared" ca="1" si="14"/>
        <v>0</v>
      </c>
      <c r="CE29" s="91" t="e">
        <f t="shared" ca="1" si="74"/>
        <v>#REF!</v>
      </c>
      <c r="CF29" s="46" t="e">
        <f t="shared" ca="1" si="15"/>
        <v>#REF!</v>
      </c>
      <c r="CG29" s="46" t="e">
        <f t="shared" ca="1" si="75"/>
        <v>#REF!</v>
      </c>
      <c r="CH29" s="46" t="e">
        <f t="shared" ca="1" si="16"/>
        <v>#REF!</v>
      </c>
      <c r="CI29" s="46" t="e">
        <f t="shared" ca="1" si="17"/>
        <v>#REF!</v>
      </c>
      <c r="CJ29" s="46" t="e">
        <f t="shared" ca="1" si="18"/>
        <v>#REF!</v>
      </c>
      <c r="CK29" s="46" t="e">
        <f t="shared" ca="1" si="19"/>
        <v>#REF!</v>
      </c>
      <c r="CL29" s="88" t="e">
        <f t="shared" ca="1" si="79"/>
        <v>#REF!</v>
      </c>
      <c r="CM29" s="76" t="e">
        <f t="shared" ca="1" si="80"/>
        <v>#REF!</v>
      </c>
      <c r="CN29" s="76" t="e">
        <f t="shared" ca="1" si="81"/>
        <v>#REF!</v>
      </c>
      <c r="CO29" s="76" t="e">
        <f t="shared" ca="1" si="82"/>
        <v>#REF!</v>
      </c>
      <c r="CP29" s="76" t="e">
        <f t="shared" ca="1" si="83"/>
        <v>#REF!</v>
      </c>
      <c r="CQ29" s="76" t="e">
        <f t="shared" ca="1" si="84"/>
        <v>#REF!</v>
      </c>
      <c r="CR29" s="76" t="e">
        <f t="shared" ca="1" si="85"/>
        <v>#REF!</v>
      </c>
      <c r="CS29" s="76" t="e">
        <f t="shared" ca="1" si="86"/>
        <v>#REF!</v>
      </c>
      <c r="CT29" s="76" t="e">
        <f t="shared" ca="1" si="87"/>
        <v>#REF!</v>
      </c>
      <c r="CU29" s="76" t="e">
        <f t="shared" ca="1" si="88"/>
        <v>#REF!</v>
      </c>
      <c r="CV29" s="76" t="e">
        <f t="shared" ca="1" si="89"/>
        <v>#REF!</v>
      </c>
      <c r="CW29" s="76" t="e">
        <f t="shared" ca="1" si="90"/>
        <v>#REF!</v>
      </c>
      <c r="CX29" s="76" t="e">
        <f t="shared" ca="1" si="91"/>
        <v>#REF!</v>
      </c>
      <c r="CY29" s="76" t="e">
        <f t="shared" ca="1" si="92"/>
        <v>#REF!</v>
      </c>
      <c r="CZ29" s="76" t="e">
        <f t="shared" ca="1" si="93"/>
        <v>#REF!</v>
      </c>
      <c r="DA29" s="76" t="e">
        <f t="shared" ca="1" si="94"/>
        <v>#REF!</v>
      </c>
      <c r="DB29" s="76" t="e">
        <f t="shared" ca="1" si="95"/>
        <v>#REF!</v>
      </c>
      <c r="DC29" s="76" t="e">
        <f t="shared" ca="1" si="96"/>
        <v>#REF!</v>
      </c>
      <c r="DD29" s="76" t="e">
        <f t="shared" ca="1" si="97"/>
        <v>#REF!</v>
      </c>
      <c r="DE29" s="76" t="e">
        <f t="shared" ca="1" si="98"/>
        <v>#REF!</v>
      </c>
      <c r="DF29" s="76" t="e">
        <f t="shared" ca="1" si="99"/>
        <v>#REF!</v>
      </c>
      <c r="DG29" s="76" t="e">
        <f t="shared" ca="1" si="100"/>
        <v>#REF!</v>
      </c>
      <c r="DH29" s="76" t="e">
        <f t="shared" ca="1" si="101"/>
        <v>#REF!</v>
      </c>
      <c r="DI29" s="76" t="e">
        <f t="shared" ca="1" si="102"/>
        <v>#REF!</v>
      </c>
      <c r="DJ29" s="76" t="e">
        <f t="shared" ca="1" si="103"/>
        <v>#REF!</v>
      </c>
      <c r="DK29" s="76" t="e">
        <f t="shared" ca="1" si="104"/>
        <v>#REF!</v>
      </c>
      <c r="DL29" s="76" t="e">
        <f t="shared" ca="1" si="105"/>
        <v>#REF!</v>
      </c>
      <c r="DM29" s="76" t="e">
        <f t="shared" ca="1" si="106"/>
        <v>#REF!</v>
      </c>
      <c r="DN29" s="76" t="e">
        <f t="shared" ca="1" si="107"/>
        <v>#REF!</v>
      </c>
      <c r="DO29" s="76" t="e">
        <f t="shared" ca="1" si="108"/>
        <v>#REF!</v>
      </c>
      <c r="DP29" s="76" t="e">
        <f t="shared" ca="1" si="109"/>
        <v>#REF!</v>
      </c>
      <c r="DQ29" s="76" t="e">
        <f t="shared" ca="1" si="110"/>
        <v>#REF!</v>
      </c>
      <c r="DR29" s="76" t="e">
        <f t="shared" ca="1" si="111"/>
        <v>#REF!</v>
      </c>
      <c r="DS29" s="76" t="e">
        <f t="shared" ca="1" si="112"/>
        <v>#REF!</v>
      </c>
      <c r="DT29" s="76" t="e">
        <f t="shared" ca="1" si="113"/>
        <v>#REF!</v>
      </c>
      <c r="DU29" s="76" t="e">
        <f t="shared" ca="1" si="114"/>
        <v>#REF!</v>
      </c>
      <c r="DV29" s="76" t="e">
        <f t="shared" ca="1" si="115"/>
        <v>#REF!</v>
      </c>
      <c r="DW29" s="76" t="e">
        <f t="shared" ca="1" si="116"/>
        <v>#REF!</v>
      </c>
      <c r="DX29" s="76" t="e">
        <f t="shared" ca="1" si="117"/>
        <v>#REF!</v>
      </c>
      <c r="DY29" s="76" t="e">
        <f t="shared" ca="1" si="118"/>
        <v>#REF!</v>
      </c>
      <c r="DZ29" s="76" t="e">
        <f t="shared" ca="1" si="119"/>
        <v>#REF!</v>
      </c>
      <c r="EA29" s="76" t="e">
        <f t="shared" ca="1" si="120"/>
        <v>#REF!</v>
      </c>
      <c r="EB29" s="76" t="e">
        <f t="shared" ca="1" si="121"/>
        <v>#REF!</v>
      </c>
      <c r="EC29" s="76" t="e">
        <f t="shared" ca="1" si="130"/>
        <v>#REF!</v>
      </c>
      <c r="ED29" s="76" t="e">
        <f t="shared" ca="1" si="122"/>
        <v>#REF!</v>
      </c>
      <c r="EE29" s="76" t="e">
        <f t="shared" ca="1" si="123"/>
        <v>#REF!</v>
      </c>
      <c r="EF29" s="76" t="e">
        <f t="shared" ca="1" si="124"/>
        <v>#REF!</v>
      </c>
      <c r="EG29" s="76" t="e">
        <f t="shared" ca="1" si="125"/>
        <v>#REF!</v>
      </c>
      <c r="EH29" s="76" t="e">
        <f t="shared" ca="1" si="126"/>
        <v>#REF!</v>
      </c>
      <c r="EI29" s="76" t="e">
        <f t="shared" ca="1" si="127"/>
        <v>#REF!</v>
      </c>
      <c r="EJ29" s="76" t="e">
        <f t="shared" ca="1" si="128"/>
        <v>#REF!</v>
      </c>
      <c r="EK29" s="76" t="e">
        <f t="shared" ca="1" si="129"/>
        <v>#REF!</v>
      </c>
    </row>
    <row r="30" spans="1:141" hidden="1" x14ac:dyDescent="0.25">
      <c r="A30" s="46" t="str">
        <f>Графики!A46</f>
        <v>Б09.02.02 Комп.сети(2014)9 кл., очная</v>
      </c>
      <c r="B30" s="46" t="s">
        <v>319</v>
      </c>
      <c r="C30" s="46" t="s">
        <v>211</v>
      </c>
      <c r="D30" s="64" t="e">
        <f t="shared" ca="1" si="72"/>
        <v>#REF!</v>
      </c>
      <c r="E30" s="46">
        <v>2</v>
      </c>
      <c r="F30" s="72" t="s">
        <v>214</v>
      </c>
      <c r="G30" s="65" t="e">
        <f t="shared" ca="1" si="135"/>
        <v>#REF!</v>
      </c>
      <c r="H30" s="65" t="e">
        <f t="shared" ca="1" si="135"/>
        <v>#REF!</v>
      </c>
      <c r="I30" s="65" t="e">
        <f t="shared" ca="1" si="135"/>
        <v>#REF!</v>
      </c>
      <c r="J30" s="65" t="e">
        <f t="shared" ca="1" si="135"/>
        <v>#REF!</v>
      </c>
      <c r="K30" s="65" t="e">
        <f t="shared" ca="1" si="135"/>
        <v>#REF!</v>
      </c>
      <c r="L30" s="65" t="e">
        <f t="shared" ca="1" si="135"/>
        <v>#REF!</v>
      </c>
      <c r="M30" s="65" t="e">
        <f t="shared" ca="1" si="135"/>
        <v>#REF!</v>
      </c>
      <c r="N30" s="65" t="e">
        <f t="shared" ca="1" si="135"/>
        <v>#REF!</v>
      </c>
      <c r="O30" s="65" t="e">
        <f t="shared" ca="1" si="135"/>
        <v>#REF!</v>
      </c>
      <c r="P30" s="65" t="e">
        <f t="shared" ca="1" si="135"/>
        <v>#REF!</v>
      </c>
      <c r="Q30" s="65" t="e">
        <f t="shared" ca="1" si="135"/>
        <v>#REF!</v>
      </c>
      <c r="R30" s="65" t="e">
        <f t="shared" ca="1" si="135"/>
        <v>#REF!</v>
      </c>
      <c r="S30" s="65" t="e">
        <f t="shared" ca="1" si="135"/>
        <v>#REF!</v>
      </c>
      <c r="T30" s="65" t="e">
        <f t="shared" ca="1" si="135"/>
        <v>#REF!</v>
      </c>
      <c r="U30" s="65" t="e">
        <f t="shared" ca="1" si="135"/>
        <v>#REF!</v>
      </c>
      <c r="V30" s="65" t="e">
        <f t="shared" ca="1" si="135"/>
        <v>#REF!</v>
      </c>
      <c r="W30" s="65" t="e">
        <f t="shared" ca="1" si="132"/>
        <v>#REF!</v>
      </c>
      <c r="X30" s="65" t="e">
        <f t="shared" ca="1" si="132"/>
        <v>#REF!</v>
      </c>
      <c r="Y30" s="65" t="e">
        <f t="shared" ca="1" si="132"/>
        <v>#REF!</v>
      </c>
      <c r="Z30" s="65" t="e">
        <f t="shared" ca="1" si="132"/>
        <v>#REF!</v>
      </c>
      <c r="AA30" s="65" t="e">
        <f t="shared" ca="1" si="132"/>
        <v>#REF!</v>
      </c>
      <c r="AB30" s="65" t="e">
        <f t="shared" ca="1" si="132"/>
        <v>#REF!</v>
      </c>
      <c r="AC30" s="65" t="e">
        <f t="shared" ca="1" si="132"/>
        <v>#REF!</v>
      </c>
      <c r="AD30" s="65" t="e">
        <f t="shared" ca="1" si="132"/>
        <v>#REF!</v>
      </c>
      <c r="AE30" s="65" t="e">
        <f t="shared" ca="1" si="132"/>
        <v>#REF!</v>
      </c>
      <c r="AF30" s="65" t="e">
        <f t="shared" ca="1" si="132"/>
        <v>#REF!</v>
      </c>
      <c r="AG30" s="65" t="e">
        <f t="shared" ca="1" si="132"/>
        <v>#REF!</v>
      </c>
      <c r="AH30" s="65" t="e">
        <f t="shared" ca="1" si="133"/>
        <v>#REF!</v>
      </c>
      <c r="AI30" s="65" t="e">
        <f t="shared" ca="1" si="133"/>
        <v>#REF!</v>
      </c>
      <c r="AJ30" s="65" t="e">
        <f t="shared" ca="1" si="133"/>
        <v>#REF!</v>
      </c>
      <c r="AK30" s="65" t="e">
        <f t="shared" ca="1" si="133"/>
        <v>#REF!</v>
      </c>
      <c r="AL30" s="65" t="e">
        <f t="shared" ca="1" si="133"/>
        <v>#REF!</v>
      </c>
      <c r="AM30" s="65" t="e">
        <f t="shared" ca="1" si="133"/>
        <v>#REF!</v>
      </c>
      <c r="AN30" s="65" t="e">
        <f t="shared" ca="1" si="133"/>
        <v>#REF!</v>
      </c>
      <c r="AO30" s="65" t="e">
        <f t="shared" ca="1" si="133"/>
        <v>#REF!</v>
      </c>
      <c r="AP30" s="65" t="e">
        <f t="shared" ca="1" si="133"/>
        <v>#REF!</v>
      </c>
      <c r="AQ30" s="65" t="e">
        <f t="shared" ca="1" si="133"/>
        <v>#REF!</v>
      </c>
      <c r="AR30" s="65" t="e">
        <f t="shared" ca="1" si="133"/>
        <v>#REF!</v>
      </c>
      <c r="AS30" s="65" t="e">
        <f t="shared" ca="1" si="133"/>
        <v>#REF!</v>
      </c>
      <c r="AT30" s="65" t="e">
        <f t="shared" ca="1" si="133"/>
        <v>#REF!</v>
      </c>
      <c r="AU30" s="65" t="e">
        <f t="shared" ca="1" si="133"/>
        <v>#REF!</v>
      </c>
      <c r="AV30" s="65" t="e">
        <f t="shared" ca="1" si="133"/>
        <v>#REF!</v>
      </c>
      <c r="AW30" s="65" t="e">
        <f t="shared" ca="1" si="133"/>
        <v>#REF!</v>
      </c>
      <c r="AX30" s="65" t="e">
        <f t="shared" ca="1" si="134"/>
        <v>#REF!</v>
      </c>
      <c r="AY30" s="65" t="e">
        <f t="shared" ca="1" si="134"/>
        <v>#REF!</v>
      </c>
      <c r="AZ30" s="65" t="e">
        <f t="shared" ca="1" si="134"/>
        <v>#REF!</v>
      </c>
      <c r="BA30" s="65" t="e">
        <f t="shared" ca="1" si="134"/>
        <v>#REF!</v>
      </c>
      <c r="BB30" s="65" t="e">
        <f t="shared" ca="1" si="77"/>
        <v>#REF!</v>
      </c>
      <c r="BC30" s="65" t="e">
        <f t="shared" ca="1" si="136"/>
        <v>#REF!</v>
      </c>
      <c r="BD30" s="65" t="e">
        <f t="shared" ca="1" si="136"/>
        <v>#REF!</v>
      </c>
      <c r="BE30" s="65" t="e">
        <f t="shared" ca="1" si="136"/>
        <v>#REF!</v>
      </c>
      <c r="BF30" s="65" t="e">
        <f t="shared" ca="1" si="136"/>
        <v>#REF!</v>
      </c>
      <c r="BG30" s="65" t="e">
        <f t="shared" ca="1" si="136"/>
        <v>#REF!</v>
      </c>
      <c r="BH30" s="65" t="e">
        <f t="shared" ca="1" si="136"/>
        <v>#REF!</v>
      </c>
      <c r="BI30" s="65" t="e">
        <f t="shared" ca="1" si="136"/>
        <v>#REF!</v>
      </c>
      <c r="BJ30" s="65" t="e">
        <f t="shared" ca="1" si="136"/>
        <v>#REF!</v>
      </c>
      <c r="BK30" s="65" t="e">
        <f t="shared" ca="1" si="136"/>
        <v>#REF!</v>
      </c>
      <c r="BL30" s="65" t="e">
        <f t="shared" ca="1" si="136"/>
        <v>#REF!</v>
      </c>
      <c r="BM30" s="65" t="e">
        <f t="shared" ca="1" si="136"/>
        <v>#REF!</v>
      </c>
      <c r="BN30" s="65" t="e">
        <f t="shared" ca="1" si="136"/>
        <v>#REF!</v>
      </c>
      <c r="BO30" s="65" t="e">
        <f t="shared" ca="1" si="136"/>
        <v>#REF!</v>
      </c>
      <c r="BP30" s="89">
        <v>20</v>
      </c>
      <c r="BQ30" s="46">
        <f t="shared" ca="1" si="1"/>
        <v>0</v>
      </c>
      <c r="BR30" s="54">
        <f t="shared" ca="1" si="2"/>
        <v>0</v>
      </c>
      <c r="BS30" s="54">
        <f t="shared" ca="1" si="3"/>
        <v>0</v>
      </c>
      <c r="BT30" s="54">
        <f t="shared" ca="1" si="4"/>
        <v>0</v>
      </c>
      <c r="BU30" s="54">
        <f t="shared" ca="1" si="5"/>
        <v>0</v>
      </c>
      <c r="BV30" s="54">
        <f t="shared" ca="1" si="6"/>
        <v>0</v>
      </c>
      <c r="BW30" s="92">
        <f t="shared" ca="1" si="7"/>
        <v>0</v>
      </c>
      <c r="BX30" s="91">
        <f t="shared" ca="1" si="8"/>
        <v>0</v>
      </c>
      <c r="BY30" s="54">
        <f t="shared" ca="1" si="9"/>
        <v>0</v>
      </c>
      <c r="BZ30" s="54">
        <f t="shared" ca="1" si="10"/>
        <v>0</v>
      </c>
      <c r="CA30" s="54">
        <f t="shared" ca="1" si="11"/>
        <v>0</v>
      </c>
      <c r="CB30" s="54">
        <f t="shared" ca="1" si="12"/>
        <v>0</v>
      </c>
      <c r="CC30" s="54">
        <f t="shared" ca="1" si="13"/>
        <v>0</v>
      </c>
      <c r="CD30" s="93">
        <f t="shared" ca="1" si="14"/>
        <v>0</v>
      </c>
      <c r="CE30" s="91" t="e">
        <f t="shared" ca="1" si="74"/>
        <v>#REF!</v>
      </c>
      <c r="CF30" s="46" t="e">
        <f t="shared" ca="1" si="15"/>
        <v>#REF!</v>
      </c>
      <c r="CG30" s="46" t="e">
        <f t="shared" ca="1" si="75"/>
        <v>#REF!</v>
      </c>
      <c r="CH30" s="46" t="e">
        <f t="shared" ca="1" si="16"/>
        <v>#REF!</v>
      </c>
      <c r="CI30" s="46" t="e">
        <f t="shared" ca="1" si="17"/>
        <v>#REF!</v>
      </c>
      <c r="CJ30" s="46" t="e">
        <f t="shared" ca="1" si="18"/>
        <v>#REF!</v>
      </c>
      <c r="CK30" s="46" t="e">
        <f t="shared" ca="1" si="19"/>
        <v>#REF!</v>
      </c>
      <c r="CL30" s="88" t="e">
        <f t="shared" ca="1" si="79"/>
        <v>#REF!</v>
      </c>
      <c r="CM30" s="76" t="e">
        <f t="shared" ca="1" si="80"/>
        <v>#REF!</v>
      </c>
      <c r="CN30" s="76" t="e">
        <f t="shared" ca="1" si="81"/>
        <v>#REF!</v>
      </c>
      <c r="CO30" s="76" t="e">
        <f t="shared" ca="1" si="82"/>
        <v>#REF!</v>
      </c>
      <c r="CP30" s="76" t="e">
        <f t="shared" ca="1" si="83"/>
        <v>#REF!</v>
      </c>
      <c r="CQ30" s="76" t="e">
        <f t="shared" ca="1" si="84"/>
        <v>#REF!</v>
      </c>
      <c r="CR30" s="76" t="e">
        <f t="shared" ca="1" si="85"/>
        <v>#REF!</v>
      </c>
      <c r="CS30" s="76" t="e">
        <f t="shared" ca="1" si="86"/>
        <v>#REF!</v>
      </c>
      <c r="CT30" s="76" t="e">
        <f t="shared" ca="1" si="87"/>
        <v>#REF!</v>
      </c>
      <c r="CU30" s="76" t="e">
        <f t="shared" ca="1" si="88"/>
        <v>#REF!</v>
      </c>
      <c r="CV30" s="76" t="e">
        <f t="shared" ca="1" si="89"/>
        <v>#REF!</v>
      </c>
      <c r="CW30" s="76" t="e">
        <f t="shared" ca="1" si="90"/>
        <v>#REF!</v>
      </c>
      <c r="CX30" s="76" t="e">
        <f t="shared" ca="1" si="91"/>
        <v>#REF!</v>
      </c>
      <c r="CY30" s="76" t="e">
        <f t="shared" ca="1" si="92"/>
        <v>#REF!</v>
      </c>
      <c r="CZ30" s="76" t="e">
        <f t="shared" ca="1" si="93"/>
        <v>#REF!</v>
      </c>
      <c r="DA30" s="76" t="e">
        <f t="shared" ca="1" si="94"/>
        <v>#REF!</v>
      </c>
      <c r="DB30" s="76" t="e">
        <f t="shared" ca="1" si="95"/>
        <v>#REF!</v>
      </c>
      <c r="DC30" s="76" t="e">
        <f t="shared" ca="1" si="96"/>
        <v>#REF!</v>
      </c>
      <c r="DD30" s="76" t="e">
        <f t="shared" ca="1" si="97"/>
        <v>#REF!</v>
      </c>
      <c r="DE30" s="76" t="e">
        <f t="shared" ca="1" si="98"/>
        <v>#REF!</v>
      </c>
      <c r="DF30" s="76" t="e">
        <f t="shared" ca="1" si="99"/>
        <v>#REF!</v>
      </c>
      <c r="DG30" s="76" t="e">
        <f t="shared" ca="1" si="100"/>
        <v>#REF!</v>
      </c>
      <c r="DH30" s="76" t="e">
        <f t="shared" ca="1" si="101"/>
        <v>#REF!</v>
      </c>
      <c r="DI30" s="76" t="e">
        <f t="shared" ca="1" si="102"/>
        <v>#REF!</v>
      </c>
      <c r="DJ30" s="76" t="e">
        <f t="shared" ca="1" si="103"/>
        <v>#REF!</v>
      </c>
      <c r="DK30" s="76" t="e">
        <f t="shared" ca="1" si="104"/>
        <v>#REF!</v>
      </c>
      <c r="DL30" s="76" t="e">
        <f t="shared" ca="1" si="105"/>
        <v>#REF!</v>
      </c>
      <c r="DM30" s="76" t="e">
        <f t="shared" ca="1" si="106"/>
        <v>#REF!</v>
      </c>
      <c r="DN30" s="76" t="e">
        <f t="shared" ca="1" si="107"/>
        <v>#REF!</v>
      </c>
      <c r="DO30" s="76" t="e">
        <f t="shared" ca="1" si="108"/>
        <v>#REF!</v>
      </c>
      <c r="DP30" s="76" t="e">
        <f t="shared" ca="1" si="109"/>
        <v>#REF!</v>
      </c>
      <c r="DQ30" s="76" t="e">
        <f t="shared" ca="1" si="110"/>
        <v>#REF!</v>
      </c>
      <c r="DR30" s="76" t="e">
        <f t="shared" ca="1" si="111"/>
        <v>#REF!</v>
      </c>
      <c r="DS30" s="76" t="e">
        <f t="shared" ca="1" si="112"/>
        <v>#REF!</v>
      </c>
      <c r="DT30" s="76" t="e">
        <f t="shared" ca="1" si="113"/>
        <v>#REF!</v>
      </c>
      <c r="DU30" s="76" t="e">
        <f t="shared" ca="1" si="114"/>
        <v>#REF!</v>
      </c>
      <c r="DV30" s="76" t="e">
        <f t="shared" ca="1" si="115"/>
        <v>#REF!</v>
      </c>
      <c r="DW30" s="76" t="e">
        <f t="shared" ca="1" si="116"/>
        <v>#REF!</v>
      </c>
      <c r="DX30" s="76" t="e">
        <f t="shared" ca="1" si="117"/>
        <v>#REF!</v>
      </c>
      <c r="DY30" s="76" t="e">
        <f t="shared" ca="1" si="118"/>
        <v>#REF!</v>
      </c>
      <c r="DZ30" s="76" t="e">
        <f t="shared" ca="1" si="119"/>
        <v>#REF!</v>
      </c>
      <c r="EA30" s="76" t="e">
        <f t="shared" ca="1" si="120"/>
        <v>#REF!</v>
      </c>
      <c r="EB30" s="76" t="e">
        <f t="shared" ca="1" si="121"/>
        <v>#REF!</v>
      </c>
      <c r="EC30" s="76" t="e">
        <f t="shared" ca="1" si="130"/>
        <v>#REF!</v>
      </c>
      <c r="ED30" s="76" t="e">
        <f t="shared" ca="1" si="122"/>
        <v>#REF!</v>
      </c>
      <c r="EE30" s="76" t="e">
        <f t="shared" ca="1" si="123"/>
        <v>#REF!</v>
      </c>
      <c r="EF30" s="76" t="e">
        <f t="shared" ca="1" si="124"/>
        <v>#REF!</v>
      </c>
      <c r="EG30" s="76" t="e">
        <f t="shared" ca="1" si="125"/>
        <v>#REF!</v>
      </c>
      <c r="EH30" s="76" t="e">
        <f t="shared" ca="1" si="126"/>
        <v>#REF!</v>
      </c>
      <c r="EI30" s="76" t="e">
        <f t="shared" ca="1" si="127"/>
        <v>#REF!</v>
      </c>
      <c r="EJ30" s="76" t="e">
        <f t="shared" ca="1" si="128"/>
        <v>#REF!</v>
      </c>
      <c r="EK30" s="76" t="e">
        <f t="shared" ca="1" si="129"/>
        <v>#REF!</v>
      </c>
    </row>
    <row r="31" spans="1:141" hidden="1" x14ac:dyDescent="0.25">
      <c r="A31" s="46" t="str">
        <f>Графики!A43</f>
        <v>У09.02.03 Прогр-е в КС(2014)9 кл., очная</v>
      </c>
      <c r="B31" s="46" t="s">
        <v>319</v>
      </c>
      <c r="C31" s="46" t="s">
        <v>211</v>
      </c>
      <c r="D31" s="64" t="e">
        <f t="shared" ca="1" si="72"/>
        <v>#REF!</v>
      </c>
      <c r="E31" s="46">
        <v>2</v>
      </c>
      <c r="F31" s="72" t="s">
        <v>221</v>
      </c>
      <c r="G31" s="65" t="e">
        <f t="shared" ca="1" si="135"/>
        <v>#REF!</v>
      </c>
      <c r="H31" s="65" t="e">
        <f t="shared" ca="1" si="135"/>
        <v>#REF!</v>
      </c>
      <c r="I31" s="65" t="e">
        <f t="shared" ca="1" si="135"/>
        <v>#REF!</v>
      </c>
      <c r="J31" s="65" t="e">
        <f t="shared" ca="1" si="135"/>
        <v>#REF!</v>
      </c>
      <c r="K31" s="65" t="e">
        <f t="shared" ca="1" si="135"/>
        <v>#REF!</v>
      </c>
      <c r="L31" s="65" t="e">
        <f t="shared" ca="1" si="135"/>
        <v>#REF!</v>
      </c>
      <c r="M31" s="65" t="e">
        <f t="shared" ca="1" si="135"/>
        <v>#REF!</v>
      </c>
      <c r="N31" s="65" t="e">
        <f t="shared" ca="1" si="135"/>
        <v>#REF!</v>
      </c>
      <c r="O31" s="65" t="e">
        <f t="shared" ca="1" si="135"/>
        <v>#REF!</v>
      </c>
      <c r="P31" s="65" t="e">
        <f t="shared" ca="1" si="135"/>
        <v>#REF!</v>
      </c>
      <c r="Q31" s="65" t="e">
        <f t="shared" ca="1" si="135"/>
        <v>#REF!</v>
      </c>
      <c r="R31" s="65" t="e">
        <f t="shared" ca="1" si="135"/>
        <v>#REF!</v>
      </c>
      <c r="S31" s="65" t="e">
        <f t="shared" ca="1" si="135"/>
        <v>#REF!</v>
      </c>
      <c r="T31" s="65" t="e">
        <f t="shared" ca="1" si="135"/>
        <v>#REF!</v>
      </c>
      <c r="U31" s="65" t="e">
        <f t="shared" ca="1" si="135"/>
        <v>#REF!</v>
      </c>
      <c r="V31" s="65" t="e">
        <f t="shared" ca="1" si="135"/>
        <v>#REF!</v>
      </c>
      <c r="W31" s="65" t="e">
        <f t="shared" ca="1" si="132"/>
        <v>#REF!</v>
      </c>
      <c r="X31" s="65" t="e">
        <f t="shared" ca="1" si="132"/>
        <v>#REF!</v>
      </c>
      <c r="Y31" s="65" t="e">
        <f t="shared" ca="1" si="132"/>
        <v>#REF!</v>
      </c>
      <c r="Z31" s="65" t="e">
        <f t="shared" ca="1" si="132"/>
        <v>#REF!</v>
      </c>
      <c r="AA31" s="65" t="e">
        <f t="shared" ca="1" si="132"/>
        <v>#REF!</v>
      </c>
      <c r="AB31" s="65" t="e">
        <f t="shared" ca="1" si="132"/>
        <v>#REF!</v>
      </c>
      <c r="AC31" s="65" t="e">
        <f t="shared" ca="1" si="132"/>
        <v>#REF!</v>
      </c>
      <c r="AD31" s="65" t="e">
        <f t="shared" ca="1" si="132"/>
        <v>#REF!</v>
      </c>
      <c r="AE31" s="65" t="e">
        <f t="shared" ca="1" si="132"/>
        <v>#REF!</v>
      </c>
      <c r="AF31" s="65" t="e">
        <f t="shared" ca="1" si="132"/>
        <v>#REF!</v>
      </c>
      <c r="AG31" s="65" t="e">
        <f t="shared" ca="1" si="132"/>
        <v>#REF!</v>
      </c>
      <c r="AH31" s="65" t="e">
        <f t="shared" ca="1" si="133"/>
        <v>#REF!</v>
      </c>
      <c r="AI31" s="65" t="e">
        <f t="shared" ca="1" si="133"/>
        <v>#REF!</v>
      </c>
      <c r="AJ31" s="65" t="e">
        <f t="shared" ca="1" si="133"/>
        <v>#REF!</v>
      </c>
      <c r="AK31" s="65" t="e">
        <f t="shared" ca="1" si="133"/>
        <v>#REF!</v>
      </c>
      <c r="AL31" s="65" t="e">
        <f t="shared" ca="1" si="133"/>
        <v>#REF!</v>
      </c>
      <c r="AM31" s="65" t="e">
        <f t="shared" ca="1" si="133"/>
        <v>#REF!</v>
      </c>
      <c r="AN31" s="65" t="e">
        <f t="shared" ca="1" si="133"/>
        <v>#REF!</v>
      </c>
      <c r="AO31" s="65" t="e">
        <f t="shared" ca="1" si="133"/>
        <v>#REF!</v>
      </c>
      <c r="AP31" s="65" t="e">
        <f t="shared" ca="1" si="133"/>
        <v>#REF!</v>
      </c>
      <c r="AQ31" s="65" t="e">
        <f t="shared" ca="1" si="133"/>
        <v>#REF!</v>
      </c>
      <c r="AR31" s="65" t="e">
        <f t="shared" ca="1" si="133"/>
        <v>#REF!</v>
      </c>
      <c r="AS31" s="65" t="e">
        <f t="shared" ca="1" si="133"/>
        <v>#REF!</v>
      </c>
      <c r="AT31" s="65" t="e">
        <f t="shared" ca="1" si="133"/>
        <v>#REF!</v>
      </c>
      <c r="AU31" s="65" t="e">
        <f t="shared" ca="1" si="133"/>
        <v>#REF!</v>
      </c>
      <c r="AV31" s="65" t="e">
        <f t="shared" ca="1" si="133"/>
        <v>#REF!</v>
      </c>
      <c r="AW31" s="65" t="e">
        <f t="shared" ca="1" si="133"/>
        <v>#REF!</v>
      </c>
      <c r="AX31" s="65" t="e">
        <f t="shared" ca="1" si="134"/>
        <v>#REF!</v>
      </c>
      <c r="AY31" s="65" t="e">
        <f t="shared" ca="1" si="134"/>
        <v>#REF!</v>
      </c>
      <c r="AZ31" s="65" t="e">
        <f t="shared" ca="1" si="134"/>
        <v>#REF!</v>
      </c>
      <c r="BA31" s="65" t="e">
        <f t="shared" ca="1" si="134"/>
        <v>#REF!</v>
      </c>
      <c r="BB31" s="65" t="e">
        <f t="shared" ca="1" si="77"/>
        <v>#REF!</v>
      </c>
      <c r="BC31" s="65" t="e">
        <f t="shared" ca="1" si="136"/>
        <v>#REF!</v>
      </c>
      <c r="BD31" s="65" t="e">
        <f t="shared" ca="1" si="136"/>
        <v>#REF!</v>
      </c>
      <c r="BE31" s="65" t="e">
        <f t="shared" ca="1" si="136"/>
        <v>#REF!</v>
      </c>
      <c r="BF31" s="65" t="e">
        <f t="shared" ca="1" si="136"/>
        <v>#REF!</v>
      </c>
      <c r="BG31" s="65" t="e">
        <f t="shared" ca="1" si="136"/>
        <v>#REF!</v>
      </c>
      <c r="BH31" s="65" t="e">
        <f t="shared" ca="1" si="136"/>
        <v>#REF!</v>
      </c>
      <c r="BI31" s="65" t="e">
        <f t="shared" ca="1" si="136"/>
        <v>#REF!</v>
      </c>
      <c r="BJ31" s="65" t="e">
        <f t="shared" ca="1" si="136"/>
        <v>#REF!</v>
      </c>
      <c r="BK31" s="65" t="e">
        <f t="shared" ca="1" si="136"/>
        <v>#REF!</v>
      </c>
      <c r="BL31" s="65" t="e">
        <f t="shared" ca="1" si="136"/>
        <v>#REF!</v>
      </c>
      <c r="BM31" s="65" t="e">
        <f t="shared" ca="1" si="136"/>
        <v>#REF!</v>
      </c>
      <c r="BN31" s="65" t="e">
        <f t="shared" ca="1" si="136"/>
        <v>#REF!</v>
      </c>
      <c r="BO31" s="65" t="e">
        <f t="shared" ca="1" si="136"/>
        <v>#REF!</v>
      </c>
      <c r="BP31" s="89">
        <v>20</v>
      </c>
      <c r="BQ31" s="46">
        <f t="shared" ca="1" si="1"/>
        <v>0</v>
      </c>
      <c r="BR31" s="54">
        <f t="shared" ca="1" si="2"/>
        <v>0</v>
      </c>
      <c r="BS31" s="54">
        <f t="shared" ca="1" si="3"/>
        <v>0</v>
      </c>
      <c r="BT31" s="54">
        <f t="shared" ca="1" si="4"/>
        <v>0</v>
      </c>
      <c r="BU31" s="54">
        <f t="shared" ca="1" si="5"/>
        <v>0</v>
      </c>
      <c r="BV31" s="54">
        <f t="shared" ca="1" si="6"/>
        <v>0</v>
      </c>
      <c r="BW31" s="92">
        <f t="shared" ca="1" si="7"/>
        <v>0</v>
      </c>
      <c r="BX31" s="91">
        <f t="shared" ca="1" si="8"/>
        <v>0</v>
      </c>
      <c r="BY31" s="54">
        <f t="shared" ca="1" si="9"/>
        <v>0</v>
      </c>
      <c r="BZ31" s="54">
        <f t="shared" ca="1" si="10"/>
        <v>0</v>
      </c>
      <c r="CA31" s="54">
        <f t="shared" ca="1" si="11"/>
        <v>0</v>
      </c>
      <c r="CB31" s="54">
        <f t="shared" ca="1" si="12"/>
        <v>0</v>
      </c>
      <c r="CC31" s="54">
        <f t="shared" ca="1" si="13"/>
        <v>0</v>
      </c>
      <c r="CD31" s="93">
        <f t="shared" ca="1" si="14"/>
        <v>0</v>
      </c>
      <c r="CE31" s="91" t="e">
        <f t="shared" ca="1" si="74"/>
        <v>#REF!</v>
      </c>
      <c r="CF31" s="46" t="e">
        <f t="shared" ca="1" si="15"/>
        <v>#REF!</v>
      </c>
      <c r="CG31" s="46" t="e">
        <f t="shared" ca="1" si="75"/>
        <v>#REF!</v>
      </c>
      <c r="CH31" s="46" t="e">
        <f t="shared" ca="1" si="16"/>
        <v>#REF!</v>
      </c>
      <c r="CI31" s="46" t="e">
        <f t="shared" ca="1" si="17"/>
        <v>#REF!</v>
      </c>
      <c r="CJ31" s="46" t="e">
        <f t="shared" ca="1" si="18"/>
        <v>#REF!</v>
      </c>
      <c r="CK31" s="46" t="e">
        <f t="shared" ca="1" si="19"/>
        <v>#REF!</v>
      </c>
      <c r="CL31" s="88" t="e">
        <f t="shared" ca="1" si="79"/>
        <v>#REF!</v>
      </c>
      <c r="CM31" s="76" t="e">
        <f t="shared" ca="1" si="80"/>
        <v>#REF!</v>
      </c>
      <c r="CN31" s="76" t="e">
        <f t="shared" ca="1" si="81"/>
        <v>#REF!</v>
      </c>
      <c r="CO31" s="76" t="e">
        <f t="shared" ca="1" si="82"/>
        <v>#REF!</v>
      </c>
      <c r="CP31" s="76" t="e">
        <f t="shared" ca="1" si="83"/>
        <v>#REF!</v>
      </c>
      <c r="CQ31" s="76" t="e">
        <f t="shared" ca="1" si="84"/>
        <v>#REF!</v>
      </c>
      <c r="CR31" s="76" t="e">
        <f t="shared" ca="1" si="85"/>
        <v>#REF!</v>
      </c>
      <c r="CS31" s="76" t="e">
        <f t="shared" ca="1" si="86"/>
        <v>#REF!</v>
      </c>
      <c r="CT31" s="76" t="e">
        <f t="shared" ca="1" si="87"/>
        <v>#REF!</v>
      </c>
      <c r="CU31" s="76" t="e">
        <f t="shared" ca="1" si="88"/>
        <v>#REF!</v>
      </c>
      <c r="CV31" s="76" t="e">
        <f t="shared" ca="1" si="89"/>
        <v>#REF!</v>
      </c>
      <c r="CW31" s="76" t="e">
        <f t="shared" ca="1" si="90"/>
        <v>#REF!</v>
      </c>
      <c r="CX31" s="76" t="e">
        <f t="shared" ca="1" si="91"/>
        <v>#REF!</v>
      </c>
      <c r="CY31" s="76" t="e">
        <f t="shared" ca="1" si="92"/>
        <v>#REF!</v>
      </c>
      <c r="CZ31" s="76" t="e">
        <f t="shared" ca="1" si="93"/>
        <v>#REF!</v>
      </c>
      <c r="DA31" s="76" t="e">
        <f t="shared" ca="1" si="94"/>
        <v>#REF!</v>
      </c>
      <c r="DB31" s="76" t="e">
        <f t="shared" ca="1" si="95"/>
        <v>#REF!</v>
      </c>
      <c r="DC31" s="76" t="e">
        <f t="shared" ca="1" si="96"/>
        <v>#REF!</v>
      </c>
      <c r="DD31" s="76" t="e">
        <f t="shared" ca="1" si="97"/>
        <v>#REF!</v>
      </c>
      <c r="DE31" s="76" t="e">
        <f t="shared" ca="1" si="98"/>
        <v>#REF!</v>
      </c>
      <c r="DF31" s="76" t="e">
        <f t="shared" ca="1" si="99"/>
        <v>#REF!</v>
      </c>
      <c r="DG31" s="76" t="e">
        <f t="shared" ca="1" si="100"/>
        <v>#REF!</v>
      </c>
      <c r="DH31" s="76" t="e">
        <f t="shared" ca="1" si="101"/>
        <v>#REF!</v>
      </c>
      <c r="DI31" s="76" t="e">
        <f t="shared" ca="1" si="102"/>
        <v>#REF!</v>
      </c>
      <c r="DJ31" s="76" t="e">
        <f t="shared" ca="1" si="103"/>
        <v>#REF!</v>
      </c>
      <c r="DK31" s="76" t="e">
        <f t="shared" ca="1" si="104"/>
        <v>#REF!</v>
      </c>
      <c r="DL31" s="76" t="e">
        <f t="shared" ca="1" si="105"/>
        <v>#REF!</v>
      </c>
      <c r="DM31" s="76" t="e">
        <f t="shared" ca="1" si="106"/>
        <v>#REF!</v>
      </c>
      <c r="DN31" s="76" t="e">
        <f t="shared" ca="1" si="107"/>
        <v>#REF!</v>
      </c>
      <c r="DO31" s="76" t="e">
        <f t="shared" ca="1" si="108"/>
        <v>#REF!</v>
      </c>
      <c r="DP31" s="76" t="e">
        <f t="shared" ca="1" si="109"/>
        <v>#REF!</v>
      </c>
      <c r="DQ31" s="76" t="e">
        <f t="shared" ca="1" si="110"/>
        <v>#REF!</v>
      </c>
      <c r="DR31" s="76" t="e">
        <f t="shared" ca="1" si="111"/>
        <v>#REF!</v>
      </c>
      <c r="DS31" s="76" t="e">
        <f t="shared" ca="1" si="112"/>
        <v>#REF!</v>
      </c>
      <c r="DT31" s="76" t="e">
        <f t="shared" ca="1" si="113"/>
        <v>#REF!</v>
      </c>
      <c r="DU31" s="76" t="e">
        <f t="shared" ca="1" si="114"/>
        <v>#REF!</v>
      </c>
      <c r="DV31" s="76" t="e">
        <f t="shared" ca="1" si="115"/>
        <v>#REF!</v>
      </c>
      <c r="DW31" s="76" t="e">
        <f t="shared" ca="1" si="116"/>
        <v>#REF!</v>
      </c>
      <c r="DX31" s="76" t="e">
        <f t="shared" ca="1" si="117"/>
        <v>#REF!</v>
      </c>
      <c r="DY31" s="76" t="e">
        <f t="shared" ca="1" si="118"/>
        <v>#REF!</v>
      </c>
      <c r="DZ31" s="76" t="e">
        <f t="shared" ca="1" si="119"/>
        <v>#REF!</v>
      </c>
      <c r="EA31" s="76" t="e">
        <f t="shared" ca="1" si="120"/>
        <v>#REF!</v>
      </c>
      <c r="EB31" s="76" t="e">
        <f t="shared" ca="1" si="121"/>
        <v>#REF!</v>
      </c>
      <c r="EC31" s="76" t="e">
        <f t="shared" ca="1" si="130"/>
        <v>#REF!</v>
      </c>
      <c r="ED31" s="76" t="e">
        <f t="shared" ca="1" si="122"/>
        <v>#REF!</v>
      </c>
      <c r="EE31" s="76" t="e">
        <f t="shared" ca="1" si="123"/>
        <v>#REF!</v>
      </c>
      <c r="EF31" s="76" t="e">
        <f t="shared" ca="1" si="124"/>
        <v>#REF!</v>
      </c>
      <c r="EG31" s="76" t="e">
        <f t="shared" ca="1" si="125"/>
        <v>#REF!</v>
      </c>
      <c r="EH31" s="76" t="e">
        <f t="shared" ca="1" si="126"/>
        <v>#REF!</v>
      </c>
      <c r="EI31" s="76" t="e">
        <f t="shared" ca="1" si="127"/>
        <v>#REF!</v>
      </c>
      <c r="EJ31" s="76" t="e">
        <f t="shared" ca="1" si="128"/>
        <v>#REF!</v>
      </c>
      <c r="EK31" s="76" t="e">
        <f t="shared" ca="1" si="129"/>
        <v>#REF!</v>
      </c>
    </row>
    <row r="32" spans="1:141" hidden="1" x14ac:dyDescent="0.25">
      <c r="A32" s="46" t="str">
        <f>Графики!A54</f>
        <v>У38.02.01 Экономика и бухучет(2014)9 кл., очная</v>
      </c>
      <c r="B32" s="46" t="s">
        <v>319</v>
      </c>
      <c r="C32" s="46" t="s">
        <v>211</v>
      </c>
      <c r="D32" s="64" t="e">
        <f t="shared" ca="1" si="72"/>
        <v>#REF!</v>
      </c>
      <c r="E32" s="46">
        <v>2</v>
      </c>
      <c r="F32" s="72" t="s">
        <v>274</v>
      </c>
      <c r="G32" s="65" t="e">
        <f t="shared" ca="1" si="135"/>
        <v>#REF!</v>
      </c>
      <c r="H32" s="65" t="e">
        <f t="shared" ca="1" si="135"/>
        <v>#REF!</v>
      </c>
      <c r="I32" s="65" t="e">
        <f t="shared" ca="1" si="135"/>
        <v>#REF!</v>
      </c>
      <c r="J32" s="65" t="e">
        <f t="shared" ca="1" si="135"/>
        <v>#REF!</v>
      </c>
      <c r="K32" s="65" t="e">
        <f t="shared" ca="1" si="135"/>
        <v>#REF!</v>
      </c>
      <c r="L32" s="65" t="e">
        <f t="shared" ca="1" si="135"/>
        <v>#REF!</v>
      </c>
      <c r="M32" s="65" t="e">
        <f t="shared" ca="1" si="135"/>
        <v>#REF!</v>
      </c>
      <c r="N32" s="65" t="e">
        <f t="shared" ca="1" si="135"/>
        <v>#REF!</v>
      </c>
      <c r="O32" s="65" t="e">
        <f t="shared" ca="1" si="135"/>
        <v>#REF!</v>
      </c>
      <c r="P32" s="65" t="e">
        <f t="shared" ca="1" si="135"/>
        <v>#REF!</v>
      </c>
      <c r="Q32" s="65" t="e">
        <f t="shared" ca="1" si="135"/>
        <v>#REF!</v>
      </c>
      <c r="R32" s="65" t="e">
        <f t="shared" ca="1" si="135"/>
        <v>#REF!</v>
      </c>
      <c r="S32" s="65" t="e">
        <f t="shared" ca="1" si="135"/>
        <v>#REF!</v>
      </c>
      <c r="T32" s="65" t="e">
        <f t="shared" ca="1" si="135"/>
        <v>#REF!</v>
      </c>
      <c r="U32" s="65" t="e">
        <f t="shared" ca="1" si="135"/>
        <v>#REF!</v>
      </c>
      <c r="V32" s="65" t="e">
        <f t="shared" ca="1" si="135"/>
        <v>#REF!</v>
      </c>
      <c r="W32" s="65" t="e">
        <f t="shared" ca="1" si="132"/>
        <v>#REF!</v>
      </c>
      <c r="X32" s="65" t="e">
        <f t="shared" ca="1" si="132"/>
        <v>#REF!</v>
      </c>
      <c r="Y32" s="65" t="e">
        <f t="shared" ca="1" si="132"/>
        <v>#REF!</v>
      </c>
      <c r="Z32" s="65" t="e">
        <f t="shared" ca="1" si="132"/>
        <v>#REF!</v>
      </c>
      <c r="AA32" s="65" t="e">
        <f t="shared" ca="1" si="132"/>
        <v>#REF!</v>
      </c>
      <c r="AB32" s="65" t="e">
        <f t="shared" ca="1" si="132"/>
        <v>#REF!</v>
      </c>
      <c r="AC32" s="65" t="e">
        <f t="shared" ca="1" si="132"/>
        <v>#REF!</v>
      </c>
      <c r="AD32" s="65" t="e">
        <f t="shared" ca="1" si="132"/>
        <v>#REF!</v>
      </c>
      <c r="AE32" s="65" t="e">
        <f t="shared" ca="1" si="132"/>
        <v>#REF!</v>
      </c>
      <c r="AF32" s="65" t="e">
        <f t="shared" ca="1" si="132"/>
        <v>#REF!</v>
      </c>
      <c r="AG32" s="65" t="e">
        <f t="shared" ca="1" si="132"/>
        <v>#REF!</v>
      </c>
      <c r="AH32" s="65" t="e">
        <f t="shared" ca="1" si="133"/>
        <v>#REF!</v>
      </c>
      <c r="AI32" s="65" t="e">
        <f t="shared" ca="1" si="133"/>
        <v>#REF!</v>
      </c>
      <c r="AJ32" s="65" t="e">
        <f t="shared" ca="1" si="133"/>
        <v>#REF!</v>
      </c>
      <c r="AK32" s="65" t="e">
        <f t="shared" ca="1" si="133"/>
        <v>#REF!</v>
      </c>
      <c r="AL32" s="65" t="e">
        <f t="shared" ca="1" si="133"/>
        <v>#REF!</v>
      </c>
      <c r="AM32" s="65" t="e">
        <f t="shared" ca="1" si="133"/>
        <v>#REF!</v>
      </c>
      <c r="AN32" s="65" t="e">
        <f t="shared" ca="1" si="133"/>
        <v>#REF!</v>
      </c>
      <c r="AO32" s="65" t="e">
        <f t="shared" ca="1" si="133"/>
        <v>#REF!</v>
      </c>
      <c r="AP32" s="65" t="e">
        <f t="shared" ca="1" si="133"/>
        <v>#REF!</v>
      </c>
      <c r="AQ32" s="65" t="e">
        <f t="shared" ca="1" si="133"/>
        <v>#REF!</v>
      </c>
      <c r="AR32" s="65" t="e">
        <f t="shared" ca="1" si="133"/>
        <v>#REF!</v>
      </c>
      <c r="AS32" s="65" t="e">
        <f t="shared" ca="1" si="133"/>
        <v>#REF!</v>
      </c>
      <c r="AT32" s="65" t="e">
        <f t="shared" ca="1" si="133"/>
        <v>#REF!</v>
      </c>
      <c r="AU32" s="65" t="e">
        <f t="shared" ca="1" si="133"/>
        <v>#REF!</v>
      </c>
      <c r="AV32" s="65" t="e">
        <f t="shared" ca="1" si="133"/>
        <v>#REF!</v>
      </c>
      <c r="AW32" s="65" t="e">
        <f t="shared" ca="1" si="133"/>
        <v>#REF!</v>
      </c>
      <c r="AX32" s="65" t="e">
        <f t="shared" ca="1" si="134"/>
        <v>#REF!</v>
      </c>
      <c r="AY32" s="65" t="e">
        <f t="shared" ca="1" si="134"/>
        <v>#REF!</v>
      </c>
      <c r="AZ32" s="65" t="e">
        <f t="shared" ca="1" si="134"/>
        <v>#REF!</v>
      </c>
      <c r="BA32" s="65" t="e">
        <f t="shared" ca="1" si="134"/>
        <v>#REF!</v>
      </c>
      <c r="BB32" s="65" t="e">
        <f t="shared" ca="1" si="77"/>
        <v>#REF!</v>
      </c>
      <c r="BC32" s="65" t="e">
        <f t="shared" ca="1" si="136"/>
        <v>#REF!</v>
      </c>
      <c r="BD32" s="65" t="e">
        <f t="shared" ca="1" si="136"/>
        <v>#REF!</v>
      </c>
      <c r="BE32" s="65" t="e">
        <f t="shared" ca="1" si="136"/>
        <v>#REF!</v>
      </c>
      <c r="BF32" s="65" t="e">
        <f t="shared" ca="1" si="136"/>
        <v>#REF!</v>
      </c>
      <c r="BG32" s="65" t="e">
        <f t="shared" ca="1" si="136"/>
        <v>#REF!</v>
      </c>
      <c r="BH32" s="65" t="e">
        <f t="shared" ca="1" si="136"/>
        <v>#REF!</v>
      </c>
      <c r="BI32" s="65" t="e">
        <f t="shared" ca="1" si="136"/>
        <v>#REF!</v>
      </c>
      <c r="BJ32" s="65" t="e">
        <f t="shared" ca="1" si="136"/>
        <v>#REF!</v>
      </c>
      <c r="BK32" s="65" t="e">
        <f t="shared" ca="1" si="136"/>
        <v>#REF!</v>
      </c>
      <c r="BL32" s="65" t="e">
        <f t="shared" ca="1" si="136"/>
        <v>#REF!</v>
      </c>
      <c r="BM32" s="65" t="e">
        <f t="shared" ca="1" si="136"/>
        <v>#REF!</v>
      </c>
      <c r="BN32" s="65" t="e">
        <f t="shared" ca="1" si="136"/>
        <v>#REF!</v>
      </c>
      <c r="BO32" s="65" t="e">
        <f t="shared" ca="1" si="136"/>
        <v>#REF!</v>
      </c>
      <c r="BP32" s="89">
        <v>20</v>
      </c>
      <c r="BQ32" s="46">
        <f t="shared" ca="1" si="1"/>
        <v>0</v>
      </c>
      <c r="BR32" s="54">
        <f t="shared" ca="1" si="2"/>
        <v>0</v>
      </c>
      <c r="BS32" s="54">
        <f t="shared" ca="1" si="3"/>
        <v>0</v>
      </c>
      <c r="BT32" s="54">
        <f t="shared" ca="1" si="4"/>
        <v>0</v>
      </c>
      <c r="BU32" s="54">
        <f t="shared" ca="1" si="5"/>
        <v>0</v>
      </c>
      <c r="BV32" s="54">
        <f t="shared" ca="1" si="6"/>
        <v>0</v>
      </c>
      <c r="BW32" s="92">
        <f t="shared" ca="1" si="7"/>
        <v>0</v>
      </c>
      <c r="BX32" s="91">
        <f t="shared" ca="1" si="8"/>
        <v>0</v>
      </c>
      <c r="BY32" s="54">
        <f t="shared" ca="1" si="9"/>
        <v>0</v>
      </c>
      <c r="BZ32" s="54">
        <f t="shared" ca="1" si="10"/>
        <v>0</v>
      </c>
      <c r="CA32" s="54">
        <f t="shared" ca="1" si="11"/>
        <v>0</v>
      </c>
      <c r="CB32" s="54">
        <f t="shared" ca="1" si="12"/>
        <v>0</v>
      </c>
      <c r="CC32" s="54">
        <f t="shared" ca="1" si="13"/>
        <v>0</v>
      </c>
      <c r="CD32" s="93">
        <f t="shared" ca="1" si="14"/>
        <v>0</v>
      </c>
      <c r="CE32" s="91" t="e">
        <f t="shared" ca="1" si="74"/>
        <v>#REF!</v>
      </c>
      <c r="CF32" s="46" t="e">
        <f t="shared" ca="1" si="15"/>
        <v>#REF!</v>
      </c>
      <c r="CG32" s="46" t="e">
        <f t="shared" ca="1" si="75"/>
        <v>#REF!</v>
      </c>
      <c r="CH32" s="46" t="e">
        <f t="shared" ca="1" si="16"/>
        <v>#REF!</v>
      </c>
      <c r="CI32" s="46" t="e">
        <f t="shared" ca="1" si="17"/>
        <v>#REF!</v>
      </c>
      <c r="CJ32" s="46" t="e">
        <f t="shared" ca="1" si="18"/>
        <v>#REF!</v>
      </c>
      <c r="CK32" s="46" t="e">
        <f t="shared" ca="1" si="19"/>
        <v>#REF!</v>
      </c>
      <c r="CL32" s="88" t="e">
        <f t="shared" ca="1" si="79"/>
        <v>#REF!</v>
      </c>
      <c r="CM32" s="76" t="e">
        <f t="shared" ca="1" si="80"/>
        <v>#REF!</v>
      </c>
      <c r="CN32" s="76" t="e">
        <f t="shared" ca="1" si="81"/>
        <v>#REF!</v>
      </c>
      <c r="CO32" s="76" t="e">
        <f t="shared" ca="1" si="82"/>
        <v>#REF!</v>
      </c>
      <c r="CP32" s="76" t="e">
        <f t="shared" ca="1" si="83"/>
        <v>#REF!</v>
      </c>
      <c r="CQ32" s="76" t="e">
        <f t="shared" ca="1" si="84"/>
        <v>#REF!</v>
      </c>
      <c r="CR32" s="76" t="e">
        <f t="shared" ca="1" si="85"/>
        <v>#REF!</v>
      </c>
      <c r="CS32" s="76" t="e">
        <f t="shared" ca="1" si="86"/>
        <v>#REF!</v>
      </c>
      <c r="CT32" s="76" t="e">
        <f t="shared" ca="1" si="87"/>
        <v>#REF!</v>
      </c>
      <c r="CU32" s="76" t="e">
        <f t="shared" ca="1" si="88"/>
        <v>#REF!</v>
      </c>
      <c r="CV32" s="76" t="e">
        <f t="shared" ca="1" si="89"/>
        <v>#REF!</v>
      </c>
      <c r="CW32" s="76" t="e">
        <f t="shared" ca="1" si="90"/>
        <v>#REF!</v>
      </c>
      <c r="CX32" s="76" t="e">
        <f t="shared" ca="1" si="91"/>
        <v>#REF!</v>
      </c>
      <c r="CY32" s="76" t="e">
        <f t="shared" ca="1" si="92"/>
        <v>#REF!</v>
      </c>
      <c r="CZ32" s="76" t="e">
        <f t="shared" ca="1" si="93"/>
        <v>#REF!</v>
      </c>
      <c r="DA32" s="76" t="e">
        <f t="shared" ca="1" si="94"/>
        <v>#REF!</v>
      </c>
      <c r="DB32" s="76" t="e">
        <f t="shared" ca="1" si="95"/>
        <v>#REF!</v>
      </c>
      <c r="DC32" s="76" t="e">
        <f t="shared" ca="1" si="96"/>
        <v>#REF!</v>
      </c>
      <c r="DD32" s="76" t="e">
        <f t="shared" ca="1" si="97"/>
        <v>#REF!</v>
      </c>
      <c r="DE32" s="76" t="e">
        <f t="shared" ca="1" si="98"/>
        <v>#REF!</v>
      </c>
      <c r="DF32" s="76" t="e">
        <f t="shared" ca="1" si="99"/>
        <v>#REF!</v>
      </c>
      <c r="DG32" s="76" t="e">
        <f t="shared" ca="1" si="100"/>
        <v>#REF!</v>
      </c>
      <c r="DH32" s="76" t="e">
        <f t="shared" ca="1" si="101"/>
        <v>#REF!</v>
      </c>
      <c r="DI32" s="76" t="e">
        <f t="shared" ca="1" si="102"/>
        <v>#REF!</v>
      </c>
      <c r="DJ32" s="76" t="e">
        <f t="shared" ca="1" si="103"/>
        <v>#REF!</v>
      </c>
      <c r="DK32" s="76" t="e">
        <f t="shared" ca="1" si="104"/>
        <v>#REF!</v>
      </c>
      <c r="DL32" s="76" t="e">
        <f t="shared" ca="1" si="105"/>
        <v>#REF!</v>
      </c>
      <c r="DM32" s="76" t="e">
        <f t="shared" ca="1" si="106"/>
        <v>#REF!</v>
      </c>
      <c r="DN32" s="76" t="e">
        <f t="shared" ca="1" si="107"/>
        <v>#REF!</v>
      </c>
      <c r="DO32" s="76" t="e">
        <f t="shared" ca="1" si="108"/>
        <v>#REF!</v>
      </c>
      <c r="DP32" s="76" t="e">
        <f t="shared" ca="1" si="109"/>
        <v>#REF!</v>
      </c>
      <c r="DQ32" s="76" t="e">
        <f t="shared" ca="1" si="110"/>
        <v>#REF!</v>
      </c>
      <c r="DR32" s="76" t="e">
        <f t="shared" ca="1" si="111"/>
        <v>#REF!</v>
      </c>
      <c r="DS32" s="76" t="e">
        <f t="shared" ca="1" si="112"/>
        <v>#REF!</v>
      </c>
      <c r="DT32" s="76" t="e">
        <f t="shared" ca="1" si="113"/>
        <v>#REF!</v>
      </c>
      <c r="DU32" s="76" t="e">
        <f t="shared" ca="1" si="114"/>
        <v>#REF!</v>
      </c>
      <c r="DV32" s="76" t="e">
        <f t="shared" ca="1" si="115"/>
        <v>#REF!</v>
      </c>
      <c r="DW32" s="76" t="e">
        <f t="shared" ca="1" si="116"/>
        <v>#REF!</v>
      </c>
      <c r="DX32" s="76" t="e">
        <f t="shared" ca="1" si="117"/>
        <v>#REF!</v>
      </c>
      <c r="DY32" s="76" t="e">
        <f t="shared" ca="1" si="118"/>
        <v>#REF!</v>
      </c>
      <c r="DZ32" s="76" t="e">
        <f t="shared" ca="1" si="119"/>
        <v>#REF!</v>
      </c>
      <c r="EA32" s="76" t="e">
        <f t="shared" ca="1" si="120"/>
        <v>#REF!</v>
      </c>
      <c r="EB32" s="76" t="e">
        <f t="shared" ca="1" si="121"/>
        <v>#REF!</v>
      </c>
      <c r="EC32" s="76" t="e">
        <f t="shared" ca="1" si="130"/>
        <v>#REF!</v>
      </c>
      <c r="ED32" s="76" t="e">
        <f t="shared" ca="1" si="122"/>
        <v>#REF!</v>
      </c>
      <c r="EE32" s="76" t="e">
        <f t="shared" ca="1" si="123"/>
        <v>#REF!</v>
      </c>
      <c r="EF32" s="76" t="e">
        <f t="shared" ca="1" si="124"/>
        <v>#REF!</v>
      </c>
      <c r="EG32" s="76" t="e">
        <f t="shared" ca="1" si="125"/>
        <v>#REF!</v>
      </c>
      <c r="EH32" s="76" t="e">
        <f t="shared" ca="1" si="126"/>
        <v>#REF!</v>
      </c>
      <c r="EI32" s="76" t="e">
        <f t="shared" ca="1" si="127"/>
        <v>#REF!</v>
      </c>
      <c r="EJ32" s="76" t="e">
        <f t="shared" ca="1" si="128"/>
        <v>#REF!</v>
      </c>
      <c r="EK32" s="76" t="e">
        <f t="shared" ca="1" si="129"/>
        <v>#REF!</v>
      </c>
    </row>
    <row r="33" spans="1:141" hidden="1" x14ac:dyDescent="0.25">
      <c r="A33" s="46" t="str">
        <f>Графики!A59</f>
        <v>П11.01.01 Монтажник РЭАиП(2013)9 кл., очная</v>
      </c>
      <c r="B33" s="46" t="s">
        <v>320</v>
      </c>
      <c r="C33" s="46" t="s">
        <v>211</v>
      </c>
      <c r="D33" s="64" t="e">
        <f t="shared" ca="1" si="72"/>
        <v>#REF!</v>
      </c>
      <c r="E33" s="46">
        <v>2</v>
      </c>
      <c r="F33" s="72" t="s">
        <v>284</v>
      </c>
      <c r="G33" s="65" t="e">
        <f t="shared" ca="1" si="135"/>
        <v>#REF!</v>
      </c>
      <c r="H33" s="65" t="e">
        <f t="shared" ca="1" si="135"/>
        <v>#REF!</v>
      </c>
      <c r="I33" s="65" t="e">
        <f t="shared" ca="1" si="135"/>
        <v>#REF!</v>
      </c>
      <c r="J33" s="65" t="e">
        <f t="shared" ca="1" si="135"/>
        <v>#REF!</v>
      </c>
      <c r="K33" s="65" t="e">
        <f t="shared" ca="1" si="135"/>
        <v>#REF!</v>
      </c>
      <c r="L33" s="65" t="e">
        <f t="shared" ca="1" si="135"/>
        <v>#REF!</v>
      </c>
      <c r="M33" s="65" t="e">
        <f t="shared" ca="1" si="135"/>
        <v>#REF!</v>
      </c>
      <c r="N33" s="65" t="e">
        <f t="shared" ca="1" si="135"/>
        <v>#REF!</v>
      </c>
      <c r="O33" s="65" t="e">
        <f t="shared" ca="1" si="135"/>
        <v>#REF!</v>
      </c>
      <c r="P33" s="65" t="e">
        <f t="shared" ca="1" si="135"/>
        <v>#REF!</v>
      </c>
      <c r="Q33" s="65" t="e">
        <f t="shared" ca="1" si="135"/>
        <v>#REF!</v>
      </c>
      <c r="R33" s="65" t="e">
        <f t="shared" ca="1" si="135"/>
        <v>#REF!</v>
      </c>
      <c r="S33" s="65" t="e">
        <f t="shared" ca="1" si="135"/>
        <v>#REF!</v>
      </c>
      <c r="T33" s="65" t="e">
        <f t="shared" ca="1" si="135"/>
        <v>#REF!</v>
      </c>
      <c r="U33" s="65" t="e">
        <f t="shared" ca="1" si="135"/>
        <v>#REF!</v>
      </c>
      <c r="V33" s="65" t="e">
        <f t="shared" ca="1" si="135"/>
        <v>#REF!</v>
      </c>
      <c r="W33" s="65" t="e">
        <f t="shared" ca="1" si="132"/>
        <v>#REF!</v>
      </c>
      <c r="X33" s="65" t="e">
        <f t="shared" ca="1" si="132"/>
        <v>#REF!</v>
      </c>
      <c r="Y33" s="65" t="e">
        <f t="shared" ca="1" si="132"/>
        <v>#REF!</v>
      </c>
      <c r="Z33" s="65" t="e">
        <f t="shared" ca="1" si="132"/>
        <v>#REF!</v>
      </c>
      <c r="AA33" s="65" t="e">
        <f t="shared" ca="1" si="132"/>
        <v>#REF!</v>
      </c>
      <c r="AB33" s="65" t="e">
        <f t="shared" ca="1" si="132"/>
        <v>#REF!</v>
      </c>
      <c r="AC33" s="65" t="e">
        <f t="shared" ca="1" si="132"/>
        <v>#REF!</v>
      </c>
      <c r="AD33" s="65" t="e">
        <f t="shared" ca="1" si="132"/>
        <v>#REF!</v>
      </c>
      <c r="AE33" s="65" t="e">
        <f t="shared" ca="1" si="132"/>
        <v>#REF!</v>
      </c>
      <c r="AF33" s="65" t="e">
        <f t="shared" ca="1" si="132"/>
        <v>#REF!</v>
      </c>
      <c r="AG33" s="65" t="e">
        <f t="shared" ca="1" si="132"/>
        <v>#REF!</v>
      </c>
      <c r="AH33" s="65" t="e">
        <f t="shared" ca="1" si="133"/>
        <v>#REF!</v>
      </c>
      <c r="AI33" s="65" t="e">
        <f t="shared" ca="1" si="133"/>
        <v>#REF!</v>
      </c>
      <c r="AJ33" s="65" t="e">
        <f t="shared" ca="1" si="133"/>
        <v>#REF!</v>
      </c>
      <c r="AK33" s="65" t="e">
        <f t="shared" ca="1" si="133"/>
        <v>#REF!</v>
      </c>
      <c r="AL33" s="65" t="e">
        <f t="shared" ca="1" si="133"/>
        <v>#REF!</v>
      </c>
      <c r="AM33" s="65" t="e">
        <f t="shared" ca="1" si="133"/>
        <v>#REF!</v>
      </c>
      <c r="AN33" s="65" t="e">
        <f t="shared" ca="1" si="133"/>
        <v>#REF!</v>
      </c>
      <c r="AO33" s="65" t="e">
        <f t="shared" ca="1" si="133"/>
        <v>#REF!</v>
      </c>
      <c r="AP33" s="65" t="e">
        <f t="shared" ca="1" si="133"/>
        <v>#REF!</v>
      </c>
      <c r="AQ33" s="65" t="e">
        <f t="shared" ca="1" si="133"/>
        <v>#REF!</v>
      </c>
      <c r="AR33" s="65" t="e">
        <f t="shared" ca="1" si="133"/>
        <v>#REF!</v>
      </c>
      <c r="AS33" s="65" t="e">
        <f t="shared" ca="1" si="133"/>
        <v>#REF!</v>
      </c>
      <c r="AT33" s="65" t="e">
        <f t="shared" ca="1" si="133"/>
        <v>#REF!</v>
      </c>
      <c r="AU33" s="65" t="e">
        <f t="shared" ca="1" si="133"/>
        <v>#REF!</v>
      </c>
      <c r="AV33" s="65" t="e">
        <f t="shared" ca="1" si="133"/>
        <v>#REF!</v>
      </c>
      <c r="AW33" s="65" t="e">
        <f t="shared" ca="1" si="133"/>
        <v>#REF!</v>
      </c>
      <c r="AX33" s="65" t="e">
        <f t="shared" ca="1" si="134"/>
        <v>#REF!</v>
      </c>
      <c r="AY33" s="65" t="e">
        <f t="shared" ca="1" si="134"/>
        <v>#REF!</v>
      </c>
      <c r="AZ33" s="65" t="e">
        <f t="shared" ca="1" si="134"/>
        <v>#REF!</v>
      </c>
      <c r="BA33" s="65" t="e">
        <f t="shared" ca="1" si="134"/>
        <v>#REF!</v>
      </c>
      <c r="BB33" s="65" t="e">
        <f t="shared" ca="1" si="77"/>
        <v>#REF!</v>
      </c>
      <c r="BC33" s="65" t="e">
        <f t="shared" ca="1" si="136"/>
        <v>#REF!</v>
      </c>
      <c r="BD33" s="65" t="e">
        <f t="shared" ca="1" si="136"/>
        <v>#REF!</v>
      </c>
      <c r="BE33" s="65" t="e">
        <f t="shared" ca="1" si="136"/>
        <v>#REF!</v>
      </c>
      <c r="BF33" s="65" t="e">
        <f t="shared" ca="1" si="136"/>
        <v>#REF!</v>
      </c>
      <c r="BG33" s="65" t="e">
        <f t="shared" ca="1" si="136"/>
        <v>#REF!</v>
      </c>
      <c r="BH33" s="65" t="e">
        <f t="shared" ca="1" si="136"/>
        <v>#REF!</v>
      </c>
      <c r="BI33" s="65" t="e">
        <f t="shared" ca="1" si="136"/>
        <v>#REF!</v>
      </c>
      <c r="BJ33" s="65" t="e">
        <f t="shared" ca="1" si="136"/>
        <v>#REF!</v>
      </c>
      <c r="BK33" s="65" t="e">
        <f t="shared" ca="1" si="136"/>
        <v>#REF!</v>
      </c>
      <c r="BL33" s="65" t="e">
        <f t="shared" ca="1" si="136"/>
        <v>#REF!</v>
      </c>
      <c r="BM33" s="65" t="e">
        <f t="shared" ca="1" si="136"/>
        <v>#REF!</v>
      </c>
      <c r="BN33" s="65" t="e">
        <f t="shared" ca="1" si="136"/>
        <v>#REF!</v>
      </c>
      <c r="BO33" s="65" t="e">
        <f t="shared" ca="1" si="136"/>
        <v>#REF!</v>
      </c>
      <c r="BP33" s="89">
        <v>20</v>
      </c>
      <c r="BQ33" s="46">
        <f t="shared" ca="1" si="1"/>
        <v>0</v>
      </c>
      <c r="BR33" s="54">
        <f t="shared" ca="1" si="2"/>
        <v>0</v>
      </c>
      <c r="BS33" s="54">
        <f t="shared" ca="1" si="3"/>
        <v>0</v>
      </c>
      <c r="BT33" s="54">
        <f t="shared" ca="1" si="4"/>
        <v>0</v>
      </c>
      <c r="BU33" s="54">
        <f t="shared" ca="1" si="5"/>
        <v>0</v>
      </c>
      <c r="BV33" s="54">
        <f t="shared" ca="1" si="6"/>
        <v>0</v>
      </c>
      <c r="BW33" s="92">
        <f t="shared" ca="1" si="7"/>
        <v>0</v>
      </c>
      <c r="BX33" s="91">
        <f t="shared" ca="1" si="8"/>
        <v>0</v>
      </c>
      <c r="BY33" s="54">
        <f t="shared" ca="1" si="9"/>
        <v>0</v>
      </c>
      <c r="BZ33" s="54">
        <f t="shared" ca="1" si="10"/>
        <v>0</v>
      </c>
      <c r="CA33" s="54">
        <f t="shared" ca="1" si="11"/>
        <v>0</v>
      </c>
      <c r="CB33" s="54">
        <f t="shared" ca="1" si="12"/>
        <v>0</v>
      </c>
      <c r="CC33" s="54">
        <f t="shared" ca="1" si="13"/>
        <v>0</v>
      </c>
      <c r="CD33" s="93">
        <f t="shared" ca="1" si="14"/>
        <v>0</v>
      </c>
      <c r="CE33" s="91" t="e">
        <f t="shared" ca="1" si="74"/>
        <v>#REF!</v>
      </c>
      <c r="CF33" s="46" t="e">
        <f t="shared" ca="1" si="15"/>
        <v>#REF!</v>
      </c>
      <c r="CG33" s="46" t="e">
        <f t="shared" ca="1" si="75"/>
        <v>#REF!</v>
      </c>
      <c r="CH33" s="46" t="e">
        <f t="shared" ca="1" si="16"/>
        <v>#REF!</v>
      </c>
      <c r="CI33" s="46" t="e">
        <f t="shared" ca="1" si="17"/>
        <v>#REF!</v>
      </c>
      <c r="CJ33" s="46" t="e">
        <f t="shared" ca="1" si="18"/>
        <v>#REF!</v>
      </c>
      <c r="CK33" s="46" t="e">
        <f t="shared" ca="1" si="19"/>
        <v>#REF!</v>
      </c>
      <c r="CL33" s="88" t="e">
        <f t="shared" ca="1" si="79"/>
        <v>#REF!</v>
      </c>
      <c r="CM33" s="76" t="e">
        <f t="shared" ca="1" si="80"/>
        <v>#REF!</v>
      </c>
      <c r="CN33" s="76" t="e">
        <f t="shared" ca="1" si="81"/>
        <v>#REF!</v>
      </c>
      <c r="CO33" s="76" t="e">
        <f t="shared" ca="1" si="82"/>
        <v>#REF!</v>
      </c>
      <c r="CP33" s="76" t="e">
        <f t="shared" ca="1" si="83"/>
        <v>#REF!</v>
      </c>
      <c r="CQ33" s="76" t="e">
        <f t="shared" ca="1" si="84"/>
        <v>#REF!</v>
      </c>
      <c r="CR33" s="76" t="e">
        <f t="shared" ca="1" si="85"/>
        <v>#REF!</v>
      </c>
      <c r="CS33" s="76" t="e">
        <f t="shared" ca="1" si="86"/>
        <v>#REF!</v>
      </c>
      <c r="CT33" s="76" t="e">
        <f t="shared" ca="1" si="87"/>
        <v>#REF!</v>
      </c>
      <c r="CU33" s="76" t="e">
        <f t="shared" ca="1" si="88"/>
        <v>#REF!</v>
      </c>
      <c r="CV33" s="76" t="e">
        <f t="shared" ca="1" si="89"/>
        <v>#REF!</v>
      </c>
      <c r="CW33" s="76" t="e">
        <f t="shared" ca="1" si="90"/>
        <v>#REF!</v>
      </c>
      <c r="CX33" s="76" t="e">
        <f t="shared" ca="1" si="91"/>
        <v>#REF!</v>
      </c>
      <c r="CY33" s="76" t="e">
        <f t="shared" ca="1" si="92"/>
        <v>#REF!</v>
      </c>
      <c r="CZ33" s="76" t="e">
        <f t="shared" ca="1" si="93"/>
        <v>#REF!</v>
      </c>
      <c r="DA33" s="76" t="e">
        <f t="shared" ca="1" si="94"/>
        <v>#REF!</v>
      </c>
      <c r="DB33" s="76" t="e">
        <f t="shared" ca="1" si="95"/>
        <v>#REF!</v>
      </c>
      <c r="DC33" s="76" t="e">
        <f t="shared" ca="1" si="96"/>
        <v>#REF!</v>
      </c>
      <c r="DD33" s="76" t="e">
        <f t="shared" ca="1" si="97"/>
        <v>#REF!</v>
      </c>
      <c r="DE33" s="76" t="e">
        <f t="shared" ca="1" si="98"/>
        <v>#REF!</v>
      </c>
      <c r="DF33" s="76" t="e">
        <f t="shared" ca="1" si="99"/>
        <v>#REF!</v>
      </c>
      <c r="DG33" s="76" t="e">
        <f t="shared" ca="1" si="100"/>
        <v>#REF!</v>
      </c>
      <c r="DH33" s="76" t="e">
        <f t="shared" ca="1" si="101"/>
        <v>#REF!</v>
      </c>
      <c r="DI33" s="76" t="e">
        <f t="shared" ca="1" si="102"/>
        <v>#REF!</v>
      </c>
      <c r="DJ33" s="76" t="e">
        <f t="shared" ca="1" si="103"/>
        <v>#REF!</v>
      </c>
      <c r="DK33" s="76" t="e">
        <f t="shared" ca="1" si="104"/>
        <v>#REF!</v>
      </c>
      <c r="DL33" s="76" t="e">
        <f t="shared" ca="1" si="105"/>
        <v>#REF!</v>
      </c>
      <c r="DM33" s="76" t="e">
        <f t="shared" ca="1" si="106"/>
        <v>#REF!</v>
      </c>
      <c r="DN33" s="76" t="e">
        <f t="shared" ca="1" si="107"/>
        <v>#REF!</v>
      </c>
      <c r="DO33" s="76" t="e">
        <f t="shared" ca="1" si="108"/>
        <v>#REF!</v>
      </c>
      <c r="DP33" s="76" t="e">
        <f t="shared" ca="1" si="109"/>
        <v>#REF!</v>
      </c>
      <c r="DQ33" s="76" t="e">
        <f t="shared" ca="1" si="110"/>
        <v>#REF!</v>
      </c>
      <c r="DR33" s="76" t="e">
        <f t="shared" ca="1" si="111"/>
        <v>#REF!</v>
      </c>
      <c r="DS33" s="76" t="e">
        <f t="shared" ca="1" si="112"/>
        <v>#REF!</v>
      </c>
      <c r="DT33" s="76" t="e">
        <f t="shared" ca="1" si="113"/>
        <v>#REF!</v>
      </c>
      <c r="DU33" s="76" t="e">
        <f t="shared" ca="1" si="114"/>
        <v>#REF!</v>
      </c>
      <c r="DV33" s="76" t="e">
        <f t="shared" ca="1" si="115"/>
        <v>#REF!</v>
      </c>
      <c r="DW33" s="76" t="e">
        <f t="shared" ca="1" si="116"/>
        <v>#REF!</v>
      </c>
      <c r="DX33" s="76" t="e">
        <f t="shared" ca="1" si="117"/>
        <v>#REF!</v>
      </c>
      <c r="DY33" s="76" t="e">
        <f t="shared" ca="1" si="118"/>
        <v>#REF!</v>
      </c>
      <c r="DZ33" s="76" t="e">
        <f t="shared" ca="1" si="119"/>
        <v>#REF!</v>
      </c>
      <c r="EA33" s="76" t="e">
        <f t="shared" ca="1" si="120"/>
        <v>#REF!</v>
      </c>
      <c r="EB33" s="76" t="e">
        <f t="shared" ca="1" si="121"/>
        <v>#REF!</v>
      </c>
      <c r="EC33" s="76" t="e">
        <f t="shared" ca="1" si="130"/>
        <v>#REF!</v>
      </c>
      <c r="ED33" s="76" t="e">
        <f t="shared" ca="1" si="122"/>
        <v>#REF!</v>
      </c>
      <c r="EE33" s="76" t="e">
        <f t="shared" ca="1" si="123"/>
        <v>#REF!</v>
      </c>
      <c r="EF33" s="76" t="e">
        <f t="shared" ca="1" si="124"/>
        <v>#REF!</v>
      </c>
      <c r="EG33" s="76" t="e">
        <f t="shared" ca="1" si="125"/>
        <v>#REF!</v>
      </c>
      <c r="EH33" s="76" t="e">
        <f t="shared" ca="1" si="126"/>
        <v>#REF!</v>
      </c>
      <c r="EI33" s="76" t="e">
        <f t="shared" ca="1" si="127"/>
        <v>#REF!</v>
      </c>
      <c r="EJ33" s="76" t="e">
        <f t="shared" ca="1" si="128"/>
        <v>#REF!</v>
      </c>
      <c r="EK33" s="76" t="e">
        <f t="shared" ca="1" si="129"/>
        <v>#REF!</v>
      </c>
    </row>
    <row r="34" spans="1:141" hidden="1" x14ac:dyDescent="0.25">
      <c r="A34" s="46" t="str">
        <f>Графики!A61</f>
        <v>П15.01.05 Сварщик (ЭГСР)(2013)9 кл., очная-21</v>
      </c>
      <c r="B34" s="46" t="s">
        <v>320</v>
      </c>
      <c r="C34" s="46" t="s">
        <v>211</v>
      </c>
      <c r="D34" s="64" t="e">
        <f t="shared" ca="1" si="72"/>
        <v>#REF!</v>
      </c>
      <c r="E34" s="46">
        <v>2</v>
      </c>
      <c r="F34" s="72" t="s">
        <v>291</v>
      </c>
      <c r="G34" s="65" t="e">
        <f t="shared" ca="1" si="135"/>
        <v>#REF!</v>
      </c>
      <c r="H34" s="65" t="e">
        <f t="shared" ca="1" si="135"/>
        <v>#REF!</v>
      </c>
      <c r="I34" s="65" t="e">
        <f t="shared" ca="1" si="135"/>
        <v>#REF!</v>
      </c>
      <c r="J34" s="65" t="e">
        <f t="shared" ca="1" si="135"/>
        <v>#REF!</v>
      </c>
      <c r="K34" s="65" t="e">
        <f t="shared" ca="1" si="135"/>
        <v>#REF!</v>
      </c>
      <c r="L34" s="65" t="e">
        <f t="shared" ca="1" si="135"/>
        <v>#REF!</v>
      </c>
      <c r="M34" s="65" t="e">
        <f t="shared" ca="1" si="135"/>
        <v>#REF!</v>
      </c>
      <c r="N34" s="65" t="e">
        <f t="shared" ca="1" si="135"/>
        <v>#REF!</v>
      </c>
      <c r="O34" s="65" t="e">
        <f t="shared" ca="1" si="135"/>
        <v>#REF!</v>
      </c>
      <c r="P34" s="65" t="e">
        <f t="shared" ca="1" si="135"/>
        <v>#REF!</v>
      </c>
      <c r="Q34" s="65" t="e">
        <f t="shared" ca="1" si="135"/>
        <v>#REF!</v>
      </c>
      <c r="R34" s="65" t="e">
        <f t="shared" ca="1" si="135"/>
        <v>#REF!</v>
      </c>
      <c r="S34" s="65" t="e">
        <f t="shared" ca="1" si="135"/>
        <v>#REF!</v>
      </c>
      <c r="T34" s="65" t="e">
        <f t="shared" ca="1" si="135"/>
        <v>#REF!</v>
      </c>
      <c r="U34" s="65" t="e">
        <f t="shared" ca="1" si="135"/>
        <v>#REF!</v>
      </c>
      <c r="V34" s="65" t="e">
        <f t="shared" ca="1" si="135"/>
        <v>#REF!</v>
      </c>
      <c r="W34" s="65" t="e">
        <f t="shared" ca="1" si="132"/>
        <v>#REF!</v>
      </c>
      <c r="X34" s="65" t="e">
        <f t="shared" ca="1" si="132"/>
        <v>#REF!</v>
      </c>
      <c r="Y34" s="65" t="e">
        <f t="shared" ca="1" si="132"/>
        <v>#REF!</v>
      </c>
      <c r="Z34" s="65" t="e">
        <f t="shared" ca="1" si="132"/>
        <v>#REF!</v>
      </c>
      <c r="AA34" s="65" t="e">
        <f t="shared" ca="1" si="132"/>
        <v>#REF!</v>
      </c>
      <c r="AB34" s="65" t="e">
        <f t="shared" ca="1" si="132"/>
        <v>#REF!</v>
      </c>
      <c r="AC34" s="65" t="e">
        <f t="shared" ca="1" si="132"/>
        <v>#REF!</v>
      </c>
      <c r="AD34" s="65" t="e">
        <f t="shared" ca="1" si="132"/>
        <v>#REF!</v>
      </c>
      <c r="AE34" s="65" t="e">
        <f t="shared" ca="1" si="132"/>
        <v>#REF!</v>
      </c>
      <c r="AF34" s="65" t="e">
        <f t="shared" ca="1" si="132"/>
        <v>#REF!</v>
      </c>
      <c r="AG34" s="65" t="e">
        <f t="shared" ca="1" si="132"/>
        <v>#REF!</v>
      </c>
      <c r="AH34" s="65" t="e">
        <f t="shared" ca="1" si="133"/>
        <v>#REF!</v>
      </c>
      <c r="AI34" s="65" t="e">
        <f t="shared" ca="1" si="133"/>
        <v>#REF!</v>
      </c>
      <c r="AJ34" s="65" t="e">
        <f t="shared" ca="1" si="133"/>
        <v>#REF!</v>
      </c>
      <c r="AK34" s="65" t="e">
        <f t="shared" ca="1" si="133"/>
        <v>#REF!</v>
      </c>
      <c r="AL34" s="65" t="e">
        <f t="shared" ca="1" si="133"/>
        <v>#REF!</v>
      </c>
      <c r="AM34" s="65" t="e">
        <f t="shared" ca="1" si="133"/>
        <v>#REF!</v>
      </c>
      <c r="AN34" s="65" t="e">
        <f t="shared" ca="1" si="133"/>
        <v>#REF!</v>
      </c>
      <c r="AO34" s="65" t="e">
        <f t="shared" ca="1" si="133"/>
        <v>#REF!</v>
      </c>
      <c r="AP34" s="65" t="e">
        <f t="shared" ca="1" si="133"/>
        <v>#REF!</v>
      </c>
      <c r="AQ34" s="65" t="e">
        <f t="shared" ca="1" si="133"/>
        <v>#REF!</v>
      </c>
      <c r="AR34" s="65" t="e">
        <f t="shared" ca="1" si="133"/>
        <v>#REF!</v>
      </c>
      <c r="AS34" s="65" t="e">
        <f t="shared" ca="1" si="133"/>
        <v>#REF!</v>
      </c>
      <c r="AT34" s="65" t="e">
        <f t="shared" ca="1" si="133"/>
        <v>#REF!</v>
      </c>
      <c r="AU34" s="65" t="e">
        <f t="shared" ca="1" si="133"/>
        <v>#REF!</v>
      </c>
      <c r="AV34" s="65" t="e">
        <f t="shared" ca="1" si="133"/>
        <v>#REF!</v>
      </c>
      <c r="AW34" s="65" t="e">
        <f t="shared" ca="1" si="133"/>
        <v>#REF!</v>
      </c>
      <c r="AX34" s="65" t="e">
        <f t="shared" ca="1" si="134"/>
        <v>#REF!</v>
      </c>
      <c r="AY34" s="65" t="e">
        <f t="shared" ca="1" si="134"/>
        <v>#REF!</v>
      </c>
      <c r="AZ34" s="65" t="e">
        <f t="shared" ca="1" si="134"/>
        <v>#REF!</v>
      </c>
      <c r="BA34" s="65" t="e">
        <f t="shared" ca="1" si="134"/>
        <v>#REF!</v>
      </c>
      <c r="BB34" s="65" t="e">
        <f t="shared" ca="1" si="77"/>
        <v>#REF!</v>
      </c>
      <c r="BC34" s="65" t="e">
        <f t="shared" ca="1" si="136"/>
        <v>#REF!</v>
      </c>
      <c r="BD34" s="65" t="e">
        <f t="shared" ca="1" si="136"/>
        <v>#REF!</v>
      </c>
      <c r="BE34" s="65" t="e">
        <f t="shared" ca="1" si="136"/>
        <v>#REF!</v>
      </c>
      <c r="BF34" s="65" t="e">
        <f t="shared" ca="1" si="136"/>
        <v>#REF!</v>
      </c>
      <c r="BG34" s="65" t="e">
        <f t="shared" ca="1" si="136"/>
        <v>#REF!</v>
      </c>
      <c r="BH34" s="65" t="e">
        <f t="shared" ca="1" si="136"/>
        <v>#REF!</v>
      </c>
      <c r="BI34" s="65" t="e">
        <f t="shared" ca="1" si="136"/>
        <v>#REF!</v>
      </c>
      <c r="BJ34" s="65" t="e">
        <f t="shared" ca="1" si="136"/>
        <v>#REF!</v>
      </c>
      <c r="BK34" s="65" t="e">
        <f t="shared" ca="1" si="136"/>
        <v>#REF!</v>
      </c>
      <c r="BL34" s="65" t="e">
        <f t="shared" ca="1" si="136"/>
        <v>#REF!</v>
      </c>
      <c r="BM34" s="65" t="e">
        <f t="shared" ca="1" si="136"/>
        <v>#REF!</v>
      </c>
      <c r="BN34" s="65" t="e">
        <f t="shared" ca="1" si="136"/>
        <v>#REF!</v>
      </c>
      <c r="BO34" s="65" t="e">
        <f t="shared" ca="1" si="136"/>
        <v>#REF!</v>
      </c>
      <c r="BP34" s="89">
        <v>20</v>
      </c>
      <c r="BQ34" s="46">
        <f t="shared" ca="1" si="1"/>
        <v>0</v>
      </c>
      <c r="BR34" s="54">
        <f t="shared" ca="1" si="2"/>
        <v>0</v>
      </c>
      <c r="BS34" s="54">
        <f t="shared" ca="1" si="3"/>
        <v>0</v>
      </c>
      <c r="BT34" s="54">
        <f t="shared" ca="1" si="4"/>
        <v>0</v>
      </c>
      <c r="BU34" s="54">
        <f t="shared" ca="1" si="5"/>
        <v>0</v>
      </c>
      <c r="BV34" s="54">
        <f t="shared" ca="1" si="6"/>
        <v>0</v>
      </c>
      <c r="BW34" s="92">
        <f t="shared" ca="1" si="7"/>
        <v>0</v>
      </c>
      <c r="BX34" s="91">
        <f t="shared" ca="1" si="8"/>
        <v>0</v>
      </c>
      <c r="BY34" s="54">
        <f t="shared" ca="1" si="9"/>
        <v>0</v>
      </c>
      <c r="BZ34" s="54">
        <f t="shared" ca="1" si="10"/>
        <v>0</v>
      </c>
      <c r="CA34" s="54">
        <f t="shared" ca="1" si="11"/>
        <v>0</v>
      </c>
      <c r="CB34" s="54">
        <f t="shared" ca="1" si="12"/>
        <v>0</v>
      </c>
      <c r="CC34" s="54">
        <f t="shared" ca="1" si="13"/>
        <v>0</v>
      </c>
      <c r="CD34" s="93">
        <f t="shared" ca="1" si="14"/>
        <v>0</v>
      </c>
      <c r="CE34" s="91" t="e">
        <f t="shared" ca="1" si="74"/>
        <v>#REF!</v>
      </c>
      <c r="CF34" s="46" t="e">
        <f t="shared" ca="1" si="15"/>
        <v>#REF!</v>
      </c>
      <c r="CG34" s="46" t="e">
        <f t="shared" ca="1" si="75"/>
        <v>#REF!</v>
      </c>
      <c r="CH34" s="46" t="e">
        <f t="shared" ca="1" si="16"/>
        <v>#REF!</v>
      </c>
      <c r="CI34" s="46" t="e">
        <f t="shared" ca="1" si="17"/>
        <v>#REF!</v>
      </c>
      <c r="CJ34" s="46" t="e">
        <f t="shared" ca="1" si="18"/>
        <v>#REF!</v>
      </c>
      <c r="CK34" s="46" t="e">
        <f t="shared" ca="1" si="19"/>
        <v>#REF!</v>
      </c>
      <c r="CL34" s="88" t="e">
        <f t="shared" ca="1" si="79"/>
        <v>#REF!</v>
      </c>
      <c r="CM34" s="76" t="e">
        <f t="shared" ca="1" si="80"/>
        <v>#REF!</v>
      </c>
      <c r="CN34" s="76" t="e">
        <f t="shared" ca="1" si="81"/>
        <v>#REF!</v>
      </c>
      <c r="CO34" s="76" t="e">
        <f t="shared" ca="1" si="82"/>
        <v>#REF!</v>
      </c>
      <c r="CP34" s="76" t="e">
        <f t="shared" ca="1" si="83"/>
        <v>#REF!</v>
      </c>
      <c r="CQ34" s="76" t="e">
        <f t="shared" ca="1" si="84"/>
        <v>#REF!</v>
      </c>
      <c r="CR34" s="76" t="e">
        <f t="shared" ca="1" si="85"/>
        <v>#REF!</v>
      </c>
      <c r="CS34" s="76" t="e">
        <f t="shared" ca="1" si="86"/>
        <v>#REF!</v>
      </c>
      <c r="CT34" s="76" t="e">
        <f t="shared" ca="1" si="87"/>
        <v>#REF!</v>
      </c>
      <c r="CU34" s="76" t="e">
        <f t="shared" ca="1" si="88"/>
        <v>#REF!</v>
      </c>
      <c r="CV34" s="76" t="e">
        <f t="shared" ca="1" si="89"/>
        <v>#REF!</v>
      </c>
      <c r="CW34" s="76" t="e">
        <f t="shared" ca="1" si="90"/>
        <v>#REF!</v>
      </c>
      <c r="CX34" s="76" t="e">
        <f t="shared" ca="1" si="91"/>
        <v>#REF!</v>
      </c>
      <c r="CY34" s="76" t="e">
        <f t="shared" ca="1" si="92"/>
        <v>#REF!</v>
      </c>
      <c r="CZ34" s="76" t="e">
        <f t="shared" ca="1" si="93"/>
        <v>#REF!</v>
      </c>
      <c r="DA34" s="76" t="e">
        <f t="shared" ca="1" si="94"/>
        <v>#REF!</v>
      </c>
      <c r="DB34" s="76" t="e">
        <f t="shared" ca="1" si="95"/>
        <v>#REF!</v>
      </c>
      <c r="DC34" s="76" t="e">
        <f t="shared" ca="1" si="96"/>
        <v>#REF!</v>
      </c>
      <c r="DD34" s="76" t="e">
        <f t="shared" ca="1" si="97"/>
        <v>#REF!</v>
      </c>
      <c r="DE34" s="76" t="e">
        <f t="shared" ca="1" si="98"/>
        <v>#REF!</v>
      </c>
      <c r="DF34" s="76" t="e">
        <f t="shared" ca="1" si="99"/>
        <v>#REF!</v>
      </c>
      <c r="DG34" s="76" t="e">
        <f t="shared" ca="1" si="100"/>
        <v>#REF!</v>
      </c>
      <c r="DH34" s="76" t="e">
        <f t="shared" ca="1" si="101"/>
        <v>#REF!</v>
      </c>
      <c r="DI34" s="76" t="e">
        <f t="shared" ca="1" si="102"/>
        <v>#REF!</v>
      </c>
      <c r="DJ34" s="76" t="e">
        <f t="shared" ca="1" si="103"/>
        <v>#REF!</v>
      </c>
      <c r="DK34" s="76" t="e">
        <f t="shared" ca="1" si="104"/>
        <v>#REF!</v>
      </c>
      <c r="DL34" s="76" t="e">
        <f t="shared" ca="1" si="105"/>
        <v>#REF!</v>
      </c>
      <c r="DM34" s="76" t="e">
        <f t="shared" ca="1" si="106"/>
        <v>#REF!</v>
      </c>
      <c r="DN34" s="76" t="e">
        <f t="shared" ca="1" si="107"/>
        <v>#REF!</v>
      </c>
      <c r="DO34" s="76" t="e">
        <f t="shared" ca="1" si="108"/>
        <v>#REF!</v>
      </c>
      <c r="DP34" s="76" t="e">
        <f t="shared" ca="1" si="109"/>
        <v>#REF!</v>
      </c>
      <c r="DQ34" s="76" t="e">
        <f t="shared" ca="1" si="110"/>
        <v>#REF!</v>
      </c>
      <c r="DR34" s="76" t="e">
        <f t="shared" ca="1" si="111"/>
        <v>#REF!</v>
      </c>
      <c r="DS34" s="76" t="e">
        <f t="shared" ca="1" si="112"/>
        <v>#REF!</v>
      </c>
      <c r="DT34" s="76" t="e">
        <f t="shared" ca="1" si="113"/>
        <v>#REF!</v>
      </c>
      <c r="DU34" s="76" t="e">
        <f t="shared" ca="1" si="114"/>
        <v>#REF!</v>
      </c>
      <c r="DV34" s="76" t="e">
        <f t="shared" ca="1" si="115"/>
        <v>#REF!</v>
      </c>
      <c r="DW34" s="76" t="e">
        <f t="shared" ca="1" si="116"/>
        <v>#REF!</v>
      </c>
      <c r="DX34" s="76" t="e">
        <f t="shared" ca="1" si="117"/>
        <v>#REF!</v>
      </c>
      <c r="DY34" s="76" t="e">
        <f t="shared" ca="1" si="118"/>
        <v>#REF!</v>
      </c>
      <c r="DZ34" s="76" t="e">
        <f t="shared" ca="1" si="119"/>
        <v>#REF!</v>
      </c>
      <c r="EA34" s="76" t="e">
        <f t="shared" ca="1" si="120"/>
        <v>#REF!</v>
      </c>
      <c r="EB34" s="76" t="e">
        <f t="shared" ca="1" si="121"/>
        <v>#REF!</v>
      </c>
      <c r="EC34" s="76" t="e">
        <f t="shared" ca="1" si="130"/>
        <v>#REF!</v>
      </c>
      <c r="ED34" s="76" t="e">
        <f t="shared" ca="1" si="122"/>
        <v>#REF!</v>
      </c>
      <c r="EE34" s="76" t="e">
        <f t="shared" ca="1" si="123"/>
        <v>#REF!</v>
      </c>
      <c r="EF34" s="76" t="e">
        <f t="shared" ca="1" si="124"/>
        <v>#REF!</v>
      </c>
      <c r="EG34" s="76" t="e">
        <f t="shared" ca="1" si="125"/>
        <v>#REF!</v>
      </c>
      <c r="EH34" s="76" t="e">
        <f t="shared" ca="1" si="126"/>
        <v>#REF!</v>
      </c>
      <c r="EI34" s="76" t="e">
        <f t="shared" ca="1" si="127"/>
        <v>#REF!</v>
      </c>
      <c r="EJ34" s="76" t="e">
        <f t="shared" ca="1" si="128"/>
        <v>#REF!</v>
      </c>
      <c r="EK34" s="76" t="e">
        <f t="shared" ca="1" si="129"/>
        <v>#REF!</v>
      </c>
    </row>
    <row r="35" spans="1:141" x14ac:dyDescent="0.25">
      <c r="A35" s="46" t="str">
        <f>Графики!A65</f>
        <v>П19.01.17 Повар, кондитер(2013)9 кл., очная</v>
      </c>
      <c r="B35" s="46" t="s">
        <v>320</v>
      </c>
      <c r="C35" s="46" t="s">
        <v>211</v>
      </c>
      <c r="D35" s="64" t="e">
        <f t="shared" ca="1" si="72"/>
        <v>#REF!</v>
      </c>
      <c r="E35" s="46">
        <v>2</v>
      </c>
      <c r="F35" s="72" t="s">
        <v>299</v>
      </c>
      <c r="G35" s="65" t="e">
        <f t="shared" ca="1" si="135"/>
        <v>#REF!</v>
      </c>
      <c r="H35" s="65" t="e">
        <f t="shared" ca="1" si="135"/>
        <v>#REF!</v>
      </c>
      <c r="I35" s="65" t="e">
        <f t="shared" ca="1" si="135"/>
        <v>#REF!</v>
      </c>
      <c r="J35" s="65" t="e">
        <f t="shared" ca="1" si="135"/>
        <v>#REF!</v>
      </c>
      <c r="K35" s="65" t="e">
        <f t="shared" ca="1" si="135"/>
        <v>#REF!</v>
      </c>
      <c r="L35" s="65" t="e">
        <f t="shared" ca="1" si="135"/>
        <v>#REF!</v>
      </c>
      <c r="M35" s="65" t="e">
        <f t="shared" ca="1" si="135"/>
        <v>#REF!</v>
      </c>
      <c r="N35" s="65" t="e">
        <f t="shared" ca="1" si="135"/>
        <v>#REF!</v>
      </c>
      <c r="O35" s="65" t="e">
        <f t="shared" ca="1" si="135"/>
        <v>#REF!</v>
      </c>
      <c r="P35" s="65" t="e">
        <f t="shared" ca="1" si="135"/>
        <v>#REF!</v>
      </c>
      <c r="Q35" s="65" t="e">
        <f t="shared" ca="1" si="135"/>
        <v>#REF!</v>
      </c>
      <c r="R35" s="65" t="e">
        <f t="shared" ca="1" si="135"/>
        <v>#REF!</v>
      </c>
      <c r="S35" s="65" t="e">
        <f t="shared" ca="1" si="135"/>
        <v>#REF!</v>
      </c>
      <c r="T35" s="65" t="e">
        <f t="shared" ca="1" si="135"/>
        <v>#REF!</v>
      </c>
      <c r="U35" s="65" t="e">
        <f t="shared" ca="1" si="135"/>
        <v>#REF!</v>
      </c>
      <c r="V35" s="65" t="e">
        <f t="shared" ca="1" si="135"/>
        <v>#REF!</v>
      </c>
      <c r="W35" s="65" t="e">
        <f t="shared" ca="1" si="132"/>
        <v>#REF!</v>
      </c>
      <c r="X35" s="65" t="e">
        <f t="shared" ca="1" si="132"/>
        <v>#REF!</v>
      </c>
      <c r="Y35" s="65" t="e">
        <f t="shared" ca="1" si="132"/>
        <v>#REF!</v>
      </c>
      <c r="Z35" s="65" t="e">
        <f t="shared" ca="1" si="132"/>
        <v>#REF!</v>
      </c>
      <c r="AA35" s="65" t="e">
        <f t="shared" ca="1" si="132"/>
        <v>#REF!</v>
      </c>
      <c r="AB35" s="65" t="e">
        <f t="shared" ca="1" si="132"/>
        <v>#REF!</v>
      </c>
      <c r="AC35" s="65" t="e">
        <f t="shared" ca="1" si="132"/>
        <v>#REF!</v>
      </c>
      <c r="AD35" s="65" t="e">
        <f t="shared" ca="1" si="132"/>
        <v>#REF!</v>
      </c>
      <c r="AE35" s="65" t="e">
        <f t="shared" ca="1" si="132"/>
        <v>#REF!</v>
      </c>
      <c r="AF35" s="65" t="e">
        <f t="shared" ca="1" si="132"/>
        <v>#REF!</v>
      </c>
      <c r="AG35" s="65" t="e">
        <f t="shared" ca="1" si="132"/>
        <v>#REF!</v>
      </c>
      <c r="AH35" s="65" t="e">
        <f t="shared" ca="1" si="133"/>
        <v>#REF!</v>
      </c>
      <c r="AI35" s="65" t="e">
        <f t="shared" ca="1" si="133"/>
        <v>#REF!</v>
      </c>
      <c r="AJ35" s="65" t="e">
        <f t="shared" ca="1" si="133"/>
        <v>#REF!</v>
      </c>
      <c r="AK35" s="65" t="e">
        <f t="shared" ca="1" si="133"/>
        <v>#REF!</v>
      </c>
      <c r="AL35" s="65" t="e">
        <f t="shared" ca="1" si="133"/>
        <v>#REF!</v>
      </c>
      <c r="AM35" s="65" t="e">
        <f t="shared" ca="1" si="133"/>
        <v>#REF!</v>
      </c>
      <c r="AN35" s="65" t="e">
        <f t="shared" ca="1" si="133"/>
        <v>#REF!</v>
      </c>
      <c r="AO35" s="65" t="e">
        <f t="shared" ca="1" si="133"/>
        <v>#REF!</v>
      </c>
      <c r="AP35" s="65" t="e">
        <f t="shared" ca="1" si="133"/>
        <v>#REF!</v>
      </c>
      <c r="AQ35" s="65" t="e">
        <f t="shared" ca="1" si="133"/>
        <v>#REF!</v>
      </c>
      <c r="AR35" s="65" t="e">
        <f t="shared" ca="1" si="133"/>
        <v>#REF!</v>
      </c>
      <c r="AS35" s="65" t="e">
        <f t="shared" ca="1" si="133"/>
        <v>#REF!</v>
      </c>
      <c r="AT35" s="65" t="e">
        <f t="shared" ca="1" si="133"/>
        <v>#REF!</v>
      </c>
      <c r="AU35" s="65" t="e">
        <f t="shared" ca="1" si="133"/>
        <v>#REF!</v>
      </c>
      <c r="AV35" s="65" t="e">
        <f t="shared" ca="1" si="133"/>
        <v>#REF!</v>
      </c>
      <c r="AW35" s="65" t="e">
        <f t="shared" ca="1" si="133"/>
        <v>#REF!</v>
      </c>
      <c r="AX35" s="65" t="e">
        <f t="shared" ca="1" si="134"/>
        <v>#REF!</v>
      </c>
      <c r="AY35" s="65" t="e">
        <f t="shared" ca="1" si="134"/>
        <v>#REF!</v>
      </c>
      <c r="AZ35" s="65" t="e">
        <f t="shared" ca="1" si="134"/>
        <v>#REF!</v>
      </c>
      <c r="BA35" s="65" t="e">
        <f t="shared" ca="1" si="134"/>
        <v>#REF!</v>
      </c>
      <c r="BB35" s="65" t="e">
        <f t="shared" ca="1" si="77"/>
        <v>#REF!</v>
      </c>
      <c r="BC35" s="65" t="e">
        <f t="shared" ca="1" si="136"/>
        <v>#REF!</v>
      </c>
      <c r="BD35" s="65" t="e">
        <f t="shared" ca="1" si="136"/>
        <v>#REF!</v>
      </c>
      <c r="BE35" s="65" t="e">
        <f t="shared" ca="1" si="136"/>
        <v>#REF!</v>
      </c>
      <c r="BF35" s="65" t="e">
        <f t="shared" ca="1" si="136"/>
        <v>#REF!</v>
      </c>
      <c r="BG35" s="65" t="e">
        <f t="shared" ca="1" si="136"/>
        <v>#REF!</v>
      </c>
      <c r="BH35" s="65" t="e">
        <f t="shared" ca="1" si="136"/>
        <v>#REF!</v>
      </c>
      <c r="BI35" s="65" t="e">
        <f t="shared" ca="1" si="136"/>
        <v>#REF!</v>
      </c>
      <c r="BJ35" s="65" t="e">
        <f t="shared" ca="1" si="136"/>
        <v>#REF!</v>
      </c>
      <c r="BK35" s="65" t="e">
        <f t="shared" ca="1" si="136"/>
        <v>#REF!</v>
      </c>
      <c r="BL35" s="65" t="e">
        <f t="shared" ca="1" si="136"/>
        <v>#REF!</v>
      </c>
      <c r="BM35" s="65" t="e">
        <f t="shared" ca="1" si="136"/>
        <v>#REF!</v>
      </c>
      <c r="BN35" s="65" t="e">
        <f t="shared" ca="1" si="136"/>
        <v>#REF!</v>
      </c>
      <c r="BO35" s="65" t="e">
        <f t="shared" ca="1" si="136"/>
        <v>#REF!</v>
      </c>
      <c r="BP35" s="89">
        <v>20</v>
      </c>
      <c r="BQ35" s="46">
        <f t="shared" ref="BQ35:BQ66" ca="1" si="137">COUNTIF(OFFSET($CL35,0,0,1,$BP35-1),"")+COUNTIF(OFFSET($CL35,0,0,1,$BP35-1),"|*")/2+COUNTIF(OFFSET($CL35,0,0,1,$BP35-1),"*|")/2+COUNTIF(OFFSET($CL35,0,0,1,$BP35-1),"у")+COUNTIF(OFFSET($CL35,0,0,1,$BP35-1),"п")</f>
        <v>0</v>
      </c>
      <c r="BR35" s="54">
        <f t="shared" ref="BR35:BR66" ca="1" si="138">COUNTIF(OFFSET($CL35,0,0,1,$BP35-1),"УП*")+COUNTIF(OFFSET($CL35,0,0,1,$BP35-1),"*|УП*")/2-COUNTIF(OFFSET($CL35,0,0,1,$BP35-1),"УП*|*")/2</f>
        <v>0</v>
      </c>
      <c r="BS35" s="54">
        <f t="shared" ref="BS35:BS66" ca="1" si="139">COUNTIF(OFFSET($CL35,0,0,1,$BP35-1),"ПП*")+COUNTIF(OFFSET($CL35,0,0,1,$BP35-1),"*|ПП*")/2-COUNTIF(OFFSET($CL35,0,0,1,$BP35-1),"ПП*|*")/2</f>
        <v>0</v>
      </c>
      <c r="BT35" s="54">
        <f t="shared" ref="BT35:BT66" ca="1" si="140">COUNTIF(OFFSET($CL35,0,0,1,$BP35-1),"С*")+COUNTIF(OFFSET($CL35,0,0,1,$BP35-1),"*|С*")/2-COUNTIF(OFFSET($CL35,0,0,1,$BP35-1),"С*|*")/2</f>
        <v>0</v>
      </c>
      <c r="BU35" s="54">
        <f t="shared" ref="BU35:BU66" ca="1" si="141">COUNTIF(OFFSET($CL35,0,0,1,$BP35-1),"Д")</f>
        <v>0</v>
      </c>
      <c r="BV35" s="54">
        <f t="shared" ref="BV35:BV66" ca="1" si="142">COUNTIF(OFFSET($CL35,0,0,1,$BP35-1),"ГИА")</f>
        <v>0</v>
      </c>
      <c r="BW35" s="92">
        <f t="shared" ref="BW35:BW66" ca="1" si="143">COUNTIF(OFFSET($CL35,0,0,1,$BP35-1),"К")+COUNTIF(OFFSET($CL35,0,0,1,$BP35-1),"*|К")/2+COUNTIF(OFFSET($CL35,0,0,1,$BP35-1),"К|*")/2</f>
        <v>0</v>
      </c>
      <c r="BX35" s="91">
        <f t="shared" ref="BX35:BX66" ca="1" si="144">COUNTIF(OFFSET($CL35,0,$BP35-1,1,53-$BP35),"")+COUNTIF(OFFSET($CL35,0,$BP35-1,1,53-$BP35),"|*")/2+COUNTIF(OFFSET($CL35,0,$BP35-1,1,53-$BP35),"*|")/2+COUNTIF(OFFSET($CL35,0,$BP35-1,1,53-$BP35),"у")+COUNTIF(OFFSET($CL35,0,$BP35-1,1,53-$BP35),"п")</f>
        <v>0</v>
      </c>
      <c r="BY35" s="54">
        <f t="shared" ref="BY35:BY66" ca="1" si="145">COUNTIF(OFFSET($CL35,0,$BP35-1,1,53-$BP35),"УП*")+COUNTIF(OFFSET($CL35,0,$BP35-1,1,53-$BP35),"*|УП*")/2-COUNTIF(OFFSET($CL35,0,$BP35-1,1,53-$BP35),"УП*|*")/2</f>
        <v>0</v>
      </c>
      <c r="BZ35" s="54">
        <f t="shared" ref="BZ35:BZ66" ca="1" si="146">COUNTIF(OFFSET($CL35,0,$BP35-1,1,53-$BP35),"ПП*")+COUNTIF(OFFSET($CL35,0,$BP35-1,1,53-$BP35),"*|ПП*")/2-COUNTIF(OFFSET($CL35,0,$BP35-1,1,53-$BP35),"ПП*|*")/2</f>
        <v>0</v>
      </c>
      <c r="CA35" s="54">
        <f t="shared" ref="CA35:CA66" ca="1" si="147">COUNTIF(OFFSET($CL35,0,$BP35-1,1,53-$BP35),"С*")+COUNTIF(OFFSET($CL35,0,$BP35-1,1,53-$BP35),"*|С*")/2-COUNTIF(OFFSET($CL35,0,$BP35-1,1,53-$BP35),"С*|*")/2</f>
        <v>0</v>
      </c>
      <c r="CB35" s="54">
        <f t="shared" ref="CB35:CB66" ca="1" si="148">COUNTIF(OFFSET($CL35,0,$BP35-1,1,53-$BP35),"Д")</f>
        <v>0</v>
      </c>
      <c r="CC35" s="54">
        <f t="shared" ref="CC35:CC66" ca="1" si="149">COUNTIF(OFFSET($CL35,0,$BP35-1,1,53-$BP35),"ГИА")</f>
        <v>0</v>
      </c>
      <c r="CD35" s="93">
        <f t="shared" ref="CD35:CD66" ca="1" si="150">COUNTIF(OFFSET($CL35,0,$BP35-1,1,53-$BP35),"К")+COUNTIF(OFFSET($CL35,0,$BP35-1,1,53-$BP35),"*|К")/2+COUNTIF(OFFSET($CL35,0,$BP35-1,1,53-$BP35),"К|*")/2</f>
        <v>0</v>
      </c>
      <c r="CE35" s="91" t="e">
        <f t="shared" ref="CE35:CE66" ca="1" si="151">IF(BQ35+BX35=BG35,BQ35+BX35,"ОШ!")</f>
        <v>#REF!</v>
      </c>
      <c r="CF35" s="46" t="e">
        <f t="shared" ref="CF35:CF66" ca="1" si="152">IF(BR35+BY35=BH35,BR35+BY35,"ОШ!")</f>
        <v>#REF!</v>
      </c>
      <c r="CG35" s="46" t="e">
        <f t="shared" ca="1" si="75"/>
        <v>#REF!</v>
      </c>
      <c r="CH35" s="46" t="e">
        <f t="shared" ref="CH35:CH66" ca="1" si="153">IF(BT35+CA35=BK35,BT35+CA35,"ОШ!")</f>
        <v>#REF!</v>
      </c>
      <c r="CI35" s="46" t="e">
        <f t="shared" ref="CI35:CI66" ca="1" si="154">IF(BU35+CB35=BL35,BU35+CB35,"ОШ!")</f>
        <v>#REF!</v>
      </c>
      <c r="CJ35" s="46" t="e">
        <f t="shared" ref="CJ35:CJ66" ca="1" si="155">IF(BV35+CC35=BM35,BV35+CC35,"ОШ!")</f>
        <v>#REF!</v>
      </c>
      <c r="CK35" s="46" t="e">
        <f t="shared" ref="CK35:CK66" ca="1" si="156">IF(BW35+CD35=BN35,BW35+CD35,"ОШ!")</f>
        <v>#REF!</v>
      </c>
      <c r="CL35" s="88" t="e">
        <f t="shared" ca="1" si="79"/>
        <v>#REF!</v>
      </c>
      <c r="CM35" s="76" t="e">
        <f t="shared" ca="1" si="80"/>
        <v>#REF!</v>
      </c>
      <c r="CN35" s="76" t="e">
        <f t="shared" ca="1" si="81"/>
        <v>#REF!</v>
      </c>
      <c r="CO35" s="76" t="e">
        <f t="shared" ca="1" si="82"/>
        <v>#REF!</v>
      </c>
      <c r="CP35" s="76" t="e">
        <f t="shared" ca="1" si="83"/>
        <v>#REF!</v>
      </c>
      <c r="CQ35" s="76" t="e">
        <f t="shared" ca="1" si="84"/>
        <v>#REF!</v>
      </c>
      <c r="CR35" s="76" t="e">
        <f t="shared" ca="1" si="85"/>
        <v>#REF!</v>
      </c>
      <c r="CS35" s="76" t="e">
        <f t="shared" ca="1" si="86"/>
        <v>#REF!</v>
      </c>
      <c r="CT35" s="76" t="e">
        <f t="shared" ca="1" si="87"/>
        <v>#REF!</v>
      </c>
      <c r="CU35" s="76" t="e">
        <f t="shared" ca="1" si="88"/>
        <v>#REF!</v>
      </c>
      <c r="CV35" s="76" t="e">
        <f t="shared" ca="1" si="89"/>
        <v>#REF!</v>
      </c>
      <c r="CW35" s="76" t="e">
        <f t="shared" ca="1" si="90"/>
        <v>#REF!</v>
      </c>
      <c r="CX35" s="76" t="e">
        <f t="shared" ca="1" si="91"/>
        <v>#REF!</v>
      </c>
      <c r="CY35" s="76" t="e">
        <f t="shared" ca="1" si="92"/>
        <v>#REF!</v>
      </c>
      <c r="CZ35" s="76" t="e">
        <f t="shared" ca="1" si="93"/>
        <v>#REF!</v>
      </c>
      <c r="DA35" s="76" t="e">
        <f t="shared" ca="1" si="94"/>
        <v>#REF!</v>
      </c>
      <c r="DB35" s="76" t="e">
        <f t="shared" ca="1" si="95"/>
        <v>#REF!</v>
      </c>
      <c r="DC35" s="76" t="e">
        <f t="shared" ca="1" si="96"/>
        <v>#REF!</v>
      </c>
      <c r="DD35" s="76" t="e">
        <f t="shared" ca="1" si="97"/>
        <v>#REF!</v>
      </c>
      <c r="DE35" s="76" t="e">
        <f t="shared" ca="1" si="98"/>
        <v>#REF!</v>
      </c>
      <c r="DF35" s="76" t="e">
        <f t="shared" ca="1" si="99"/>
        <v>#REF!</v>
      </c>
      <c r="DG35" s="76" t="e">
        <f t="shared" ca="1" si="100"/>
        <v>#REF!</v>
      </c>
      <c r="DH35" s="76" t="e">
        <f t="shared" ca="1" si="101"/>
        <v>#REF!</v>
      </c>
      <c r="DI35" s="76" t="e">
        <f t="shared" ca="1" si="102"/>
        <v>#REF!</v>
      </c>
      <c r="DJ35" s="76" t="e">
        <f t="shared" ca="1" si="103"/>
        <v>#REF!</v>
      </c>
      <c r="DK35" s="76" t="e">
        <f t="shared" ca="1" si="104"/>
        <v>#REF!</v>
      </c>
      <c r="DL35" s="76" t="e">
        <f t="shared" ca="1" si="105"/>
        <v>#REF!</v>
      </c>
      <c r="DM35" s="76" t="e">
        <f t="shared" ca="1" si="106"/>
        <v>#REF!</v>
      </c>
      <c r="DN35" s="76" t="e">
        <f t="shared" ca="1" si="107"/>
        <v>#REF!</v>
      </c>
      <c r="DO35" s="76" t="e">
        <f t="shared" ca="1" si="108"/>
        <v>#REF!</v>
      </c>
      <c r="DP35" s="76" t="e">
        <f t="shared" ca="1" si="109"/>
        <v>#REF!</v>
      </c>
      <c r="DQ35" s="76" t="e">
        <f t="shared" ca="1" si="110"/>
        <v>#REF!</v>
      </c>
      <c r="DR35" s="76" t="e">
        <f t="shared" ca="1" si="111"/>
        <v>#REF!</v>
      </c>
      <c r="DS35" s="76" t="e">
        <f t="shared" ca="1" si="112"/>
        <v>#REF!</v>
      </c>
      <c r="DT35" s="76" t="e">
        <f t="shared" ca="1" si="113"/>
        <v>#REF!</v>
      </c>
      <c r="DU35" s="76" t="e">
        <f t="shared" ca="1" si="114"/>
        <v>#REF!</v>
      </c>
      <c r="DV35" s="76" t="e">
        <f t="shared" ca="1" si="115"/>
        <v>#REF!</v>
      </c>
      <c r="DW35" s="76" t="e">
        <f t="shared" ca="1" si="116"/>
        <v>#REF!</v>
      </c>
      <c r="DX35" s="76" t="e">
        <f t="shared" ca="1" si="117"/>
        <v>#REF!</v>
      </c>
      <c r="DY35" s="76" t="e">
        <f t="shared" ca="1" si="118"/>
        <v>#REF!</v>
      </c>
      <c r="DZ35" s="76" t="e">
        <f t="shared" ca="1" si="119"/>
        <v>#REF!</v>
      </c>
      <c r="EA35" s="76" t="e">
        <f t="shared" ca="1" si="120"/>
        <v>#REF!</v>
      </c>
      <c r="EB35" s="76" t="e">
        <f t="shared" ca="1" si="121"/>
        <v>#REF!</v>
      </c>
      <c r="EC35" s="76" t="e">
        <f t="shared" ca="1" si="130"/>
        <v>#REF!</v>
      </c>
      <c r="ED35" s="76" t="e">
        <f t="shared" ca="1" si="122"/>
        <v>#REF!</v>
      </c>
      <c r="EE35" s="76" t="e">
        <f t="shared" ca="1" si="123"/>
        <v>#REF!</v>
      </c>
      <c r="EF35" s="76" t="e">
        <f t="shared" ca="1" si="124"/>
        <v>#REF!</v>
      </c>
      <c r="EG35" s="76" t="e">
        <f t="shared" ca="1" si="125"/>
        <v>#REF!</v>
      </c>
      <c r="EH35" s="76" t="e">
        <f t="shared" ca="1" si="126"/>
        <v>#REF!</v>
      </c>
      <c r="EI35" s="76" t="e">
        <f t="shared" ca="1" si="127"/>
        <v>#REF!</v>
      </c>
      <c r="EJ35" s="76" t="e">
        <f t="shared" ca="1" si="128"/>
        <v>#REF!</v>
      </c>
      <c r="EK35" s="76" t="e">
        <f t="shared" ca="1" si="129"/>
        <v>#REF!</v>
      </c>
    </row>
    <row r="36" spans="1:141" x14ac:dyDescent="0.25">
      <c r="A36" s="46" t="str">
        <f>Графики!A65</f>
        <v>П19.01.17 Повар, кондитер(2013)9 кл., очная</v>
      </c>
      <c r="B36" s="46" t="s">
        <v>320</v>
      </c>
      <c r="C36" s="46" t="s">
        <v>211</v>
      </c>
      <c r="D36" s="64" t="e">
        <f t="shared" ca="1" si="72"/>
        <v>#REF!</v>
      </c>
      <c r="E36" s="46">
        <v>2</v>
      </c>
      <c r="F36" s="72" t="s">
        <v>300</v>
      </c>
      <c r="G36" s="65" t="e">
        <f t="shared" ca="1" si="135"/>
        <v>#REF!</v>
      </c>
      <c r="H36" s="65" t="e">
        <f t="shared" ca="1" si="135"/>
        <v>#REF!</v>
      </c>
      <c r="I36" s="65" t="e">
        <f t="shared" ca="1" si="135"/>
        <v>#REF!</v>
      </c>
      <c r="J36" s="65" t="e">
        <f t="shared" ca="1" si="135"/>
        <v>#REF!</v>
      </c>
      <c r="K36" s="65" t="e">
        <f t="shared" ca="1" si="135"/>
        <v>#REF!</v>
      </c>
      <c r="L36" s="65" t="e">
        <f t="shared" ca="1" si="135"/>
        <v>#REF!</v>
      </c>
      <c r="M36" s="65" t="e">
        <f t="shared" ca="1" si="135"/>
        <v>#REF!</v>
      </c>
      <c r="N36" s="65" t="e">
        <f t="shared" ca="1" si="135"/>
        <v>#REF!</v>
      </c>
      <c r="O36" s="65" t="e">
        <f t="shared" ca="1" si="135"/>
        <v>#REF!</v>
      </c>
      <c r="P36" s="65" t="e">
        <f t="shared" ca="1" si="135"/>
        <v>#REF!</v>
      </c>
      <c r="Q36" s="65" t="e">
        <f t="shared" ca="1" si="135"/>
        <v>#REF!</v>
      </c>
      <c r="R36" s="65" t="e">
        <f t="shared" ca="1" si="135"/>
        <v>#REF!</v>
      </c>
      <c r="S36" s="65" t="e">
        <f t="shared" ca="1" si="135"/>
        <v>#REF!</v>
      </c>
      <c r="T36" s="65" t="e">
        <f t="shared" ca="1" si="135"/>
        <v>#REF!</v>
      </c>
      <c r="U36" s="65" t="e">
        <f t="shared" ca="1" si="135"/>
        <v>#REF!</v>
      </c>
      <c r="V36" s="65" t="e">
        <f t="shared" ca="1" si="135"/>
        <v>#REF!</v>
      </c>
      <c r="W36" s="65" t="e">
        <f t="shared" ca="1" si="132"/>
        <v>#REF!</v>
      </c>
      <c r="X36" s="65" t="e">
        <f t="shared" ca="1" si="132"/>
        <v>#REF!</v>
      </c>
      <c r="Y36" s="65" t="e">
        <f t="shared" ca="1" si="132"/>
        <v>#REF!</v>
      </c>
      <c r="Z36" s="65" t="e">
        <f t="shared" ca="1" si="132"/>
        <v>#REF!</v>
      </c>
      <c r="AA36" s="65" t="e">
        <f t="shared" ca="1" si="132"/>
        <v>#REF!</v>
      </c>
      <c r="AB36" s="65" t="e">
        <f t="shared" ca="1" si="132"/>
        <v>#REF!</v>
      </c>
      <c r="AC36" s="65" t="e">
        <f t="shared" ca="1" si="132"/>
        <v>#REF!</v>
      </c>
      <c r="AD36" s="65" t="e">
        <f t="shared" ca="1" si="132"/>
        <v>#REF!</v>
      </c>
      <c r="AE36" s="65" t="e">
        <f t="shared" ca="1" si="132"/>
        <v>#REF!</v>
      </c>
      <c r="AF36" s="65" t="e">
        <f t="shared" ca="1" si="132"/>
        <v>#REF!</v>
      </c>
      <c r="AG36" s="65" t="e">
        <f t="shared" ca="1" si="132"/>
        <v>#REF!</v>
      </c>
      <c r="AH36" s="65" t="e">
        <f t="shared" ca="1" si="133"/>
        <v>#REF!</v>
      </c>
      <c r="AI36" s="65" t="e">
        <f t="shared" ca="1" si="133"/>
        <v>#REF!</v>
      </c>
      <c r="AJ36" s="65" t="e">
        <f t="shared" ca="1" si="133"/>
        <v>#REF!</v>
      </c>
      <c r="AK36" s="65" t="e">
        <f t="shared" ca="1" si="133"/>
        <v>#REF!</v>
      </c>
      <c r="AL36" s="65" t="e">
        <f t="shared" ca="1" si="133"/>
        <v>#REF!</v>
      </c>
      <c r="AM36" s="65" t="e">
        <f t="shared" ca="1" si="133"/>
        <v>#REF!</v>
      </c>
      <c r="AN36" s="65" t="e">
        <f t="shared" ca="1" si="133"/>
        <v>#REF!</v>
      </c>
      <c r="AO36" s="65" t="e">
        <f t="shared" ca="1" si="133"/>
        <v>#REF!</v>
      </c>
      <c r="AP36" s="65" t="e">
        <f t="shared" ca="1" si="133"/>
        <v>#REF!</v>
      </c>
      <c r="AQ36" s="65" t="e">
        <f t="shared" ca="1" si="133"/>
        <v>#REF!</v>
      </c>
      <c r="AR36" s="65" t="e">
        <f t="shared" ca="1" si="133"/>
        <v>#REF!</v>
      </c>
      <c r="AS36" s="65" t="e">
        <f t="shared" ca="1" si="133"/>
        <v>#REF!</v>
      </c>
      <c r="AT36" s="65" t="e">
        <f t="shared" ca="1" si="133"/>
        <v>#REF!</v>
      </c>
      <c r="AU36" s="65" t="e">
        <f t="shared" ca="1" si="133"/>
        <v>#REF!</v>
      </c>
      <c r="AV36" s="65" t="e">
        <f t="shared" ca="1" si="133"/>
        <v>#REF!</v>
      </c>
      <c r="AW36" s="65" t="e">
        <f t="shared" ca="1" si="133"/>
        <v>#REF!</v>
      </c>
      <c r="AX36" s="65" t="e">
        <f t="shared" ca="1" si="134"/>
        <v>#REF!</v>
      </c>
      <c r="AY36" s="65" t="e">
        <f t="shared" ca="1" si="134"/>
        <v>#REF!</v>
      </c>
      <c r="AZ36" s="65" t="e">
        <f t="shared" ca="1" si="134"/>
        <v>#REF!</v>
      </c>
      <c r="BA36" s="65" t="e">
        <f t="shared" ca="1" si="134"/>
        <v>#REF!</v>
      </c>
      <c r="BB36" s="65" t="e">
        <f t="shared" ca="1" si="77"/>
        <v>#REF!</v>
      </c>
      <c r="BC36" s="65" t="e">
        <f t="shared" ca="1" si="136"/>
        <v>#REF!</v>
      </c>
      <c r="BD36" s="65" t="e">
        <f t="shared" ca="1" si="136"/>
        <v>#REF!</v>
      </c>
      <c r="BE36" s="65" t="e">
        <f t="shared" ca="1" si="136"/>
        <v>#REF!</v>
      </c>
      <c r="BF36" s="65" t="e">
        <f t="shared" ca="1" si="136"/>
        <v>#REF!</v>
      </c>
      <c r="BG36" s="65" t="e">
        <f t="shared" ca="1" si="136"/>
        <v>#REF!</v>
      </c>
      <c r="BH36" s="65" t="e">
        <f t="shared" ca="1" si="136"/>
        <v>#REF!</v>
      </c>
      <c r="BI36" s="65" t="e">
        <f t="shared" ca="1" si="136"/>
        <v>#REF!</v>
      </c>
      <c r="BJ36" s="65" t="e">
        <f t="shared" ca="1" si="136"/>
        <v>#REF!</v>
      </c>
      <c r="BK36" s="65" t="e">
        <f t="shared" ca="1" si="136"/>
        <v>#REF!</v>
      </c>
      <c r="BL36" s="65" t="e">
        <f t="shared" ca="1" si="136"/>
        <v>#REF!</v>
      </c>
      <c r="BM36" s="65" t="e">
        <f t="shared" ca="1" si="136"/>
        <v>#REF!</v>
      </c>
      <c r="BN36" s="65" t="e">
        <f t="shared" ca="1" si="136"/>
        <v>#REF!</v>
      </c>
      <c r="BO36" s="65" t="e">
        <f t="shared" ca="1" si="136"/>
        <v>#REF!</v>
      </c>
      <c r="BP36" s="89">
        <v>20</v>
      </c>
      <c r="BQ36" s="46">
        <f t="shared" ca="1" si="137"/>
        <v>0</v>
      </c>
      <c r="BR36" s="54">
        <f t="shared" ca="1" si="138"/>
        <v>0</v>
      </c>
      <c r="BS36" s="54">
        <f t="shared" ca="1" si="139"/>
        <v>0</v>
      </c>
      <c r="BT36" s="54">
        <f t="shared" ca="1" si="140"/>
        <v>0</v>
      </c>
      <c r="BU36" s="54">
        <f t="shared" ca="1" si="141"/>
        <v>0</v>
      </c>
      <c r="BV36" s="54">
        <f t="shared" ca="1" si="142"/>
        <v>0</v>
      </c>
      <c r="BW36" s="92">
        <f t="shared" ca="1" si="143"/>
        <v>0</v>
      </c>
      <c r="BX36" s="91">
        <f t="shared" ca="1" si="144"/>
        <v>0</v>
      </c>
      <c r="BY36" s="54">
        <f t="shared" ca="1" si="145"/>
        <v>0</v>
      </c>
      <c r="BZ36" s="54">
        <f t="shared" ca="1" si="146"/>
        <v>0</v>
      </c>
      <c r="CA36" s="54">
        <f t="shared" ca="1" si="147"/>
        <v>0</v>
      </c>
      <c r="CB36" s="54">
        <f t="shared" ca="1" si="148"/>
        <v>0</v>
      </c>
      <c r="CC36" s="54">
        <f t="shared" ca="1" si="149"/>
        <v>0</v>
      </c>
      <c r="CD36" s="93">
        <f t="shared" ca="1" si="150"/>
        <v>0</v>
      </c>
      <c r="CE36" s="91" t="e">
        <f t="shared" ca="1" si="151"/>
        <v>#REF!</v>
      </c>
      <c r="CF36" s="46" t="e">
        <f t="shared" ca="1" si="152"/>
        <v>#REF!</v>
      </c>
      <c r="CG36" s="46" t="e">
        <f t="shared" ca="1" si="75"/>
        <v>#REF!</v>
      </c>
      <c r="CH36" s="46" t="e">
        <f t="shared" ca="1" si="153"/>
        <v>#REF!</v>
      </c>
      <c r="CI36" s="46" t="e">
        <f t="shared" ca="1" si="154"/>
        <v>#REF!</v>
      </c>
      <c r="CJ36" s="46" t="e">
        <f t="shared" ca="1" si="155"/>
        <v>#REF!</v>
      </c>
      <c r="CK36" s="46" t="e">
        <f t="shared" ca="1" si="156"/>
        <v>#REF!</v>
      </c>
      <c r="CL36" s="88" t="e">
        <f t="shared" ca="1" si="79"/>
        <v>#REF!</v>
      </c>
      <c r="CM36" s="76" t="e">
        <f t="shared" ca="1" si="80"/>
        <v>#REF!</v>
      </c>
      <c r="CN36" s="76" t="e">
        <f t="shared" ca="1" si="81"/>
        <v>#REF!</v>
      </c>
      <c r="CO36" s="76" t="e">
        <f t="shared" ca="1" si="82"/>
        <v>#REF!</v>
      </c>
      <c r="CP36" s="76" t="e">
        <f t="shared" ca="1" si="83"/>
        <v>#REF!</v>
      </c>
      <c r="CQ36" s="76" t="e">
        <f t="shared" ca="1" si="84"/>
        <v>#REF!</v>
      </c>
      <c r="CR36" s="76" t="e">
        <f t="shared" ca="1" si="85"/>
        <v>#REF!</v>
      </c>
      <c r="CS36" s="76" t="e">
        <f t="shared" ca="1" si="86"/>
        <v>#REF!</v>
      </c>
      <c r="CT36" s="76" t="e">
        <f t="shared" ca="1" si="87"/>
        <v>#REF!</v>
      </c>
      <c r="CU36" s="76" t="e">
        <f t="shared" ca="1" si="88"/>
        <v>#REF!</v>
      </c>
      <c r="CV36" s="76" t="e">
        <f t="shared" ca="1" si="89"/>
        <v>#REF!</v>
      </c>
      <c r="CW36" s="76" t="e">
        <f t="shared" ca="1" si="90"/>
        <v>#REF!</v>
      </c>
      <c r="CX36" s="76" t="e">
        <f t="shared" ca="1" si="91"/>
        <v>#REF!</v>
      </c>
      <c r="CY36" s="76" t="e">
        <f t="shared" ca="1" si="92"/>
        <v>#REF!</v>
      </c>
      <c r="CZ36" s="76" t="e">
        <f t="shared" ca="1" si="93"/>
        <v>#REF!</v>
      </c>
      <c r="DA36" s="76" t="e">
        <f t="shared" ca="1" si="94"/>
        <v>#REF!</v>
      </c>
      <c r="DB36" s="76" t="e">
        <f t="shared" ca="1" si="95"/>
        <v>#REF!</v>
      </c>
      <c r="DC36" s="76" t="e">
        <f t="shared" ca="1" si="96"/>
        <v>#REF!</v>
      </c>
      <c r="DD36" s="76" t="e">
        <f t="shared" ca="1" si="97"/>
        <v>#REF!</v>
      </c>
      <c r="DE36" s="76" t="e">
        <f t="shared" ca="1" si="98"/>
        <v>#REF!</v>
      </c>
      <c r="DF36" s="76" t="e">
        <f t="shared" ca="1" si="99"/>
        <v>#REF!</v>
      </c>
      <c r="DG36" s="76" t="e">
        <f t="shared" ca="1" si="100"/>
        <v>#REF!</v>
      </c>
      <c r="DH36" s="76" t="e">
        <f t="shared" ca="1" si="101"/>
        <v>#REF!</v>
      </c>
      <c r="DI36" s="76" t="e">
        <f t="shared" ca="1" si="102"/>
        <v>#REF!</v>
      </c>
      <c r="DJ36" s="76" t="e">
        <f t="shared" ca="1" si="103"/>
        <v>#REF!</v>
      </c>
      <c r="DK36" s="76" t="e">
        <f t="shared" ca="1" si="104"/>
        <v>#REF!</v>
      </c>
      <c r="DL36" s="76" t="e">
        <f t="shared" ca="1" si="105"/>
        <v>#REF!</v>
      </c>
      <c r="DM36" s="76" t="e">
        <f t="shared" ca="1" si="106"/>
        <v>#REF!</v>
      </c>
      <c r="DN36" s="76" t="e">
        <f t="shared" ca="1" si="107"/>
        <v>#REF!</v>
      </c>
      <c r="DO36" s="76" t="e">
        <f t="shared" ca="1" si="108"/>
        <v>#REF!</v>
      </c>
      <c r="DP36" s="76" t="e">
        <f t="shared" ca="1" si="109"/>
        <v>#REF!</v>
      </c>
      <c r="DQ36" s="76" t="e">
        <f t="shared" ca="1" si="110"/>
        <v>#REF!</v>
      </c>
      <c r="DR36" s="76" t="e">
        <f t="shared" ca="1" si="111"/>
        <v>#REF!</v>
      </c>
      <c r="DS36" s="76" t="e">
        <f t="shared" ca="1" si="112"/>
        <v>#REF!</v>
      </c>
      <c r="DT36" s="76" t="e">
        <f t="shared" ca="1" si="113"/>
        <v>#REF!</v>
      </c>
      <c r="DU36" s="76" t="e">
        <f t="shared" ca="1" si="114"/>
        <v>#REF!</v>
      </c>
      <c r="DV36" s="76" t="e">
        <f t="shared" ca="1" si="115"/>
        <v>#REF!</v>
      </c>
      <c r="DW36" s="76" t="e">
        <f t="shared" ca="1" si="116"/>
        <v>#REF!</v>
      </c>
      <c r="DX36" s="76" t="e">
        <f t="shared" ca="1" si="117"/>
        <v>#REF!</v>
      </c>
      <c r="DY36" s="76" t="e">
        <f t="shared" ca="1" si="118"/>
        <v>#REF!</v>
      </c>
      <c r="DZ36" s="76" t="e">
        <f t="shared" ca="1" si="119"/>
        <v>#REF!</v>
      </c>
      <c r="EA36" s="76" t="e">
        <f t="shared" ca="1" si="120"/>
        <v>#REF!</v>
      </c>
      <c r="EB36" s="76" t="e">
        <f t="shared" ca="1" si="121"/>
        <v>#REF!</v>
      </c>
      <c r="EC36" s="76" t="e">
        <f t="shared" ca="1" si="130"/>
        <v>#REF!</v>
      </c>
      <c r="ED36" s="76" t="e">
        <f t="shared" ca="1" si="122"/>
        <v>#REF!</v>
      </c>
      <c r="EE36" s="76" t="e">
        <f t="shared" ca="1" si="123"/>
        <v>#REF!</v>
      </c>
      <c r="EF36" s="76" t="e">
        <f t="shared" ca="1" si="124"/>
        <v>#REF!</v>
      </c>
      <c r="EG36" s="76" t="e">
        <f t="shared" ca="1" si="125"/>
        <v>#REF!</v>
      </c>
      <c r="EH36" s="76" t="e">
        <f t="shared" ca="1" si="126"/>
        <v>#REF!</v>
      </c>
      <c r="EI36" s="76" t="e">
        <f t="shared" ca="1" si="127"/>
        <v>#REF!</v>
      </c>
      <c r="EJ36" s="76" t="e">
        <f t="shared" ca="1" si="128"/>
        <v>#REF!</v>
      </c>
      <c r="EK36" s="76" t="e">
        <f t="shared" ca="1" si="129"/>
        <v>#REF!</v>
      </c>
    </row>
    <row r="37" spans="1:141" hidden="1" x14ac:dyDescent="0.25">
      <c r="A37" s="46" t="str">
        <f>Графики!A60</f>
        <v>П13.01.10 Элекртомонтер ЭО(2013)9 кл., очная</v>
      </c>
      <c r="B37" s="46" t="s">
        <v>322</v>
      </c>
      <c r="C37" s="46" t="s">
        <v>211</v>
      </c>
      <c r="D37" s="64" t="e">
        <f t="shared" ca="1" si="72"/>
        <v>#REF!</v>
      </c>
      <c r="E37" s="46">
        <v>2</v>
      </c>
      <c r="F37" s="72" t="s">
        <v>287</v>
      </c>
      <c r="G37" s="65" t="e">
        <f t="shared" ca="1" si="135"/>
        <v>#REF!</v>
      </c>
      <c r="H37" s="65" t="e">
        <f t="shared" ca="1" si="135"/>
        <v>#REF!</v>
      </c>
      <c r="I37" s="65" t="e">
        <f t="shared" ca="1" si="135"/>
        <v>#REF!</v>
      </c>
      <c r="J37" s="65" t="e">
        <f t="shared" ca="1" si="135"/>
        <v>#REF!</v>
      </c>
      <c r="K37" s="65" t="e">
        <f t="shared" ca="1" si="135"/>
        <v>#REF!</v>
      </c>
      <c r="L37" s="65" t="e">
        <f t="shared" ca="1" si="135"/>
        <v>#REF!</v>
      </c>
      <c r="M37" s="65" t="e">
        <f t="shared" ca="1" si="135"/>
        <v>#REF!</v>
      </c>
      <c r="N37" s="65" t="e">
        <f t="shared" ca="1" si="135"/>
        <v>#REF!</v>
      </c>
      <c r="O37" s="65" t="e">
        <f t="shared" ca="1" si="135"/>
        <v>#REF!</v>
      </c>
      <c r="P37" s="65" t="e">
        <f t="shared" ca="1" si="135"/>
        <v>#REF!</v>
      </c>
      <c r="Q37" s="65" t="e">
        <f t="shared" ca="1" si="135"/>
        <v>#REF!</v>
      </c>
      <c r="R37" s="65" t="e">
        <f t="shared" ca="1" si="135"/>
        <v>#REF!</v>
      </c>
      <c r="S37" s="65" t="e">
        <f t="shared" ca="1" si="135"/>
        <v>#REF!</v>
      </c>
      <c r="T37" s="65" t="e">
        <f t="shared" ca="1" si="135"/>
        <v>#REF!</v>
      </c>
      <c r="U37" s="65" t="e">
        <f t="shared" ca="1" si="135"/>
        <v>#REF!</v>
      </c>
      <c r="V37" s="65" t="e">
        <f t="shared" ca="1" si="135"/>
        <v>#REF!</v>
      </c>
      <c r="W37" s="65" t="e">
        <f t="shared" ca="1" si="132"/>
        <v>#REF!</v>
      </c>
      <c r="X37" s="65" t="e">
        <f t="shared" ca="1" si="132"/>
        <v>#REF!</v>
      </c>
      <c r="Y37" s="65" t="e">
        <f t="shared" ca="1" si="132"/>
        <v>#REF!</v>
      </c>
      <c r="Z37" s="65" t="e">
        <f t="shared" ca="1" si="132"/>
        <v>#REF!</v>
      </c>
      <c r="AA37" s="65" t="e">
        <f t="shared" ca="1" si="132"/>
        <v>#REF!</v>
      </c>
      <c r="AB37" s="65" t="e">
        <f t="shared" ca="1" si="132"/>
        <v>#REF!</v>
      </c>
      <c r="AC37" s="65" t="e">
        <f t="shared" ca="1" si="132"/>
        <v>#REF!</v>
      </c>
      <c r="AD37" s="65" t="e">
        <f t="shared" ca="1" si="132"/>
        <v>#REF!</v>
      </c>
      <c r="AE37" s="65" t="e">
        <f t="shared" ca="1" si="132"/>
        <v>#REF!</v>
      </c>
      <c r="AF37" s="65" t="e">
        <f t="shared" ca="1" si="132"/>
        <v>#REF!</v>
      </c>
      <c r="AG37" s="65" t="e">
        <f t="shared" ca="1" si="132"/>
        <v>#REF!</v>
      </c>
      <c r="AH37" s="65" t="e">
        <f t="shared" ca="1" si="133"/>
        <v>#REF!</v>
      </c>
      <c r="AI37" s="65" t="e">
        <f t="shared" ca="1" si="133"/>
        <v>#REF!</v>
      </c>
      <c r="AJ37" s="65" t="e">
        <f t="shared" ca="1" si="133"/>
        <v>#REF!</v>
      </c>
      <c r="AK37" s="65" t="e">
        <f t="shared" ca="1" si="133"/>
        <v>#REF!</v>
      </c>
      <c r="AL37" s="65" t="e">
        <f t="shared" ca="1" si="133"/>
        <v>#REF!</v>
      </c>
      <c r="AM37" s="65" t="e">
        <f t="shared" ca="1" si="133"/>
        <v>#REF!</v>
      </c>
      <c r="AN37" s="65" t="e">
        <f t="shared" ca="1" si="133"/>
        <v>#REF!</v>
      </c>
      <c r="AO37" s="65" t="e">
        <f t="shared" ca="1" si="133"/>
        <v>#REF!</v>
      </c>
      <c r="AP37" s="65" t="e">
        <f t="shared" ca="1" si="133"/>
        <v>#REF!</v>
      </c>
      <c r="AQ37" s="65" t="e">
        <f t="shared" ca="1" si="133"/>
        <v>#REF!</v>
      </c>
      <c r="AR37" s="65" t="e">
        <f t="shared" ca="1" si="133"/>
        <v>#REF!</v>
      </c>
      <c r="AS37" s="65" t="e">
        <f t="shared" ca="1" si="133"/>
        <v>#REF!</v>
      </c>
      <c r="AT37" s="65" t="e">
        <f t="shared" ca="1" si="133"/>
        <v>#REF!</v>
      </c>
      <c r="AU37" s="65" t="e">
        <f t="shared" ca="1" si="133"/>
        <v>#REF!</v>
      </c>
      <c r="AV37" s="65" t="e">
        <f t="shared" ca="1" si="133"/>
        <v>#REF!</v>
      </c>
      <c r="AW37" s="65" t="e">
        <f t="shared" ca="1" si="133"/>
        <v>#REF!</v>
      </c>
      <c r="AX37" s="65" t="e">
        <f t="shared" ca="1" si="134"/>
        <v>#REF!</v>
      </c>
      <c r="AY37" s="65" t="e">
        <f t="shared" ca="1" si="134"/>
        <v>#REF!</v>
      </c>
      <c r="AZ37" s="65" t="e">
        <f t="shared" ca="1" si="134"/>
        <v>#REF!</v>
      </c>
      <c r="BA37" s="65" t="e">
        <f t="shared" ca="1" si="134"/>
        <v>#REF!</v>
      </c>
      <c r="BB37" s="65" t="e">
        <f t="shared" ref="BB37:BO37" ca="1" si="157">OFFSET(INDIRECT(TRIM(REPLACE(_xlfn.FORMULATEXT($A37),1,1," "))),0,($D37-2011+$E37-1)*62+COLUMN()+13)</f>
        <v>#REF!</v>
      </c>
      <c r="BC37" s="65" t="e">
        <f t="shared" ca="1" si="157"/>
        <v>#REF!</v>
      </c>
      <c r="BD37" s="65" t="e">
        <f t="shared" ca="1" si="157"/>
        <v>#REF!</v>
      </c>
      <c r="BE37" s="65" t="e">
        <f t="shared" ca="1" si="157"/>
        <v>#REF!</v>
      </c>
      <c r="BF37" s="65" t="e">
        <f t="shared" ca="1" si="157"/>
        <v>#REF!</v>
      </c>
      <c r="BG37" s="65" t="e">
        <f t="shared" ca="1" si="157"/>
        <v>#REF!</v>
      </c>
      <c r="BH37" s="65" t="e">
        <f t="shared" ca="1" si="157"/>
        <v>#REF!</v>
      </c>
      <c r="BI37" s="65" t="e">
        <f t="shared" ca="1" si="157"/>
        <v>#REF!</v>
      </c>
      <c r="BJ37" s="65" t="e">
        <f t="shared" ca="1" si="157"/>
        <v>#REF!</v>
      </c>
      <c r="BK37" s="65" t="e">
        <f t="shared" ca="1" si="157"/>
        <v>#REF!</v>
      </c>
      <c r="BL37" s="65" t="e">
        <f t="shared" ca="1" si="157"/>
        <v>#REF!</v>
      </c>
      <c r="BM37" s="65" t="e">
        <f t="shared" ca="1" si="157"/>
        <v>#REF!</v>
      </c>
      <c r="BN37" s="65" t="e">
        <f t="shared" ca="1" si="157"/>
        <v>#REF!</v>
      </c>
      <c r="BO37" s="65" t="e">
        <f t="shared" ca="1" si="157"/>
        <v>#REF!</v>
      </c>
      <c r="BP37" s="89">
        <v>20</v>
      </c>
      <c r="BQ37" s="46">
        <f t="shared" ca="1" si="137"/>
        <v>0</v>
      </c>
      <c r="BR37" s="54">
        <f t="shared" ca="1" si="138"/>
        <v>0</v>
      </c>
      <c r="BS37" s="54">
        <f t="shared" ca="1" si="139"/>
        <v>0</v>
      </c>
      <c r="BT37" s="54">
        <f t="shared" ca="1" si="140"/>
        <v>0</v>
      </c>
      <c r="BU37" s="54">
        <f t="shared" ca="1" si="141"/>
        <v>0</v>
      </c>
      <c r="BV37" s="54">
        <f t="shared" ca="1" si="142"/>
        <v>0</v>
      </c>
      <c r="BW37" s="92">
        <f t="shared" ca="1" si="143"/>
        <v>0</v>
      </c>
      <c r="BX37" s="91">
        <f t="shared" ca="1" si="144"/>
        <v>0</v>
      </c>
      <c r="BY37" s="54">
        <f t="shared" ca="1" si="145"/>
        <v>0</v>
      </c>
      <c r="BZ37" s="54">
        <f t="shared" ca="1" si="146"/>
        <v>0</v>
      </c>
      <c r="CA37" s="54">
        <f t="shared" ca="1" si="147"/>
        <v>0</v>
      </c>
      <c r="CB37" s="54">
        <f t="shared" ca="1" si="148"/>
        <v>0</v>
      </c>
      <c r="CC37" s="54">
        <f t="shared" ca="1" si="149"/>
        <v>0</v>
      </c>
      <c r="CD37" s="93">
        <f t="shared" ca="1" si="150"/>
        <v>0</v>
      </c>
      <c r="CE37" s="91" t="e">
        <f t="shared" ca="1" si="151"/>
        <v>#REF!</v>
      </c>
      <c r="CF37" s="46" t="e">
        <f t="shared" ca="1" si="152"/>
        <v>#REF!</v>
      </c>
      <c r="CG37" s="46" t="e">
        <f t="shared" ca="1" si="75"/>
        <v>#REF!</v>
      </c>
      <c r="CH37" s="46" t="e">
        <f t="shared" ca="1" si="153"/>
        <v>#REF!</v>
      </c>
      <c r="CI37" s="46" t="e">
        <f t="shared" ca="1" si="154"/>
        <v>#REF!</v>
      </c>
      <c r="CJ37" s="46" t="e">
        <f t="shared" ca="1" si="155"/>
        <v>#REF!</v>
      </c>
      <c r="CK37" s="46" t="e">
        <f t="shared" ca="1" si="156"/>
        <v>#REF!</v>
      </c>
      <c r="CL37" s="88" t="e">
        <f t="shared" ca="1" si="79"/>
        <v>#REF!</v>
      </c>
      <c r="CM37" s="76" t="e">
        <f t="shared" ca="1" si="80"/>
        <v>#REF!</v>
      </c>
      <c r="CN37" s="76" t="e">
        <f t="shared" ca="1" si="81"/>
        <v>#REF!</v>
      </c>
      <c r="CO37" s="76" t="e">
        <f t="shared" ca="1" si="82"/>
        <v>#REF!</v>
      </c>
      <c r="CP37" s="76" t="e">
        <f t="shared" ca="1" si="83"/>
        <v>#REF!</v>
      </c>
      <c r="CQ37" s="76" t="e">
        <f t="shared" ca="1" si="84"/>
        <v>#REF!</v>
      </c>
      <c r="CR37" s="76" t="e">
        <f t="shared" ca="1" si="85"/>
        <v>#REF!</v>
      </c>
      <c r="CS37" s="76" t="e">
        <f t="shared" ca="1" si="86"/>
        <v>#REF!</v>
      </c>
      <c r="CT37" s="76" t="e">
        <f t="shared" ca="1" si="87"/>
        <v>#REF!</v>
      </c>
      <c r="CU37" s="76" t="e">
        <f t="shared" ca="1" si="88"/>
        <v>#REF!</v>
      </c>
      <c r="CV37" s="76" t="e">
        <f t="shared" ca="1" si="89"/>
        <v>#REF!</v>
      </c>
      <c r="CW37" s="76" t="e">
        <f t="shared" ca="1" si="90"/>
        <v>#REF!</v>
      </c>
      <c r="CX37" s="76" t="e">
        <f t="shared" ca="1" si="91"/>
        <v>#REF!</v>
      </c>
      <c r="CY37" s="76" t="e">
        <f t="shared" ca="1" si="92"/>
        <v>#REF!</v>
      </c>
      <c r="CZ37" s="76" t="e">
        <f t="shared" ca="1" si="93"/>
        <v>#REF!</v>
      </c>
      <c r="DA37" s="76" t="e">
        <f t="shared" ca="1" si="94"/>
        <v>#REF!</v>
      </c>
      <c r="DB37" s="76" t="e">
        <f t="shared" ca="1" si="95"/>
        <v>#REF!</v>
      </c>
      <c r="DC37" s="76" t="e">
        <f t="shared" ca="1" si="96"/>
        <v>#REF!</v>
      </c>
      <c r="DD37" s="76" t="e">
        <f t="shared" ca="1" si="97"/>
        <v>#REF!</v>
      </c>
      <c r="DE37" s="76" t="e">
        <f t="shared" ca="1" si="98"/>
        <v>#REF!</v>
      </c>
      <c r="DF37" s="76" t="e">
        <f t="shared" ca="1" si="99"/>
        <v>#REF!</v>
      </c>
      <c r="DG37" s="76" t="e">
        <f t="shared" ca="1" si="100"/>
        <v>#REF!</v>
      </c>
      <c r="DH37" s="76" t="e">
        <f t="shared" ca="1" si="101"/>
        <v>#REF!</v>
      </c>
      <c r="DI37" s="76" t="e">
        <f t="shared" ca="1" si="102"/>
        <v>#REF!</v>
      </c>
      <c r="DJ37" s="76" t="e">
        <f t="shared" ca="1" si="103"/>
        <v>#REF!</v>
      </c>
      <c r="DK37" s="76" t="e">
        <f t="shared" ca="1" si="104"/>
        <v>#REF!</v>
      </c>
      <c r="DL37" s="76" t="e">
        <f t="shared" ca="1" si="105"/>
        <v>#REF!</v>
      </c>
      <c r="DM37" s="76" t="e">
        <f t="shared" ca="1" si="106"/>
        <v>#REF!</v>
      </c>
      <c r="DN37" s="76" t="e">
        <f t="shared" ca="1" si="107"/>
        <v>#REF!</v>
      </c>
      <c r="DO37" s="76" t="e">
        <f t="shared" ca="1" si="108"/>
        <v>#REF!</v>
      </c>
      <c r="DP37" s="76" t="e">
        <f t="shared" ca="1" si="109"/>
        <v>#REF!</v>
      </c>
      <c r="DQ37" s="76" t="e">
        <f t="shared" ca="1" si="110"/>
        <v>#REF!</v>
      </c>
      <c r="DR37" s="76" t="e">
        <f t="shared" ca="1" si="111"/>
        <v>#REF!</v>
      </c>
      <c r="DS37" s="76" t="e">
        <f t="shared" ca="1" si="112"/>
        <v>#REF!</v>
      </c>
      <c r="DT37" s="76" t="e">
        <f t="shared" ca="1" si="113"/>
        <v>#REF!</v>
      </c>
      <c r="DU37" s="76" t="e">
        <f t="shared" ca="1" si="114"/>
        <v>#REF!</v>
      </c>
      <c r="DV37" s="76" t="e">
        <f t="shared" ca="1" si="115"/>
        <v>#REF!</v>
      </c>
      <c r="DW37" s="76" t="e">
        <f t="shared" ca="1" si="116"/>
        <v>#REF!</v>
      </c>
      <c r="DX37" s="76" t="e">
        <f t="shared" ca="1" si="117"/>
        <v>#REF!</v>
      </c>
      <c r="DY37" s="76" t="e">
        <f t="shared" ca="1" si="118"/>
        <v>#REF!</v>
      </c>
      <c r="DZ37" s="76" t="e">
        <f t="shared" ca="1" si="119"/>
        <v>#REF!</v>
      </c>
      <c r="EA37" s="76" t="e">
        <f t="shared" ca="1" si="120"/>
        <v>#REF!</v>
      </c>
      <c r="EB37" s="76" t="e">
        <f t="shared" ca="1" si="121"/>
        <v>#REF!</v>
      </c>
      <c r="EC37" s="76" t="e">
        <f t="shared" ca="1" si="130"/>
        <v>#REF!</v>
      </c>
      <c r="ED37" s="76" t="e">
        <f t="shared" ca="1" si="122"/>
        <v>#REF!</v>
      </c>
      <c r="EE37" s="76" t="e">
        <f t="shared" ca="1" si="123"/>
        <v>#REF!</v>
      </c>
      <c r="EF37" s="76" t="e">
        <f t="shared" ca="1" si="124"/>
        <v>#REF!</v>
      </c>
      <c r="EG37" s="76" t="e">
        <f t="shared" ca="1" si="125"/>
        <v>#REF!</v>
      </c>
      <c r="EH37" s="76" t="e">
        <f t="shared" ca="1" si="126"/>
        <v>#REF!</v>
      </c>
      <c r="EI37" s="76" t="e">
        <f t="shared" ca="1" si="127"/>
        <v>#REF!</v>
      </c>
      <c r="EJ37" s="76" t="e">
        <f t="shared" ca="1" si="128"/>
        <v>#REF!</v>
      </c>
      <c r="EK37" s="76" t="e">
        <f t="shared" ca="1" si="129"/>
        <v>#REF!</v>
      </c>
    </row>
    <row r="38" spans="1:141" hidden="1" x14ac:dyDescent="0.25">
      <c r="A38" s="46" t="str">
        <f>Графики!A62</f>
        <v>П15.01.05 Сварщик (ЭГСР)(2013)9 кл., очная-22</v>
      </c>
      <c r="B38" s="46" t="s">
        <v>322</v>
      </c>
      <c r="C38" s="46" t="s">
        <v>211</v>
      </c>
      <c r="D38" s="64" t="e">
        <f t="shared" ca="1" si="72"/>
        <v>#REF!</v>
      </c>
      <c r="E38" s="46">
        <v>2</v>
      </c>
      <c r="F38" s="72" t="s">
        <v>290</v>
      </c>
      <c r="G38" s="65" t="e">
        <f t="shared" ca="1" si="135"/>
        <v>#REF!</v>
      </c>
      <c r="H38" s="65" t="e">
        <f t="shared" ca="1" si="135"/>
        <v>#REF!</v>
      </c>
      <c r="I38" s="65" t="e">
        <f t="shared" ca="1" si="135"/>
        <v>#REF!</v>
      </c>
      <c r="J38" s="65" t="e">
        <f t="shared" ca="1" si="135"/>
        <v>#REF!</v>
      </c>
      <c r="K38" s="65" t="e">
        <f t="shared" ca="1" si="135"/>
        <v>#REF!</v>
      </c>
      <c r="L38" s="65" t="e">
        <f t="shared" ca="1" si="135"/>
        <v>#REF!</v>
      </c>
      <c r="M38" s="65" t="e">
        <f t="shared" ca="1" si="135"/>
        <v>#REF!</v>
      </c>
      <c r="N38" s="65" t="e">
        <f t="shared" ca="1" si="135"/>
        <v>#REF!</v>
      </c>
      <c r="O38" s="65" t="e">
        <f t="shared" ca="1" si="135"/>
        <v>#REF!</v>
      </c>
      <c r="P38" s="65" t="e">
        <f t="shared" ca="1" si="135"/>
        <v>#REF!</v>
      </c>
      <c r="Q38" s="65" t="e">
        <f t="shared" ca="1" si="135"/>
        <v>#REF!</v>
      </c>
      <c r="R38" s="65" t="e">
        <f t="shared" ca="1" si="135"/>
        <v>#REF!</v>
      </c>
      <c r="S38" s="65" t="e">
        <f t="shared" ca="1" si="135"/>
        <v>#REF!</v>
      </c>
      <c r="T38" s="65" t="e">
        <f t="shared" ca="1" si="135"/>
        <v>#REF!</v>
      </c>
      <c r="U38" s="65" t="e">
        <f t="shared" ca="1" si="135"/>
        <v>#REF!</v>
      </c>
      <c r="V38" s="65" t="e">
        <f t="shared" ca="1" si="135"/>
        <v>#REF!</v>
      </c>
      <c r="W38" s="65" t="e">
        <f t="shared" ca="1" si="132"/>
        <v>#REF!</v>
      </c>
      <c r="X38" s="65" t="e">
        <f t="shared" ca="1" si="132"/>
        <v>#REF!</v>
      </c>
      <c r="Y38" s="65" t="e">
        <f t="shared" ca="1" si="132"/>
        <v>#REF!</v>
      </c>
      <c r="Z38" s="65" t="e">
        <f t="shared" ca="1" si="132"/>
        <v>#REF!</v>
      </c>
      <c r="AA38" s="65" t="e">
        <f t="shared" ca="1" si="132"/>
        <v>#REF!</v>
      </c>
      <c r="AB38" s="65" t="e">
        <f t="shared" ca="1" si="132"/>
        <v>#REF!</v>
      </c>
      <c r="AC38" s="65" t="e">
        <f t="shared" ca="1" si="132"/>
        <v>#REF!</v>
      </c>
      <c r="AD38" s="65" t="e">
        <f t="shared" ca="1" si="132"/>
        <v>#REF!</v>
      </c>
      <c r="AE38" s="65" t="e">
        <f t="shared" ca="1" si="132"/>
        <v>#REF!</v>
      </c>
      <c r="AF38" s="65" t="e">
        <f t="shared" ca="1" si="132"/>
        <v>#REF!</v>
      </c>
      <c r="AG38" s="65" t="e">
        <f t="shared" ca="1" si="132"/>
        <v>#REF!</v>
      </c>
      <c r="AH38" s="65" t="e">
        <f t="shared" ca="1" si="133"/>
        <v>#REF!</v>
      </c>
      <c r="AI38" s="65" t="e">
        <f t="shared" ca="1" si="133"/>
        <v>#REF!</v>
      </c>
      <c r="AJ38" s="65" t="e">
        <f t="shared" ca="1" si="133"/>
        <v>#REF!</v>
      </c>
      <c r="AK38" s="65" t="e">
        <f t="shared" ca="1" si="133"/>
        <v>#REF!</v>
      </c>
      <c r="AL38" s="65" t="e">
        <f t="shared" ca="1" si="133"/>
        <v>#REF!</v>
      </c>
      <c r="AM38" s="65" t="e">
        <f t="shared" ca="1" si="133"/>
        <v>#REF!</v>
      </c>
      <c r="AN38" s="65" t="e">
        <f t="shared" ca="1" si="133"/>
        <v>#REF!</v>
      </c>
      <c r="AO38" s="65" t="e">
        <f t="shared" ca="1" si="133"/>
        <v>#REF!</v>
      </c>
      <c r="AP38" s="65" t="e">
        <f t="shared" ca="1" si="133"/>
        <v>#REF!</v>
      </c>
      <c r="AQ38" s="65" t="e">
        <f t="shared" ca="1" si="133"/>
        <v>#REF!</v>
      </c>
      <c r="AR38" s="65" t="e">
        <f t="shared" ca="1" si="133"/>
        <v>#REF!</v>
      </c>
      <c r="AS38" s="65" t="e">
        <f t="shared" ca="1" si="133"/>
        <v>#REF!</v>
      </c>
      <c r="AT38" s="65" t="e">
        <f t="shared" ca="1" si="133"/>
        <v>#REF!</v>
      </c>
      <c r="AU38" s="65" t="e">
        <f t="shared" ca="1" si="133"/>
        <v>#REF!</v>
      </c>
      <c r="AV38" s="65" t="e">
        <f t="shared" ca="1" si="133"/>
        <v>#REF!</v>
      </c>
      <c r="AW38" s="65" t="e">
        <f t="shared" ref="AW38:BL53" ca="1" si="158">OFFSET(INDIRECT(TRIM(REPLACE(_xlfn.FORMULATEXT($A38),1,1," "))),0,($D38-2011+$E38-1)*62+COLUMN()+13)</f>
        <v>#REF!</v>
      </c>
      <c r="AX38" s="65" t="e">
        <f t="shared" ca="1" si="158"/>
        <v>#REF!</v>
      </c>
      <c r="AY38" s="65" t="e">
        <f t="shared" ca="1" si="158"/>
        <v>#REF!</v>
      </c>
      <c r="AZ38" s="65" t="e">
        <f t="shared" ca="1" si="158"/>
        <v>#REF!</v>
      </c>
      <c r="BA38" s="65" t="e">
        <f t="shared" ca="1" si="158"/>
        <v>#REF!</v>
      </c>
      <c r="BB38" s="65" t="e">
        <f t="shared" ca="1" si="158"/>
        <v>#REF!</v>
      </c>
      <c r="BC38" s="65" t="e">
        <f t="shared" ca="1" si="158"/>
        <v>#REF!</v>
      </c>
      <c r="BD38" s="65" t="e">
        <f t="shared" ca="1" si="158"/>
        <v>#REF!</v>
      </c>
      <c r="BE38" s="65" t="e">
        <f t="shared" ca="1" si="158"/>
        <v>#REF!</v>
      </c>
      <c r="BF38" s="65" t="e">
        <f t="shared" ca="1" si="158"/>
        <v>#REF!</v>
      </c>
      <c r="BG38" s="65" t="e">
        <f t="shared" ca="1" si="158"/>
        <v>#REF!</v>
      </c>
      <c r="BH38" s="65" t="e">
        <f t="shared" ca="1" si="158"/>
        <v>#REF!</v>
      </c>
      <c r="BI38" s="65" t="e">
        <f t="shared" ca="1" si="158"/>
        <v>#REF!</v>
      </c>
      <c r="BJ38" s="65" t="e">
        <f t="shared" ca="1" si="158"/>
        <v>#REF!</v>
      </c>
      <c r="BK38" s="65" t="e">
        <f t="shared" ca="1" si="158"/>
        <v>#REF!</v>
      </c>
      <c r="BL38" s="65" t="e">
        <f t="shared" ca="1" si="158"/>
        <v>#REF!</v>
      </c>
      <c r="BM38" s="65" t="e">
        <f t="shared" ref="BM38:BO53" ca="1" si="159">OFFSET(INDIRECT(TRIM(REPLACE(_xlfn.FORMULATEXT($A38),1,1," "))),0,($D38-2011+$E38-1)*62+COLUMN()+13)</f>
        <v>#REF!</v>
      </c>
      <c r="BN38" s="65" t="e">
        <f t="shared" ca="1" si="159"/>
        <v>#REF!</v>
      </c>
      <c r="BO38" s="65" t="e">
        <f t="shared" ca="1" si="159"/>
        <v>#REF!</v>
      </c>
      <c r="BP38" s="89">
        <v>20</v>
      </c>
      <c r="BQ38" s="46">
        <f t="shared" ca="1" si="137"/>
        <v>0</v>
      </c>
      <c r="BR38" s="54">
        <f t="shared" ca="1" si="138"/>
        <v>0</v>
      </c>
      <c r="BS38" s="54">
        <f t="shared" ca="1" si="139"/>
        <v>0</v>
      </c>
      <c r="BT38" s="54">
        <f t="shared" ca="1" si="140"/>
        <v>0</v>
      </c>
      <c r="BU38" s="54">
        <f t="shared" ca="1" si="141"/>
        <v>0</v>
      </c>
      <c r="BV38" s="54">
        <f t="shared" ca="1" si="142"/>
        <v>0</v>
      </c>
      <c r="BW38" s="92">
        <f t="shared" ca="1" si="143"/>
        <v>0</v>
      </c>
      <c r="BX38" s="91">
        <f t="shared" ca="1" si="144"/>
        <v>0</v>
      </c>
      <c r="BY38" s="54">
        <f t="shared" ca="1" si="145"/>
        <v>0</v>
      </c>
      <c r="BZ38" s="54">
        <f t="shared" ca="1" si="146"/>
        <v>0</v>
      </c>
      <c r="CA38" s="54">
        <f t="shared" ca="1" si="147"/>
        <v>0</v>
      </c>
      <c r="CB38" s="54">
        <f t="shared" ca="1" si="148"/>
        <v>0</v>
      </c>
      <c r="CC38" s="54">
        <f t="shared" ca="1" si="149"/>
        <v>0</v>
      </c>
      <c r="CD38" s="93">
        <f t="shared" ca="1" si="150"/>
        <v>0</v>
      </c>
      <c r="CE38" s="91" t="e">
        <f t="shared" ca="1" si="151"/>
        <v>#REF!</v>
      </c>
      <c r="CF38" s="46" t="e">
        <f t="shared" ca="1" si="152"/>
        <v>#REF!</v>
      </c>
      <c r="CG38" s="46" t="e">
        <f t="shared" ca="1" si="75"/>
        <v>#REF!</v>
      </c>
      <c r="CH38" s="46" t="e">
        <f t="shared" ca="1" si="153"/>
        <v>#REF!</v>
      </c>
      <c r="CI38" s="46" t="e">
        <f t="shared" ca="1" si="154"/>
        <v>#REF!</v>
      </c>
      <c r="CJ38" s="46" t="e">
        <f t="shared" ca="1" si="155"/>
        <v>#REF!</v>
      </c>
      <c r="CK38" s="46" t="e">
        <f t="shared" ca="1" si="156"/>
        <v>#REF!</v>
      </c>
      <c r="CL38" s="88" t="e">
        <f t="shared" ca="1" si="79"/>
        <v>#REF!</v>
      </c>
      <c r="CM38" s="76" t="e">
        <f t="shared" ca="1" si="80"/>
        <v>#REF!</v>
      </c>
      <c r="CN38" s="76" t="e">
        <f t="shared" ca="1" si="81"/>
        <v>#REF!</v>
      </c>
      <c r="CO38" s="76" t="e">
        <f t="shared" ca="1" si="82"/>
        <v>#REF!</v>
      </c>
      <c r="CP38" s="76" t="e">
        <f t="shared" ca="1" si="83"/>
        <v>#REF!</v>
      </c>
      <c r="CQ38" s="76" t="e">
        <f t="shared" ca="1" si="84"/>
        <v>#REF!</v>
      </c>
      <c r="CR38" s="76" t="e">
        <f t="shared" ca="1" si="85"/>
        <v>#REF!</v>
      </c>
      <c r="CS38" s="76" t="e">
        <f t="shared" ca="1" si="86"/>
        <v>#REF!</v>
      </c>
      <c r="CT38" s="76" t="e">
        <f t="shared" ca="1" si="87"/>
        <v>#REF!</v>
      </c>
      <c r="CU38" s="76" t="e">
        <f t="shared" ca="1" si="88"/>
        <v>#REF!</v>
      </c>
      <c r="CV38" s="76" t="e">
        <f t="shared" ca="1" si="89"/>
        <v>#REF!</v>
      </c>
      <c r="CW38" s="76" t="e">
        <f t="shared" ca="1" si="90"/>
        <v>#REF!</v>
      </c>
      <c r="CX38" s="76" t="e">
        <f t="shared" ca="1" si="91"/>
        <v>#REF!</v>
      </c>
      <c r="CY38" s="76" t="e">
        <f t="shared" ca="1" si="92"/>
        <v>#REF!</v>
      </c>
      <c r="CZ38" s="76" t="e">
        <f t="shared" ca="1" si="93"/>
        <v>#REF!</v>
      </c>
      <c r="DA38" s="76" t="e">
        <f t="shared" ca="1" si="94"/>
        <v>#REF!</v>
      </c>
      <c r="DB38" s="76" t="e">
        <f t="shared" ca="1" si="95"/>
        <v>#REF!</v>
      </c>
      <c r="DC38" s="76" t="e">
        <f t="shared" ca="1" si="96"/>
        <v>#REF!</v>
      </c>
      <c r="DD38" s="76" t="e">
        <f t="shared" ca="1" si="97"/>
        <v>#REF!</v>
      </c>
      <c r="DE38" s="76" t="e">
        <f t="shared" ca="1" si="98"/>
        <v>#REF!</v>
      </c>
      <c r="DF38" s="76" t="e">
        <f t="shared" ca="1" si="99"/>
        <v>#REF!</v>
      </c>
      <c r="DG38" s="76" t="e">
        <f t="shared" ca="1" si="100"/>
        <v>#REF!</v>
      </c>
      <c r="DH38" s="76" t="e">
        <f t="shared" ca="1" si="101"/>
        <v>#REF!</v>
      </c>
      <c r="DI38" s="76" t="e">
        <f t="shared" ca="1" si="102"/>
        <v>#REF!</v>
      </c>
      <c r="DJ38" s="76" t="e">
        <f t="shared" ca="1" si="103"/>
        <v>#REF!</v>
      </c>
      <c r="DK38" s="76" t="e">
        <f t="shared" ca="1" si="104"/>
        <v>#REF!</v>
      </c>
      <c r="DL38" s="76" t="e">
        <f t="shared" ca="1" si="105"/>
        <v>#REF!</v>
      </c>
      <c r="DM38" s="76" t="e">
        <f t="shared" ca="1" si="106"/>
        <v>#REF!</v>
      </c>
      <c r="DN38" s="76" t="e">
        <f t="shared" ca="1" si="107"/>
        <v>#REF!</v>
      </c>
      <c r="DO38" s="76" t="e">
        <f t="shared" ca="1" si="108"/>
        <v>#REF!</v>
      </c>
      <c r="DP38" s="76" t="e">
        <f t="shared" ca="1" si="109"/>
        <v>#REF!</v>
      </c>
      <c r="DQ38" s="76" t="e">
        <f t="shared" ca="1" si="110"/>
        <v>#REF!</v>
      </c>
      <c r="DR38" s="76" t="e">
        <f t="shared" ca="1" si="111"/>
        <v>#REF!</v>
      </c>
      <c r="DS38" s="76" t="e">
        <f t="shared" ca="1" si="112"/>
        <v>#REF!</v>
      </c>
      <c r="DT38" s="76" t="e">
        <f t="shared" ca="1" si="113"/>
        <v>#REF!</v>
      </c>
      <c r="DU38" s="76" t="e">
        <f t="shared" ca="1" si="114"/>
        <v>#REF!</v>
      </c>
      <c r="DV38" s="76" t="e">
        <f t="shared" ca="1" si="115"/>
        <v>#REF!</v>
      </c>
      <c r="DW38" s="76" t="e">
        <f t="shared" ca="1" si="116"/>
        <v>#REF!</v>
      </c>
      <c r="DX38" s="76" t="e">
        <f t="shared" ca="1" si="117"/>
        <v>#REF!</v>
      </c>
      <c r="DY38" s="76" t="e">
        <f t="shared" ca="1" si="118"/>
        <v>#REF!</v>
      </c>
      <c r="DZ38" s="76" t="e">
        <f t="shared" ca="1" si="119"/>
        <v>#REF!</v>
      </c>
      <c r="EA38" s="76" t="e">
        <f t="shared" ca="1" si="120"/>
        <v>#REF!</v>
      </c>
      <c r="EB38" s="76" t="e">
        <f t="shared" ca="1" si="121"/>
        <v>#REF!</v>
      </c>
      <c r="EC38" s="76" t="e">
        <f t="shared" ca="1" si="130"/>
        <v>#REF!</v>
      </c>
      <c r="ED38" s="76" t="e">
        <f t="shared" ca="1" si="122"/>
        <v>#REF!</v>
      </c>
      <c r="EE38" s="76" t="e">
        <f t="shared" ca="1" si="123"/>
        <v>#REF!</v>
      </c>
      <c r="EF38" s="76" t="e">
        <f t="shared" ca="1" si="124"/>
        <v>#REF!</v>
      </c>
      <c r="EG38" s="76" t="e">
        <f t="shared" ca="1" si="125"/>
        <v>#REF!</v>
      </c>
      <c r="EH38" s="76" t="e">
        <f t="shared" ca="1" si="126"/>
        <v>#REF!</v>
      </c>
      <c r="EI38" s="76" t="e">
        <f t="shared" ca="1" si="127"/>
        <v>#REF!</v>
      </c>
      <c r="EJ38" s="76" t="e">
        <f t="shared" ca="1" si="128"/>
        <v>#REF!</v>
      </c>
      <c r="EK38" s="76" t="e">
        <f t="shared" ca="1" si="129"/>
        <v>#REF!</v>
      </c>
    </row>
    <row r="39" spans="1:141" hidden="1" x14ac:dyDescent="0.25">
      <c r="A39" s="46" t="str">
        <f>Графики!A63</f>
        <v>П15.01.25 Станочник (МО)(2013)9 кл., очная</v>
      </c>
      <c r="B39" s="46" t="s">
        <v>322</v>
      </c>
      <c r="C39" s="46" t="s">
        <v>211</v>
      </c>
      <c r="D39" s="64" t="e">
        <f t="shared" ca="1" si="72"/>
        <v>#REF!</v>
      </c>
      <c r="E39" s="46">
        <v>2</v>
      </c>
      <c r="F39" s="72" t="s">
        <v>295</v>
      </c>
      <c r="G39" s="65" t="e">
        <f t="shared" ca="1" si="135"/>
        <v>#REF!</v>
      </c>
      <c r="H39" s="65" t="e">
        <f t="shared" ca="1" si="135"/>
        <v>#REF!</v>
      </c>
      <c r="I39" s="65" t="e">
        <f t="shared" ca="1" si="135"/>
        <v>#REF!</v>
      </c>
      <c r="J39" s="65" t="e">
        <f t="shared" ca="1" si="135"/>
        <v>#REF!</v>
      </c>
      <c r="K39" s="65" t="e">
        <f t="shared" ca="1" si="135"/>
        <v>#REF!</v>
      </c>
      <c r="L39" s="65" t="e">
        <f t="shared" ca="1" si="135"/>
        <v>#REF!</v>
      </c>
      <c r="M39" s="65" t="e">
        <f t="shared" ca="1" si="135"/>
        <v>#REF!</v>
      </c>
      <c r="N39" s="65" t="e">
        <f t="shared" ca="1" si="135"/>
        <v>#REF!</v>
      </c>
      <c r="O39" s="65" t="e">
        <f t="shared" ca="1" si="135"/>
        <v>#REF!</v>
      </c>
      <c r="P39" s="65" t="e">
        <f t="shared" ca="1" si="135"/>
        <v>#REF!</v>
      </c>
      <c r="Q39" s="65" t="e">
        <f t="shared" ca="1" si="135"/>
        <v>#REF!</v>
      </c>
      <c r="R39" s="65" t="e">
        <f t="shared" ca="1" si="135"/>
        <v>#REF!</v>
      </c>
      <c r="S39" s="65" t="e">
        <f t="shared" ca="1" si="135"/>
        <v>#REF!</v>
      </c>
      <c r="T39" s="65" t="e">
        <f t="shared" ca="1" si="135"/>
        <v>#REF!</v>
      </c>
      <c r="U39" s="65" t="e">
        <f t="shared" ca="1" si="135"/>
        <v>#REF!</v>
      </c>
      <c r="V39" s="65" t="e">
        <f t="shared" ref="V39:AK54" ca="1" si="160">OFFSET(INDIRECT(TRIM(REPLACE(_xlfn.FORMULATEXT($A39),1,1," "))),0,($D39-2011+$E39-1)*62+COLUMN()+13)</f>
        <v>#REF!</v>
      </c>
      <c r="W39" s="65" t="e">
        <f t="shared" ca="1" si="160"/>
        <v>#REF!</v>
      </c>
      <c r="X39" s="65" t="e">
        <f t="shared" ca="1" si="160"/>
        <v>#REF!</v>
      </c>
      <c r="Y39" s="65" t="e">
        <f t="shared" ca="1" si="160"/>
        <v>#REF!</v>
      </c>
      <c r="Z39" s="65" t="e">
        <f t="shared" ca="1" si="160"/>
        <v>#REF!</v>
      </c>
      <c r="AA39" s="65" t="e">
        <f t="shared" ca="1" si="160"/>
        <v>#REF!</v>
      </c>
      <c r="AB39" s="65" t="e">
        <f t="shared" ca="1" si="160"/>
        <v>#REF!</v>
      </c>
      <c r="AC39" s="65" t="e">
        <f t="shared" ca="1" si="160"/>
        <v>#REF!</v>
      </c>
      <c r="AD39" s="65" t="e">
        <f t="shared" ca="1" si="160"/>
        <v>#REF!</v>
      </c>
      <c r="AE39" s="65" t="e">
        <f t="shared" ca="1" si="160"/>
        <v>#REF!</v>
      </c>
      <c r="AF39" s="65" t="e">
        <f t="shared" ca="1" si="160"/>
        <v>#REF!</v>
      </c>
      <c r="AG39" s="65" t="e">
        <f t="shared" ca="1" si="160"/>
        <v>#REF!</v>
      </c>
      <c r="AH39" s="65" t="e">
        <f t="shared" ca="1" si="160"/>
        <v>#REF!</v>
      </c>
      <c r="AI39" s="65" t="e">
        <f t="shared" ca="1" si="160"/>
        <v>#REF!</v>
      </c>
      <c r="AJ39" s="65" t="e">
        <f t="shared" ca="1" si="160"/>
        <v>#REF!</v>
      </c>
      <c r="AK39" s="65" t="e">
        <f t="shared" ca="1" si="160"/>
        <v>#REF!</v>
      </c>
      <c r="AL39" s="65" t="e">
        <f t="shared" ref="AL39:BA54" ca="1" si="161">OFFSET(INDIRECT(TRIM(REPLACE(_xlfn.FORMULATEXT($A39),1,1," "))),0,($D39-2011+$E39-1)*62+COLUMN()+13)</f>
        <v>#REF!</v>
      </c>
      <c r="AM39" s="65" t="e">
        <f t="shared" ca="1" si="161"/>
        <v>#REF!</v>
      </c>
      <c r="AN39" s="65" t="e">
        <f t="shared" ca="1" si="161"/>
        <v>#REF!</v>
      </c>
      <c r="AO39" s="65" t="e">
        <f t="shared" ca="1" si="161"/>
        <v>#REF!</v>
      </c>
      <c r="AP39" s="65" t="e">
        <f t="shared" ca="1" si="161"/>
        <v>#REF!</v>
      </c>
      <c r="AQ39" s="65" t="e">
        <f t="shared" ca="1" si="161"/>
        <v>#REF!</v>
      </c>
      <c r="AR39" s="65" t="e">
        <f t="shared" ca="1" si="161"/>
        <v>#REF!</v>
      </c>
      <c r="AS39" s="65" t="e">
        <f t="shared" ca="1" si="161"/>
        <v>#REF!</v>
      </c>
      <c r="AT39" s="65" t="e">
        <f t="shared" ca="1" si="161"/>
        <v>#REF!</v>
      </c>
      <c r="AU39" s="65" t="e">
        <f t="shared" ca="1" si="161"/>
        <v>#REF!</v>
      </c>
      <c r="AV39" s="65" t="e">
        <f t="shared" ca="1" si="161"/>
        <v>#REF!</v>
      </c>
      <c r="AW39" s="65" t="e">
        <f t="shared" ca="1" si="161"/>
        <v>#REF!</v>
      </c>
      <c r="AX39" s="65" t="e">
        <f t="shared" ca="1" si="161"/>
        <v>#REF!</v>
      </c>
      <c r="AY39" s="65" t="e">
        <f t="shared" ca="1" si="161"/>
        <v>#REF!</v>
      </c>
      <c r="AZ39" s="65" t="e">
        <f t="shared" ca="1" si="161"/>
        <v>#REF!</v>
      </c>
      <c r="BA39" s="65" t="e">
        <f t="shared" ca="1" si="161"/>
        <v>#REF!</v>
      </c>
      <c r="BB39" s="65" t="e">
        <f t="shared" ca="1" si="158"/>
        <v>#REF!</v>
      </c>
      <c r="BC39" s="65" t="e">
        <f t="shared" ca="1" si="158"/>
        <v>#REF!</v>
      </c>
      <c r="BD39" s="65" t="e">
        <f t="shared" ca="1" si="158"/>
        <v>#REF!</v>
      </c>
      <c r="BE39" s="65" t="e">
        <f t="shared" ca="1" si="158"/>
        <v>#REF!</v>
      </c>
      <c r="BF39" s="65" t="e">
        <f t="shared" ca="1" si="158"/>
        <v>#REF!</v>
      </c>
      <c r="BG39" s="65" t="e">
        <f t="shared" ca="1" si="158"/>
        <v>#REF!</v>
      </c>
      <c r="BH39" s="65" t="e">
        <f t="shared" ca="1" si="158"/>
        <v>#REF!</v>
      </c>
      <c r="BI39" s="65" t="e">
        <f t="shared" ca="1" si="158"/>
        <v>#REF!</v>
      </c>
      <c r="BJ39" s="65" t="e">
        <f t="shared" ca="1" si="158"/>
        <v>#REF!</v>
      </c>
      <c r="BK39" s="65" t="e">
        <f t="shared" ca="1" si="158"/>
        <v>#REF!</v>
      </c>
      <c r="BL39" s="65" t="e">
        <f t="shared" ca="1" si="158"/>
        <v>#REF!</v>
      </c>
      <c r="BM39" s="65" t="e">
        <f t="shared" ca="1" si="159"/>
        <v>#REF!</v>
      </c>
      <c r="BN39" s="65" t="e">
        <f t="shared" ca="1" si="159"/>
        <v>#REF!</v>
      </c>
      <c r="BO39" s="65" t="e">
        <f t="shared" ca="1" si="159"/>
        <v>#REF!</v>
      </c>
      <c r="BP39" s="89">
        <v>20</v>
      </c>
      <c r="BQ39" s="46">
        <f t="shared" ca="1" si="137"/>
        <v>0</v>
      </c>
      <c r="BR39" s="54">
        <f t="shared" ca="1" si="138"/>
        <v>0</v>
      </c>
      <c r="BS39" s="54">
        <f t="shared" ca="1" si="139"/>
        <v>0</v>
      </c>
      <c r="BT39" s="54">
        <f t="shared" ca="1" si="140"/>
        <v>0</v>
      </c>
      <c r="BU39" s="54">
        <f t="shared" ca="1" si="141"/>
        <v>0</v>
      </c>
      <c r="BV39" s="54">
        <f t="shared" ca="1" si="142"/>
        <v>0</v>
      </c>
      <c r="BW39" s="92">
        <f t="shared" ca="1" si="143"/>
        <v>0</v>
      </c>
      <c r="BX39" s="91">
        <f t="shared" ca="1" si="144"/>
        <v>0</v>
      </c>
      <c r="BY39" s="54">
        <f t="shared" ca="1" si="145"/>
        <v>0</v>
      </c>
      <c r="BZ39" s="54">
        <f t="shared" ca="1" si="146"/>
        <v>0</v>
      </c>
      <c r="CA39" s="54">
        <f t="shared" ca="1" si="147"/>
        <v>0</v>
      </c>
      <c r="CB39" s="54">
        <f t="shared" ca="1" si="148"/>
        <v>0</v>
      </c>
      <c r="CC39" s="54">
        <f t="shared" ca="1" si="149"/>
        <v>0</v>
      </c>
      <c r="CD39" s="93">
        <f t="shared" ca="1" si="150"/>
        <v>0</v>
      </c>
      <c r="CE39" s="91" t="e">
        <f t="shared" ca="1" si="151"/>
        <v>#REF!</v>
      </c>
      <c r="CF39" s="46" t="e">
        <f t="shared" ca="1" si="152"/>
        <v>#REF!</v>
      </c>
      <c r="CG39" s="46" t="e">
        <f t="shared" ca="1" si="75"/>
        <v>#REF!</v>
      </c>
      <c r="CH39" s="46" t="e">
        <f t="shared" ca="1" si="153"/>
        <v>#REF!</v>
      </c>
      <c r="CI39" s="46" t="e">
        <f t="shared" ca="1" si="154"/>
        <v>#REF!</v>
      </c>
      <c r="CJ39" s="46" t="e">
        <f t="shared" ca="1" si="155"/>
        <v>#REF!</v>
      </c>
      <c r="CK39" s="46" t="e">
        <f t="shared" ca="1" si="156"/>
        <v>#REF!</v>
      </c>
      <c r="CL39" s="88" t="e">
        <f t="shared" ca="1" si="79"/>
        <v>#REF!</v>
      </c>
      <c r="CM39" s="76" t="e">
        <f t="shared" ca="1" si="80"/>
        <v>#REF!</v>
      </c>
      <c r="CN39" s="76" t="e">
        <f t="shared" ca="1" si="81"/>
        <v>#REF!</v>
      </c>
      <c r="CO39" s="76" t="e">
        <f t="shared" ca="1" si="82"/>
        <v>#REF!</v>
      </c>
      <c r="CP39" s="76" t="e">
        <f t="shared" ca="1" si="83"/>
        <v>#REF!</v>
      </c>
      <c r="CQ39" s="76" t="e">
        <f t="shared" ca="1" si="84"/>
        <v>#REF!</v>
      </c>
      <c r="CR39" s="76" t="e">
        <f t="shared" ca="1" si="85"/>
        <v>#REF!</v>
      </c>
      <c r="CS39" s="76" t="e">
        <f t="shared" ca="1" si="86"/>
        <v>#REF!</v>
      </c>
      <c r="CT39" s="76" t="e">
        <f t="shared" ca="1" si="87"/>
        <v>#REF!</v>
      </c>
      <c r="CU39" s="76" t="e">
        <f t="shared" ca="1" si="88"/>
        <v>#REF!</v>
      </c>
      <c r="CV39" s="76" t="e">
        <f t="shared" ca="1" si="89"/>
        <v>#REF!</v>
      </c>
      <c r="CW39" s="76" t="e">
        <f t="shared" ca="1" si="90"/>
        <v>#REF!</v>
      </c>
      <c r="CX39" s="76" t="e">
        <f t="shared" ca="1" si="91"/>
        <v>#REF!</v>
      </c>
      <c r="CY39" s="76" t="e">
        <f t="shared" ca="1" si="92"/>
        <v>#REF!</v>
      </c>
      <c r="CZ39" s="76" t="e">
        <f t="shared" ca="1" si="93"/>
        <v>#REF!</v>
      </c>
      <c r="DA39" s="76" t="e">
        <f t="shared" ca="1" si="94"/>
        <v>#REF!</v>
      </c>
      <c r="DB39" s="76" t="e">
        <f t="shared" ca="1" si="95"/>
        <v>#REF!</v>
      </c>
      <c r="DC39" s="76" t="e">
        <f t="shared" ca="1" si="96"/>
        <v>#REF!</v>
      </c>
      <c r="DD39" s="76" t="e">
        <f t="shared" ca="1" si="97"/>
        <v>#REF!</v>
      </c>
      <c r="DE39" s="76" t="e">
        <f t="shared" ca="1" si="98"/>
        <v>#REF!</v>
      </c>
      <c r="DF39" s="76" t="e">
        <f t="shared" ca="1" si="99"/>
        <v>#REF!</v>
      </c>
      <c r="DG39" s="76" t="e">
        <f t="shared" ca="1" si="100"/>
        <v>#REF!</v>
      </c>
      <c r="DH39" s="76" t="e">
        <f t="shared" ca="1" si="101"/>
        <v>#REF!</v>
      </c>
      <c r="DI39" s="76" t="e">
        <f t="shared" ca="1" si="102"/>
        <v>#REF!</v>
      </c>
      <c r="DJ39" s="76" t="e">
        <f t="shared" ca="1" si="103"/>
        <v>#REF!</v>
      </c>
      <c r="DK39" s="76" t="e">
        <f t="shared" ca="1" si="104"/>
        <v>#REF!</v>
      </c>
      <c r="DL39" s="76" t="e">
        <f t="shared" ca="1" si="105"/>
        <v>#REF!</v>
      </c>
      <c r="DM39" s="76" t="e">
        <f t="shared" ca="1" si="106"/>
        <v>#REF!</v>
      </c>
      <c r="DN39" s="76" t="e">
        <f t="shared" ca="1" si="107"/>
        <v>#REF!</v>
      </c>
      <c r="DO39" s="76" t="e">
        <f t="shared" ca="1" si="108"/>
        <v>#REF!</v>
      </c>
      <c r="DP39" s="76" t="e">
        <f t="shared" ca="1" si="109"/>
        <v>#REF!</v>
      </c>
      <c r="DQ39" s="76" t="e">
        <f t="shared" ca="1" si="110"/>
        <v>#REF!</v>
      </c>
      <c r="DR39" s="76" t="e">
        <f t="shared" ca="1" si="111"/>
        <v>#REF!</v>
      </c>
      <c r="DS39" s="76" t="e">
        <f t="shared" ca="1" si="112"/>
        <v>#REF!</v>
      </c>
      <c r="DT39" s="76" t="e">
        <f t="shared" ca="1" si="113"/>
        <v>#REF!</v>
      </c>
      <c r="DU39" s="76" t="e">
        <f t="shared" ca="1" si="114"/>
        <v>#REF!</v>
      </c>
      <c r="DV39" s="76" t="e">
        <f t="shared" ca="1" si="115"/>
        <v>#REF!</v>
      </c>
      <c r="DW39" s="76" t="e">
        <f t="shared" ca="1" si="116"/>
        <v>#REF!</v>
      </c>
      <c r="DX39" s="76" t="e">
        <f t="shared" ca="1" si="117"/>
        <v>#REF!</v>
      </c>
      <c r="DY39" s="76" t="e">
        <f t="shared" ca="1" si="118"/>
        <v>#REF!</v>
      </c>
      <c r="DZ39" s="76" t="e">
        <f t="shared" ca="1" si="119"/>
        <v>#REF!</v>
      </c>
      <c r="EA39" s="76" t="e">
        <f t="shared" ca="1" si="120"/>
        <v>#REF!</v>
      </c>
      <c r="EB39" s="76" t="e">
        <f t="shared" ca="1" si="121"/>
        <v>#REF!</v>
      </c>
      <c r="EC39" s="76" t="e">
        <f t="shared" ca="1" si="130"/>
        <v>#REF!</v>
      </c>
      <c r="ED39" s="76" t="e">
        <f t="shared" ca="1" si="122"/>
        <v>#REF!</v>
      </c>
      <c r="EE39" s="76" t="e">
        <f t="shared" ca="1" si="123"/>
        <v>#REF!</v>
      </c>
      <c r="EF39" s="76" t="e">
        <f t="shared" ca="1" si="124"/>
        <v>#REF!</v>
      </c>
      <c r="EG39" s="76" t="e">
        <f t="shared" ca="1" si="125"/>
        <v>#REF!</v>
      </c>
      <c r="EH39" s="76" t="e">
        <f t="shared" ca="1" si="126"/>
        <v>#REF!</v>
      </c>
      <c r="EI39" s="76" t="e">
        <f t="shared" ca="1" si="127"/>
        <v>#REF!</v>
      </c>
      <c r="EJ39" s="76" t="e">
        <f t="shared" ca="1" si="128"/>
        <v>#REF!</v>
      </c>
      <c r="EK39" s="76" t="e">
        <f t="shared" ca="1" si="129"/>
        <v>#REF!</v>
      </c>
    </row>
    <row r="40" spans="1:141" hidden="1" x14ac:dyDescent="0.25">
      <c r="A40" s="46" t="str">
        <f>Графики!A64</f>
        <v>П23.01.08 Слесарь по ремонту СМ(2013)9 кл., очная</v>
      </c>
      <c r="B40" s="46" t="s">
        <v>322</v>
      </c>
      <c r="C40" s="46" t="s">
        <v>211</v>
      </c>
      <c r="D40" s="64" t="e">
        <f t="shared" ca="1" si="72"/>
        <v>#REF!</v>
      </c>
      <c r="E40" s="46">
        <v>2</v>
      </c>
      <c r="F40" s="72" t="s">
        <v>305</v>
      </c>
      <c r="G40" s="65" t="e">
        <f t="shared" ref="G40:V55" ca="1" si="162">OFFSET(INDIRECT(TRIM(REPLACE(_xlfn.FORMULATEXT($A40),1,1," "))),0,($D40-2011+$E40-1)*62+COLUMN()+13)</f>
        <v>#REF!</v>
      </c>
      <c r="H40" s="65" t="e">
        <f t="shared" ca="1" si="162"/>
        <v>#REF!</v>
      </c>
      <c r="I40" s="65" t="e">
        <f t="shared" ca="1" si="162"/>
        <v>#REF!</v>
      </c>
      <c r="J40" s="65" t="e">
        <f t="shared" ca="1" si="162"/>
        <v>#REF!</v>
      </c>
      <c r="K40" s="65" t="e">
        <f t="shared" ca="1" si="162"/>
        <v>#REF!</v>
      </c>
      <c r="L40" s="65" t="e">
        <f t="shared" ca="1" si="162"/>
        <v>#REF!</v>
      </c>
      <c r="M40" s="65" t="e">
        <f t="shared" ca="1" si="162"/>
        <v>#REF!</v>
      </c>
      <c r="N40" s="65" t="e">
        <f t="shared" ca="1" si="162"/>
        <v>#REF!</v>
      </c>
      <c r="O40" s="65" t="e">
        <f t="shared" ca="1" si="162"/>
        <v>#REF!</v>
      </c>
      <c r="P40" s="65" t="e">
        <f t="shared" ca="1" si="162"/>
        <v>#REF!</v>
      </c>
      <c r="Q40" s="65" t="e">
        <f t="shared" ca="1" si="162"/>
        <v>#REF!</v>
      </c>
      <c r="R40" s="65" t="e">
        <f t="shared" ca="1" si="162"/>
        <v>#REF!</v>
      </c>
      <c r="S40" s="65" t="e">
        <f t="shared" ca="1" si="162"/>
        <v>#REF!</v>
      </c>
      <c r="T40" s="65" t="e">
        <f t="shared" ca="1" si="162"/>
        <v>#REF!</v>
      </c>
      <c r="U40" s="65" t="e">
        <f t="shared" ca="1" si="162"/>
        <v>#REF!</v>
      </c>
      <c r="V40" s="65" t="e">
        <f t="shared" ca="1" si="162"/>
        <v>#REF!</v>
      </c>
      <c r="W40" s="65" t="e">
        <f t="shared" ca="1" si="160"/>
        <v>#REF!</v>
      </c>
      <c r="X40" s="65" t="e">
        <f t="shared" ca="1" si="160"/>
        <v>#REF!</v>
      </c>
      <c r="Y40" s="65" t="e">
        <f t="shared" ca="1" si="160"/>
        <v>#REF!</v>
      </c>
      <c r="Z40" s="65" t="e">
        <f t="shared" ca="1" si="160"/>
        <v>#REF!</v>
      </c>
      <c r="AA40" s="65" t="e">
        <f t="shared" ca="1" si="160"/>
        <v>#REF!</v>
      </c>
      <c r="AB40" s="65" t="e">
        <f t="shared" ca="1" si="160"/>
        <v>#REF!</v>
      </c>
      <c r="AC40" s="65" t="e">
        <f t="shared" ca="1" si="160"/>
        <v>#REF!</v>
      </c>
      <c r="AD40" s="65" t="e">
        <f t="shared" ca="1" si="160"/>
        <v>#REF!</v>
      </c>
      <c r="AE40" s="65" t="e">
        <f t="shared" ca="1" si="160"/>
        <v>#REF!</v>
      </c>
      <c r="AF40" s="65" t="e">
        <f t="shared" ca="1" si="160"/>
        <v>#REF!</v>
      </c>
      <c r="AG40" s="65" t="e">
        <f t="shared" ca="1" si="160"/>
        <v>#REF!</v>
      </c>
      <c r="AH40" s="65" t="e">
        <f t="shared" ca="1" si="160"/>
        <v>#REF!</v>
      </c>
      <c r="AI40" s="65" t="e">
        <f t="shared" ca="1" si="160"/>
        <v>#REF!</v>
      </c>
      <c r="AJ40" s="65" t="e">
        <f t="shared" ca="1" si="160"/>
        <v>#REF!</v>
      </c>
      <c r="AK40" s="65" t="e">
        <f t="shared" ca="1" si="160"/>
        <v>#REF!</v>
      </c>
      <c r="AL40" s="65" t="e">
        <f t="shared" ca="1" si="161"/>
        <v>#REF!</v>
      </c>
      <c r="AM40" s="65" t="e">
        <f t="shared" ca="1" si="161"/>
        <v>#REF!</v>
      </c>
      <c r="AN40" s="65" t="e">
        <f t="shared" ca="1" si="161"/>
        <v>#REF!</v>
      </c>
      <c r="AO40" s="65" t="e">
        <f t="shared" ca="1" si="161"/>
        <v>#REF!</v>
      </c>
      <c r="AP40" s="65" t="e">
        <f t="shared" ca="1" si="161"/>
        <v>#REF!</v>
      </c>
      <c r="AQ40" s="65" t="e">
        <f t="shared" ca="1" si="161"/>
        <v>#REF!</v>
      </c>
      <c r="AR40" s="65" t="e">
        <f t="shared" ca="1" si="161"/>
        <v>#REF!</v>
      </c>
      <c r="AS40" s="65" t="e">
        <f t="shared" ca="1" si="161"/>
        <v>#REF!</v>
      </c>
      <c r="AT40" s="65" t="e">
        <f t="shared" ca="1" si="161"/>
        <v>#REF!</v>
      </c>
      <c r="AU40" s="65" t="e">
        <f t="shared" ca="1" si="161"/>
        <v>#REF!</v>
      </c>
      <c r="AV40" s="65" t="e">
        <f t="shared" ca="1" si="161"/>
        <v>#REF!</v>
      </c>
      <c r="AW40" s="65" t="e">
        <f t="shared" ca="1" si="161"/>
        <v>#REF!</v>
      </c>
      <c r="AX40" s="65" t="e">
        <f t="shared" ca="1" si="161"/>
        <v>#REF!</v>
      </c>
      <c r="AY40" s="65" t="e">
        <f t="shared" ca="1" si="161"/>
        <v>#REF!</v>
      </c>
      <c r="AZ40" s="65" t="e">
        <f t="shared" ca="1" si="161"/>
        <v>#REF!</v>
      </c>
      <c r="BA40" s="65" t="e">
        <f t="shared" ca="1" si="161"/>
        <v>#REF!</v>
      </c>
      <c r="BB40" s="65" t="e">
        <f t="shared" ca="1" si="158"/>
        <v>#REF!</v>
      </c>
      <c r="BC40" s="65" t="e">
        <f t="shared" ca="1" si="158"/>
        <v>#REF!</v>
      </c>
      <c r="BD40" s="65" t="e">
        <f t="shared" ca="1" si="158"/>
        <v>#REF!</v>
      </c>
      <c r="BE40" s="65" t="e">
        <f t="shared" ca="1" si="158"/>
        <v>#REF!</v>
      </c>
      <c r="BF40" s="65" t="e">
        <f t="shared" ca="1" si="158"/>
        <v>#REF!</v>
      </c>
      <c r="BG40" s="65" t="e">
        <f t="shared" ca="1" si="158"/>
        <v>#REF!</v>
      </c>
      <c r="BH40" s="65" t="e">
        <f t="shared" ca="1" si="158"/>
        <v>#REF!</v>
      </c>
      <c r="BI40" s="65" t="e">
        <f t="shared" ca="1" si="158"/>
        <v>#REF!</v>
      </c>
      <c r="BJ40" s="65" t="e">
        <f t="shared" ca="1" si="158"/>
        <v>#REF!</v>
      </c>
      <c r="BK40" s="65" t="e">
        <f t="shared" ca="1" si="158"/>
        <v>#REF!</v>
      </c>
      <c r="BL40" s="65" t="e">
        <f t="shared" ca="1" si="158"/>
        <v>#REF!</v>
      </c>
      <c r="BM40" s="65" t="e">
        <f t="shared" ca="1" si="159"/>
        <v>#REF!</v>
      </c>
      <c r="BN40" s="65" t="e">
        <f t="shared" ca="1" si="159"/>
        <v>#REF!</v>
      </c>
      <c r="BO40" s="65" t="e">
        <f t="shared" ca="1" si="159"/>
        <v>#REF!</v>
      </c>
      <c r="BP40" s="89">
        <v>20</v>
      </c>
      <c r="BQ40" s="46">
        <f t="shared" ca="1" si="137"/>
        <v>0</v>
      </c>
      <c r="BR40" s="54">
        <f t="shared" ca="1" si="138"/>
        <v>0</v>
      </c>
      <c r="BS40" s="54">
        <f t="shared" ca="1" si="139"/>
        <v>0</v>
      </c>
      <c r="BT40" s="54">
        <f t="shared" ca="1" si="140"/>
        <v>0</v>
      </c>
      <c r="BU40" s="54">
        <f t="shared" ca="1" si="141"/>
        <v>0</v>
      </c>
      <c r="BV40" s="54">
        <f t="shared" ca="1" si="142"/>
        <v>0</v>
      </c>
      <c r="BW40" s="92">
        <f t="shared" ca="1" si="143"/>
        <v>0</v>
      </c>
      <c r="BX40" s="91">
        <f t="shared" ca="1" si="144"/>
        <v>0</v>
      </c>
      <c r="BY40" s="54">
        <f t="shared" ca="1" si="145"/>
        <v>0</v>
      </c>
      <c r="BZ40" s="54">
        <f t="shared" ca="1" si="146"/>
        <v>0</v>
      </c>
      <c r="CA40" s="54">
        <f t="shared" ca="1" si="147"/>
        <v>0</v>
      </c>
      <c r="CB40" s="54">
        <f t="shared" ca="1" si="148"/>
        <v>0</v>
      </c>
      <c r="CC40" s="54">
        <f t="shared" ca="1" si="149"/>
        <v>0</v>
      </c>
      <c r="CD40" s="93">
        <f t="shared" ca="1" si="150"/>
        <v>0</v>
      </c>
      <c r="CE40" s="91" t="e">
        <f t="shared" ca="1" si="151"/>
        <v>#REF!</v>
      </c>
      <c r="CF40" s="46" t="e">
        <f t="shared" ca="1" si="152"/>
        <v>#REF!</v>
      </c>
      <c r="CG40" s="46" t="e">
        <f t="shared" ca="1" si="75"/>
        <v>#REF!</v>
      </c>
      <c r="CH40" s="46" t="e">
        <f t="shared" ca="1" si="153"/>
        <v>#REF!</v>
      </c>
      <c r="CI40" s="46" t="e">
        <f t="shared" ca="1" si="154"/>
        <v>#REF!</v>
      </c>
      <c r="CJ40" s="46" t="e">
        <f t="shared" ca="1" si="155"/>
        <v>#REF!</v>
      </c>
      <c r="CK40" s="46" t="e">
        <f t="shared" ca="1" si="156"/>
        <v>#REF!</v>
      </c>
      <c r="CL40" s="88" t="e">
        <f t="shared" ca="1" si="79"/>
        <v>#REF!</v>
      </c>
      <c r="CM40" s="76" t="e">
        <f t="shared" ca="1" si="80"/>
        <v>#REF!</v>
      </c>
      <c r="CN40" s="76" t="e">
        <f t="shared" ca="1" si="81"/>
        <v>#REF!</v>
      </c>
      <c r="CO40" s="76" t="e">
        <f t="shared" ca="1" si="82"/>
        <v>#REF!</v>
      </c>
      <c r="CP40" s="76" t="e">
        <f t="shared" ca="1" si="83"/>
        <v>#REF!</v>
      </c>
      <c r="CQ40" s="76" t="e">
        <f t="shared" ca="1" si="84"/>
        <v>#REF!</v>
      </c>
      <c r="CR40" s="76" t="e">
        <f t="shared" ca="1" si="85"/>
        <v>#REF!</v>
      </c>
      <c r="CS40" s="76" t="e">
        <f t="shared" ca="1" si="86"/>
        <v>#REF!</v>
      </c>
      <c r="CT40" s="76" t="e">
        <f t="shared" ca="1" si="87"/>
        <v>#REF!</v>
      </c>
      <c r="CU40" s="76" t="e">
        <f t="shared" ca="1" si="88"/>
        <v>#REF!</v>
      </c>
      <c r="CV40" s="76" t="e">
        <f t="shared" ca="1" si="89"/>
        <v>#REF!</v>
      </c>
      <c r="CW40" s="76" t="e">
        <f t="shared" ca="1" si="90"/>
        <v>#REF!</v>
      </c>
      <c r="CX40" s="76" t="e">
        <f t="shared" ca="1" si="91"/>
        <v>#REF!</v>
      </c>
      <c r="CY40" s="76" t="e">
        <f t="shared" ca="1" si="92"/>
        <v>#REF!</v>
      </c>
      <c r="CZ40" s="76" t="e">
        <f t="shared" ca="1" si="93"/>
        <v>#REF!</v>
      </c>
      <c r="DA40" s="76" t="e">
        <f t="shared" ca="1" si="94"/>
        <v>#REF!</v>
      </c>
      <c r="DB40" s="76" t="e">
        <f t="shared" ca="1" si="95"/>
        <v>#REF!</v>
      </c>
      <c r="DC40" s="76" t="e">
        <f t="shared" ca="1" si="96"/>
        <v>#REF!</v>
      </c>
      <c r="DD40" s="76" t="e">
        <f t="shared" ca="1" si="97"/>
        <v>#REF!</v>
      </c>
      <c r="DE40" s="76" t="e">
        <f t="shared" ca="1" si="98"/>
        <v>#REF!</v>
      </c>
      <c r="DF40" s="76" t="e">
        <f t="shared" ca="1" si="99"/>
        <v>#REF!</v>
      </c>
      <c r="DG40" s="76" t="e">
        <f t="shared" ca="1" si="100"/>
        <v>#REF!</v>
      </c>
      <c r="DH40" s="76" t="e">
        <f t="shared" ca="1" si="101"/>
        <v>#REF!</v>
      </c>
      <c r="DI40" s="76" t="e">
        <f t="shared" ca="1" si="102"/>
        <v>#REF!</v>
      </c>
      <c r="DJ40" s="76" t="e">
        <f t="shared" ca="1" si="103"/>
        <v>#REF!</v>
      </c>
      <c r="DK40" s="76" t="e">
        <f t="shared" ca="1" si="104"/>
        <v>#REF!</v>
      </c>
      <c r="DL40" s="76" t="e">
        <f t="shared" ca="1" si="105"/>
        <v>#REF!</v>
      </c>
      <c r="DM40" s="76" t="e">
        <f t="shared" ca="1" si="106"/>
        <v>#REF!</v>
      </c>
      <c r="DN40" s="76" t="e">
        <f t="shared" ca="1" si="107"/>
        <v>#REF!</v>
      </c>
      <c r="DO40" s="76" t="e">
        <f t="shared" ca="1" si="108"/>
        <v>#REF!</v>
      </c>
      <c r="DP40" s="76" t="e">
        <f t="shared" ca="1" si="109"/>
        <v>#REF!</v>
      </c>
      <c r="DQ40" s="76" t="e">
        <f t="shared" ca="1" si="110"/>
        <v>#REF!</v>
      </c>
      <c r="DR40" s="76" t="e">
        <f t="shared" ca="1" si="111"/>
        <v>#REF!</v>
      </c>
      <c r="DS40" s="76" t="e">
        <f t="shared" ca="1" si="112"/>
        <v>#REF!</v>
      </c>
      <c r="DT40" s="76" t="e">
        <f t="shared" ca="1" si="113"/>
        <v>#REF!</v>
      </c>
      <c r="DU40" s="76" t="e">
        <f t="shared" ca="1" si="114"/>
        <v>#REF!</v>
      </c>
      <c r="DV40" s="76" t="e">
        <f t="shared" ca="1" si="115"/>
        <v>#REF!</v>
      </c>
      <c r="DW40" s="76" t="e">
        <f t="shared" ca="1" si="116"/>
        <v>#REF!</v>
      </c>
      <c r="DX40" s="76" t="e">
        <f t="shared" ca="1" si="117"/>
        <v>#REF!</v>
      </c>
      <c r="DY40" s="76" t="e">
        <f t="shared" ca="1" si="118"/>
        <v>#REF!</v>
      </c>
      <c r="DZ40" s="76" t="e">
        <f t="shared" ca="1" si="119"/>
        <v>#REF!</v>
      </c>
      <c r="EA40" s="76" t="e">
        <f t="shared" ca="1" si="120"/>
        <v>#REF!</v>
      </c>
      <c r="EB40" s="76" t="e">
        <f t="shared" ca="1" si="121"/>
        <v>#REF!</v>
      </c>
      <c r="EC40" s="76" t="e">
        <f t="shared" ca="1" si="130"/>
        <v>#REF!</v>
      </c>
      <c r="ED40" s="76" t="e">
        <f t="shared" ca="1" si="122"/>
        <v>#REF!</v>
      </c>
      <c r="EE40" s="76" t="e">
        <f t="shared" ca="1" si="123"/>
        <v>#REF!</v>
      </c>
      <c r="EF40" s="76" t="e">
        <f t="shared" ca="1" si="124"/>
        <v>#REF!</v>
      </c>
      <c r="EG40" s="76" t="e">
        <f t="shared" ca="1" si="125"/>
        <v>#REF!</v>
      </c>
      <c r="EH40" s="76" t="e">
        <f t="shared" ca="1" si="126"/>
        <v>#REF!</v>
      </c>
      <c r="EI40" s="76" t="e">
        <f t="shared" ca="1" si="127"/>
        <v>#REF!</v>
      </c>
      <c r="EJ40" s="76" t="e">
        <f t="shared" ca="1" si="128"/>
        <v>#REF!</v>
      </c>
      <c r="EK40" s="76" t="e">
        <f t="shared" ca="1" si="129"/>
        <v>#REF!</v>
      </c>
    </row>
    <row r="41" spans="1:141" hidden="1" x14ac:dyDescent="0.25">
      <c r="A41" s="46" t="str">
        <f>Графики!A50</f>
        <v>Б15.02.08 ТехМаш(2014)9 кл., очная</v>
      </c>
      <c r="B41" s="46" t="s">
        <v>323</v>
      </c>
      <c r="C41" s="46" t="s">
        <v>211</v>
      </c>
      <c r="D41" s="64" t="e">
        <f t="shared" ca="1" si="72"/>
        <v>#REF!</v>
      </c>
      <c r="E41" s="46">
        <v>2</v>
      </c>
      <c r="F41" s="72" t="s">
        <v>242</v>
      </c>
      <c r="G41" s="65" t="e">
        <f t="shared" ca="1" si="162"/>
        <v>#REF!</v>
      </c>
      <c r="H41" s="65" t="e">
        <f t="shared" ca="1" si="162"/>
        <v>#REF!</v>
      </c>
      <c r="I41" s="65" t="e">
        <f t="shared" ca="1" si="162"/>
        <v>#REF!</v>
      </c>
      <c r="J41" s="65" t="e">
        <f t="shared" ca="1" si="162"/>
        <v>#REF!</v>
      </c>
      <c r="K41" s="65" t="e">
        <f t="shared" ca="1" si="162"/>
        <v>#REF!</v>
      </c>
      <c r="L41" s="65" t="e">
        <f t="shared" ca="1" si="162"/>
        <v>#REF!</v>
      </c>
      <c r="M41" s="65" t="e">
        <f t="shared" ca="1" si="162"/>
        <v>#REF!</v>
      </c>
      <c r="N41" s="65" t="e">
        <f t="shared" ca="1" si="162"/>
        <v>#REF!</v>
      </c>
      <c r="O41" s="65" t="e">
        <f t="shared" ca="1" si="162"/>
        <v>#REF!</v>
      </c>
      <c r="P41" s="65" t="e">
        <f t="shared" ca="1" si="162"/>
        <v>#REF!</v>
      </c>
      <c r="Q41" s="65" t="e">
        <f t="shared" ca="1" si="162"/>
        <v>#REF!</v>
      </c>
      <c r="R41" s="65" t="e">
        <f t="shared" ca="1" si="162"/>
        <v>#REF!</v>
      </c>
      <c r="S41" s="65" t="e">
        <f t="shared" ca="1" si="162"/>
        <v>#REF!</v>
      </c>
      <c r="T41" s="65" t="e">
        <f t="shared" ca="1" si="162"/>
        <v>#REF!</v>
      </c>
      <c r="U41" s="65" t="e">
        <f t="shared" ca="1" si="162"/>
        <v>#REF!</v>
      </c>
      <c r="V41" s="65" t="e">
        <f t="shared" ca="1" si="162"/>
        <v>#REF!</v>
      </c>
      <c r="W41" s="65" t="e">
        <f t="shared" ca="1" si="160"/>
        <v>#REF!</v>
      </c>
      <c r="X41" s="65" t="e">
        <f t="shared" ca="1" si="160"/>
        <v>#REF!</v>
      </c>
      <c r="Y41" s="65" t="e">
        <f t="shared" ca="1" si="160"/>
        <v>#REF!</v>
      </c>
      <c r="Z41" s="65" t="e">
        <f t="shared" ca="1" si="160"/>
        <v>#REF!</v>
      </c>
      <c r="AA41" s="65" t="e">
        <f t="shared" ca="1" si="160"/>
        <v>#REF!</v>
      </c>
      <c r="AB41" s="65" t="e">
        <f t="shared" ca="1" si="160"/>
        <v>#REF!</v>
      </c>
      <c r="AC41" s="65" t="e">
        <f t="shared" ca="1" si="160"/>
        <v>#REF!</v>
      </c>
      <c r="AD41" s="65" t="e">
        <f t="shared" ca="1" si="160"/>
        <v>#REF!</v>
      </c>
      <c r="AE41" s="65" t="e">
        <f t="shared" ca="1" si="160"/>
        <v>#REF!</v>
      </c>
      <c r="AF41" s="65" t="e">
        <f t="shared" ca="1" si="160"/>
        <v>#REF!</v>
      </c>
      <c r="AG41" s="65" t="e">
        <f t="shared" ca="1" si="160"/>
        <v>#REF!</v>
      </c>
      <c r="AH41" s="65" t="e">
        <f t="shared" ca="1" si="160"/>
        <v>#REF!</v>
      </c>
      <c r="AI41" s="65" t="e">
        <f t="shared" ca="1" si="160"/>
        <v>#REF!</v>
      </c>
      <c r="AJ41" s="65" t="e">
        <f t="shared" ca="1" si="160"/>
        <v>#REF!</v>
      </c>
      <c r="AK41" s="65" t="e">
        <f t="shared" ca="1" si="160"/>
        <v>#REF!</v>
      </c>
      <c r="AL41" s="65" t="e">
        <f t="shared" ca="1" si="161"/>
        <v>#REF!</v>
      </c>
      <c r="AM41" s="65" t="e">
        <f t="shared" ca="1" si="161"/>
        <v>#REF!</v>
      </c>
      <c r="AN41" s="65" t="e">
        <f t="shared" ca="1" si="161"/>
        <v>#REF!</v>
      </c>
      <c r="AO41" s="65" t="e">
        <f t="shared" ca="1" si="161"/>
        <v>#REF!</v>
      </c>
      <c r="AP41" s="65" t="e">
        <f t="shared" ca="1" si="161"/>
        <v>#REF!</v>
      </c>
      <c r="AQ41" s="65" t="e">
        <f t="shared" ca="1" si="161"/>
        <v>#REF!</v>
      </c>
      <c r="AR41" s="65" t="e">
        <f t="shared" ca="1" si="161"/>
        <v>#REF!</v>
      </c>
      <c r="AS41" s="65" t="e">
        <f t="shared" ca="1" si="161"/>
        <v>#REF!</v>
      </c>
      <c r="AT41" s="65" t="e">
        <f t="shared" ca="1" si="161"/>
        <v>#REF!</v>
      </c>
      <c r="AU41" s="65" t="e">
        <f t="shared" ca="1" si="161"/>
        <v>#REF!</v>
      </c>
      <c r="AV41" s="65" t="e">
        <f t="shared" ca="1" si="161"/>
        <v>#REF!</v>
      </c>
      <c r="AW41" s="65" t="e">
        <f t="shared" ca="1" si="161"/>
        <v>#REF!</v>
      </c>
      <c r="AX41" s="65" t="e">
        <f t="shared" ca="1" si="161"/>
        <v>#REF!</v>
      </c>
      <c r="AY41" s="65" t="e">
        <f t="shared" ca="1" si="161"/>
        <v>#REF!</v>
      </c>
      <c r="AZ41" s="65" t="e">
        <f t="shared" ca="1" si="161"/>
        <v>#REF!</v>
      </c>
      <c r="BA41" s="65" t="e">
        <f t="shared" ca="1" si="161"/>
        <v>#REF!</v>
      </c>
      <c r="BB41" s="65" t="e">
        <f t="shared" ca="1" si="158"/>
        <v>#REF!</v>
      </c>
      <c r="BC41" s="65" t="e">
        <f t="shared" ca="1" si="158"/>
        <v>#REF!</v>
      </c>
      <c r="BD41" s="65" t="e">
        <f t="shared" ca="1" si="158"/>
        <v>#REF!</v>
      </c>
      <c r="BE41" s="65" t="e">
        <f t="shared" ca="1" si="158"/>
        <v>#REF!</v>
      </c>
      <c r="BF41" s="65" t="e">
        <f t="shared" ca="1" si="158"/>
        <v>#REF!</v>
      </c>
      <c r="BG41" s="65" t="e">
        <f t="shared" ca="1" si="158"/>
        <v>#REF!</v>
      </c>
      <c r="BH41" s="65" t="e">
        <f t="shared" ca="1" si="158"/>
        <v>#REF!</v>
      </c>
      <c r="BI41" s="65" t="e">
        <f t="shared" ca="1" si="158"/>
        <v>#REF!</v>
      </c>
      <c r="BJ41" s="65" t="e">
        <f t="shared" ca="1" si="158"/>
        <v>#REF!</v>
      </c>
      <c r="BK41" s="65" t="e">
        <f t="shared" ca="1" si="158"/>
        <v>#REF!</v>
      </c>
      <c r="BL41" s="65" t="e">
        <f t="shared" ca="1" si="158"/>
        <v>#REF!</v>
      </c>
      <c r="BM41" s="65" t="e">
        <f t="shared" ca="1" si="159"/>
        <v>#REF!</v>
      </c>
      <c r="BN41" s="65" t="e">
        <f t="shared" ca="1" si="159"/>
        <v>#REF!</v>
      </c>
      <c r="BO41" s="65" t="e">
        <f t="shared" ca="1" si="159"/>
        <v>#REF!</v>
      </c>
      <c r="BP41" s="89">
        <v>20</v>
      </c>
      <c r="BQ41" s="46">
        <f t="shared" ca="1" si="137"/>
        <v>0</v>
      </c>
      <c r="BR41" s="54">
        <f t="shared" ca="1" si="138"/>
        <v>0</v>
      </c>
      <c r="BS41" s="54">
        <f t="shared" ca="1" si="139"/>
        <v>0</v>
      </c>
      <c r="BT41" s="54">
        <f t="shared" ca="1" si="140"/>
        <v>0</v>
      </c>
      <c r="BU41" s="54">
        <f t="shared" ca="1" si="141"/>
        <v>0</v>
      </c>
      <c r="BV41" s="54">
        <f t="shared" ca="1" si="142"/>
        <v>0</v>
      </c>
      <c r="BW41" s="92">
        <f t="shared" ca="1" si="143"/>
        <v>0</v>
      </c>
      <c r="BX41" s="91">
        <f t="shared" ca="1" si="144"/>
        <v>0</v>
      </c>
      <c r="BY41" s="54">
        <f t="shared" ca="1" si="145"/>
        <v>0</v>
      </c>
      <c r="BZ41" s="54">
        <f t="shared" ca="1" si="146"/>
        <v>0</v>
      </c>
      <c r="CA41" s="54">
        <f t="shared" ca="1" si="147"/>
        <v>0</v>
      </c>
      <c r="CB41" s="54">
        <f t="shared" ca="1" si="148"/>
        <v>0</v>
      </c>
      <c r="CC41" s="54">
        <f t="shared" ca="1" si="149"/>
        <v>0</v>
      </c>
      <c r="CD41" s="93">
        <f t="shared" ca="1" si="150"/>
        <v>0</v>
      </c>
      <c r="CE41" s="91" t="e">
        <f t="shared" ca="1" si="151"/>
        <v>#REF!</v>
      </c>
      <c r="CF41" s="46" t="e">
        <f t="shared" ca="1" si="152"/>
        <v>#REF!</v>
      </c>
      <c r="CG41" s="46" t="e">
        <f t="shared" ca="1" si="75"/>
        <v>#REF!</v>
      </c>
      <c r="CH41" s="46" t="e">
        <f t="shared" ca="1" si="153"/>
        <v>#REF!</v>
      </c>
      <c r="CI41" s="46" t="e">
        <f t="shared" ca="1" si="154"/>
        <v>#REF!</v>
      </c>
      <c r="CJ41" s="46" t="e">
        <f t="shared" ca="1" si="155"/>
        <v>#REF!</v>
      </c>
      <c r="CK41" s="46" t="e">
        <f t="shared" ca="1" si="156"/>
        <v>#REF!</v>
      </c>
      <c r="CL41" s="88" t="e">
        <f t="shared" ca="1" si="79"/>
        <v>#REF!</v>
      </c>
      <c r="CM41" s="76" t="e">
        <f t="shared" ca="1" si="80"/>
        <v>#REF!</v>
      </c>
      <c r="CN41" s="76" t="e">
        <f t="shared" ca="1" si="81"/>
        <v>#REF!</v>
      </c>
      <c r="CO41" s="76" t="e">
        <f t="shared" ca="1" si="82"/>
        <v>#REF!</v>
      </c>
      <c r="CP41" s="76" t="e">
        <f t="shared" ca="1" si="83"/>
        <v>#REF!</v>
      </c>
      <c r="CQ41" s="76" t="e">
        <f t="shared" ca="1" si="84"/>
        <v>#REF!</v>
      </c>
      <c r="CR41" s="76" t="e">
        <f t="shared" ca="1" si="85"/>
        <v>#REF!</v>
      </c>
      <c r="CS41" s="76" t="e">
        <f t="shared" ca="1" si="86"/>
        <v>#REF!</v>
      </c>
      <c r="CT41" s="76" t="e">
        <f t="shared" ca="1" si="87"/>
        <v>#REF!</v>
      </c>
      <c r="CU41" s="76" t="e">
        <f t="shared" ca="1" si="88"/>
        <v>#REF!</v>
      </c>
      <c r="CV41" s="76" t="e">
        <f t="shared" ca="1" si="89"/>
        <v>#REF!</v>
      </c>
      <c r="CW41" s="76" t="e">
        <f t="shared" ca="1" si="90"/>
        <v>#REF!</v>
      </c>
      <c r="CX41" s="76" t="e">
        <f t="shared" ca="1" si="91"/>
        <v>#REF!</v>
      </c>
      <c r="CY41" s="76" t="e">
        <f t="shared" ca="1" si="92"/>
        <v>#REF!</v>
      </c>
      <c r="CZ41" s="76" t="e">
        <f t="shared" ca="1" si="93"/>
        <v>#REF!</v>
      </c>
      <c r="DA41" s="76" t="e">
        <f t="shared" ca="1" si="94"/>
        <v>#REF!</v>
      </c>
      <c r="DB41" s="76" t="e">
        <f t="shared" ca="1" si="95"/>
        <v>#REF!</v>
      </c>
      <c r="DC41" s="76" t="e">
        <f t="shared" ca="1" si="96"/>
        <v>#REF!</v>
      </c>
      <c r="DD41" s="76" t="e">
        <f t="shared" ca="1" si="97"/>
        <v>#REF!</v>
      </c>
      <c r="DE41" s="76" t="e">
        <f t="shared" ca="1" si="98"/>
        <v>#REF!</v>
      </c>
      <c r="DF41" s="76" t="e">
        <f t="shared" ca="1" si="99"/>
        <v>#REF!</v>
      </c>
      <c r="DG41" s="76" t="e">
        <f t="shared" ca="1" si="100"/>
        <v>#REF!</v>
      </c>
      <c r="DH41" s="76" t="e">
        <f t="shared" ca="1" si="101"/>
        <v>#REF!</v>
      </c>
      <c r="DI41" s="76" t="e">
        <f t="shared" ca="1" si="102"/>
        <v>#REF!</v>
      </c>
      <c r="DJ41" s="76" t="e">
        <f t="shared" ca="1" si="103"/>
        <v>#REF!</v>
      </c>
      <c r="DK41" s="76" t="e">
        <f t="shared" ca="1" si="104"/>
        <v>#REF!</v>
      </c>
      <c r="DL41" s="76" t="e">
        <f t="shared" ca="1" si="105"/>
        <v>#REF!</v>
      </c>
      <c r="DM41" s="76" t="e">
        <f t="shared" ca="1" si="106"/>
        <v>#REF!</v>
      </c>
      <c r="DN41" s="76" t="e">
        <f t="shared" ca="1" si="107"/>
        <v>#REF!</v>
      </c>
      <c r="DO41" s="76" t="e">
        <f t="shared" ca="1" si="108"/>
        <v>#REF!</v>
      </c>
      <c r="DP41" s="76" t="e">
        <f t="shared" ca="1" si="109"/>
        <v>#REF!</v>
      </c>
      <c r="DQ41" s="76" t="e">
        <f t="shared" ca="1" si="110"/>
        <v>#REF!</v>
      </c>
      <c r="DR41" s="76" t="e">
        <f t="shared" ca="1" si="111"/>
        <v>#REF!</v>
      </c>
      <c r="DS41" s="76" t="e">
        <f t="shared" ca="1" si="112"/>
        <v>#REF!</v>
      </c>
      <c r="DT41" s="76" t="e">
        <f t="shared" ca="1" si="113"/>
        <v>#REF!</v>
      </c>
      <c r="DU41" s="76" t="e">
        <f t="shared" ca="1" si="114"/>
        <v>#REF!</v>
      </c>
      <c r="DV41" s="76" t="e">
        <f t="shared" ca="1" si="115"/>
        <v>#REF!</v>
      </c>
      <c r="DW41" s="76" t="e">
        <f t="shared" ca="1" si="116"/>
        <v>#REF!</v>
      </c>
      <c r="DX41" s="76" t="e">
        <f t="shared" ca="1" si="117"/>
        <v>#REF!</v>
      </c>
      <c r="DY41" s="76" t="e">
        <f t="shared" ca="1" si="118"/>
        <v>#REF!</v>
      </c>
      <c r="DZ41" s="76" t="e">
        <f t="shared" ca="1" si="119"/>
        <v>#REF!</v>
      </c>
      <c r="EA41" s="76" t="e">
        <f t="shared" ca="1" si="120"/>
        <v>#REF!</v>
      </c>
      <c r="EB41" s="76" t="e">
        <f t="shared" ca="1" si="121"/>
        <v>#REF!</v>
      </c>
      <c r="EC41" s="76" t="e">
        <f t="shared" ca="1" si="130"/>
        <v>#REF!</v>
      </c>
      <c r="ED41" s="76" t="e">
        <f t="shared" ca="1" si="122"/>
        <v>#REF!</v>
      </c>
      <c r="EE41" s="76" t="e">
        <f t="shared" ca="1" si="123"/>
        <v>#REF!</v>
      </c>
      <c r="EF41" s="76" t="e">
        <f t="shared" ca="1" si="124"/>
        <v>#REF!</v>
      </c>
      <c r="EG41" s="76" t="e">
        <f t="shared" ca="1" si="125"/>
        <v>#REF!</v>
      </c>
      <c r="EH41" s="76" t="e">
        <f t="shared" ca="1" si="126"/>
        <v>#REF!</v>
      </c>
      <c r="EI41" s="76" t="e">
        <f t="shared" ca="1" si="127"/>
        <v>#REF!</v>
      </c>
      <c r="EJ41" s="76" t="e">
        <f t="shared" ca="1" si="128"/>
        <v>#REF!</v>
      </c>
      <c r="EK41" s="76" t="e">
        <f t="shared" ca="1" si="129"/>
        <v>#REF!</v>
      </c>
    </row>
    <row r="42" spans="1:141" hidden="1" x14ac:dyDescent="0.25">
      <c r="A42" s="46" t="str">
        <f>Графики!A52</f>
        <v>Б24.02.01 Пр-во ЛА(2014)9 кл., очная</v>
      </c>
      <c r="B42" s="46" t="s">
        <v>323</v>
      </c>
      <c r="C42" s="46" t="s">
        <v>211</v>
      </c>
      <c r="D42" s="64" t="e">
        <f t="shared" ca="1" si="72"/>
        <v>#REF!</v>
      </c>
      <c r="E42" s="46">
        <v>2</v>
      </c>
      <c r="F42" s="72" t="s">
        <v>265</v>
      </c>
      <c r="G42" s="65" t="e">
        <f t="shared" ca="1" si="162"/>
        <v>#REF!</v>
      </c>
      <c r="H42" s="65" t="e">
        <f t="shared" ca="1" si="162"/>
        <v>#REF!</v>
      </c>
      <c r="I42" s="65" t="e">
        <f t="shared" ca="1" si="162"/>
        <v>#REF!</v>
      </c>
      <c r="J42" s="65" t="e">
        <f t="shared" ca="1" si="162"/>
        <v>#REF!</v>
      </c>
      <c r="K42" s="65" t="e">
        <f t="shared" ca="1" si="162"/>
        <v>#REF!</v>
      </c>
      <c r="L42" s="65" t="e">
        <f t="shared" ca="1" si="162"/>
        <v>#REF!</v>
      </c>
      <c r="M42" s="65" t="e">
        <f t="shared" ca="1" si="162"/>
        <v>#REF!</v>
      </c>
      <c r="N42" s="65" t="e">
        <f t="shared" ca="1" si="162"/>
        <v>#REF!</v>
      </c>
      <c r="O42" s="65" t="e">
        <f t="shared" ca="1" si="162"/>
        <v>#REF!</v>
      </c>
      <c r="P42" s="65" t="e">
        <f t="shared" ca="1" si="162"/>
        <v>#REF!</v>
      </c>
      <c r="Q42" s="65" t="e">
        <f t="shared" ca="1" si="162"/>
        <v>#REF!</v>
      </c>
      <c r="R42" s="65" t="e">
        <f t="shared" ca="1" si="162"/>
        <v>#REF!</v>
      </c>
      <c r="S42" s="65" t="e">
        <f t="shared" ca="1" si="162"/>
        <v>#REF!</v>
      </c>
      <c r="T42" s="65" t="e">
        <f t="shared" ca="1" si="162"/>
        <v>#REF!</v>
      </c>
      <c r="U42" s="65" t="e">
        <f t="shared" ca="1" si="162"/>
        <v>#REF!</v>
      </c>
      <c r="V42" s="65" t="e">
        <f t="shared" ca="1" si="162"/>
        <v>#REF!</v>
      </c>
      <c r="W42" s="65" t="e">
        <f t="shared" ca="1" si="160"/>
        <v>#REF!</v>
      </c>
      <c r="X42" s="65" t="e">
        <f t="shared" ca="1" si="160"/>
        <v>#REF!</v>
      </c>
      <c r="Y42" s="65" t="e">
        <f t="shared" ca="1" si="160"/>
        <v>#REF!</v>
      </c>
      <c r="Z42" s="65" t="e">
        <f t="shared" ca="1" si="160"/>
        <v>#REF!</v>
      </c>
      <c r="AA42" s="65" t="e">
        <f t="shared" ca="1" si="160"/>
        <v>#REF!</v>
      </c>
      <c r="AB42" s="65" t="e">
        <f t="shared" ca="1" si="160"/>
        <v>#REF!</v>
      </c>
      <c r="AC42" s="65" t="e">
        <f t="shared" ca="1" si="160"/>
        <v>#REF!</v>
      </c>
      <c r="AD42" s="65" t="e">
        <f t="shared" ca="1" si="160"/>
        <v>#REF!</v>
      </c>
      <c r="AE42" s="65" t="e">
        <f t="shared" ca="1" si="160"/>
        <v>#REF!</v>
      </c>
      <c r="AF42" s="65" t="e">
        <f t="shared" ca="1" si="160"/>
        <v>#REF!</v>
      </c>
      <c r="AG42" s="65" t="e">
        <f t="shared" ca="1" si="160"/>
        <v>#REF!</v>
      </c>
      <c r="AH42" s="65" t="e">
        <f t="shared" ca="1" si="160"/>
        <v>#REF!</v>
      </c>
      <c r="AI42" s="65" t="e">
        <f t="shared" ca="1" si="160"/>
        <v>#REF!</v>
      </c>
      <c r="AJ42" s="65" t="e">
        <f t="shared" ca="1" si="160"/>
        <v>#REF!</v>
      </c>
      <c r="AK42" s="65" t="e">
        <f t="shared" ca="1" si="160"/>
        <v>#REF!</v>
      </c>
      <c r="AL42" s="65" t="e">
        <f t="shared" ca="1" si="161"/>
        <v>#REF!</v>
      </c>
      <c r="AM42" s="65" t="e">
        <f t="shared" ca="1" si="161"/>
        <v>#REF!</v>
      </c>
      <c r="AN42" s="65" t="e">
        <f t="shared" ca="1" si="161"/>
        <v>#REF!</v>
      </c>
      <c r="AO42" s="65" t="e">
        <f t="shared" ca="1" si="161"/>
        <v>#REF!</v>
      </c>
      <c r="AP42" s="65" t="e">
        <f t="shared" ca="1" si="161"/>
        <v>#REF!</v>
      </c>
      <c r="AQ42" s="65" t="e">
        <f t="shared" ca="1" si="161"/>
        <v>#REF!</v>
      </c>
      <c r="AR42" s="65" t="e">
        <f t="shared" ca="1" si="161"/>
        <v>#REF!</v>
      </c>
      <c r="AS42" s="65" t="e">
        <f t="shared" ca="1" si="161"/>
        <v>#REF!</v>
      </c>
      <c r="AT42" s="65" t="e">
        <f t="shared" ca="1" si="161"/>
        <v>#REF!</v>
      </c>
      <c r="AU42" s="65" t="e">
        <f t="shared" ca="1" si="161"/>
        <v>#REF!</v>
      </c>
      <c r="AV42" s="65" t="e">
        <f t="shared" ca="1" si="161"/>
        <v>#REF!</v>
      </c>
      <c r="AW42" s="65" t="e">
        <f t="shared" ca="1" si="161"/>
        <v>#REF!</v>
      </c>
      <c r="AX42" s="65" t="e">
        <f t="shared" ca="1" si="161"/>
        <v>#REF!</v>
      </c>
      <c r="AY42" s="65" t="e">
        <f t="shared" ca="1" si="161"/>
        <v>#REF!</v>
      </c>
      <c r="AZ42" s="65" t="e">
        <f t="shared" ca="1" si="161"/>
        <v>#REF!</v>
      </c>
      <c r="BA42" s="65" t="e">
        <f t="shared" ca="1" si="161"/>
        <v>#REF!</v>
      </c>
      <c r="BB42" s="65" t="e">
        <f t="shared" ca="1" si="158"/>
        <v>#REF!</v>
      </c>
      <c r="BC42" s="65" t="e">
        <f t="shared" ca="1" si="158"/>
        <v>#REF!</v>
      </c>
      <c r="BD42" s="65" t="e">
        <f t="shared" ca="1" si="158"/>
        <v>#REF!</v>
      </c>
      <c r="BE42" s="65" t="e">
        <f t="shared" ca="1" si="158"/>
        <v>#REF!</v>
      </c>
      <c r="BF42" s="65" t="e">
        <f t="shared" ca="1" si="158"/>
        <v>#REF!</v>
      </c>
      <c r="BG42" s="65" t="e">
        <f t="shared" ca="1" si="158"/>
        <v>#REF!</v>
      </c>
      <c r="BH42" s="65" t="e">
        <f t="shared" ca="1" si="158"/>
        <v>#REF!</v>
      </c>
      <c r="BI42" s="65" t="e">
        <f t="shared" ca="1" si="158"/>
        <v>#REF!</v>
      </c>
      <c r="BJ42" s="65" t="e">
        <f t="shared" ca="1" si="158"/>
        <v>#REF!</v>
      </c>
      <c r="BK42" s="65" t="e">
        <f t="shared" ca="1" si="158"/>
        <v>#REF!</v>
      </c>
      <c r="BL42" s="65" t="e">
        <f t="shared" ca="1" si="158"/>
        <v>#REF!</v>
      </c>
      <c r="BM42" s="65" t="e">
        <f t="shared" ca="1" si="159"/>
        <v>#REF!</v>
      </c>
      <c r="BN42" s="65" t="e">
        <f t="shared" ca="1" si="159"/>
        <v>#REF!</v>
      </c>
      <c r="BO42" s="65" t="e">
        <f t="shared" ca="1" si="159"/>
        <v>#REF!</v>
      </c>
      <c r="BP42" s="89">
        <v>20</v>
      </c>
      <c r="BQ42" s="46">
        <f t="shared" ca="1" si="137"/>
        <v>0</v>
      </c>
      <c r="BR42" s="54">
        <f t="shared" ca="1" si="138"/>
        <v>0</v>
      </c>
      <c r="BS42" s="54">
        <f t="shared" ca="1" si="139"/>
        <v>0</v>
      </c>
      <c r="BT42" s="54">
        <f t="shared" ca="1" si="140"/>
        <v>0</v>
      </c>
      <c r="BU42" s="54">
        <f t="shared" ca="1" si="141"/>
        <v>0</v>
      </c>
      <c r="BV42" s="54">
        <f t="shared" ca="1" si="142"/>
        <v>0</v>
      </c>
      <c r="BW42" s="92">
        <f t="shared" ca="1" si="143"/>
        <v>0</v>
      </c>
      <c r="BX42" s="91">
        <f t="shared" ca="1" si="144"/>
        <v>0</v>
      </c>
      <c r="BY42" s="54">
        <f t="shared" ca="1" si="145"/>
        <v>0</v>
      </c>
      <c r="BZ42" s="54">
        <f t="shared" ca="1" si="146"/>
        <v>0</v>
      </c>
      <c r="CA42" s="54">
        <f t="shared" ca="1" si="147"/>
        <v>0</v>
      </c>
      <c r="CB42" s="54">
        <f t="shared" ca="1" si="148"/>
        <v>0</v>
      </c>
      <c r="CC42" s="54">
        <f t="shared" ca="1" si="149"/>
        <v>0</v>
      </c>
      <c r="CD42" s="93">
        <f t="shared" ca="1" si="150"/>
        <v>0</v>
      </c>
      <c r="CE42" s="91" t="e">
        <f t="shared" ca="1" si="151"/>
        <v>#REF!</v>
      </c>
      <c r="CF42" s="46" t="e">
        <f t="shared" ca="1" si="152"/>
        <v>#REF!</v>
      </c>
      <c r="CG42" s="46" t="e">
        <f t="shared" ca="1" si="75"/>
        <v>#REF!</v>
      </c>
      <c r="CH42" s="46" t="e">
        <f t="shared" ca="1" si="153"/>
        <v>#REF!</v>
      </c>
      <c r="CI42" s="46" t="e">
        <f t="shared" ca="1" si="154"/>
        <v>#REF!</v>
      </c>
      <c r="CJ42" s="46" t="e">
        <f t="shared" ca="1" si="155"/>
        <v>#REF!</v>
      </c>
      <c r="CK42" s="46" t="e">
        <f t="shared" ca="1" si="156"/>
        <v>#REF!</v>
      </c>
      <c r="CL42" s="88" t="e">
        <f t="shared" ca="1" si="79"/>
        <v>#REF!</v>
      </c>
      <c r="CM42" s="76" t="e">
        <f t="shared" ca="1" si="80"/>
        <v>#REF!</v>
      </c>
      <c r="CN42" s="76" t="e">
        <f t="shared" ca="1" si="81"/>
        <v>#REF!</v>
      </c>
      <c r="CO42" s="76" t="e">
        <f t="shared" ca="1" si="82"/>
        <v>#REF!</v>
      </c>
      <c r="CP42" s="76" t="e">
        <f t="shared" ca="1" si="83"/>
        <v>#REF!</v>
      </c>
      <c r="CQ42" s="76" t="e">
        <f t="shared" ca="1" si="84"/>
        <v>#REF!</v>
      </c>
      <c r="CR42" s="76" t="e">
        <f t="shared" ca="1" si="85"/>
        <v>#REF!</v>
      </c>
      <c r="CS42" s="76" t="e">
        <f t="shared" ca="1" si="86"/>
        <v>#REF!</v>
      </c>
      <c r="CT42" s="76" t="e">
        <f t="shared" ca="1" si="87"/>
        <v>#REF!</v>
      </c>
      <c r="CU42" s="76" t="e">
        <f t="shared" ca="1" si="88"/>
        <v>#REF!</v>
      </c>
      <c r="CV42" s="76" t="e">
        <f t="shared" ca="1" si="89"/>
        <v>#REF!</v>
      </c>
      <c r="CW42" s="76" t="e">
        <f t="shared" ca="1" si="90"/>
        <v>#REF!</v>
      </c>
      <c r="CX42" s="76" t="e">
        <f t="shared" ca="1" si="91"/>
        <v>#REF!</v>
      </c>
      <c r="CY42" s="76" t="e">
        <f t="shared" ca="1" si="92"/>
        <v>#REF!</v>
      </c>
      <c r="CZ42" s="76" t="e">
        <f t="shared" ca="1" si="93"/>
        <v>#REF!</v>
      </c>
      <c r="DA42" s="76" t="e">
        <f t="shared" ca="1" si="94"/>
        <v>#REF!</v>
      </c>
      <c r="DB42" s="76" t="e">
        <f t="shared" ca="1" si="95"/>
        <v>#REF!</v>
      </c>
      <c r="DC42" s="76" t="e">
        <f t="shared" ca="1" si="96"/>
        <v>#REF!</v>
      </c>
      <c r="DD42" s="76" t="e">
        <f t="shared" ca="1" si="97"/>
        <v>#REF!</v>
      </c>
      <c r="DE42" s="76" t="e">
        <f t="shared" ca="1" si="98"/>
        <v>#REF!</v>
      </c>
      <c r="DF42" s="76" t="e">
        <f t="shared" ca="1" si="99"/>
        <v>#REF!</v>
      </c>
      <c r="DG42" s="76" t="e">
        <f t="shared" ca="1" si="100"/>
        <v>#REF!</v>
      </c>
      <c r="DH42" s="76" t="e">
        <f t="shared" ca="1" si="101"/>
        <v>#REF!</v>
      </c>
      <c r="DI42" s="76" t="e">
        <f t="shared" ca="1" si="102"/>
        <v>#REF!</v>
      </c>
      <c r="DJ42" s="76" t="e">
        <f t="shared" ca="1" si="103"/>
        <v>#REF!</v>
      </c>
      <c r="DK42" s="76" t="e">
        <f t="shared" ca="1" si="104"/>
        <v>#REF!</v>
      </c>
      <c r="DL42" s="76" t="e">
        <f t="shared" ca="1" si="105"/>
        <v>#REF!</v>
      </c>
      <c r="DM42" s="76" t="e">
        <f t="shared" ca="1" si="106"/>
        <v>#REF!</v>
      </c>
      <c r="DN42" s="76" t="e">
        <f t="shared" ca="1" si="107"/>
        <v>#REF!</v>
      </c>
      <c r="DO42" s="76" t="e">
        <f t="shared" ca="1" si="108"/>
        <v>#REF!</v>
      </c>
      <c r="DP42" s="76" t="e">
        <f t="shared" ca="1" si="109"/>
        <v>#REF!</v>
      </c>
      <c r="DQ42" s="76" t="e">
        <f t="shared" ca="1" si="110"/>
        <v>#REF!</v>
      </c>
      <c r="DR42" s="76" t="e">
        <f t="shared" ca="1" si="111"/>
        <v>#REF!</v>
      </c>
      <c r="DS42" s="76" t="e">
        <f t="shared" ca="1" si="112"/>
        <v>#REF!</v>
      </c>
      <c r="DT42" s="76" t="e">
        <f t="shared" ca="1" si="113"/>
        <v>#REF!</v>
      </c>
      <c r="DU42" s="76" t="e">
        <f t="shared" ca="1" si="114"/>
        <v>#REF!</v>
      </c>
      <c r="DV42" s="76" t="e">
        <f t="shared" ca="1" si="115"/>
        <v>#REF!</v>
      </c>
      <c r="DW42" s="76" t="e">
        <f t="shared" ca="1" si="116"/>
        <v>#REF!</v>
      </c>
      <c r="DX42" s="76" t="e">
        <f t="shared" ca="1" si="117"/>
        <v>#REF!</v>
      </c>
      <c r="DY42" s="76" t="e">
        <f t="shared" ca="1" si="118"/>
        <v>#REF!</v>
      </c>
      <c r="DZ42" s="76" t="e">
        <f t="shared" ca="1" si="119"/>
        <v>#REF!</v>
      </c>
      <c r="EA42" s="76" t="e">
        <f t="shared" ca="1" si="120"/>
        <v>#REF!</v>
      </c>
      <c r="EB42" s="76" t="e">
        <f t="shared" ca="1" si="121"/>
        <v>#REF!</v>
      </c>
      <c r="EC42" s="76" t="e">
        <f t="shared" ca="1" si="130"/>
        <v>#REF!</v>
      </c>
      <c r="ED42" s="76" t="e">
        <f t="shared" ca="1" si="122"/>
        <v>#REF!</v>
      </c>
      <c r="EE42" s="76" t="e">
        <f t="shared" ca="1" si="123"/>
        <v>#REF!</v>
      </c>
      <c r="EF42" s="76" t="e">
        <f t="shared" ca="1" si="124"/>
        <v>#REF!</v>
      </c>
      <c r="EG42" s="76" t="e">
        <f t="shared" ca="1" si="125"/>
        <v>#REF!</v>
      </c>
      <c r="EH42" s="76" t="e">
        <f t="shared" ca="1" si="126"/>
        <v>#REF!</v>
      </c>
      <c r="EI42" s="76" t="e">
        <f t="shared" ca="1" si="127"/>
        <v>#REF!</v>
      </c>
      <c r="EJ42" s="76" t="e">
        <f t="shared" ca="1" si="128"/>
        <v>#REF!</v>
      </c>
      <c r="EK42" s="76" t="e">
        <f t="shared" ca="1" si="129"/>
        <v>#REF!</v>
      </c>
    </row>
    <row r="43" spans="1:141" hidden="1" x14ac:dyDescent="0.25">
      <c r="A43" s="46" t="str">
        <f>Графики!A53</f>
        <v>Б24.02.02 Пр-во АД(2014)9 кл., очная</v>
      </c>
      <c r="B43" s="46" t="s">
        <v>323</v>
      </c>
      <c r="C43" s="46" t="s">
        <v>211</v>
      </c>
      <c r="D43" s="64" t="e">
        <f t="shared" ca="1" si="72"/>
        <v>#REF!</v>
      </c>
      <c r="E43" s="46">
        <v>2</v>
      </c>
      <c r="F43" s="72" t="s">
        <v>269</v>
      </c>
      <c r="G43" s="65" t="e">
        <f t="shared" ca="1" si="162"/>
        <v>#REF!</v>
      </c>
      <c r="H43" s="65" t="e">
        <f t="shared" ca="1" si="162"/>
        <v>#REF!</v>
      </c>
      <c r="I43" s="65" t="e">
        <f t="shared" ca="1" si="162"/>
        <v>#REF!</v>
      </c>
      <c r="J43" s="65" t="e">
        <f t="shared" ca="1" si="162"/>
        <v>#REF!</v>
      </c>
      <c r="K43" s="65" t="e">
        <f t="shared" ca="1" si="162"/>
        <v>#REF!</v>
      </c>
      <c r="L43" s="65" t="e">
        <f t="shared" ca="1" si="162"/>
        <v>#REF!</v>
      </c>
      <c r="M43" s="65" t="e">
        <f t="shared" ca="1" si="162"/>
        <v>#REF!</v>
      </c>
      <c r="N43" s="65" t="e">
        <f t="shared" ca="1" si="162"/>
        <v>#REF!</v>
      </c>
      <c r="O43" s="65" t="e">
        <f t="shared" ca="1" si="162"/>
        <v>#REF!</v>
      </c>
      <c r="P43" s="65" t="e">
        <f t="shared" ca="1" si="162"/>
        <v>#REF!</v>
      </c>
      <c r="Q43" s="65" t="e">
        <f t="shared" ca="1" si="162"/>
        <v>#REF!</v>
      </c>
      <c r="R43" s="65" t="e">
        <f t="shared" ca="1" si="162"/>
        <v>#REF!</v>
      </c>
      <c r="S43" s="65" t="e">
        <f t="shared" ca="1" si="162"/>
        <v>#REF!</v>
      </c>
      <c r="T43" s="65" t="e">
        <f t="shared" ca="1" si="162"/>
        <v>#REF!</v>
      </c>
      <c r="U43" s="65" t="e">
        <f t="shared" ca="1" si="162"/>
        <v>#REF!</v>
      </c>
      <c r="V43" s="65" t="e">
        <f t="shared" ca="1" si="162"/>
        <v>#REF!</v>
      </c>
      <c r="W43" s="65" t="e">
        <f t="shared" ca="1" si="160"/>
        <v>#REF!</v>
      </c>
      <c r="X43" s="65" t="e">
        <f t="shared" ca="1" si="160"/>
        <v>#REF!</v>
      </c>
      <c r="Y43" s="65" t="e">
        <f t="shared" ca="1" si="160"/>
        <v>#REF!</v>
      </c>
      <c r="Z43" s="65" t="e">
        <f t="shared" ca="1" si="160"/>
        <v>#REF!</v>
      </c>
      <c r="AA43" s="65" t="e">
        <f t="shared" ca="1" si="160"/>
        <v>#REF!</v>
      </c>
      <c r="AB43" s="65" t="e">
        <f t="shared" ca="1" si="160"/>
        <v>#REF!</v>
      </c>
      <c r="AC43" s="65" t="e">
        <f t="shared" ca="1" si="160"/>
        <v>#REF!</v>
      </c>
      <c r="AD43" s="65" t="e">
        <f t="shared" ca="1" si="160"/>
        <v>#REF!</v>
      </c>
      <c r="AE43" s="65" t="e">
        <f t="shared" ca="1" si="160"/>
        <v>#REF!</v>
      </c>
      <c r="AF43" s="65" t="e">
        <f t="shared" ca="1" si="160"/>
        <v>#REF!</v>
      </c>
      <c r="AG43" s="65" t="e">
        <f t="shared" ca="1" si="160"/>
        <v>#REF!</v>
      </c>
      <c r="AH43" s="65" t="e">
        <f t="shared" ca="1" si="160"/>
        <v>#REF!</v>
      </c>
      <c r="AI43" s="65" t="e">
        <f t="shared" ca="1" si="160"/>
        <v>#REF!</v>
      </c>
      <c r="AJ43" s="65" t="e">
        <f t="shared" ca="1" si="160"/>
        <v>#REF!</v>
      </c>
      <c r="AK43" s="65" t="e">
        <f t="shared" ca="1" si="160"/>
        <v>#REF!</v>
      </c>
      <c r="AL43" s="65" t="e">
        <f t="shared" ca="1" si="161"/>
        <v>#REF!</v>
      </c>
      <c r="AM43" s="65" t="e">
        <f t="shared" ca="1" si="161"/>
        <v>#REF!</v>
      </c>
      <c r="AN43" s="65" t="e">
        <f t="shared" ca="1" si="161"/>
        <v>#REF!</v>
      </c>
      <c r="AO43" s="65" t="e">
        <f t="shared" ca="1" si="161"/>
        <v>#REF!</v>
      </c>
      <c r="AP43" s="65" t="e">
        <f t="shared" ca="1" si="161"/>
        <v>#REF!</v>
      </c>
      <c r="AQ43" s="65" t="e">
        <f t="shared" ca="1" si="161"/>
        <v>#REF!</v>
      </c>
      <c r="AR43" s="65" t="e">
        <f t="shared" ca="1" si="161"/>
        <v>#REF!</v>
      </c>
      <c r="AS43" s="65" t="e">
        <f t="shared" ca="1" si="161"/>
        <v>#REF!</v>
      </c>
      <c r="AT43" s="65" t="e">
        <f t="shared" ca="1" si="161"/>
        <v>#REF!</v>
      </c>
      <c r="AU43" s="65" t="e">
        <f t="shared" ca="1" si="161"/>
        <v>#REF!</v>
      </c>
      <c r="AV43" s="65" t="e">
        <f t="shared" ca="1" si="161"/>
        <v>#REF!</v>
      </c>
      <c r="AW43" s="65" t="e">
        <f t="shared" ca="1" si="161"/>
        <v>#REF!</v>
      </c>
      <c r="AX43" s="65" t="e">
        <f t="shared" ca="1" si="161"/>
        <v>#REF!</v>
      </c>
      <c r="AY43" s="65" t="e">
        <f t="shared" ca="1" si="161"/>
        <v>#REF!</v>
      </c>
      <c r="AZ43" s="65" t="e">
        <f t="shared" ca="1" si="161"/>
        <v>#REF!</v>
      </c>
      <c r="BA43" s="65" t="e">
        <f t="shared" ca="1" si="161"/>
        <v>#REF!</v>
      </c>
      <c r="BB43" s="65" t="e">
        <f t="shared" ca="1" si="158"/>
        <v>#REF!</v>
      </c>
      <c r="BC43" s="65" t="e">
        <f t="shared" ca="1" si="158"/>
        <v>#REF!</v>
      </c>
      <c r="BD43" s="65" t="e">
        <f t="shared" ca="1" si="158"/>
        <v>#REF!</v>
      </c>
      <c r="BE43" s="65" t="e">
        <f t="shared" ca="1" si="158"/>
        <v>#REF!</v>
      </c>
      <c r="BF43" s="65" t="e">
        <f t="shared" ca="1" si="158"/>
        <v>#REF!</v>
      </c>
      <c r="BG43" s="65" t="e">
        <f t="shared" ca="1" si="158"/>
        <v>#REF!</v>
      </c>
      <c r="BH43" s="65" t="e">
        <f t="shared" ca="1" si="158"/>
        <v>#REF!</v>
      </c>
      <c r="BI43" s="65" t="e">
        <f t="shared" ca="1" si="158"/>
        <v>#REF!</v>
      </c>
      <c r="BJ43" s="65" t="e">
        <f t="shared" ca="1" si="158"/>
        <v>#REF!</v>
      </c>
      <c r="BK43" s="65" t="e">
        <f t="shared" ca="1" si="158"/>
        <v>#REF!</v>
      </c>
      <c r="BL43" s="65" t="e">
        <f t="shared" ca="1" si="158"/>
        <v>#REF!</v>
      </c>
      <c r="BM43" s="65" t="e">
        <f t="shared" ca="1" si="159"/>
        <v>#REF!</v>
      </c>
      <c r="BN43" s="65" t="e">
        <f t="shared" ca="1" si="159"/>
        <v>#REF!</v>
      </c>
      <c r="BO43" s="65" t="e">
        <f t="shared" ca="1" si="159"/>
        <v>#REF!</v>
      </c>
      <c r="BP43" s="89">
        <v>20</v>
      </c>
      <c r="BQ43" s="46">
        <f t="shared" ca="1" si="137"/>
        <v>0</v>
      </c>
      <c r="BR43" s="54">
        <f t="shared" ca="1" si="138"/>
        <v>0</v>
      </c>
      <c r="BS43" s="54">
        <f t="shared" ca="1" si="139"/>
        <v>0</v>
      </c>
      <c r="BT43" s="54">
        <f t="shared" ca="1" si="140"/>
        <v>0</v>
      </c>
      <c r="BU43" s="54">
        <f t="shared" ca="1" si="141"/>
        <v>0</v>
      </c>
      <c r="BV43" s="54">
        <f t="shared" ca="1" si="142"/>
        <v>0</v>
      </c>
      <c r="BW43" s="92">
        <f t="shared" ca="1" si="143"/>
        <v>0</v>
      </c>
      <c r="BX43" s="91">
        <f t="shared" ca="1" si="144"/>
        <v>0</v>
      </c>
      <c r="BY43" s="54">
        <f t="shared" ca="1" si="145"/>
        <v>0</v>
      </c>
      <c r="BZ43" s="54">
        <f t="shared" ca="1" si="146"/>
        <v>0</v>
      </c>
      <c r="CA43" s="54">
        <f t="shared" ca="1" si="147"/>
        <v>0</v>
      </c>
      <c r="CB43" s="54">
        <f t="shared" ca="1" si="148"/>
        <v>0</v>
      </c>
      <c r="CC43" s="54">
        <f t="shared" ca="1" si="149"/>
        <v>0</v>
      </c>
      <c r="CD43" s="93">
        <f t="shared" ca="1" si="150"/>
        <v>0</v>
      </c>
      <c r="CE43" s="91" t="e">
        <f t="shared" ca="1" si="151"/>
        <v>#REF!</v>
      </c>
      <c r="CF43" s="46" t="e">
        <f t="shared" ca="1" si="152"/>
        <v>#REF!</v>
      </c>
      <c r="CG43" s="46" t="e">
        <f t="shared" ca="1" si="75"/>
        <v>#REF!</v>
      </c>
      <c r="CH43" s="46" t="e">
        <f t="shared" ca="1" si="153"/>
        <v>#REF!</v>
      </c>
      <c r="CI43" s="46" t="e">
        <f t="shared" ca="1" si="154"/>
        <v>#REF!</v>
      </c>
      <c r="CJ43" s="46" t="e">
        <f t="shared" ca="1" si="155"/>
        <v>#REF!</v>
      </c>
      <c r="CK43" s="46" t="e">
        <f t="shared" ca="1" si="156"/>
        <v>#REF!</v>
      </c>
      <c r="CL43" s="88" t="e">
        <f t="shared" ca="1" si="79"/>
        <v>#REF!</v>
      </c>
      <c r="CM43" s="76" t="e">
        <f t="shared" ca="1" si="80"/>
        <v>#REF!</v>
      </c>
      <c r="CN43" s="76" t="e">
        <f t="shared" ca="1" si="81"/>
        <v>#REF!</v>
      </c>
      <c r="CO43" s="76" t="e">
        <f t="shared" ca="1" si="82"/>
        <v>#REF!</v>
      </c>
      <c r="CP43" s="76" t="e">
        <f t="shared" ca="1" si="83"/>
        <v>#REF!</v>
      </c>
      <c r="CQ43" s="76" t="e">
        <f t="shared" ca="1" si="84"/>
        <v>#REF!</v>
      </c>
      <c r="CR43" s="76" t="e">
        <f t="shared" ca="1" si="85"/>
        <v>#REF!</v>
      </c>
      <c r="CS43" s="76" t="e">
        <f t="shared" ca="1" si="86"/>
        <v>#REF!</v>
      </c>
      <c r="CT43" s="76" t="e">
        <f t="shared" ca="1" si="87"/>
        <v>#REF!</v>
      </c>
      <c r="CU43" s="76" t="e">
        <f t="shared" ca="1" si="88"/>
        <v>#REF!</v>
      </c>
      <c r="CV43" s="76" t="e">
        <f t="shared" ca="1" si="89"/>
        <v>#REF!</v>
      </c>
      <c r="CW43" s="76" t="e">
        <f t="shared" ca="1" si="90"/>
        <v>#REF!</v>
      </c>
      <c r="CX43" s="76" t="e">
        <f t="shared" ca="1" si="91"/>
        <v>#REF!</v>
      </c>
      <c r="CY43" s="76" t="e">
        <f t="shared" ca="1" si="92"/>
        <v>#REF!</v>
      </c>
      <c r="CZ43" s="76" t="e">
        <f t="shared" ca="1" si="93"/>
        <v>#REF!</v>
      </c>
      <c r="DA43" s="76" t="e">
        <f t="shared" ca="1" si="94"/>
        <v>#REF!</v>
      </c>
      <c r="DB43" s="76" t="e">
        <f t="shared" ca="1" si="95"/>
        <v>#REF!</v>
      </c>
      <c r="DC43" s="76" t="e">
        <f t="shared" ca="1" si="96"/>
        <v>#REF!</v>
      </c>
      <c r="DD43" s="76" t="e">
        <f t="shared" ca="1" si="97"/>
        <v>#REF!</v>
      </c>
      <c r="DE43" s="76" t="e">
        <f t="shared" ca="1" si="98"/>
        <v>#REF!</v>
      </c>
      <c r="DF43" s="76" t="e">
        <f t="shared" ca="1" si="99"/>
        <v>#REF!</v>
      </c>
      <c r="DG43" s="76" t="e">
        <f t="shared" ca="1" si="100"/>
        <v>#REF!</v>
      </c>
      <c r="DH43" s="76" t="e">
        <f t="shared" ca="1" si="101"/>
        <v>#REF!</v>
      </c>
      <c r="DI43" s="76" t="e">
        <f t="shared" ca="1" si="102"/>
        <v>#REF!</v>
      </c>
      <c r="DJ43" s="76" t="e">
        <f t="shared" ca="1" si="103"/>
        <v>#REF!</v>
      </c>
      <c r="DK43" s="76" t="e">
        <f t="shared" ca="1" si="104"/>
        <v>#REF!</v>
      </c>
      <c r="DL43" s="76" t="e">
        <f t="shared" ca="1" si="105"/>
        <v>#REF!</v>
      </c>
      <c r="DM43" s="76" t="e">
        <f t="shared" ca="1" si="106"/>
        <v>#REF!</v>
      </c>
      <c r="DN43" s="76" t="e">
        <f t="shared" ca="1" si="107"/>
        <v>#REF!</v>
      </c>
      <c r="DO43" s="76" t="e">
        <f t="shared" ca="1" si="108"/>
        <v>#REF!</v>
      </c>
      <c r="DP43" s="76" t="e">
        <f t="shared" ca="1" si="109"/>
        <v>#REF!</v>
      </c>
      <c r="DQ43" s="76" t="e">
        <f t="shared" ca="1" si="110"/>
        <v>#REF!</v>
      </c>
      <c r="DR43" s="76" t="e">
        <f t="shared" ca="1" si="111"/>
        <v>#REF!</v>
      </c>
      <c r="DS43" s="76" t="e">
        <f t="shared" ca="1" si="112"/>
        <v>#REF!</v>
      </c>
      <c r="DT43" s="76" t="e">
        <f t="shared" ca="1" si="113"/>
        <v>#REF!</v>
      </c>
      <c r="DU43" s="76" t="e">
        <f t="shared" ca="1" si="114"/>
        <v>#REF!</v>
      </c>
      <c r="DV43" s="76" t="e">
        <f t="shared" ca="1" si="115"/>
        <v>#REF!</v>
      </c>
      <c r="DW43" s="76" t="e">
        <f t="shared" ca="1" si="116"/>
        <v>#REF!</v>
      </c>
      <c r="DX43" s="76" t="e">
        <f t="shared" ca="1" si="117"/>
        <v>#REF!</v>
      </c>
      <c r="DY43" s="76" t="e">
        <f t="shared" ca="1" si="118"/>
        <v>#REF!</v>
      </c>
      <c r="DZ43" s="76" t="e">
        <f t="shared" ca="1" si="119"/>
        <v>#REF!</v>
      </c>
      <c r="EA43" s="76" t="e">
        <f t="shared" ca="1" si="120"/>
        <v>#REF!</v>
      </c>
      <c r="EB43" s="76" t="e">
        <f t="shared" ca="1" si="121"/>
        <v>#REF!</v>
      </c>
      <c r="EC43" s="76" t="e">
        <f t="shared" ca="1" si="130"/>
        <v>#REF!</v>
      </c>
      <c r="ED43" s="76" t="e">
        <f t="shared" ca="1" si="122"/>
        <v>#REF!</v>
      </c>
      <c r="EE43" s="76" t="e">
        <f t="shared" ca="1" si="123"/>
        <v>#REF!</v>
      </c>
      <c r="EF43" s="76" t="e">
        <f t="shared" ca="1" si="124"/>
        <v>#REF!</v>
      </c>
      <c r="EG43" s="76" t="e">
        <f t="shared" ca="1" si="125"/>
        <v>#REF!</v>
      </c>
      <c r="EH43" s="76" t="e">
        <f t="shared" ca="1" si="126"/>
        <v>#REF!</v>
      </c>
      <c r="EI43" s="76" t="e">
        <f t="shared" ca="1" si="127"/>
        <v>#REF!</v>
      </c>
      <c r="EJ43" s="76" t="e">
        <f t="shared" ca="1" si="128"/>
        <v>#REF!</v>
      </c>
      <c r="EK43" s="76" t="e">
        <f t="shared" ca="1" si="129"/>
        <v>#REF!</v>
      </c>
    </row>
    <row r="44" spans="1:141" hidden="1" x14ac:dyDescent="0.25">
      <c r="A44" s="46" t="str">
        <f>Графики!A44</f>
        <v>У15.02.08 ТехМаш(2014)9 кл., очная</v>
      </c>
      <c r="B44" s="46" t="s">
        <v>323</v>
      </c>
      <c r="C44" s="46" t="s">
        <v>211</v>
      </c>
      <c r="D44" s="64" t="e">
        <f t="shared" ca="1" si="72"/>
        <v>#REF!</v>
      </c>
      <c r="E44" s="46">
        <v>2</v>
      </c>
      <c r="F44" s="72" t="s">
        <v>247</v>
      </c>
      <c r="G44" s="65" t="e">
        <f t="shared" ca="1" si="162"/>
        <v>#REF!</v>
      </c>
      <c r="H44" s="65" t="e">
        <f t="shared" ca="1" si="162"/>
        <v>#REF!</v>
      </c>
      <c r="I44" s="65" t="e">
        <f t="shared" ca="1" si="162"/>
        <v>#REF!</v>
      </c>
      <c r="J44" s="65" t="e">
        <f t="shared" ca="1" si="162"/>
        <v>#REF!</v>
      </c>
      <c r="K44" s="65" t="e">
        <f t="shared" ca="1" si="162"/>
        <v>#REF!</v>
      </c>
      <c r="L44" s="65" t="e">
        <f t="shared" ca="1" si="162"/>
        <v>#REF!</v>
      </c>
      <c r="M44" s="65" t="e">
        <f t="shared" ca="1" si="162"/>
        <v>#REF!</v>
      </c>
      <c r="N44" s="65" t="e">
        <f t="shared" ca="1" si="162"/>
        <v>#REF!</v>
      </c>
      <c r="O44" s="65" t="e">
        <f t="shared" ca="1" si="162"/>
        <v>#REF!</v>
      </c>
      <c r="P44" s="65" t="e">
        <f t="shared" ca="1" si="162"/>
        <v>#REF!</v>
      </c>
      <c r="Q44" s="65" t="e">
        <f t="shared" ca="1" si="162"/>
        <v>#REF!</v>
      </c>
      <c r="R44" s="65" t="e">
        <f t="shared" ca="1" si="162"/>
        <v>#REF!</v>
      </c>
      <c r="S44" s="65" t="e">
        <f t="shared" ca="1" si="162"/>
        <v>#REF!</v>
      </c>
      <c r="T44" s="65" t="e">
        <f t="shared" ca="1" si="162"/>
        <v>#REF!</v>
      </c>
      <c r="U44" s="65" t="e">
        <f t="shared" ca="1" si="162"/>
        <v>#REF!</v>
      </c>
      <c r="V44" s="65" t="e">
        <f t="shared" ca="1" si="162"/>
        <v>#REF!</v>
      </c>
      <c r="W44" s="65" t="e">
        <f t="shared" ca="1" si="160"/>
        <v>#REF!</v>
      </c>
      <c r="X44" s="65" t="e">
        <f t="shared" ca="1" si="160"/>
        <v>#REF!</v>
      </c>
      <c r="Y44" s="65" t="e">
        <f t="shared" ca="1" si="160"/>
        <v>#REF!</v>
      </c>
      <c r="Z44" s="65" t="e">
        <f t="shared" ca="1" si="160"/>
        <v>#REF!</v>
      </c>
      <c r="AA44" s="65" t="e">
        <f t="shared" ca="1" si="160"/>
        <v>#REF!</v>
      </c>
      <c r="AB44" s="65" t="e">
        <f t="shared" ca="1" si="160"/>
        <v>#REF!</v>
      </c>
      <c r="AC44" s="65" t="e">
        <f t="shared" ca="1" si="160"/>
        <v>#REF!</v>
      </c>
      <c r="AD44" s="65" t="e">
        <f t="shared" ca="1" si="160"/>
        <v>#REF!</v>
      </c>
      <c r="AE44" s="65" t="e">
        <f t="shared" ca="1" si="160"/>
        <v>#REF!</v>
      </c>
      <c r="AF44" s="65" t="e">
        <f t="shared" ca="1" si="160"/>
        <v>#REF!</v>
      </c>
      <c r="AG44" s="65" t="e">
        <f t="shared" ca="1" si="160"/>
        <v>#REF!</v>
      </c>
      <c r="AH44" s="65" t="e">
        <f t="shared" ca="1" si="160"/>
        <v>#REF!</v>
      </c>
      <c r="AI44" s="65" t="e">
        <f t="shared" ca="1" si="160"/>
        <v>#REF!</v>
      </c>
      <c r="AJ44" s="65" t="e">
        <f t="shared" ca="1" si="160"/>
        <v>#REF!</v>
      </c>
      <c r="AK44" s="65" t="e">
        <f t="shared" ca="1" si="160"/>
        <v>#REF!</v>
      </c>
      <c r="AL44" s="65" t="e">
        <f t="shared" ca="1" si="161"/>
        <v>#REF!</v>
      </c>
      <c r="AM44" s="65" t="e">
        <f t="shared" ca="1" si="161"/>
        <v>#REF!</v>
      </c>
      <c r="AN44" s="65" t="e">
        <f t="shared" ca="1" si="161"/>
        <v>#REF!</v>
      </c>
      <c r="AO44" s="65" t="e">
        <f t="shared" ca="1" si="161"/>
        <v>#REF!</v>
      </c>
      <c r="AP44" s="65" t="e">
        <f t="shared" ca="1" si="161"/>
        <v>#REF!</v>
      </c>
      <c r="AQ44" s="65" t="e">
        <f t="shared" ca="1" si="161"/>
        <v>#REF!</v>
      </c>
      <c r="AR44" s="65" t="e">
        <f t="shared" ca="1" si="161"/>
        <v>#REF!</v>
      </c>
      <c r="AS44" s="65" t="e">
        <f t="shared" ca="1" si="161"/>
        <v>#REF!</v>
      </c>
      <c r="AT44" s="65" t="e">
        <f t="shared" ca="1" si="161"/>
        <v>#REF!</v>
      </c>
      <c r="AU44" s="65" t="e">
        <f t="shared" ca="1" si="161"/>
        <v>#REF!</v>
      </c>
      <c r="AV44" s="65" t="e">
        <f t="shared" ca="1" si="161"/>
        <v>#REF!</v>
      </c>
      <c r="AW44" s="65" t="e">
        <f t="shared" ca="1" si="161"/>
        <v>#REF!</v>
      </c>
      <c r="AX44" s="65" t="e">
        <f t="shared" ca="1" si="161"/>
        <v>#REF!</v>
      </c>
      <c r="AY44" s="65" t="e">
        <f t="shared" ca="1" si="161"/>
        <v>#REF!</v>
      </c>
      <c r="AZ44" s="65" t="e">
        <f t="shared" ca="1" si="161"/>
        <v>#REF!</v>
      </c>
      <c r="BA44" s="65" t="e">
        <f t="shared" ca="1" si="161"/>
        <v>#REF!</v>
      </c>
      <c r="BB44" s="65" t="e">
        <f t="shared" ca="1" si="158"/>
        <v>#REF!</v>
      </c>
      <c r="BC44" s="65" t="e">
        <f t="shared" ca="1" si="158"/>
        <v>#REF!</v>
      </c>
      <c r="BD44" s="65" t="e">
        <f t="shared" ca="1" si="158"/>
        <v>#REF!</v>
      </c>
      <c r="BE44" s="65" t="e">
        <f t="shared" ca="1" si="158"/>
        <v>#REF!</v>
      </c>
      <c r="BF44" s="65" t="e">
        <f t="shared" ca="1" si="158"/>
        <v>#REF!</v>
      </c>
      <c r="BG44" s="65" t="e">
        <f t="shared" ca="1" si="158"/>
        <v>#REF!</v>
      </c>
      <c r="BH44" s="65" t="e">
        <f t="shared" ca="1" si="158"/>
        <v>#REF!</v>
      </c>
      <c r="BI44" s="65" t="e">
        <f t="shared" ca="1" si="158"/>
        <v>#REF!</v>
      </c>
      <c r="BJ44" s="65" t="e">
        <f t="shared" ca="1" si="158"/>
        <v>#REF!</v>
      </c>
      <c r="BK44" s="65" t="e">
        <f t="shared" ca="1" si="158"/>
        <v>#REF!</v>
      </c>
      <c r="BL44" s="65" t="e">
        <f t="shared" ca="1" si="158"/>
        <v>#REF!</v>
      </c>
      <c r="BM44" s="65" t="e">
        <f t="shared" ca="1" si="159"/>
        <v>#REF!</v>
      </c>
      <c r="BN44" s="65" t="e">
        <f t="shared" ca="1" si="159"/>
        <v>#REF!</v>
      </c>
      <c r="BO44" s="65" t="e">
        <f t="shared" ca="1" si="159"/>
        <v>#REF!</v>
      </c>
      <c r="BP44" s="89">
        <v>20</v>
      </c>
      <c r="BQ44" s="46">
        <f t="shared" ca="1" si="137"/>
        <v>0</v>
      </c>
      <c r="BR44" s="54">
        <f t="shared" ca="1" si="138"/>
        <v>0</v>
      </c>
      <c r="BS44" s="54">
        <f t="shared" ca="1" si="139"/>
        <v>0</v>
      </c>
      <c r="BT44" s="54">
        <f t="shared" ca="1" si="140"/>
        <v>0</v>
      </c>
      <c r="BU44" s="54">
        <f t="shared" ca="1" si="141"/>
        <v>0</v>
      </c>
      <c r="BV44" s="54">
        <f t="shared" ca="1" si="142"/>
        <v>0</v>
      </c>
      <c r="BW44" s="92">
        <f t="shared" ca="1" si="143"/>
        <v>0</v>
      </c>
      <c r="BX44" s="91">
        <f t="shared" ca="1" si="144"/>
        <v>0</v>
      </c>
      <c r="BY44" s="54">
        <f t="shared" ca="1" si="145"/>
        <v>0</v>
      </c>
      <c r="BZ44" s="54">
        <f t="shared" ca="1" si="146"/>
        <v>0</v>
      </c>
      <c r="CA44" s="54">
        <f t="shared" ca="1" si="147"/>
        <v>0</v>
      </c>
      <c r="CB44" s="54">
        <f t="shared" ca="1" si="148"/>
        <v>0</v>
      </c>
      <c r="CC44" s="54">
        <f t="shared" ca="1" si="149"/>
        <v>0</v>
      </c>
      <c r="CD44" s="93">
        <f t="shared" ca="1" si="150"/>
        <v>0</v>
      </c>
      <c r="CE44" s="91" t="e">
        <f t="shared" ca="1" si="151"/>
        <v>#REF!</v>
      </c>
      <c r="CF44" s="46" t="e">
        <f t="shared" ca="1" si="152"/>
        <v>#REF!</v>
      </c>
      <c r="CG44" s="46" t="e">
        <f t="shared" ca="1" si="75"/>
        <v>#REF!</v>
      </c>
      <c r="CH44" s="46" t="e">
        <f t="shared" ca="1" si="153"/>
        <v>#REF!</v>
      </c>
      <c r="CI44" s="46" t="e">
        <f t="shared" ca="1" si="154"/>
        <v>#REF!</v>
      </c>
      <c r="CJ44" s="46" t="e">
        <f t="shared" ca="1" si="155"/>
        <v>#REF!</v>
      </c>
      <c r="CK44" s="46" t="e">
        <f t="shared" ca="1" si="156"/>
        <v>#REF!</v>
      </c>
      <c r="CL44" s="88" t="e">
        <f t="shared" ca="1" si="79"/>
        <v>#REF!</v>
      </c>
      <c r="CM44" s="76" t="e">
        <f t="shared" ca="1" si="80"/>
        <v>#REF!</v>
      </c>
      <c r="CN44" s="76" t="e">
        <f t="shared" ca="1" si="81"/>
        <v>#REF!</v>
      </c>
      <c r="CO44" s="76" t="e">
        <f t="shared" ca="1" si="82"/>
        <v>#REF!</v>
      </c>
      <c r="CP44" s="76" t="e">
        <f t="shared" ca="1" si="83"/>
        <v>#REF!</v>
      </c>
      <c r="CQ44" s="76" t="e">
        <f t="shared" ca="1" si="84"/>
        <v>#REF!</v>
      </c>
      <c r="CR44" s="76" t="e">
        <f t="shared" ca="1" si="85"/>
        <v>#REF!</v>
      </c>
      <c r="CS44" s="76" t="e">
        <f t="shared" ca="1" si="86"/>
        <v>#REF!</v>
      </c>
      <c r="CT44" s="76" t="e">
        <f t="shared" ca="1" si="87"/>
        <v>#REF!</v>
      </c>
      <c r="CU44" s="76" t="e">
        <f t="shared" ca="1" si="88"/>
        <v>#REF!</v>
      </c>
      <c r="CV44" s="76" t="e">
        <f t="shared" ca="1" si="89"/>
        <v>#REF!</v>
      </c>
      <c r="CW44" s="76" t="e">
        <f t="shared" ca="1" si="90"/>
        <v>#REF!</v>
      </c>
      <c r="CX44" s="76" t="e">
        <f t="shared" ca="1" si="91"/>
        <v>#REF!</v>
      </c>
      <c r="CY44" s="76" t="e">
        <f t="shared" ca="1" si="92"/>
        <v>#REF!</v>
      </c>
      <c r="CZ44" s="76" t="e">
        <f t="shared" ca="1" si="93"/>
        <v>#REF!</v>
      </c>
      <c r="DA44" s="76" t="e">
        <f t="shared" ca="1" si="94"/>
        <v>#REF!</v>
      </c>
      <c r="DB44" s="76" t="e">
        <f t="shared" ca="1" si="95"/>
        <v>#REF!</v>
      </c>
      <c r="DC44" s="76" t="e">
        <f t="shared" ca="1" si="96"/>
        <v>#REF!</v>
      </c>
      <c r="DD44" s="76" t="e">
        <f t="shared" ca="1" si="97"/>
        <v>#REF!</v>
      </c>
      <c r="DE44" s="76" t="e">
        <f t="shared" ca="1" si="98"/>
        <v>#REF!</v>
      </c>
      <c r="DF44" s="76" t="e">
        <f t="shared" ca="1" si="99"/>
        <v>#REF!</v>
      </c>
      <c r="DG44" s="76" t="e">
        <f t="shared" ca="1" si="100"/>
        <v>#REF!</v>
      </c>
      <c r="DH44" s="76" t="e">
        <f t="shared" ca="1" si="101"/>
        <v>#REF!</v>
      </c>
      <c r="DI44" s="76" t="e">
        <f t="shared" ca="1" si="102"/>
        <v>#REF!</v>
      </c>
      <c r="DJ44" s="76" t="e">
        <f t="shared" ca="1" si="103"/>
        <v>#REF!</v>
      </c>
      <c r="DK44" s="76" t="e">
        <f t="shared" ca="1" si="104"/>
        <v>#REF!</v>
      </c>
      <c r="DL44" s="76" t="e">
        <f t="shared" ca="1" si="105"/>
        <v>#REF!</v>
      </c>
      <c r="DM44" s="76" t="e">
        <f t="shared" ca="1" si="106"/>
        <v>#REF!</v>
      </c>
      <c r="DN44" s="76" t="e">
        <f t="shared" ca="1" si="107"/>
        <v>#REF!</v>
      </c>
      <c r="DO44" s="76" t="e">
        <f t="shared" ca="1" si="108"/>
        <v>#REF!</v>
      </c>
      <c r="DP44" s="76" t="e">
        <f t="shared" ca="1" si="109"/>
        <v>#REF!</v>
      </c>
      <c r="DQ44" s="76" t="e">
        <f t="shared" ca="1" si="110"/>
        <v>#REF!</v>
      </c>
      <c r="DR44" s="76" t="e">
        <f t="shared" ca="1" si="111"/>
        <v>#REF!</v>
      </c>
      <c r="DS44" s="76" t="e">
        <f t="shared" ca="1" si="112"/>
        <v>#REF!</v>
      </c>
      <c r="DT44" s="76" t="e">
        <f t="shared" ca="1" si="113"/>
        <v>#REF!</v>
      </c>
      <c r="DU44" s="76" t="e">
        <f t="shared" ca="1" si="114"/>
        <v>#REF!</v>
      </c>
      <c r="DV44" s="76" t="e">
        <f t="shared" ca="1" si="115"/>
        <v>#REF!</v>
      </c>
      <c r="DW44" s="76" t="e">
        <f t="shared" ca="1" si="116"/>
        <v>#REF!</v>
      </c>
      <c r="DX44" s="76" t="e">
        <f t="shared" ca="1" si="117"/>
        <v>#REF!</v>
      </c>
      <c r="DY44" s="76" t="e">
        <f t="shared" ca="1" si="118"/>
        <v>#REF!</v>
      </c>
      <c r="DZ44" s="76" t="e">
        <f t="shared" ca="1" si="119"/>
        <v>#REF!</v>
      </c>
      <c r="EA44" s="76" t="e">
        <f t="shared" ca="1" si="120"/>
        <v>#REF!</v>
      </c>
      <c r="EB44" s="76" t="e">
        <f t="shared" ca="1" si="121"/>
        <v>#REF!</v>
      </c>
      <c r="EC44" s="76" t="e">
        <f t="shared" ca="1" si="130"/>
        <v>#REF!</v>
      </c>
      <c r="ED44" s="76" t="e">
        <f t="shared" ca="1" si="122"/>
        <v>#REF!</v>
      </c>
      <c r="EE44" s="76" t="e">
        <f t="shared" ca="1" si="123"/>
        <v>#REF!</v>
      </c>
      <c r="EF44" s="76" t="e">
        <f t="shared" ca="1" si="124"/>
        <v>#REF!</v>
      </c>
      <c r="EG44" s="76" t="e">
        <f t="shared" ca="1" si="125"/>
        <v>#REF!</v>
      </c>
      <c r="EH44" s="76" t="e">
        <f t="shared" ca="1" si="126"/>
        <v>#REF!</v>
      </c>
      <c r="EI44" s="76" t="e">
        <f t="shared" ca="1" si="127"/>
        <v>#REF!</v>
      </c>
      <c r="EJ44" s="76" t="e">
        <f t="shared" ca="1" si="128"/>
        <v>#REF!</v>
      </c>
      <c r="EK44" s="76" t="e">
        <f t="shared" ca="1" si="129"/>
        <v>#REF!</v>
      </c>
    </row>
    <row r="45" spans="1:141" hidden="1" x14ac:dyDescent="0.25">
      <c r="A45" s="46" t="str">
        <f>Графики!A44</f>
        <v>У15.02.08 ТехМаш(2014)9 кл., очная</v>
      </c>
      <c r="B45" s="46" t="s">
        <v>323</v>
      </c>
      <c r="C45" s="46" t="s">
        <v>211</v>
      </c>
      <c r="D45" s="64" t="e">
        <f t="shared" ca="1" si="72"/>
        <v>#REF!</v>
      </c>
      <c r="E45" s="46">
        <v>2</v>
      </c>
      <c r="F45" s="72" t="s">
        <v>252</v>
      </c>
      <c r="G45" s="65" t="e">
        <f t="shared" ca="1" si="162"/>
        <v>#REF!</v>
      </c>
      <c r="H45" s="65" t="e">
        <f t="shared" ca="1" si="162"/>
        <v>#REF!</v>
      </c>
      <c r="I45" s="65" t="e">
        <f t="shared" ca="1" si="162"/>
        <v>#REF!</v>
      </c>
      <c r="J45" s="65" t="e">
        <f t="shared" ca="1" si="162"/>
        <v>#REF!</v>
      </c>
      <c r="K45" s="65" t="e">
        <f t="shared" ca="1" si="162"/>
        <v>#REF!</v>
      </c>
      <c r="L45" s="65" t="e">
        <f t="shared" ca="1" si="162"/>
        <v>#REF!</v>
      </c>
      <c r="M45" s="65" t="e">
        <f t="shared" ca="1" si="162"/>
        <v>#REF!</v>
      </c>
      <c r="N45" s="65" t="e">
        <f t="shared" ca="1" si="162"/>
        <v>#REF!</v>
      </c>
      <c r="O45" s="65" t="e">
        <f t="shared" ca="1" si="162"/>
        <v>#REF!</v>
      </c>
      <c r="P45" s="65" t="e">
        <f t="shared" ca="1" si="162"/>
        <v>#REF!</v>
      </c>
      <c r="Q45" s="65" t="e">
        <f t="shared" ca="1" si="162"/>
        <v>#REF!</v>
      </c>
      <c r="R45" s="65" t="e">
        <f t="shared" ca="1" si="162"/>
        <v>#REF!</v>
      </c>
      <c r="S45" s="65" t="e">
        <f t="shared" ca="1" si="162"/>
        <v>#REF!</v>
      </c>
      <c r="T45" s="65" t="e">
        <f t="shared" ca="1" si="162"/>
        <v>#REF!</v>
      </c>
      <c r="U45" s="65" t="e">
        <f t="shared" ca="1" si="162"/>
        <v>#REF!</v>
      </c>
      <c r="V45" s="65" t="e">
        <f t="shared" ca="1" si="162"/>
        <v>#REF!</v>
      </c>
      <c r="W45" s="65" t="e">
        <f t="shared" ca="1" si="160"/>
        <v>#REF!</v>
      </c>
      <c r="X45" s="65" t="e">
        <f t="shared" ca="1" si="160"/>
        <v>#REF!</v>
      </c>
      <c r="Y45" s="65" t="e">
        <f t="shared" ca="1" si="160"/>
        <v>#REF!</v>
      </c>
      <c r="Z45" s="65" t="e">
        <f t="shared" ca="1" si="160"/>
        <v>#REF!</v>
      </c>
      <c r="AA45" s="65" t="e">
        <f t="shared" ca="1" si="160"/>
        <v>#REF!</v>
      </c>
      <c r="AB45" s="65" t="e">
        <f t="shared" ca="1" si="160"/>
        <v>#REF!</v>
      </c>
      <c r="AC45" s="65" t="e">
        <f t="shared" ca="1" si="160"/>
        <v>#REF!</v>
      </c>
      <c r="AD45" s="65" t="e">
        <f t="shared" ca="1" si="160"/>
        <v>#REF!</v>
      </c>
      <c r="AE45" s="65" t="e">
        <f t="shared" ca="1" si="160"/>
        <v>#REF!</v>
      </c>
      <c r="AF45" s="65" t="e">
        <f t="shared" ca="1" si="160"/>
        <v>#REF!</v>
      </c>
      <c r="AG45" s="65" t="e">
        <f t="shared" ca="1" si="160"/>
        <v>#REF!</v>
      </c>
      <c r="AH45" s="65" t="e">
        <f t="shared" ca="1" si="160"/>
        <v>#REF!</v>
      </c>
      <c r="AI45" s="65" t="e">
        <f t="shared" ca="1" si="160"/>
        <v>#REF!</v>
      </c>
      <c r="AJ45" s="65" t="e">
        <f t="shared" ca="1" si="160"/>
        <v>#REF!</v>
      </c>
      <c r="AK45" s="65" t="e">
        <f t="shared" ca="1" si="160"/>
        <v>#REF!</v>
      </c>
      <c r="AL45" s="65" t="e">
        <f t="shared" ca="1" si="161"/>
        <v>#REF!</v>
      </c>
      <c r="AM45" s="65" t="e">
        <f t="shared" ca="1" si="161"/>
        <v>#REF!</v>
      </c>
      <c r="AN45" s="65" t="e">
        <f t="shared" ca="1" si="161"/>
        <v>#REF!</v>
      </c>
      <c r="AO45" s="65" t="e">
        <f t="shared" ca="1" si="161"/>
        <v>#REF!</v>
      </c>
      <c r="AP45" s="65" t="e">
        <f t="shared" ca="1" si="161"/>
        <v>#REF!</v>
      </c>
      <c r="AQ45" s="65" t="e">
        <f t="shared" ca="1" si="161"/>
        <v>#REF!</v>
      </c>
      <c r="AR45" s="65" t="e">
        <f t="shared" ca="1" si="161"/>
        <v>#REF!</v>
      </c>
      <c r="AS45" s="65" t="e">
        <f t="shared" ca="1" si="161"/>
        <v>#REF!</v>
      </c>
      <c r="AT45" s="65" t="e">
        <f t="shared" ca="1" si="161"/>
        <v>#REF!</v>
      </c>
      <c r="AU45" s="65" t="e">
        <f t="shared" ca="1" si="161"/>
        <v>#REF!</v>
      </c>
      <c r="AV45" s="65" t="e">
        <f t="shared" ca="1" si="161"/>
        <v>#REF!</v>
      </c>
      <c r="AW45" s="65" t="e">
        <f t="shared" ca="1" si="161"/>
        <v>#REF!</v>
      </c>
      <c r="AX45" s="65" t="e">
        <f t="shared" ca="1" si="161"/>
        <v>#REF!</v>
      </c>
      <c r="AY45" s="65" t="e">
        <f t="shared" ca="1" si="161"/>
        <v>#REF!</v>
      </c>
      <c r="AZ45" s="65" t="e">
        <f t="shared" ca="1" si="161"/>
        <v>#REF!</v>
      </c>
      <c r="BA45" s="65" t="e">
        <f t="shared" ca="1" si="161"/>
        <v>#REF!</v>
      </c>
      <c r="BB45" s="65" t="e">
        <f t="shared" ca="1" si="158"/>
        <v>#REF!</v>
      </c>
      <c r="BC45" s="65" t="e">
        <f t="shared" ca="1" si="158"/>
        <v>#REF!</v>
      </c>
      <c r="BD45" s="65" t="e">
        <f t="shared" ca="1" si="158"/>
        <v>#REF!</v>
      </c>
      <c r="BE45" s="65" t="e">
        <f t="shared" ca="1" si="158"/>
        <v>#REF!</v>
      </c>
      <c r="BF45" s="65" t="e">
        <f t="shared" ca="1" si="158"/>
        <v>#REF!</v>
      </c>
      <c r="BG45" s="65" t="e">
        <f t="shared" ca="1" si="158"/>
        <v>#REF!</v>
      </c>
      <c r="BH45" s="65" t="e">
        <f t="shared" ca="1" si="158"/>
        <v>#REF!</v>
      </c>
      <c r="BI45" s="65" t="e">
        <f t="shared" ca="1" si="158"/>
        <v>#REF!</v>
      </c>
      <c r="BJ45" s="65" t="e">
        <f t="shared" ca="1" si="158"/>
        <v>#REF!</v>
      </c>
      <c r="BK45" s="65" t="e">
        <f t="shared" ca="1" si="158"/>
        <v>#REF!</v>
      </c>
      <c r="BL45" s="65" t="e">
        <f t="shared" ca="1" si="158"/>
        <v>#REF!</v>
      </c>
      <c r="BM45" s="65" t="e">
        <f t="shared" ca="1" si="159"/>
        <v>#REF!</v>
      </c>
      <c r="BN45" s="65" t="e">
        <f t="shared" ca="1" si="159"/>
        <v>#REF!</v>
      </c>
      <c r="BO45" s="65" t="e">
        <f t="shared" ca="1" si="159"/>
        <v>#REF!</v>
      </c>
      <c r="BP45" s="89">
        <v>20</v>
      </c>
      <c r="BQ45" s="46">
        <f t="shared" ca="1" si="137"/>
        <v>0</v>
      </c>
      <c r="BR45" s="54">
        <f t="shared" ca="1" si="138"/>
        <v>0</v>
      </c>
      <c r="BS45" s="54">
        <f t="shared" ca="1" si="139"/>
        <v>0</v>
      </c>
      <c r="BT45" s="54">
        <f t="shared" ca="1" si="140"/>
        <v>0</v>
      </c>
      <c r="BU45" s="54">
        <f t="shared" ca="1" si="141"/>
        <v>0</v>
      </c>
      <c r="BV45" s="54">
        <f t="shared" ca="1" si="142"/>
        <v>0</v>
      </c>
      <c r="BW45" s="92">
        <f t="shared" ca="1" si="143"/>
        <v>0</v>
      </c>
      <c r="BX45" s="91">
        <f t="shared" ca="1" si="144"/>
        <v>0</v>
      </c>
      <c r="BY45" s="54">
        <f t="shared" ca="1" si="145"/>
        <v>0</v>
      </c>
      <c r="BZ45" s="54">
        <f t="shared" ca="1" si="146"/>
        <v>0</v>
      </c>
      <c r="CA45" s="54">
        <f t="shared" ca="1" si="147"/>
        <v>0</v>
      </c>
      <c r="CB45" s="54">
        <f t="shared" ca="1" si="148"/>
        <v>0</v>
      </c>
      <c r="CC45" s="54">
        <f t="shared" ca="1" si="149"/>
        <v>0</v>
      </c>
      <c r="CD45" s="93">
        <f t="shared" ca="1" si="150"/>
        <v>0</v>
      </c>
      <c r="CE45" s="91" t="e">
        <f t="shared" ca="1" si="151"/>
        <v>#REF!</v>
      </c>
      <c r="CF45" s="46" t="e">
        <f t="shared" ca="1" si="152"/>
        <v>#REF!</v>
      </c>
      <c r="CG45" s="46" t="e">
        <f t="shared" ca="1" si="75"/>
        <v>#REF!</v>
      </c>
      <c r="CH45" s="46" t="e">
        <f t="shared" ca="1" si="153"/>
        <v>#REF!</v>
      </c>
      <c r="CI45" s="46" t="e">
        <f t="shared" ca="1" si="154"/>
        <v>#REF!</v>
      </c>
      <c r="CJ45" s="46" t="e">
        <f t="shared" ca="1" si="155"/>
        <v>#REF!</v>
      </c>
      <c r="CK45" s="46" t="e">
        <f t="shared" ca="1" si="156"/>
        <v>#REF!</v>
      </c>
      <c r="CL45" s="88" t="e">
        <f t="shared" ref="CL45:CL76" ca="1" si="163">IF(G45=0,"",G45)</f>
        <v>#REF!</v>
      </c>
      <c r="CM45" s="76" t="e">
        <f t="shared" ref="CM45:CM76" ca="1" si="164">IF(H45=0,"",H45)</f>
        <v>#REF!</v>
      </c>
      <c r="CN45" s="76" t="e">
        <f t="shared" ref="CN45:CN76" ca="1" si="165">IF(I45=0,"",I45)</f>
        <v>#REF!</v>
      </c>
      <c r="CO45" s="76" t="e">
        <f t="shared" ref="CO45:CO76" ca="1" si="166">IF(J45=0,"",J45)</f>
        <v>#REF!</v>
      </c>
      <c r="CP45" s="76" t="e">
        <f t="shared" ref="CP45:CP76" ca="1" si="167">IF(K45=0,"",K45)</f>
        <v>#REF!</v>
      </c>
      <c r="CQ45" s="76" t="e">
        <f t="shared" ref="CQ45:CQ76" ca="1" si="168">IF(L45=0,"",L45)</f>
        <v>#REF!</v>
      </c>
      <c r="CR45" s="76" t="e">
        <f t="shared" ref="CR45:CR76" ca="1" si="169">IF(M45=0,"",M45)</f>
        <v>#REF!</v>
      </c>
      <c r="CS45" s="76" t="e">
        <f t="shared" ref="CS45:CS76" ca="1" si="170">IF(N45=0,"",N45)</f>
        <v>#REF!</v>
      </c>
      <c r="CT45" s="76" t="e">
        <f t="shared" ref="CT45:CT76" ca="1" si="171">IF(O45=0,"",O45)</f>
        <v>#REF!</v>
      </c>
      <c r="CU45" s="76" t="e">
        <f t="shared" ref="CU45:CU76" ca="1" si="172">IF(P45=0,"",P45)</f>
        <v>#REF!</v>
      </c>
      <c r="CV45" s="76" t="e">
        <f t="shared" ref="CV45:CV76" ca="1" si="173">IF(Q45=0,"",Q45)</f>
        <v>#REF!</v>
      </c>
      <c r="CW45" s="76" t="e">
        <f t="shared" ref="CW45:CW76" ca="1" si="174">IF(R45=0,"",R45)</f>
        <v>#REF!</v>
      </c>
      <c r="CX45" s="76" t="e">
        <f t="shared" ref="CX45:CX76" ca="1" si="175">IF(S45=0,"",S45)</f>
        <v>#REF!</v>
      </c>
      <c r="CY45" s="76" t="e">
        <f t="shared" ref="CY45:CY76" ca="1" si="176">IF(T45=0,"",T45)</f>
        <v>#REF!</v>
      </c>
      <c r="CZ45" s="76" t="e">
        <f t="shared" ref="CZ45:CZ76" ca="1" si="177">IF(U45=0,"",U45)</f>
        <v>#REF!</v>
      </c>
      <c r="DA45" s="76" t="e">
        <f t="shared" ref="DA45:DA76" ca="1" si="178">IF(V45=0,"",V45)</f>
        <v>#REF!</v>
      </c>
      <c r="DB45" s="76" t="e">
        <f t="shared" ref="DB45:DB76" ca="1" si="179">IF(W45=0,"",W45)</f>
        <v>#REF!</v>
      </c>
      <c r="DC45" s="76" t="e">
        <f t="shared" ref="DC45:DC76" ca="1" si="180">IF(X45=0,"",X45)</f>
        <v>#REF!</v>
      </c>
      <c r="DD45" s="76" t="e">
        <f t="shared" ref="DD45:DD76" ca="1" si="181">IF(Y45=0,"",Y45)</f>
        <v>#REF!</v>
      </c>
      <c r="DE45" s="76" t="e">
        <f t="shared" ref="DE45:DE76" ca="1" si="182">IF(Z45=0,"",Z45)</f>
        <v>#REF!</v>
      </c>
      <c r="DF45" s="76" t="e">
        <f t="shared" ref="DF45:DF76" ca="1" si="183">IF(AA45=0,"",AA45)</f>
        <v>#REF!</v>
      </c>
      <c r="DG45" s="76" t="e">
        <f t="shared" ref="DG45:DG76" ca="1" si="184">IF(AB45=0,"",AB45)</f>
        <v>#REF!</v>
      </c>
      <c r="DH45" s="76" t="e">
        <f t="shared" ref="DH45:DH76" ca="1" si="185">IF(AC45=0,"",AC45)</f>
        <v>#REF!</v>
      </c>
      <c r="DI45" s="76" t="e">
        <f t="shared" ref="DI45:DI76" ca="1" si="186">IF(AD45=0,"",AD45)</f>
        <v>#REF!</v>
      </c>
      <c r="DJ45" s="76" t="e">
        <f t="shared" ref="DJ45:DJ76" ca="1" si="187">IF(AE45=0,"",AE45)</f>
        <v>#REF!</v>
      </c>
      <c r="DK45" s="76" t="e">
        <f t="shared" ref="DK45:DK76" ca="1" si="188">IF(AF45=0,"",AF45)</f>
        <v>#REF!</v>
      </c>
      <c r="DL45" s="76" t="e">
        <f t="shared" ref="DL45:DL76" ca="1" si="189">IF(AG45=0,"",AG45)</f>
        <v>#REF!</v>
      </c>
      <c r="DM45" s="76" t="e">
        <f t="shared" ref="DM45:DM76" ca="1" si="190">IF(AH45=0,"",AH45)</f>
        <v>#REF!</v>
      </c>
      <c r="DN45" s="76" t="e">
        <f t="shared" ref="DN45:DN76" ca="1" si="191">IF(AI45=0,"",AI45)</f>
        <v>#REF!</v>
      </c>
      <c r="DO45" s="76" t="e">
        <f t="shared" ref="DO45:DO76" ca="1" si="192">IF(AJ45=0,"",AJ45)</f>
        <v>#REF!</v>
      </c>
      <c r="DP45" s="76" t="e">
        <f t="shared" ref="DP45:DP76" ca="1" si="193">IF(AK45=0,"",AK45)</f>
        <v>#REF!</v>
      </c>
      <c r="DQ45" s="76" t="e">
        <f t="shared" ref="DQ45:DQ76" ca="1" si="194">IF(AL45=0,"",AL45)</f>
        <v>#REF!</v>
      </c>
      <c r="DR45" s="76" t="e">
        <f t="shared" ref="DR45:DR76" ca="1" si="195">IF(AM45=0,"",AM45)</f>
        <v>#REF!</v>
      </c>
      <c r="DS45" s="76" t="e">
        <f t="shared" ref="DS45:DS76" ca="1" si="196">IF(AN45=0,"",AN45)</f>
        <v>#REF!</v>
      </c>
      <c r="DT45" s="76" t="e">
        <f t="shared" ref="DT45:DT76" ca="1" si="197">IF(AO45=0,"",AO45)</f>
        <v>#REF!</v>
      </c>
      <c r="DU45" s="76" t="e">
        <f t="shared" ref="DU45:DU76" ca="1" si="198">IF(AP45=0,"",AP45)</f>
        <v>#REF!</v>
      </c>
      <c r="DV45" s="76" t="e">
        <f t="shared" ref="DV45:DV76" ca="1" si="199">IF(AQ45=0,"",AQ45)</f>
        <v>#REF!</v>
      </c>
      <c r="DW45" s="76" t="e">
        <f t="shared" ref="DW45:DW76" ca="1" si="200">IF(AR45=0,"",AR45)</f>
        <v>#REF!</v>
      </c>
      <c r="DX45" s="76" t="e">
        <f t="shared" ref="DX45:DX76" ca="1" si="201">IF(AS45=0,"",AS45)</f>
        <v>#REF!</v>
      </c>
      <c r="DY45" s="76" t="e">
        <f t="shared" ref="DY45:DY76" ca="1" si="202">IF(AT45=0,"",AT45)</f>
        <v>#REF!</v>
      </c>
      <c r="DZ45" s="76" t="e">
        <f t="shared" ref="DZ45:DZ76" ca="1" si="203">IF(AU45=0,"",AU45)</f>
        <v>#REF!</v>
      </c>
      <c r="EA45" s="76" t="e">
        <f t="shared" ref="EA45:EA76" ca="1" si="204">IF(AV45=0,"",AV45)</f>
        <v>#REF!</v>
      </c>
      <c r="EB45" s="76" t="e">
        <f t="shared" ref="EB45:EB76" ca="1" si="205">IF(AW45=0,"",AW45)</f>
        <v>#REF!</v>
      </c>
      <c r="EC45" s="76" t="e">
        <f t="shared" ca="1" si="130"/>
        <v>#REF!</v>
      </c>
      <c r="ED45" s="76" t="e">
        <f t="shared" ref="ED45:ED76" ca="1" si="206">IF(AY45=0,"",AY45)</f>
        <v>#REF!</v>
      </c>
      <c r="EE45" s="76" t="e">
        <f t="shared" ref="EE45:EE76" ca="1" si="207">IF(AZ45=0,"",AZ45)</f>
        <v>#REF!</v>
      </c>
      <c r="EF45" s="76" t="e">
        <f t="shared" ref="EF45:EF76" ca="1" si="208">IF(BA45=0,"",BA45)</f>
        <v>#REF!</v>
      </c>
      <c r="EG45" s="76" t="e">
        <f t="shared" ref="EG45:EG76" ca="1" si="209">IF(BB45=0,"",BB45)</f>
        <v>#REF!</v>
      </c>
      <c r="EH45" s="76" t="e">
        <f t="shared" ref="EH45:EH76" ca="1" si="210">IF(BC45=0,"",BC45)</f>
        <v>#REF!</v>
      </c>
      <c r="EI45" s="76" t="e">
        <f t="shared" ref="EI45:EI76" ca="1" si="211">IF(BD45=0,"",BD45)</f>
        <v>#REF!</v>
      </c>
      <c r="EJ45" s="76" t="e">
        <f t="shared" ref="EJ45:EJ76" ca="1" si="212">IF(BE45=0,"",BE45)</f>
        <v>#REF!</v>
      </c>
      <c r="EK45" s="76" t="e">
        <f t="shared" ref="EK45:EK76" ca="1" si="213">IF(BF45=0,"",BF45)</f>
        <v>#REF!</v>
      </c>
    </row>
    <row r="46" spans="1:141" hidden="1" x14ac:dyDescent="0.25">
      <c r="A46" s="46" t="str">
        <f>Графики!A48</f>
        <v>Б12.02.03 Радиоэлектр.ПУ(2014)9 кл., очная</v>
      </c>
      <c r="B46" s="46" t="s">
        <v>321</v>
      </c>
      <c r="C46" s="46" t="s">
        <v>211</v>
      </c>
      <c r="D46" s="64" t="e">
        <f t="shared" ca="1" si="72"/>
        <v>#REF!</v>
      </c>
      <c r="E46" s="46">
        <v>2</v>
      </c>
      <c r="F46" s="72" t="s">
        <v>234</v>
      </c>
      <c r="G46" s="65" t="e">
        <f t="shared" ca="1" si="162"/>
        <v>#REF!</v>
      </c>
      <c r="H46" s="65" t="e">
        <f t="shared" ca="1" si="162"/>
        <v>#REF!</v>
      </c>
      <c r="I46" s="65" t="e">
        <f t="shared" ca="1" si="162"/>
        <v>#REF!</v>
      </c>
      <c r="J46" s="65" t="e">
        <f t="shared" ca="1" si="162"/>
        <v>#REF!</v>
      </c>
      <c r="K46" s="65" t="e">
        <f t="shared" ca="1" si="162"/>
        <v>#REF!</v>
      </c>
      <c r="L46" s="65" t="e">
        <f t="shared" ca="1" si="162"/>
        <v>#REF!</v>
      </c>
      <c r="M46" s="65" t="e">
        <f t="shared" ca="1" si="162"/>
        <v>#REF!</v>
      </c>
      <c r="N46" s="65" t="e">
        <f t="shared" ca="1" si="162"/>
        <v>#REF!</v>
      </c>
      <c r="O46" s="65" t="e">
        <f t="shared" ca="1" si="162"/>
        <v>#REF!</v>
      </c>
      <c r="P46" s="65" t="e">
        <f t="shared" ca="1" si="162"/>
        <v>#REF!</v>
      </c>
      <c r="Q46" s="65" t="e">
        <f t="shared" ca="1" si="162"/>
        <v>#REF!</v>
      </c>
      <c r="R46" s="65" t="e">
        <f t="shared" ca="1" si="162"/>
        <v>#REF!</v>
      </c>
      <c r="S46" s="65" t="e">
        <f t="shared" ca="1" si="162"/>
        <v>#REF!</v>
      </c>
      <c r="T46" s="65" t="e">
        <f t="shared" ca="1" si="162"/>
        <v>#REF!</v>
      </c>
      <c r="U46" s="65" t="e">
        <f t="shared" ca="1" si="162"/>
        <v>#REF!</v>
      </c>
      <c r="V46" s="65" t="e">
        <f t="shared" ca="1" si="162"/>
        <v>#REF!</v>
      </c>
      <c r="W46" s="65" t="e">
        <f t="shared" ca="1" si="160"/>
        <v>#REF!</v>
      </c>
      <c r="X46" s="65" t="e">
        <f t="shared" ca="1" si="160"/>
        <v>#REF!</v>
      </c>
      <c r="Y46" s="65" t="e">
        <f t="shared" ca="1" si="160"/>
        <v>#REF!</v>
      </c>
      <c r="Z46" s="65" t="e">
        <f t="shared" ca="1" si="160"/>
        <v>#REF!</v>
      </c>
      <c r="AA46" s="65" t="e">
        <f t="shared" ca="1" si="160"/>
        <v>#REF!</v>
      </c>
      <c r="AB46" s="65" t="e">
        <f t="shared" ca="1" si="160"/>
        <v>#REF!</v>
      </c>
      <c r="AC46" s="65" t="e">
        <f t="shared" ca="1" si="160"/>
        <v>#REF!</v>
      </c>
      <c r="AD46" s="65" t="e">
        <f t="shared" ca="1" si="160"/>
        <v>#REF!</v>
      </c>
      <c r="AE46" s="65" t="e">
        <f t="shared" ca="1" si="160"/>
        <v>#REF!</v>
      </c>
      <c r="AF46" s="65" t="e">
        <f t="shared" ca="1" si="160"/>
        <v>#REF!</v>
      </c>
      <c r="AG46" s="65" t="e">
        <f t="shared" ca="1" si="160"/>
        <v>#REF!</v>
      </c>
      <c r="AH46" s="65" t="e">
        <f t="shared" ca="1" si="160"/>
        <v>#REF!</v>
      </c>
      <c r="AI46" s="65" t="e">
        <f t="shared" ca="1" si="160"/>
        <v>#REF!</v>
      </c>
      <c r="AJ46" s="65" t="e">
        <f t="shared" ca="1" si="160"/>
        <v>#REF!</v>
      </c>
      <c r="AK46" s="65" t="e">
        <f t="shared" ca="1" si="160"/>
        <v>#REF!</v>
      </c>
      <c r="AL46" s="65" t="e">
        <f t="shared" ca="1" si="161"/>
        <v>#REF!</v>
      </c>
      <c r="AM46" s="65" t="e">
        <f t="shared" ca="1" si="161"/>
        <v>#REF!</v>
      </c>
      <c r="AN46" s="65" t="e">
        <f t="shared" ca="1" si="161"/>
        <v>#REF!</v>
      </c>
      <c r="AO46" s="65" t="e">
        <f t="shared" ca="1" si="161"/>
        <v>#REF!</v>
      </c>
      <c r="AP46" s="65" t="e">
        <f t="shared" ca="1" si="161"/>
        <v>#REF!</v>
      </c>
      <c r="AQ46" s="65" t="e">
        <f t="shared" ca="1" si="161"/>
        <v>#REF!</v>
      </c>
      <c r="AR46" s="65" t="e">
        <f t="shared" ca="1" si="161"/>
        <v>#REF!</v>
      </c>
      <c r="AS46" s="65" t="e">
        <f t="shared" ca="1" si="161"/>
        <v>#REF!</v>
      </c>
      <c r="AT46" s="65" t="e">
        <f t="shared" ca="1" si="161"/>
        <v>#REF!</v>
      </c>
      <c r="AU46" s="65" t="e">
        <f t="shared" ca="1" si="161"/>
        <v>#REF!</v>
      </c>
      <c r="AV46" s="65" t="e">
        <f t="shared" ca="1" si="161"/>
        <v>#REF!</v>
      </c>
      <c r="AW46" s="65" t="e">
        <f t="shared" ca="1" si="161"/>
        <v>#REF!</v>
      </c>
      <c r="AX46" s="65" t="e">
        <f t="shared" ca="1" si="161"/>
        <v>#REF!</v>
      </c>
      <c r="AY46" s="65" t="e">
        <f t="shared" ca="1" si="161"/>
        <v>#REF!</v>
      </c>
      <c r="AZ46" s="65" t="e">
        <f t="shared" ca="1" si="161"/>
        <v>#REF!</v>
      </c>
      <c r="BA46" s="65" t="e">
        <f t="shared" ca="1" si="161"/>
        <v>#REF!</v>
      </c>
      <c r="BB46" s="65" t="e">
        <f t="shared" ca="1" si="158"/>
        <v>#REF!</v>
      </c>
      <c r="BC46" s="65" t="e">
        <f t="shared" ca="1" si="158"/>
        <v>#REF!</v>
      </c>
      <c r="BD46" s="65" t="e">
        <f t="shared" ca="1" si="158"/>
        <v>#REF!</v>
      </c>
      <c r="BE46" s="65" t="e">
        <f t="shared" ca="1" si="158"/>
        <v>#REF!</v>
      </c>
      <c r="BF46" s="65" t="e">
        <f t="shared" ca="1" si="158"/>
        <v>#REF!</v>
      </c>
      <c r="BG46" s="65" t="e">
        <f t="shared" ca="1" si="158"/>
        <v>#REF!</v>
      </c>
      <c r="BH46" s="65" t="e">
        <f t="shared" ca="1" si="158"/>
        <v>#REF!</v>
      </c>
      <c r="BI46" s="65" t="e">
        <f t="shared" ca="1" si="158"/>
        <v>#REF!</v>
      </c>
      <c r="BJ46" s="65" t="e">
        <f t="shared" ca="1" si="158"/>
        <v>#REF!</v>
      </c>
      <c r="BK46" s="65" t="e">
        <f t="shared" ca="1" si="158"/>
        <v>#REF!</v>
      </c>
      <c r="BL46" s="65" t="e">
        <f t="shared" ca="1" si="158"/>
        <v>#REF!</v>
      </c>
      <c r="BM46" s="65" t="e">
        <f t="shared" ca="1" si="159"/>
        <v>#REF!</v>
      </c>
      <c r="BN46" s="65" t="e">
        <f t="shared" ca="1" si="159"/>
        <v>#REF!</v>
      </c>
      <c r="BO46" s="65" t="e">
        <f t="shared" ca="1" si="159"/>
        <v>#REF!</v>
      </c>
      <c r="BP46" s="89">
        <v>20</v>
      </c>
      <c r="BQ46" s="46">
        <f t="shared" ca="1" si="137"/>
        <v>0</v>
      </c>
      <c r="BR46" s="54">
        <f t="shared" ca="1" si="138"/>
        <v>0</v>
      </c>
      <c r="BS46" s="54">
        <f t="shared" ca="1" si="139"/>
        <v>0</v>
      </c>
      <c r="BT46" s="54">
        <f t="shared" ca="1" si="140"/>
        <v>0</v>
      </c>
      <c r="BU46" s="54">
        <f t="shared" ca="1" si="141"/>
        <v>0</v>
      </c>
      <c r="BV46" s="54">
        <f t="shared" ca="1" si="142"/>
        <v>0</v>
      </c>
      <c r="BW46" s="92">
        <f t="shared" ca="1" si="143"/>
        <v>0</v>
      </c>
      <c r="BX46" s="91">
        <f t="shared" ca="1" si="144"/>
        <v>0</v>
      </c>
      <c r="BY46" s="54">
        <f t="shared" ca="1" si="145"/>
        <v>0</v>
      </c>
      <c r="BZ46" s="54">
        <f t="shared" ca="1" si="146"/>
        <v>0</v>
      </c>
      <c r="CA46" s="54">
        <f t="shared" ca="1" si="147"/>
        <v>0</v>
      </c>
      <c r="CB46" s="54">
        <f t="shared" ca="1" si="148"/>
        <v>0</v>
      </c>
      <c r="CC46" s="54">
        <f t="shared" ca="1" si="149"/>
        <v>0</v>
      </c>
      <c r="CD46" s="93">
        <f t="shared" ca="1" si="150"/>
        <v>0</v>
      </c>
      <c r="CE46" s="91" t="e">
        <f t="shared" ca="1" si="151"/>
        <v>#REF!</v>
      </c>
      <c r="CF46" s="46" t="e">
        <f t="shared" ca="1" si="152"/>
        <v>#REF!</v>
      </c>
      <c r="CG46" s="46" t="e">
        <f t="shared" ca="1" si="75"/>
        <v>#REF!</v>
      </c>
      <c r="CH46" s="46" t="e">
        <f t="shared" ca="1" si="153"/>
        <v>#REF!</v>
      </c>
      <c r="CI46" s="46" t="e">
        <f t="shared" ca="1" si="154"/>
        <v>#REF!</v>
      </c>
      <c r="CJ46" s="46" t="e">
        <f t="shared" ca="1" si="155"/>
        <v>#REF!</v>
      </c>
      <c r="CK46" s="46" t="e">
        <f t="shared" ca="1" si="156"/>
        <v>#REF!</v>
      </c>
      <c r="CL46" s="88" t="e">
        <f t="shared" ca="1" si="163"/>
        <v>#REF!</v>
      </c>
      <c r="CM46" s="76" t="e">
        <f t="shared" ca="1" si="164"/>
        <v>#REF!</v>
      </c>
      <c r="CN46" s="76" t="e">
        <f t="shared" ca="1" si="165"/>
        <v>#REF!</v>
      </c>
      <c r="CO46" s="76" t="e">
        <f t="shared" ca="1" si="166"/>
        <v>#REF!</v>
      </c>
      <c r="CP46" s="76" t="e">
        <f t="shared" ca="1" si="167"/>
        <v>#REF!</v>
      </c>
      <c r="CQ46" s="76" t="e">
        <f t="shared" ca="1" si="168"/>
        <v>#REF!</v>
      </c>
      <c r="CR46" s="76" t="e">
        <f t="shared" ca="1" si="169"/>
        <v>#REF!</v>
      </c>
      <c r="CS46" s="76" t="e">
        <f t="shared" ca="1" si="170"/>
        <v>#REF!</v>
      </c>
      <c r="CT46" s="76" t="e">
        <f t="shared" ca="1" si="171"/>
        <v>#REF!</v>
      </c>
      <c r="CU46" s="76" t="e">
        <f t="shared" ca="1" si="172"/>
        <v>#REF!</v>
      </c>
      <c r="CV46" s="76" t="e">
        <f t="shared" ca="1" si="173"/>
        <v>#REF!</v>
      </c>
      <c r="CW46" s="76" t="e">
        <f t="shared" ca="1" si="174"/>
        <v>#REF!</v>
      </c>
      <c r="CX46" s="76" t="e">
        <f t="shared" ca="1" si="175"/>
        <v>#REF!</v>
      </c>
      <c r="CY46" s="76" t="e">
        <f t="shared" ca="1" si="176"/>
        <v>#REF!</v>
      </c>
      <c r="CZ46" s="76" t="e">
        <f t="shared" ca="1" si="177"/>
        <v>#REF!</v>
      </c>
      <c r="DA46" s="76" t="e">
        <f t="shared" ca="1" si="178"/>
        <v>#REF!</v>
      </c>
      <c r="DB46" s="76" t="e">
        <f t="shared" ca="1" si="179"/>
        <v>#REF!</v>
      </c>
      <c r="DC46" s="76" t="e">
        <f t="shared" ca="1" si="180"/>
        <v>#REF!</v>
      </c>
      <c r="DD46" s="76" t="e">
        <f t="shared" ca="1" si="181"/>
        <v>#REF!</v>
      </c>
      <c r="DE46" s="76" t="e">
        <f t="shared" ca="1" si="182"/>
        <v>#REF!</v>
      </c>
      <c r="DF46" s="76" t="e">
        <f t="shared" ca="1" si="183"/>
        <v>#REF!</v>
      </c>
      <c r="DG46" s="76" t="e">
        <f t="shared" ca="1" si="184"/>
        <v>#REF!</v>
      </c>
      <c r="DH46" s="76" t="e">
        <f t="shared" ca="1" si="185"/>
        <v>#REF!</v>
      </c>
      <c r="DI46" s="76" t="e">
        <f t="shared" ca="1" si="186"/>
        <v>#REF!</v>
      </c>
      <c r="DJ46" s="76" t="e">
        <f t="shared" ca="1" si="187"/>
        <v>#REF!</v>
      </c>
      <c r="DK46" s="76" t="e">
        <f t="shared" ca="1" si="188"/>
        <v>#REF!</v>
      </c>
      <c r="DL46" s="76" t="e">
        <f t="shared" ca="1" si="189"/>
        <v>#REF!</v>
      </c>
      <c r="DM46" s="76" t="e">
        <f t="shared" ca="1" si="190"/>
        <v>#REF!</v>
      </c>
      <c r="DN46" s="76" t="e">
        <f t="shared" ca="1" si="191"/>
        <v>#REF!</v>
      </c>
      <c r="DO46" s="76" t="e">
        <f t="shared" ca="1" si="192"/>
        <v>#REF!</v>
      </c>
      <c r="DP46" s="76" t="e">
        <f t="shared" ca="1" si="193"/>
        <v>#REF!</v>
      </c>
      <c r="DQ46" s="76" t="e">
        <f t="shared" ca="1" si="194"/>
        <v>#REF!</v>
      </c>
      <c r="DR46" s="76" t="e">
        <f t="shared" ca="1" si="195"/>
        <v>#REF!</v>
      </c>
      <c r="DS46" s="76" t="e">
        <f t="shared" ca="1" si="196"/>
        <v>#REF!</v>
      </c>
      <c r="DT46" s="76" t="e">
        <f t="shared" ca="1" si="197"/>
        <v>#REF!</v>
      </c>
      <c r="DU46" s="76" t="e">
        <f t="shared" ca="1" si="198"/>
        <v>#REF!</v>
      </c>
      <c r="DV46" s="76" t="e">
        <f t="shared" ca="1" si="199"/>
        <v>#REF!</v>
      </c>
      <c r="DW46" s="76" t="e">
        <f t="shared" ca="1" si="200"/>
        <v>#REF!</v>
      </c>
      <c r="DX46" s="76" t="e">
        <f t="shared" ca="1" si="201"/>
        <v>#REF!</v>
      </c>
      <c r="DY46" s="76" t="e">
        <f t="shared" ca="1" si="202"/>
        <v>#REF!</v>
      </c>
      <c r="DZ46" s="76" t="e">
        <f t="shared" ca="1" si="203"/>
        <v>#REF!</v>
      </c>
      <c r="EA46" s="76" t="e">
        <f t="shared" ca="1" si="204"/>
        <v>#REF!</v>
      </c>
      <c r="EB46" s="76" t="e">
        <f t="shared" ca="1" si="205"/>
        <v>#REF!</v>
      </c>
      <c r="EC46" s="76" t="e">
        <f t="shared" ref="EC46:EC77" ca="1" si="214">IF(AX46=0,"",AX46)</f>
        <v>#REF!</v>
      </c>
      <c r="ED46" s="76" t="e">
        <f t="shared" ca="1" si="206"/>
        <v>#REF!</v>
      </c>
      <c r="EE46" s="76" t="e">
        <f t="shared" ca="1" si="207"/>
        <v>#REF!</v>
      </c>
      <c r="EF46" s="76" t="e">
        <f t="shared" ca="1" si="208"/>
        <v>#REF!</v>
      </c>
      <c r="EG46" s="76" t="e">
        <f t="shared" ca="1" si="209"/>
        <v>#REF!</v>
      </c>
      <c r="EH46" s="76" t="e">
        <f t="shared" ca="1" si="210"/>
        <v>#REF!</v>
      </c>
      <c r="EI46" s="76" t="e">
        <f t="shared" ca="1" si="211"/>
        <v>#REF!</v>
      </c>
      <c r="EJ46" s="76" t="e">
        <f t="shared" ca="1" si="212"/>
        <v>#REF!</v>
      </c>
      <c r="EK46" s="76" t="e">
        <f t="shared" ca="1" si="213"/>
        <v>#REF!</v>
      </c>
    </row>
    <row r="47" spans="1:141" hidden="1" x14ac:dyDescent="0.25">
      <c r="A47" s="46" t="str">
        <f>Графики!A48</f>
        <v>Б12.02.03 Радиоэлектр.ПУ(2014)9 кл., очная</v>
      </c>
      <c r="B47" s="46" t="s">
        <v>321</v>
      </c>
      <c r="C47" s="46" t="s">
        <v>211</v>
      </c>
      <c r="D47" s="64" t="e">
        <f t="shared" ca="1" si="72"/>
        <v>#REF!</v>
      </c>
      <c r="E47" s="46">
        <v>2</v>
      </c>
      <c r="F47" s="72" t="s">
        <v>238</v>
      </c>
      <c r="G47" s="65" t="e">
        <f t="shared" ca="1" si="162"/>
        <v>#REF!</v>
      </c>
      <c r="H47" s="65" t="e">
        <f t="shared" ca="1" si="162"/>
        <v>#REF!</v>
      </c>
      <c r="I47" s="65" t="e">
        <f t="shared" ca="1" si="162"/>
        <v>#REF!</v>
      </c>
      <c r="J47" s="65" t="e">
        <f t="shared" ca="1" si="162"/>
        <v>#REF!</v>
      </c>
      <c r="K47" s="65" t="e">
        <f t="shared" ca="1" si="162"/>
        <v>#REF!</v>
      </c>
      <c r="L47" s="65" t="e">
        <f t="shared" ca="1" si="162"/>
        <v>#REF!</v>
      </c>
      <c r="M47" s="65" t="e">
        <f t="shared" ca="1" si="162"/>
        <v>#REF!</v>
      </c>
      <c r="N47" s="65" t="e">
        <f t="shared" ca="1" si="162"/>
        <v>#REF!</v>
      </c>
      <c r="O47" s="65" t="e">
        <f t="shared" ca="1" si="162"/>
        <v>#REF!</v>
      </c>
      <c r="P47" s="65" t="e">
        <f t="shared" ca="1" si="162"/>
        <v>#REF!</v>
      </c>
      <c r="Q47" s="65" t="e">
        <f t="shared" ca="1" si="162"/>
        <v>#REF!</v>
      </c>
      <c r="R47" s="65" t="e">
        <f t="shared" ca="1" si="162"/>
        <v>#REF!</v>
      </c>
      <c r="S47" s="65" t="e">
        <f t="shared" ca="1" si="162"/>
        <v>#REF!</v>
      </c>
      <c r="T47" s="65" t="e">
        <f t="shared" ca="1" si="162"/>
        <v>#REF!</v>
      </c>
      <c r="U47" s="65" t="e">
        <f t="shared" ca="1" si="162"/>
        <v>#REF!</v>
      </c>
      <c r="V47" s="65" t="e">
        <f t="shared" ca="1" si="162"/>
        <v>#REF!</v>
      </c>
      <c r="W47" s="65" t="e">
        <f t="shared" ca="1" si="160"/>
        <v>#REF!</v>
      </c>
      <c r="X47" s="65" t="e">
        <f t="shared" ca="1" si="160"/>
        <v>#REF!</v>
      </c>
      <c r="Y47" s="65" t="e">
        <f t="shared" ca="1" si="160"/>
        <v>#REF!</v>
      </c>
      <c r="Z47" s="65" t="e">
        <f t="shared" ca="1" si="160"/>
        <v>#REF!</v>
      </c>
      <c r="AA47" s="65" t="e">
        <f t="shared" ca="1" si="160"/>
        <v>#REF!</v>
      </c>
      <c r="AB47" s="65" t="e">
        <f t="shared" ca="1" si="160"/>
        <v>#REF!</v>
      </c>
      <c r="AC47" s="65" t="e">
        <f t="shared" ca="1" si="160"/>
        <v>#REF!</v>
      </c>
      <c r="AD47" s="65" t="e">
        <f t="shared" ca="1" si="160"/>
        <v>#REF!</v>
      </c>
      <c r="AE47" s="65" t="e">
        <f t="shared" ca="1" si="160"/>
        <v>#REF!</v>
      </c>
      <c r="AF47" s="65" t="e">
        <f t="shared" ca="1" si="160"/>
        <v>#REF!</v>
      </c>
      <c r="AG47" s="65" t="e">
        <f t="shared" ca="1" si="160"/>
        <v>#REF!</v>
      </c>
      <c r="AH47" s="65" t="e">
        <f t="shared" ca="1" si="160"/>
        <v>#REF!</v>
      </c>
      <c r="AI47" s="65" t="e">
        <f t="shared" ca="1" si="160"/>
        <v>#REF!</v>
      </c>
      <c r="AJ47" s="65" t="e">
        <f t="shared" ca="1" si="160"/>
        <v>#REF!</v>
      </c>
      <c r="AK47" s="65" t="e">
        <f t="shared" ca="1" si="160"/>
        <v>#REF!</v>
      </c>
      <c r="AL47" s="65" t="e">
        <f t="shared" ca="1" si="161"/>
        <v>#REF!</v>
      </c>
      <c r="AM47" s="65" t="e">
        <f t="shared" ca="1" si="161"/>
        <v>#REF!</v>
      </c>
      <c r="AN47" s="65" t="e">
        <f t="shared" ca="1" si="161"/>
        <v>#REF!</v>
      </c>
      <c r="AO47" s="65" t="e">
        <f t="shared" ca="1" si="161"/>
        <v>#REF!</v>
      </c>
      <c r="AP47" s="65" t="e">
        <f t="shared" ca="1" si="161"/>
        <v>#REF!</v>
      </c>
      <c r="AQ47" s="65" t="e">
        <f t="shared" ca="1" si="161"/>
        <v>#REF!</v>
      </c>
      <c r="AR47" s="65" t="e">
        <f t="shared" ca="1" si="161"/>
        <v>#REF!</v>
      </c>
      <c r="AS47" s="65" t="e">
        <f t="shared" ca="1" si="161"/>
        <v>#REF!</v>
      </c>
      <c r="AT47" s="65" t="e">
        <f t="shared" ca="1" si="161"/>
        <v>#REF!</v>
      </c>
      <c r="AU47" s="65" t="e">
        <f t="shared" ca="1" si="161"/>
        <v>#REF!</v>
      </c>
      <c r="AV47" s="65" t="e">
        <f t="shared" ca="1" si="161"/>
        <v>#REF!</v>
      </c>
      <c r="AW47" s="65" t="e">
        <f t="shared" ca="1" si="161"/>
        <v>#REF!</v>
      </c>
      <c r="AX47" s="65" t="e">
        <f t="shared" ca="1" si="161"/>
        <v>#REF!</v>
      </c>
      <c r="AY47" s="65" t="e">
        <f t="shared" ca="1" si="161"/>
        <v>#REF!</v>
      </c>
      <c r="AZ47" s="65" t="e">
        <f t="shared" ca="1" si="161"/>
        <v>#REF!</v>
      </c>
      <c r="BA47" s="65" t="e">
        <f t="shared" ca="1" si="161"/>
        <v>#REF!</v>
      </c>
      <c r="BB47" s="65" t="e">
        <f t="shared" ca="1" si="158"/>
        <v>#REF!</v>
      </c>
      <c r="BC47" s="65" t="e">
        <f t="shared" ca="1" si="158"/>
        <v>#REF!</v>
      </c>
      <c r="BD47" s="65" t="e">
        <f t="shared" ca="1" si="158"/>
        <v>#REF!</v>
      </c>
      <c r="BE47" s="65" t="e">
        <f t="shared" ca="1" si="158"/>
        <v>#REF!</v>
      </c>
      <c r="BF47" s="65" t="e">
        <f t="shared" ca="1" si="158"/>
        <v>#REF!</v>
      </c>
      <c r="BG47" s="65" t="e">
        <f t="shared" ca="1" si="158"/>
        <v>#REF!</v>
      </c>
      <c r="BH47" s="65" t="e">
        <f t="shared" ca="1" si="158"/>
        <v>#REF!</v>
      </c>
      <c r="BI47" s="65" t="e">
        <f t="shared" ca="1" si="158"/>
        <v>#REF!</v>
      </c>
      <c r="BJ47" s="65" t="e">
        <f t="shared" ca="1" si="158"/>
        <v>#REF!</v>
      </c>
      <c r="BK47" s="65" t="e">
        <f t="shared" ca="1" si="158"/>
        <v>#REF!</v>
      </c>
      <c r="BL47" s="65" t="e">
        <f t="shared" ca="1" si="158"/>
        <v>#REF!</v>
      </c>
      <c r="BM47" s="65" t="e">
        <f t="shared" ca="1" si="159"/>
        <v>#REF!</v>
      </c>
      <c r="BN47" s="65" t="e">
        <f t="shared" ca="1" si="159"/>
        <v>#REF!</v>
      </c>
      <c r="BO47" s="65" t="e">
        <f t="shared" ca="1" si="159"/>
        <v>#REF!</v>
      </c>
      <c r="BP47" s="89">
        <v>20</v>
      </c>
      <c r="BQ47" s="46">
        <f t="shared" ca="1" si="137"/>
        <v>0</v>
      </c>
      <c r="BR47" s="54">
        <f t="shared" ca="1" si="138"/>
        <v>0</v>
      </c>
      <c r="BS47" s="54">
        <f t="shared" ca="1" si="139"/>
        <v>0</v>
      </c>
      <c r="BT47" s="54">
        <f t="shared" ca="1" si="140"/>
        <v>0</v>
      </c>
      <c r="BU47" s="54">
        <f t="shared" ca="1" si="141"/>
        <v>0</v>
      </c>
      <c r="BV47" s="54">
        <f t="shared" ca="1" si="142"/>
        <v>0</v>
      </c>
      <c r="BW47" s="92">
        <f t="shared" ca="1" si="143"/>
        <v>0</v>
      </c>
      <c r="BX47" s="91">
        <f t="shared" ca="1" si="144"/>
        <v>0</v>
      </c>
      <c r="BY47" s="54">
        <f t="shared" ca="1" si="145"/>
        <v>0</v>
      </c>
      <c r="BZ47" s="54">
        <f t="shared" ca="1" si="146"/>
        <v>0</v>
      </c>
      <c r="CA47" s="54">
        <f t="shared" ca="1" si="147"/>
        <v>0</v>
      </c>
      <c r="CB47" s="54">
        <f t="shared" ca="1" si="148"/>
        <v>0</v>
      </c>
      <c r="CC47" s="54">
        <f t="shared" ca="1" si="149"/>
        <v>0</v>
      </c>
      <c r="CD47" s="93">
        <f t="shared" ca="1" si="150"/>
        <v>0</v>
      </c>
      <c r="CE47" s="91" t="e">
        <f t="shared" ca="1" si="151"/>
        <v>#REF!</v>
      </c>
      <c r="CF47" s="46" t="e">
        <f t="shared" ca="1" si="152"/>
        <v>#REF!</v>
      </c>
      <c r="CG47" s="46" t="e">
        <f t="shared" ca="1" si="75"/>
        <v>#REF!</v>
      </c>
      <c r="CH47" s="46" t="e">
        <f t="shared" ca="1" si="153"/>
        <v>#REF!</v>
      </c>
      <c r="CI47" s="46" t="e">
        <f t="shared" ca="1" si="154"/>
        <v>#REF!</v>
      </c>
      <c r="CJ47" s="46" t="e">
        <f t="shared" ca="1" si="155"/>
        <v>#REF!</v>
      </c>
      <c r="CK47" s="46" t="e">
        <f t="shared" ca="1" si="156"/>
        <v>#REF!</v>
      </c>
      <c r="CL47" s="88" t="e">
        <f t="shared" ca="1" si="163"/>
        <v>#REF!</v>
      </c>
      <c r="CM47" s="76" t="e">
        <f t="shared" ca="1" si="164"/>
        <v>#REF!</v>
      </c>
      <c r="CN47" s="76" t="e">
        <f t="shared" ca="1" si="165"/>
        <v>#REF!</v>
      </c>
      <c r="CO47" s="76" t="e">
        <f t="shared" ca="1" si="166"/>
        <v>#REF!</v>
      </c>
      <c r="CP47" s="76" t="e">
        <f t="shared" ca="1" si="167"/>
        <v>#REF!</v>
      </c>
      <c r="CQ47" s="76" t="e">
        <f t="shared" ca="1" si="168"/>
        <v>#REF!</v>
      </c>
      <c r="CR47" s="76" t="e">
        <f t="shared" ca="1" si="169"/>
        <v>#REF!</v>
      </c>
      <c r="CS47" s="76" t="e">
        <f t="shared" ca="1" si="170"/>
        <v>#REF!</v>
      </c>
      <c r="CT47" s="76" t="e">
        <f t="shared" ca="1" si="171"/>
        <v>#REF!</v>
      </c>
      <c r="CU47" s="76" t="e">
        <f t="shared" ca="1" si="172"/>
        <v>#REF!</v>
      </c>
      <c r="CV47" s="76" t="e">
        <f t="shared" ca="1" si="173"/>
        <v>#REF!</v>
      </c>
      <c r="CW47" s="76" t="e">
        <f t="shared" ca="1" si="174"/>
        <v>#REF!</v>
      </c>
      <c r="CX47" s="76" t="e">
        <f t="shared" ca="1" si="175"/>
        <v>#REF!</v>
      </c>
      <c r="CY47" s="76" t="e">
        <f t="shared" ca="1" si="176"/>
        <v>#REF!</v>
      </c>
      <c r="CZ47" s="76" t="e">
        <f t="shared" ca="1" si="177"/>
        <v>#REF!</v>
      </c>
      <c r="DA47" s="76" t="e">
        <f t="shared" ca="1" si="178"/>
        <v>#REF!</v>
      </c>
      <c r="DB47" s="76" t="e">
        <f t="shared" ca="1" si="179"/>
        <v>#REF!</v>
      </c>
      <c r="DC47" s="76" t="e">
        <f t="shared" ca="1" si="180"/>
        <v>#REF!</v>
      </c>
      <c r="DD47" s="76" t="e">
        <f t="shared" ca="1" si="181"/>
        <v>#REF!</v>
      </c>
      <c r="DE47" s="76" t="e">
        <f t="shared" ca="1" si="182"/>
        <v>#REF!</v>
      </c>
      <c r="DF47" s="76" t="e">
        <f t="shared" ca="1" si="183"/>
        <v>#REF!</v>
      </c>
      <c r="DG47" s="76" t="e">
        <f t="shared" ca="1" si="184"/>
        <v>#REF!</v>
      </c>
      <c r="DH47" s="76" t="e">
        <f t="shared" ca="1" si="185"/>
        <v>#REF!</v>
      </c>
      <c r="DI47" s="76" t="e">
        <f t="shared" ca="1" si="186"/>
        <v>#REF!</v>
      </c>
      <c r="DJ47" s="76" t="e">
        <f t="shared" ca="1" si="187"/>
        <v>#REF!</v>
      </c>
      <c r="DK47" s="76" t="e">
        <f t="shared" ca="1" si="188"/>
        <v>#REF!</v>
      </c>
      <c r="DL47" s="76" t="e">
        <f t="shared" ca="1" si="189"/>
        <v>#REF!</v>
      </c>
      <c r="DM47" s="76" t="e">
        <f t="shared" ca="1" si="190"/>
        <v>#REF!</v>
      </c>
      <c r="DN47" s="76" t="e">
        <f t="shared" ca="1" si="191"/>
        <v>#REF!</v>
      </c>
      <c r="DO47" s="76" t="e">
        <f t="shared" ca="1" si="192"/>
        <v>#REF!</v>
      </c>
      <c r="DP47" s="76" t="e">
        <f t="shared" ca="1" si="193"/>
        <v>#REF!</v>
      </c>
      <c r="DQ47" s="76" t="e">
        <f t="shared" ca="1" si="194"/>
        <v>#REF!</v>
      </c>
      <c r="DR47" s="76" t="e">
        <f t="shared" ca="1" si="195"/>
        <v>#REF!</v>
      </c>
      <c r="DS47" s="76" t="e">
        <f t="shared" ca="1" si="196"/>
        <v>#REF!</v>
      </c>
      <c r="DT47" s="76" t="e">
        <f t="shared" ca="1" si="197"/>
        <v>#REF!</v>
      </c>
      <c r="DU47" s="76" t="e">
        <f t="shared" ca="1" si="198"/>
        <v>#REF!</v>
      </c>
      <c r="DV47" s="76" t="e">
        <f t="shared" ca="1" si="199"/>
        <v>#REF!</v>
      </c>
      <c r="DW47" s="76" t="e">
        <f t="shared" ca="1" si="200"/>
        <v>#REF!</v>
      </c>
      <c r="DX47" s="76" t="e">
        <f t="shared" ca="1" si="201"/>
        <v>#REF!</v>
      </c>
      <c r="DY47" s="76" t="e">
        <f t="shared" ca="1" si="202"/>
        <v>#REF!</v>
      </c>
      <c r="DZ47" s="76" t="e">
        <f t="shared" ca="1" si="203"/>
        <v>#REF!</v>
      </c>
      <c r="EA47" s="76" t="e">
        <f t="shared" ca="1" si="204"/>
        <v>#REF!</v>
      </c>
      <c r="EB47" s="76" t="e">
        <f t="shared" ca="1" si="205"/>
        <v>#REF!</v>
      </c>
      <c r="EC47" s="76" t="e">
        <f t="shared" ca="1" si="214"/>
        <v>#REF!</v>
      </c>
      <c r="ED47" s="76" t="e">
        <f t="shared" ca="1" si="206"/>
        <v>#REF!</v>
      </c>
      <c r="EE47" s="76" t="e">
        <f t="shared" ca="1" si="207"/>
        <v>#REF!</v>
      </c>
      <c r="EF47" s="76" t="e">
        <f t="shared" ca="1" si="208"/>
        <v>#REF!</v>
      </c>
      <c r="EG47" s="76" t="e">
        <f t="shared" ca="1" si="209"/>
        <v>#REF!</v>
      </c>
      <c r="EH47" s="76" t="e">
        <f t="shared" ca="1" si="210"/>
        <v>#REF!</v>
      </c>
      <c r="EI47" s="76" t="e">
        <f t="shared" ca="1" si="211"/>
        <v>#REF!</v>
      </c>
      <c r="EJ47" s="76" t="e">
        <f t="shared" ca="1" si="212"/>
        <v>#REF!</v>
      </c>
      <c r="EK47" s="76" t="e">
        <f t="shared" ca="1" si="213"/>
        <v>#REF!</v>
      </c>
    </row>
    <row r="48" spans="1:141" hidden="1" x14ac:dyDescent="0.25">
      <c r="A48" s="46" t="str">
        <f>Графики!A49</f>
        <v>Б13.02.11 Тех.эксплуатация ЭиЭМО(2014)9 кл., очная</v>
      </c>
      <c r="B48" s="46" t="s">
        <v>321</v>
      </c>
      <c r="C48" s="46" t="s">
        <v>211</v>
      </c>
      <c r="D48" s="64" t="e">
        <f t="shared" ca="1" si="72"/>
        <v>#REF!</v>
      </c>
      <c r="E48" s="46">
        <v>2</v>
      </c>
      <c r="F48" s="72" t="s">
        <v>229</v>
      </c>
      <c r="G48" s="65" t="e">
        <f t="shared" ca="1" si="162"/>
        <v>#REF!</v>
      </c>
      <c r="H48" s="65" t="e">
        <f t="shared" ca="1" si="162"/>
        <v>#REF!</v>
      </c>
      <c r="I48" s="65" t="e">
        <f t="shared" ca="1" si="162"/>
        <v>#REF!</v>
      </c>
      <c r="J48" s="65" t="e">
        <f t="shared" ca="1" si="162"/>
        <v>#REF!</v>
      </c>
      <c r="K48" s="65" t="e">
        <f t="shared" ca="1" si="162"/>
        <v>#REF!</v>
      </c>
      <c r="L48" s="65" t="e">
        <f t="shared" ca="1" si="162"/>
        <v>#REF!</v>
      </c>
      <c r="M48" s="65" t="e">
        <f t="shared" ca="1" si="162"/>
        <v>#REF!</v>
      </c>
      <c r="N48" s="65" t="e">
        <f t="shared" ca="1" si="162"/>
        <v>#REF!</v>
      </c>
      <c r="O48" s="65" t="e">
        <f t="shared" ca="1" si="162"/>
        <v>#REF!</v>
      </c>
      <c r="P48" s="65" t="e">
        <f t="shared" ca="1" si="162"/>
        <v>#REF!</v>
      </c>
      <c r="Q48" s="65" t="e">
        <f t="shared" ca="1" si="162"/>
        <v>#REF!</v>
      </c>
      <c r="R48" s="65" t="e">
        <f t="shared" ca="1" si="162"/>
        <v>#REF!</v>
      </c>
      <c r="S48" s="65" t="e">
        <f t="shared" ca="1" si="162"/>
        <v>#REF!</v>
      </c>
      <c r="T48" s="65" t="e">
        <f t="shared" ca="1" si="162"/>
        <v>#REF!</v>
      </c>
      <c r="U48" s="65" t="e">
        <f t="shared" ca="1" si="162"/>
        <v>#REF!</v>
      </c>
      <c r="V48" s="65" t="e">
        <f t="shared" ca="1" si="162"/>
        <v>#REF!</v>
      </c>
      <c r="W48" s="65" t="e">
        <f t="shared" ca="1" si="160"/>
        <v>#REF!</v>
      </c>
      <c r="X48" s="65" t="e">
        <f t="shared" ca="1" si="160"/>
        <v>#REF!</v>
      </c>
      <c r="Y48" s="65" t="e">
        <f t="shared" ca="1" si="160"/>
        <v>#REF!</v>
      </c>
      <c r="Z48" s="65" t="e">
        <f t="shared" ca="1" si="160"/>
        <v>#REF!</v>
      </c>
      <c r="AA48" s="65" t="e">
        <f t="shared" ca="1" si="160"/>
        <v>#REF!</v>
      </c>
      <c r="AB48" s="65" t="e">
        <f t="shared" ca="1" si="160"/>
        <v>#REF!</v>
      </c>
      <c r="AC48" s="65" t="e">
        <f t="shared" ca="1" si="160"/>
        <v>#REF!</v>
      </c>
      <c r="AD48" s="65" t="e">
        <f t="shared" ca="1" si="160"/>
        <v>#REF!</v>
      </c>
      <c r="AE48" s="65" t="e">
        <f t="shared" ca="1" si="160"/>
        <v>#REF!</v>
      </c>
      <c r="AF48" s="65" t="e">
        <f t="shared" ca="1" si="160"/>
        <v>#REF!</v>
      </c>
      <c r="AG48" s="65" t="e">
        <f t="shared" ca="1" si="160"/>
        <v>#REF!</v>
      </c>
      <c r="AH48" s="65" t="e">
        <f t="shared" ca="1" si="160"/>
        <v>#REF!</v>
      </c>
      <c r="AI48" s="65" t="e">
        <f t="shared" ca="1" si="160"/>
        <v>#REF!</v>
      </c>
      <c r="AJ48" s="65" t="e">
        <f t="shared" ca="1" si="160"/>
        <v>#REF!</v>
      </c>
      <c r="AK48" s="65" t="e">
        <f t="shared" ca="1" si="160"/>
        <v>#REF!</v>
      </c>
      <c r="AL48" s="65" t="e">
        <f t="shared" ca="1" si="161"/>
        <v>#REF!</v>
      </c>
      <c r="AM48" s="65" t="e">
        <f t="shared" ca="1" si="161"/>
        <v>#REF!</v>
      </c>
      <c r="AN48" s="65" t="e">
        <f t="shared" ca="1" si="161"/>
        <v>#REF!</v>
      </c>
      <c r="AO48" s="65" t="e">
        <f t="shared" ca="1" si="161"/>
        <v>#REF!</v>
      </c>
      <c r="AP48" s="65" t="e">
        <f t="shared" ca="1" si="161"/>
        <v>#REF!</v>
      </c>
      <c r="AQ48" s="65" t="e">
        <f t="shared" ca="1" si="161"/>
        <v>#REF!</v>
      </c>
      <c r="AR48" s="65" t="e">
        <f t="shared" ca="1" si="161"/>
        <v>#REF!</v>
      </c>
      <c r="AS48" s="65" t="e">
        <f t="shared" ca="1" si="161"/>
        <v>#REF!</v>
      </c>
      <c r="AT48" s="65" t="e">
        <f t="shared" ca="1" si="161"/>
        <v>#REF!</v>
      </c>
      <c r="AU48" s="65" t="e">
        <f t="shared" ca="1" si="161"/>
        <v>#REF!</v>
      </c>
      <c r="AV48" s="65" t="e">
        <f t="shared" ca="1" si="161"/>
        <v>#REF!</v>
      </c>
      <c r="AW48" s="65" t="e">
        <f t="shared" ca="1" si="161"/>
        <v>#REF!</v>
      </c>
      <c r="AX48" s="65" t="e">
        <f t="shared" ca="1" si="161"/>
        <v>#REF!</v>
      </c>
      <c r="AY48" s="65" t="e">
        <f t="shared" ca="1" si="161"/>
        <v>#REF!</v>
      </c>
      <c r="AZ48" s="65" t="e">
        <f t="shared" ca="1" si="161"/>
        <v>#REF!</v>
      </c>
      <c r="BA48" s="65" t="e">
        <f t="shared" ca="1" si="161"/>
        <v>#REF!</v>
      </c>
      <c r="BB48" s="65" t="e">
        <f t="shared" ca="1" si="158"/>
        <v>#REF!</v>
      </c>
      <c r="BC48" s="65" t="e">
        <f t="shared" ca="1" si="158"/>
        <v>#REF!</v>
      </c>
      <c r="BD48" s="65" t="e">
        <f t="shared" ca="1" si="158"/>
        <v>#REF!</v>
      </c>
      <c r="BE48" s="65" t="e">
        <f t="shared" ca="1" si="158"/>
        <v>#REF!</v>
      </c>
      <c r="BF48" s="65" t="e">
        <f t="shared" ca="1" si="158"/>
        <v>#REF!</v>
      </c>
      <c r="BG48" s="65" t="e">
        <f t="shared" ca="1" si="158"/>
        <v>#REF!</v>
      </c>
      <c r="BH48" s="65" t="e">
        <f t="shared" ca="1" si="158"/>
        <v>#REF!</v>
      </c>
      <c r="BI48" s="65" t="e">
        <f t="shared" ca="1" si="158"/>
        <v>#REF!</v>
      </c>
      <c r="BJ48" s="65" t="e">
        <f t="shared" ca="1" si="158"/>
        <v>#REF!</v>
      </c>
      <c r="BK48" s="65" t="e">
        <f t="shared" ca="1" si="158"/>
        <v>#REF!</v>
      </c>
      <c r="BL48" s="65" t="e">
        <f t="shared" ca="1" si="158"/>
        <v>#REF!</v>
      </c>
      <c r="BM48" s="65" t="e">
        <f t="shared" ca="1" si="159"/>
        <v>#REF!</v>
      </c>
      <c r="BN48" s="65" t="e">
        <f t="shared" ca="1" si="159"/>
        <v>#REF!</v>
      </c>
      <c r="BO48" s="65" t="e">
        <f t="shared" ca="1" si="159"/>
        <v>#REF!</v>
      </c>
      <c r="BP48" s="89">
        <v>20</v>
      </c>
      <c r="BQ48" s="46">
        <f t="shared" ca="1" si="137"/>
        <v>0</v>
      </c>
      <c r="BR48" s="54">
        <f t="shared" ca="1" si="138"/>
        <v>0</v>
      </c>
      <c r="BS48" s="54">
        <f t="shared" ca="1" si="139"/>
        <v>0</v>
      </c>
      <c r="BT48" s="54">
        <f t="shared" ca="1" si="140"/>
        <v>0</v>
      </c>
      <c r="BU48" s="54">
        <f t="shared" ca="1" si="141"/>
        <v>0</v>
      </c>
      <c r="BV48" s="54">
        <f t="shared" ca="1" si="142"/>
        <v>0</v>
      </c>
      <c r="BW48" s="92">
        <f t="shared" ca="1" si="143"/>
        <v>0</v>
      </c>
      <c r="BX48" s="91">
        <f t="shared" ca="1" si="144"/>
        <v>0</v>
      </c>
      <c r="BY48" s="54">
        <f t="shared" ca="1" si="145"/>
        <v>0</v>
      </c>
      <c r="BZ48" s="54">
        <f t="shared" ca="1" si="146"/>
        <v>0</v>
      </c>
      <c r="CA48" s="54">
        <f t="shared" ca="1" si="147"/>
        <v>0</v>
      </c>
      <c r="CB48" s="54">
        <f t="shared" ca="1" si="148"/>
        <v>0</v>
      </c>
      <c r="CC48" s="54">
        <f t="shared" ca="1" si="149"/>
        <v>0</v>
      </c>
      <c r="CD48" s="93">
        <f t="shared" ca="1" si="150"/>
        <v>0</v>
      </c>
      <c r="CE48" s="91" t="e">
        <f t="shared" ca="1" si="151"/>
        <v>#REF!</v>
      </c>
      <c r="CF48" s="46" t="e">
        <f t="shared" ca="1" si="152"/>
        <v>#REF!</v>
      </c>
      <c r="CG48" s="46" t="e">
        <f t="shared" ca="1" si="75"/>
        <v>#REF!</v>
      </c>
      <c r="CH48" s="46" t="e">
        <f t="shared" ca="1" si="153"/>
        <v>#REF!</v>
      </c>
      <c r="CI48" s="46" t="e">
        <f t="shared" ca="1" si="154"/>
        <v>#REF!</v>
      </c>
      <c r="CJ48" s="46" t="e">
        <f t="shared" ca="1" si="155"/>
        <v>#REF!</v>
      </c>
      <c r="CK48" s="46" t="e">
        <f t="shared" ca="1" si="156"/>
        <v>#REF!</v>
      </c>
      <c r="CL48" s="88" t="e">
        <f t="shared" ca="1" si="163"/>
        <v>#REF!</v>
      </c>
      <c r="CM48" s="76" t="e">
        <f t="shared" ca="1" si="164"/>
        <v>#REF!</v>
      </c>
      <c r="CN48" s="76" t="e">
        <f t="shared" ca="1" si="165"/>
        <v>#REF!</v>
      </c>
      <c r="CO48" s="76" t="e">
        <f t="shared" ca="1" si="166"/>
        <v>#REF!</v>
      </c>
      <c r="CP48" s="76" t="e">
        <f t="shared" ca="1" si="167"/>
        <v>#REF!</v>
      </c>
      <c r="CQ48" s="76" t="e">
        <f t="shared" ca="1" si="168"/>
        <v>#REF!</v>
      </c>
      <c r="CR48" s="76" t="e">
        <f t="shared" ca="1" si="169"/>
        <v>#REF!</v>
      </c>
      <c r="CS48" s="76" t="e">
        <f t="shared" ca="1" si="170"/>
        <v>#REF!</v>
      </c>
      <c r="CT48" s="76" t="e">
        <f t="shared" ca="1" si="171"/>
        <v>#REF!</v>
      </c>
      <c r="CU48" s="76" t="e">
        <f t="shared" ca="1" si="172"/>
        <v>#REF!</v>
      </c>
      <c r="CV48" s="76" t="e">
        <f t="shared" ca="1" si="173"/>
        <v>#REF!</v>
      </c>
      <c r="CW48" s="76" t="e">
        <f t="shared" ca="1" si="174"/>
        <v>#REF!</v>
      </c>
      <c r="CX48" s="76" t="e">
        <f t="shared" ca="1" si="175"/>
        <v>#REF!</v>
      </c>
      <c r="CY48" s="76" t="e">
        <f t="shared" ca="1" si="176"/>
        <v>#REF!</v>
      </c>
      <c r="CZ48" s="76" t="e">
        <f t="shared" ca="1" si="177"/>
        <v>#REF!</v>
      </c>
      <c r="DA48" s="76" t="e">
        <f t="shared" ca="1" si="178"/>
        <v>#REF!</v>
      </c>
      <c r="DB48" s="76" t="e">
        <f t="shared" ca="1" si="179"/>
        <v>#REF!</v>
      </c>
      <c r="DC48" s="76" t="e">
        <f t="shared" ca="1" si="180"/>
        <v>#REF!</v>
      </c>
      <c r="DD48" s="76" t="e">
        <f t="shared" ca="1" si="181"/>
        <v>#REF!</v>
      </c>
      <c r="DE48" s="76" t="e">
        <f t="shared" ca="1" si="182"/>
        <v>#REF!</v>
      </c>
      <c r="DF48" s="76" t="e">
        <f t="shared" ca="1" si="183"/>
        <v>#REF!</v>
      </c>
      <c r="DG48" s="76" t="e">
        <f t="shared" ca="1" si="184"/>
        <v>#REF!</v>
      </c>
      <c r="DH48" s="76" t="e">
        <f t="shared" ca="1" si="185"/>
        <v>#REF!</v>
      </c>
      <c r="DI48" s="76" t="e">
        <f t="shared" ca="1" si="186"/>
        <v>#REF!</v>
      </c>
      <c r="DJ48" s="76" t="e">
        <f t="shared" ca="1" si="187"/>
        <v>#REF!</v>
      </c>
      <c r="DK48" s="76" t="e">
        <f t="shared" ca="1" si="188"/>
        <v>#REF!</v>
      </c>
      <c r="DL48" s="76" t="e">
        <f t="shared" ca="1" si="189"/>
        <v>#REF!</v>
      </c>
      <c r="DM48" s="76" t="e">
        <f t="shared" ca="1" si="190"/>
        <v>#REF!</v>
      </c>
      <c r="DN48" s="76" t="e">
        <f t="shared" ca="1" si="191"/>
        <v>#REF!</v>
      </c>
      <c r="DO48" s="76" t="e">
        <f t="shared" ca="1" si="192"/>
        <v>#REF!</v>
      </c>
      <c r="DP48" s="76" t="e">
        <f t="shared" ca="1" si="193"/>
        <v>#REF!</v>
      </c>
      <c r="DQ48" s="76" t="e">
        <f t="shared" ca="1" si="194"/>
        <v>#REF!</v>
      </c>
      <c r="DR48" s="76" t="e">
        <f t="shared" ca="1" si="195"/>
        <v>#REF!</v>
      </c>
      <c r="DS48" s="76" t="e">
        <f t="shared" ca="1" si="196"/>
        <v>#REF!</v>
      </c>
      <c r="DT48" s="76" t="e">
        <f t="shared" ca="1" si="197"/>
        <v>#REF!</v>
      </c>
      <c r="DU48" s="76" t="e">
        <f t="shared" ca="1" si="198"/>
        <v>#REF!</v>
      </c>
      <c r="DV48" s="76" t="e">
        <f t="shared" ca="1" si="199"/>
        <v>#REF!</v>
      </c>
      <c r="DW48" s="76" t="e">
        <f t="shared" ca="1" si="200"/>
        <v>#REF!</v>
      </c>
      <c r="DX48" s="76" t="e">
        <f t="shared" ca="1" si="201"/>
        <v>#REF!</v>
      </c>
      <c r="DY48" s="76" t="e">
        <f t="shared" ca="1" si="202"/>
        <v>#REF!</v>
      </c>
      <c r="DZ48" s="76" t="e">
        <f t="shared" ca="1" si="203"/>
        <v>#REF!</v>
      </c>
      <c r="EA48" s="76" t="e">
        <f t="shared" ca="1" si="204"/>
        <v>#REF!</v>
      </c>
      <c r="EB48" s="76" t="e">
        <f t="shared" ca="1" si="205"/>
        <v>#REF!</v>
      </c>
      <c r="EC48" s="76" t="e">
        <f t="shared" ca="1" si="214"/>
        <v>#REF!</v>
      </c>
      <c r="ED48" s="76" t="e">
        <f t="shared" ca="1" si="206"/>
        <v>#REF!</v>
      </c>
      <c r="EE48" s="76" t="e">
        <f t="shared" ca="1" si="207"/>
        <v>#REF!</v>
      </c>
      <c r="EF48" s="76" t="e">
        <f t="shared" ca="1" si="208"/>
        <v>#REF!</v>
      </c>
      <c r="EG48" s="76" t="e">
        <f t="shared" ca="1" si="209"/>
        <v>#REF!</v>
      </c>
      <c r="EH48" s="76" t="e">
        <f t="shared" ca="1" si="210"/>
        <v>#REF!</v>
      </c>
      <c r="EI48" s="76" t="e">
        <f t="shared" ca="1" si="211"/>
        <v>#REF!</v>
      </c>
      <c r="EJ48" s="76" t="e">
        <f t="shared" ca="1" si="212"/>
        <v>#REF!</v>
      </c>
      <c r="EK48" s="76" t="e">
        <f t="shared" ca="1" si="213"/>
        <v>#REF!</v>
      </c>
    </row>
    <row r="49" spans="1:141" hidden="1" x14ac:dyDescent="0.25">
      <c r="A49" s="46" t="str">
        <f>Графики!A51</f>
        <v>Б22.02.06 Сварочное пр-во(2014)9 кл., очная</v>
      </c>
      <c r="B49" s="46" t="s">
        <v>321</v>
      </c>
      <c r="C49" s="46" t="s">
        <v>211</v>
      </c>
      <c r="D49" s="64" t="e">
        <f t="shared" ca="1" si="72"/>
        <v>#REF!</v>
      </c>
      <c r="E49" s="46">
        <v>2</v>
      </c>
      <c r="F49" s="72" t="s">
        <v>257</v>
      </c>
      <c r="G49" s="65" t="e">
        <f t="shared" ca="1" si="162"/>
        <v>#REF!</v>
      </c>
      <c r="H49" s="65" t="e">
        <f t="shared" ca="1" si="162"/>
        <v>#REF!</v>
      </c>
      <c r="I49" s="65" t="e">
        <f t="shared" ca="1" si="162"/>
        <v>#REF!</v>
      </c>
      <c r="J49" s="65" t="e">
        <f t="shared" ca="1" si="162"/>
        <v>#REF!</v>
      </c>
      <c r="K49" s="65" t="e">
        <f t="shared" ca="1" si="162"/>
        <v>#REF!</v>
      </c>
      <c r="L49" s="65" t="e">
        <f t="shared" ca="1" si="162"/>
        <v>#REF!</v>
      </c>
      <c r="M49" s="65" t="e">
        <f t="shared" ca="1" si="162"/>
        <v>#REF!</v>
      </c>
      <c r="N49" s="65" t="e">
        <f t="shared" ca="1" si="162"/>
        <v>#REF!</v>
      </c>
      <c r="O49" s="65" t="e">
        <f t="shared" ca="1" si="162"/>
        <v>#REF!</v>
      </c>
      <c r="P49" s="65" t="e">
        <f t="shared" ca="1" si="162"/>
        <v>#REF!</v>
      </c>
      <c r="Q49" s="65" t="e">
        <f t="shared" ca="1" si="162"/>
        <v>#REF!</v>
      </c>
      <c r="R49" s="65" t="e">
        <f t="shared" ca="1" si="162"/>
        <v>#REF!</v>
      </c>
      <c r="S49" s="65" t="e">
        <f t="shared" ca="1" si="162"/>
        <v>#REF!</v>
      </c>
      <c r="T49" s="65" t="e">
        <f t="shared" ca="1" si="162"/>
        <v>#REF!</v>
      </c>
      <c r="U49" s="65" t="e">
        <f t="shared" ca="1" si="162"/>
        <v>#REF!</v>
      </c>
      <c r="V49" s="65" t="e">
        <f t="shared" ca="1" si="162"/>
        <v>#REF!</v>
      </c>
      <c r="W49" s="65" t="e">
        <f t="shared" ca="1" si="160"/>
        <v>#REF!</v>
      </c>
      <c r="X49" s="65" t="e">
        <f t="shared" ca="1" si="160"/>
        <v>#REF!</v>
      </c>
      <c r="Y49" s="65" t="e">
        <f t="shared" ca="1" si="160"/>
        <v>#REF!</v>
      </c>
      <c r="Z49" s="65" t="e">
        <f t="shared" ca="1" si="160"/>
        <v>#REF!</v>
      </c>
      <c r="AA49" s="65" t="e">
        <f t="shared" ca="1" si="160"/>
        <v>#REF!</v>
      </c>
      <c r="AB49" s="65" t="e">
        <f t="shared" ca="1" si="160"/>
        <v>#REF!</v>
      </c>
      <c r="AC49" s="65" t="e">
        <f t="shared" ca="1" si="160"/>
        <v>#REF!</v>
      </c>
      <c r="AD49" s="65" t="e">
        <f t="shared" ca="1" si="160"/>
        <v>#REF!</v>
      </c>
      <c r="AE49" s="65" t="e">
        <f t="shared" ca="1" si="160"/>
        <v>#REF!</v>
      </c>
      <c r="AF49" s="65" t="e">
        <f t="shared" ca="1" si="160"/>
        <v>#REF!</v>
      </c>
      <c r="AG49" s="65" t="e">
        <f t="shared" ca="1" si="160"/>
        <v>#REF!</v>
      </c>
      <c r="AH49" s="65" t="e">
        <f t="shared" ca="1" si="160"/>
        <v>#REF!</v>
      </c>
      <c r="AI49" s="65" t="e">
        <f t="shared" ca="1" si="160"/>
        <v>#REF!</v>
      </c>
      <c r="AJ49" s="65" t="e">
        <f t="shared" ca="1" si="160"/>
        <v>#REF!</v>
      </c>
      <c r="AK49" s="65" t="e">
        <f t="shared" ca="1" si="160"/>
        <v>#REF!</v>
      </c>
      <c r="AL49" s="65" t="e">
        <f t="shared" ca="1" si="161"/>
        <v>#REF!</v>
      </c>
      <c r="AM49" s="65" t="e">
        <f t="shared" ca="1" si="161"/>
        <v>#REF!</v>
      </c>
      <c r="AN49" s="65" t="e">
        <f t="shared" ca="1" si="161"/>
        <v>#REF!</v>
      </c>
      <c r="AO49" s="65" t="e">
        <f t="shared" ca="1" si="161"/>
        <v>#REF!</v>
      </c>
      <c r="AP49" s="65" t="e">
        <f t="shared" ca="1" si="161"/>
        <v>#REF!</v>
      </c>
      <c r="AQ49" s="65" t="e">
        <f t="shared" ca="1" si="161"/>
        <v>#REF!</v>
      </c>
      <c r="AR49" s="65" t="e">
        <f t="shared" ca="1" si="161"/>
        <v>#REF!</v>
      </c>
      <c r="AS49" s="65" t="e">
        <f t="shared" ca="1" si="161"/>
        <v>#REF!</v>
      </c>
      <c r="AT49" s="65" t="e">
        <f t="shared" ca="1" si="161"/>
        <v>#REF!</v>
      </c>
      <c r="AU49" s="65" t="e">
        <f t="shared" ca="1" si="161"/>
        <v>#REF!</v>
      </c>
      <c r="AV49" s="65" t="e">
        <f t="shared" ca="1" si="161"/>
        <v>#REF!</v>
      </c>
      <c r="AW49" s="65" t="e">
        <f t="shared" ca="1" si="161"/>
        <v>#REF!</v>
      </c>
      <c r="AX49" s="65" t="e">
        <f t="shared" ca="1" si="161"/>
        <v>#REF!</v>
      </c>
      <c r="AY49" s="65" t="e">
        <f t="shared" ca="1" si="161"/>
        <v>#REF!</v>
      </c>
      <c r="AZ49" s="65" t="e">
        <f t="shared" ca="1" si="161"/>
        <v>#REF!</v>
      </c>
      <c r="BA49" s="65" t="e">
        <f t="shared" ca="1" si="161"/>
        <v>#REF!</v>
      </c>
      <c r="BB49" s="65" t="e">
        <f t="shared" ca="1" si="158"/>
        <v>#REF!</v>
      </c>
      <c r="BC49" s="65" t="e">
        <f t="shared" ca="1" si="158"/>
        <v>#REF!</v>
      </c>
      <c r="BD49" s="65" t="e">
        <f t="shared" ca="1" si="158"/>
        <v>#REF!</v>
      </c>
      <c r="BE49" s="65" t="e">
        <f t="shared" ca="1" si="158"/>
        <v>#REF!</v>
      </c>
      <c r="BF49" s="65" t="e">
        <f t="shared" ca="1" si="158"/>
        <v>#REF!</v>
      </c>
      <c r="BG49" s="65" t="e">
        <f t="shared" ca="1" si="158"/>
        <v>#REF!</v>
      </c>
      <c r="BH49" s="65" t="e">
        <f t="shared" ca="1" si="158"/>
        <v>#REF!</v>
      </c>
      <c r="BI49" s="65" t="e">
        <f t="shared" ca="1" si="158"/>
        <v>#REF!</v>
      </c>
      <c r="BJ49" s="65" t="e">
        <f t="shared" ca="1" si="158"/>
        <v>#REF!</v>
      </c>
      <c r="BK49" s="65" t="e">
        <f t="shared" ca="1" si="158"/>
        <v>#REF!</v>
      </c>
      <c r="BL49" s="65" t="e">
        <f t="shared" ca="1" si="158"/>
        <v>#REF!</v>
      </c>
      <c r="BM49" s="65" t="e">
        <f t="shared" ca="1" si="159"/>
        <v>#REF!</v>
      </c>
      <c r="BN49" s="65" t="e">
        <f t="shared" ca="1" si="159"/>
        <v>#REF!</v>
      </c>
      <c r="BO49" s="65" t="e">
        <f t="shared" ca="1" si="159"/>
        <v>#REF!</v>
      </c>
      <c r="BP49" s="89">
        <v>20</v>
      </c>
      <c r="BQ49" s="46">
        <f t="shared" ca="1" si="137"/>
        <v>0</v>
      </c>
      <c r="BR49" s="54">
        <f t="shared" ca="1" si="138"/>
        <v>0</v>
      </c>
      <c r="BS49" s="54">
        <f t="shared" ca="1" si="139"/>
        <v>0</v>
      </c>
      <c r="BT49" s="54">
        <f t="shared" ca="1" si="140"/>
        <v>0</v>
      </c>
      <c r="BU49" s="54">
        <f t="shared" ca="1" si="141"/>
        <v>0</v>
      </c>
      <c r="BV49" s="54">
        <f t="shared" ca="1" si="142"/>
        <v>0</v>
      </c>
      <c r="BW49" s="92">
        <f t="shared" ca="1" si="143"/>
        <v>0</v>
      </c>
      <c r="BX49" s="91">
        <f t="shared" ca="1" si="144"/>
        <v>0</v>
      </c>
      <c r="BY49" s="54">
        <f t="shared" ca="1" si="145"/>
        <v>0</v>
      </c>
      <c r="BZ49" s="54">
        <f t="shared" ca="1" si="146"/>
        <v>0</v>
      </c>
      <c r="CA49" s="54">
        <f t="shared" ca="1" si="147"/>
        <v>0</v>
      </c>
      <c r="CB49" s="54">
        <f t="shared" ca="1" si="148"/>
        <v>0</v>
      </c>
      <c r="CC49" s="54">
        <f t="shared" ca="1" si="149"/>
        <v>0</v>
      </c>
      <c r="CD49" s="93">
        <f t="shared" ca="1" si="150"/>
        <v>0</v>
      </c>
      <c r="CE49" s="91" t="e">
        <f t="shared" ca="1" si="151"/>
        <v>#REF!</v>
      </c>
      <c r="CF49" s="46" t="e">
        <f t="shared" ca="1" si="152"/>
        <v>#REF!</v>
      </c>
      <c r="CG49" s="46" t="e">
        <f t="shared" ca="1" si="75"/>
        <v>#REF!</v>
      </c>
      <c r="CH49" s="46" t="e">
        <f t="shared" ca="1" si="153"/>
        <v>#REF!</v>
      </c>
      <c r="CI49" s="46" t="e">
        <f t="shared" ca="1" si="154"/>
        <v>#REF!</v>
      </c>
      <c r="CJ49" s="46" t="e">
        <f t="shared" ca="1" si="155"/>
        <v>#REF!</v>
      </c>
      <c r="CK49" s="46" t="e">
        <f t="shared" ca="1" si="156"/>
        <v>#REF!</v>
      </c>
      <c r="CL49" s="88" t="e">
        <f t="shared" ca="1" si="163"/>
        <v>#REF!</v>
      </c>
      <c r="CM49" s="76" t="e">
        <f t="shared" ca="1" si="164"/>
        <v>#REF!</v>
      </c>
      <c r="CN49" s="76" t="e">
        <f t="shared" ca="1" si="165"/>
        <v>#REF!</v>
      </c>
      <c r="CO49" s="76" t="e">
        <f t="shared" ca="1" si="166"/>
        <v>#REF!</v>
      </c>
      <c r="CP49" s="76" t="e">
        <f t="shared" ca="1" si="167"/>
        <v>#REF!</v>
      </c>
      <c r="CQ49" s="76" t="e">
        <f t="shared" ca="1" si="168"/>
        <v>#REF!</v>
      </c>
      <c r="CR49" s="76" t="e">
        <f t="shared" ca="1" si="169"/>
        <v>#REF!</v>
      </c>
      <c r="CS49" s="76" t="e">
        <f t="shared" ca="1" si="170"/>
        <v>#REF!</v>
      </c>
      <c r="CT49" s="76" t="e">
        <f t="shared" ca="1" si="171"/>
        <v>#REF!</v>
      </c>
      <c r="CU49" s="76" t="e">
        <f t="shared" ca="1" si="172"/>
        <v>#REF!</v>
      </c>
      <c r="CV49" s="76" t="e">
        <f t="shared" ca="1" si="173"/>
        <v>#REF!</v>
      </c>
      <c r="CW49" s="76" t="e">
        <f t="shared" ca="1" si="174"/>
        <v>#REF!</v>
      </c>
      <c r="CX49" s="76" t="e">
        <f t="shared" ca="1" si="175"/>
        <v>#REF!</v>
      </c>
      <c r="CY49" s="76" t="e">
        <f t="shared" ca="1" si="176"/>
        <v>#REF!</v>
      </c>
      <c r="CZ49" s="76" t="e">
        <f t="shared" ca="1" si="177"/>
        <v>#REF!</v>
      </c>
      <c r="DA49" s="76" t="e">
        <f t="shared" ca="1" si="178"/>
        <v>#REF!</v>
      </c>
      <c r="DB49" s="76" t="e">
        <f t="shared" ca="1" si="179"/>
        <v>#REF!</v>
      </c>
      <c r="DC49" s="76" t="e">
        <f t="shared" ca="1" si="180"/>
        <v>#REF!</v>
      </c>
      <c r="DD49" s="76" t="e">
        <f t="shared" ca="1" si="181"/>
        <v>#REF!</v>
      </c>
      <c r="DE49" s="76" t="e">
        <f t="shared" ca="1" si="182"/>
        <v>#REF!</v>
      </c>
      <c r="DF49" s="76" t="e">
        <f t="shared" ca="1" si="183"/>
        <v>#REF!</v>
      </c>
      <c r="DG49" s="76" t="e">
        <f t="shared" ca="1" si="184"/>
        <v>#REF!</v>
      </c>
      <c r="DH49" s="76" t="e">
        <f t="shared" ca="1" si="185"/>
        <v>#REF!</v>
      </c>
      <c r="DI49" s="76" t="e">
        <f t="shared" ca="1" si="186"/>
        <v>#REF!</v>
      </c>
      <c r="DJ49" s="76" t="e">
        <f t="shared" ca="1" si="187"/>
        <v>#REF!</v>
      </c>
      <c r="DK49" s="76" t="e">
        <f t="shared" ca="1" si="188"/>
        <v>#REF!</v>
      </c>
      <c r="DL49" s="76" t="e">
        <f t="shared" ca="1" si="189"/>
        <v>#REF!</v>
      </c>
      <c r="DM49" s="76" t="e">
        <f t="shared" ca="1" si="190"/>
        <v>#REF!</v>
      </c>
      <c r="DN49" s="76" t="e">
        <f t="shared" ca="1" si="191"/>
        <v>#REF!</v>
      </c>
      <c r="DO49" s="76" t="e">
        <f t="shared" ca="1" si="192"/>
        <v>#REF!</v>
      </c>
      <c r="DP49" s="76" t="e">
        <f t="shared" ca="1" si="193"/>
        <v>#REF!</v>
      </c>
      <c r="DQ49" s="76" t="e">
        <f t="shared" ca="1" si="194"/>
        <v>#REF!</v>
      </c>
      <c r="DR49" s="76" t="e">
        <f t="shared" ca="1" si="195"/>
        <v>#REF!</v>
      </c>
      <c r="DS49" s="76" t="e">
        <f t="shared" ca="1" si="196"/>
        <v>#REF!</v>
      </c>
      <c r="DT49" s="76" t="e">
        <f t="shared" ca="1" si="197"/>
        <v>#REF!</v>
      </c>
      <c r="DU49" s="76" t="e">
        <f t="shared" ca="1" si="198"/>
        <v>#REF!</v>
      </c>
      <c r="DV49" s="76" t="e">
        <f t="shared" ca="1" si="199"/>
        <v>#REF!</v>
      </c>
      <c r="DW49" s="76" t="e">
        <f t="shared" ca="1" si="200"/>
        <v>#REF!</v>
      </c>
      <c r="DX49" s="76" t="e">
        <f t="shared" ca="1" si="201"/>
        <v>#REF!</v>
      </c>
      <c r="DY49" s="76" t="e">
        <f t="shared" ca="1" si="202"/>
        <v>#REF!</v>
      </c>
      <c r="DZ49" s="76" t="e">
        <f t="shared" ca="1" si="203"/>
        <v>#REF!</v>
      </c>
      <c r="EA49" s="76" t="e">
        <f t="shared" ca="1" si="204"/>
        <v>#REF!</v>
      </c>
      <c r="EB49" s="76" t="e">
        <f t="shared" ca="1" si="205"/>
        <v>#REF!</v>
      </c>
      <c r="EC49" s="76" t="e">
        <f t="shared" ca="1" si="214"/>
        <v>#REF!</v>
      </c>
      <c r="ED49" s="76" t="e">
        <f t="shared" ca="1" si="206"/>
        <v>#REF!</v>
      </c>
      <c r="EE49" s="76" t="e">
        <f t="shared" ca="1" si="207"/>
        <v>#REF!</v>
      </c>
      <c r="EF49" s="76" t="e">
        <f t="shared" ca="1" si="208"/>
        <v>#REF!</v>
      </c>
      <c r="EG49" s="76" t="e">
        <f t="shared" ca="1" si="209"/>
        <v>#REF!</v>
      </c>
      <c r="EH49" s="76" t="e">
        <f t="shared" ca="1" si="210"/>
        <v>#REF!</v>
      </c>
      <c r="EI49" s="76" t="e">
        <f t="shared" ca="1" si="211"/>
        <v>#REF!</v>
      </c>
      <c r="EJ49" s="76" t="e">
        <f t="shared" ca="1" si="212"/>
        <v>#REF!</v>
      </c>
      <c r="EK49" s="76" t="e">
        <f t="shared" ca="1" si="213"/>
        <v>#REF!</v>
      </c>
    </row>
    <row r="50" spans="1:141" hidden="1" x14ac:dyDescent="0.25">
      <c r="A50" s="46" t="str">
        <f>Графики!A51</f>
        <v>Б22.02.06 Сварочное пр-во(2014)9 кл., очная</v>
      </c>
      <c r="B50" s="46" t="s">
        <v>321</v>
      </c>
      <c r="C50" s="46" t="s">
        <v>211</v>
      </c>
      <c r="D50" s="64" t="e">
        <f t="shared" ca="1" si="72"/>
        <v>#REF!</v>
      </c>
      <c r="E50" s="46">
        <v>2</v>
      </c>
      <c r="F50" s="72" t="s">
        <v>261</v>
      </c>
      <c r="G50" s="65" t="e">
        <f t="shared" ca="1" si="162"/>
        <v>#REF!</v>
      </c>
      <c r="H50" s="65" t="e">
        <f t="shared" ca="1" si="162"/>
        <v>#REF!</v>
      </c>
      <c r="I50" s="65" t="e">
        <f t="shared" ca="1" si="162"/>
        <v>#REF!</v>
      </c>
      <c r="J50" s="65" t="e">
        <f t="shared" ca="1" si="162"/>
        <v>#REF!</v>
      </c>
      <c r="K50" s="65" t="e">
        <f t="shared" ca="1" si="162"/>
        <v>#REF!</v>
      </c>
      <c r="L50" s="65" t="e">
        <f t="shared" ca="1" si="162"/>
        <v>#REF!</v>
      </c>
      <c r="M50" s="65" t="e">
        <f t="shared" ca="1" si="162"/>
        <v>#REF!</v>
      </c>
      <c r="N50" s="65" t="e">
        <f t="shared" ca="1" si="162"/>
        <v>#REF!</v>
      </c>
      <c r="O50" s="65" t="e">
        <f t="shared" ca="1" si="162"/>
        <v>#REF!</v>
      </c>
      <c r="P50" s="65" t="e">
        <f t="shared" ca="1" si="162"/>
        <v>#REF!</v>
      </c>
      <c r="Q50" s="65" t="e">
        <f t="shared" ca="1" si="162"/>
        <v>#REF!</v>
      </c>
      <c r="R50" s="65" t="e">
        <f t="shared" ca="1" si="162"/>
        <v>#REF!</v>
      </c>
      <c r="S50" s="65" t="e">
        <f t="shared" ca="1" si="162"/>
        <v>#REF!</v>
      </c>
      <c r="T50" s="65" t="e">
        <f t="shared" ca="1" si="162"/>
        <v>#REF!</v>
      </c>
      <c r="U50" s="65" t="e">
        <f t="shared" ca="1" si="162"/>
        <v>#REF!</v>
      </c>
      <c r="V50" s="65" t="e">
        <f t="shared" ca="1" si="162"/>
        <v>#REF!</v>
      </c>
      <c r="W50" s="65" t="e">
        <f t="shared" ca="1" si="160"/>
        <v>#REF!</v>
      </c>
      <c r="X50" s="65" t="e">
        <f t="shared" ca="1" si="160"/>
        <v>#REF!</v>
      </c>
      <c r="Y50" s="65" t="e">
        <f t="shared" ca="1" si="160"/>
        <v>#REF!</v>
      </c>
      <c r="Z50" s="65" t="e">
        <f t="shared" ca="1" si="160"/>
        <v>#REF!</v>
      </c>
      <c r="AA50" s="65" t="e">
        <f t="shared" ca="1" si="160"/>
        <v>#REF!</v>
      </c>
      <c r="AB50" s="65" t="e">
        <f t="shared" ca="1" si="160"/>
        <v>#REF!</v>
      </c>
      <c r="AC50" s="65" t="e">
        <f t="shared" ca="1" si="160"/>
        <v>#REF!</v>
      </c>
      <c r="AD50" s="65" t="e">
        <f t="shared" ca="1" si="160"/>
        <v>#REF!</v>
      </c>
      <c r="AE50" s="65" t="e">
        <f t="shared" ca="1" si="160"/>
        <v>#REF!</v>
      </c>
      <c r="AF50" s="65" t="e">
        <f t="shared" ca="1" si="160"/>
        <v>#REF!</v>
      </c>
      <c r="AG50" s="65" t="e">
        <f t="shared" ca="1" si="160"/>
        <v>#REF!</v>
      </c>
      <c r="AH50" s="65" t="e">
        <f t="shared" ca="1" si="160"/>
        <v>#REF!</v>
      </c>
      <c r="AI50" s="65" t="e">
        <f t="shared" ca="1" si="160"/>
        <v>#REF!</v>
      </c>
      <c r="AJ50" s="65" t="e">
        <f t="shared" ca="1" si="160"/>
        <v>#REF!</v>
      </c>
      <c r="AK50" s="65" t="e">
        <f t="shared" ca="1" si="160"/>
        <v>#REF!</v>
      </c>
      <c r="AL50" s="65" t="e">
        <f t="shared" ca="1" si="161"/>
        <v>#REF!</v>
      </c>
      <c r="AM50" s="65" t="e">
        <f t="shared" ca="1" si="161"/>
        <v>#REF!</v>
      </c>
      <c r="AN50" s="65" t="e">
        <f t="shared" ca="1" si="161"/>
        <v>#REF!</v>
      </c>
      <c r="AO50" s="65" t="e">
        <f t="shared" ca="1" si="161"/>
        <v>#REF!</v>
      </c>
      <c r="AP50" s="65" t="e">
        <f t="shared" ca="1" si="161"/>
        <v>#REF!</v>
      </c>
      <c r="AQ50" s="65" t="e">
        <f t="shared" ca="1" si="161"/>
        <v>#REF!</v>
      </c>
      <c r="AR50" s="65" t="e">
        <f t="shared" ca="1" si="161"/>
        <v>#REF!</v>
      </c>
      <c r="AS50" s="65" t="e">
        <f t="shared" ca="1" si="161"/>
        <v>#REF!</v>
      </c>
      <c r="AT50" s="65" t="e">
        <f t="shared" ca="1" si="161"/>
        <v>#REF!</v>
      </c>
      <c r="AU50" s="65" t="e">
        <f t="shared" ca="1" si="161"/>
        <v>#REF!</v>
      </c>
      <c r="AV50" s="65" t="e">
        <f t="shared" ca="1" si="161"/>
        <v>#REF!</v>
      </c>
      <c r="AW50" s="65" t="e">
        <f t="shared" ca="1" si="161"/>
        <v>#REF!</v>
      </c>
      <c r="AX50" s="65" t="e">
        <f t="shared" ca="1" si="161"/>
        <v>#REF!</v>
      </c>
      <c r="AY50" s="65" t="e">
        <f t="shared" ca="1" si="161"/>
        <v>#REF!</v>
      </c>
      <c r="AZ50" s="65" t="e">
        <f t="shared" ca="1" si="161"/>
        <v>#REF!</v>
      </c>
      <c r="BA50" s="65" t="e">
        <f t="shared" ca="1" si="161"/>
        <v>#REF!</v>
      </c>
      <c r="BB50" s="65" t="e">
        <f t="shared" ca="1" si="158"/>
        <v>#REF!</v>
      </c>
      <c r="BC50" s="65" t="e">
        <f t="shared" ca="1" si="158"/>
        <v>#REF!</v>
      </c>
      <c r="BD50" s="65" t="e">
        <f t="shared" ca="1" si="158"/>
        <v>#REF!</v>
      </c>
      <c r="BE50" s="65" t="e">
        <f t="shared" ca="1" si="158"/>
        <v>#REF!</v>
      </c>
      <c r="BF50" s="65" t="e">
        <f t="shared" ca="1" si="158"/>
        <v>#REF!</v>
      </c>
      <c r="BG50" s="65" t="e">
        <f t="shared" ca="1" si="158"/>
        <v>#REF!</v>
      </c>
      <c r="BH50" s="65" t="e">
        <f t="shared" ca="1" si="158"/>
        <v>#REF!</v>
      </c>
      <c r="BI50" s="65" t="e">
        <f t="shared" ca="1" si="158"/>
        <v>#REF!</v>
      </c>
      <c r="BJ50" s="65" t="e">
        <f t="shared" ca="1" si="158"/>
        <v>#REF!</v>
      </c>
      <c r="BK50" s="65" t="e">
        <f t="shared" ca="1" si="158"/>
        <v>#REF!</v>
      </c>
      <c r="BL50" s="65" t="e">
        <f t="shared" ca="1" si="158"/>
        <v>#REF!</v>
      </c>
      <c r="BM50" s="65" t="e">
        <f t="shared" ca="1" si="159"/>
        <v>#REF!</v>
      </c>
      <c r="BN50" s="65" t="e">
        <f t="shared" ca="1" si="159"/>
        <v>#REF!</v>
      </c>
      <c r="BO50" s="65" t="e">
        <f t="shared" ca="1" si="159"/>
        <v>#REF!</v>
      </c>
      <c r="BP50" s="89">
        <v>20</v>
      </c>
      <c r="BQ50" s="46">
        <f t="shared" ca="1" si="137"/>
        <v>0</v>
      </c>
      <c r="BR50" s="54">
        <f t="shared" ca="1" si="138"/>
        <v>0</v>
      </c>
      <c r="BS50" s="54">
        <f t="shared" ca="1" si="139"/>
        <v>0</v>
      </c>
      <c r="BT50" s="54">
        <f t="shared" ca="1" si="140"/>
        <v>0</v>
      </c>
      <c r="BU50" s="54">
        <f t="shared" ca="1" si="141"/>
        <v>0</v>
      </c>
      <c r="BV50" s="54">
        <f t="shared" ca="1" si="142"/>
        <v>0</v>
      </c>
      <c r="BW50" s="92">
        <f t="shared" ca="1" si="143"/>
        <v>0</v>
      </c>
      <c r="BX50" s="91">
        <f t="shared" ca="1" si="144"/>
        <v>0</v>
      </c>
      <c r="BY50" s="54">
        <f t="shared" ca="1" si="145"/>
        <v>0</v>
      </c>
      <c r="BZ50" s="54">
        <f t="shared" ca="1" si="146"/>
        <v>0</v>
      </c>
      <c r="CA50" s="54">
        <f t="shared" ca="1" si="147"/>
        <v>0</v>
      </c>
      <c r="CB50" s="54">
        <f t="shared" ca="1" si="148"/>
        <v>0</v>
      </c>
      <c r="CC50" s="54">
        <f t="shared" ca="1" si="149"/>
        <v>0</v>
      </c>
      <c r="CD50" s="93">
        <f t="shared" ca="1" si="150"/>
        <v>0</v>
      </c>
      <c r="CE50" s="91" t="e">
        <f t="shared" ca="1" si="151"/>
        <v>#REF!</v>
      </c>
      <c r="CF50" s="46" t="e">
        <f t="shared" ca="1" si="152"/>
        <v>#REF!</v>
      </c>
      <c r="CG50" s="46" t="e">
        <f t="shared" ca="1" si="75"/>
        <v>#REF!</v>
      </c>
      <c r="CH50" s="46" t="e">
        <f t="shared" ca="1" si="153"/>
        <v>#REF!</v>
      </c>
      <c r="CI50" s="46" t="e">
        <f t="shared" ca="1" si="154"/>
        <v>#REF!</v>
      </c>
      <c r="CJ50" s="46" t="e">
        <f t="shared" ca="1" si="155"/>
        <v>#REF!</v>
      </c>
      <c r="CK50" s="46" t="e">
        <f t="shared" ca="1" si="156"/>
        <v>#REF!</v>
      </c>
      <c r="CL50" s="88" t="e">
        <f t="shared" ca="1" si="163"/>
        <v>#REF!</v>
      </c>
      <c r="CM50" s="76" t="e">
        <f t="shared" ca="1" si="164"/>
        <v>#REF!</v>
      </c>
      <c r="CN50" s="76" t="e">
        <f t="shared" ca="1" si="165"/>
        <v>#REF!</v>
      </c>
      <c r="CO50" s="76" t="e">
        <f t="shared" ca="1" si="166"/>
        <v>#REF!</v>
      </c>
      <c r="CP50" s="76" t="e">
        <f t="shared" ca="1" si="167"/>
        <v>#REF!</v>
      </c>
      <c r="CQ50" s="76" t="e">
        <f t="shared" ca="1" si="168"/>
        <v>#REF!</v>
      </c>
      <c r="CR50" s="76" t="e">
        <f t="shared" ca="1" si="169"/>
        <v>#REF!</v>
      </c>
      <c r="CS50" s="76" t="e">
        <f t="shared" ca="1" si="170"/>
        <v>#REF!</v>
      </c>
      <c r="CT50" s="76" t="e">
        <f t="shared" ca="1" si="171"/>
        <v>#REF!</v>
      </c>
      <c r="CU50" s="76" t="e">
        <f t="shared" ca="1" si="172"/>
        <v>#REF!</v>
      </c>
      <c r="CV50" s="76" t="e">
        <f t="shared" ca="1" si="173"/>
        <v>#REF!</v>
      </c>
      <c r="CW50" s="76" t="e">
        <f t="shared" ca="1" si="174"/>
        <v>#REF!</v>
      </c>
      <c r="CX50" s="76" t="e">
        <f t="shared" ca="1" si="175"/>
        <v>#REF!</v>
      </c>
      <c r="CY50" s="76" t="e">
        <f t="shared" ca="1" si="176"/>
        <v>#REF!</v>
      </c>
      <c r="CZ50" s="76" t="e">
        <f t="shared" ca="1" si="177"/>
        <v>#REF!</v>
      </c>
      <c r="DA50" s="76" t="e">
        <f t="shared" ca="1" si="178"/>
        <v>#REF!</v>
      </c>
      <c r="DB50" s="76" t="e">
        <f t="shared" ca="1" si="179"/>
        <v>#REF!</v>
      </c>
      <c r="DC50" s="76" t="e">
        <f t="shared" ca="1" si="180"/>
        <v>#REF!</v>
      </c>
      <c r="DD50" s="76" t="e">
        <f t="shared" ca="1" si="181"/>
        <v>#REF!</v>
      </c>
      <c r="DE50" s="76" t="e">
        <f t="shared" ca="1" si="182"/>
        <v>#REF!</v>
      </c>
      <c r="DF50" s="76" t="e">
        <f t="shared" ca="1" si="183"/>
        <v>#REF!</v>
      </c>
      <c r="DG50" s="76" t="e">
        <f t="shared" ca="1" si="184"/>
        <v>#REF!</v>
      </c>
      <c r="DH50" s="76" t="e">
        <f t="shared" ca="1" si="185"/>
        <v>#REF!</v>
      </c>
      <c r="DI50" s="76" t="e">
        <f t="shared" ca="1" si="186"/>
        <v>#REF!</v>
      </c>
      <c r="DJ50" s="76" t="e">
        <f t="shared" ca="1" si="187"/>
        <v>#REF!</v>
      </c>
      <c r="DK50" s="76" t="e">
        <f t="shared" ca="1" si="188"/>
        <v>#REF!</v>
      </c>
      <c r="DL50" s="76" t="e">
        <f t="shared" ca="1" si="189"/>
        <v>#REF!</v>
      </c>
      <c r="DM50" s="76" t="e">
        <f t="shared" ca="1" si="190"/>
        <v>#REF!</v>
      </c>
      <c r="DN50" s="76" t="e">
        <f t="shared" ca="1" si="191"/>
        <v>#REF!</v>
      </c>
      <c r="DO50" s="76" t="e">
        <f t="shared" ca="1" si="192"/>
        <v>#REF!</v>
      </c>
      <c r="DP50" s="76" t="e">
        <f t="shared" ca="1" si="193"/>
        <v>#REF!</v>
      </c>
      <c r="DQ50" s="76" t="e">
        <f t="shared" ca="1" si="194"/>
        <v>#REF!</v>
      </c>
      <c r="DR50" s="76" t="e">
        <f t="shared" ca="1" si="195"/>
        <v>#REF!</v>
      </c>
      <c r="DS50" s="76" t="e">
        <f t="shared" ca="1" si="196"/>
        <v>#REF!</v>
      </c>
      <c r="DT50" s="76" t="e">
        <f t="shared" ca="1" si="197"/>
        <v>#REF!</v>
      </c>
      <c r="DU50" s="76" t="e">
        <f t="shared" ca="1" si="198"/>
        <v>#REF!</v>
      </c>
      <c r="DV50" s="76" t="e">
        <f t="shared" ca="1" si="199"/>
        <v>#REF!</v>
      </c>
      <c r="DW50" s="76" t="e">
        <f t="shared" ca="1" si="200"/>
        <v>#REF!</v>
      </c>
      <c r="DX50" s="76" t="e">
        <f t="shared" ca="1" si="201"/>
        <v>#REF!</v>
      </c>
      <c r="DY50" s="76" t="e">
        <f t="shared" ca="1" si="202"/>
        <v>#REF!</v>
      </c>
      <c r="DZ50" s="76" t="e">
        <f t="shared" ca="1" si="203"/>
        <v>#REF!</v>
      </c>
      <c r="EA50" s="76" t="e">
        <f t="shared" ca="1" si="204"/>
        <v>#REF!</v>
      </c>
      <c r="EB50" s="76" t="e">
        <f t="shared" ca="1" si="205"/>
        <v>#REF!</v>
      </c>
      <c r="EC50" s="76" t="e">
        <f t="shared" ca="1" si="214"/>
        <v>#REF!</v>
      </c>
      <c r="ED50" s="76" t="e">
        <f t="shared" ca="1" si="206"/>
        <v>#REF!</v>
      </c>
      <c r="EE50" s="76" t="e">
        <f t="shared" ca="1" si="207"/>
        <v>#REF!</v>
      </c>
      <c r="EF50" s="76" t="e">
        <f t="shared" ca="1" si="208"/>
        <v>#REF!</v>
      </c>
      <c r="EG50" s="76" t="e">
        <f t="shared" ca="1" si="209"/>
        <v>#REF!</v>
      </c>
      <c r="EH50" s="76" t="e">
        <f t="shared" ca="1" si="210"/>
        <v>#REF!</v>
      </c>
      <c r="EI50" s="76" t="e">
        <f t="shared" ca="1" si="211"/>
        <v>#REF!</v>
      </c>
      <c r="EJ50" s="76" t="e">
        <f t="shared" ca="1" si="212"/>
        <v>#REF!</v>
      </c>
      <c r="EK50" s="76" t="e">
        <f t="shared" ca="1" si="213"/>
        <v>#REF!</v>
      </c>
    </row>
    <row r="51" spans="1:141" hidden="1" x14ac:dyDescent="0.25">
      <c r="A51" s="46" t="str">
        <f>Графики!A32</f>
        <v>Б15.02.08 ТехМаш(2014)11 кл., очно-заочная</v>
      </c>
      <c r="B51" s="46" t="s">
        <v>324</v>
      </c>
      <c r="C51" s="46" t="s">
        <v>211</v>
      </c>
      <c r="D51" s="64" t="e">
        <f t="shared" ca="1" si="72"/>
        <v>#REF!</v>
      </c>
      <c r="E51" s="46">
        <v>3</v>
      </c>
      <c r="F51" s="72" t="s">
        <v>309</v>
      </c>
      <c r="G51" s="65" t="e">
        <f t="shared" ca="1" si="162"/>
        <v>#REF!</v>
      </c>
      <c r="H51" s="65" t="e">
        <f t="shared" ca="1" si="162"/>
        <v>#REF!</v>
      </c>
      <c r="I51" s="65" t="e">
        <f t="shared" ca="1" si="162"/>
        <v>#REF!</v>
      </c>
      <c r="J51" s="65" t="e">
        <f t="shared" ca="1" si="162"/>
        <v>#REF!</v>
      </c>
      <c r="K51" s="65" t="e">
        <f t="shared" ca="1" si="162"/>
        <v>#REF!</v>
      </c>
      <c r="L51" s="65" t="e">
        <f t="shared" ca="1" si="162"/>
        <v>#REF!</v>
      </c>
      <c r="M51" s="65" t="e">
        <f t="shared" ca="1" si="162"/>
        <v>#REF!</v>
      </c>
      <c r="N51" s="65" t="e">
        <f t="shared" ca="1" si="162"/>
        <v>#REF!</v>
      </c>
      <c r="O51" s="65" t="e">
        <f t="shared" ca="1" si="162"/>
        <v>#REF!</v>
      </c>
      <c r="P51" s="65" t="e">
        <f t="shared" ca="1" si="162"/>
        <v>#REF!</v>
      </c>
      <c r="Q51" s="65" t="e">
        <f t="shared" ca="1" si="162"/>
        <v>#REF!</v>
      </c>
      <c r="R51" s="65" t="e">
        <f t="shared" ca="1" si="162"/>
        <v>#REF!</v>
      </c>
      <c r="S51" s="65" t="e">
        <f t="shared" ca="1" si="162"/>
        <v>#REF!</v>
      </c>
      <c r="T51" s="65" t="e">
        <f t="shared" ca="1" si="162"/>
        <v>#REF!</v>
      </c>
      <c r="U51" s="65" t="e">
        <f t="shared" ca="1" si="162"/>
        <v>#REF!</v>
      </c>
      <c r="V51" s="65" t="e">
        <f t="shared" ca="1" si="162"/>
        <v>#REF!</v>
      </c>
      <c r="W51" s="65" t="e">
        <f t="shared" ca="1" si="160"/>
        <v>#REF!</v>
      </c>
      <c r="X51" s="65" t="e">
        <f t="shared" ca="1" si="160"/>
        <v>#REF!</v>
      </c>
      <c r="Y51" s="65" t="e">
        <f t="shared" ca="1" si="160"/>
        <v>#REF!</v>
      </c>
      <c r="Z51" s="65" t="e">
        <f t="shared" ca="1" si="160"/>
        <v>#REF!</v>
      </c>
      <c r="AA51" s="65" t="e">
        <f t="shared" ca="1" si="160"/>
        <v>#REF!</v>
      </c>
      <c r="AB51" s="65" t="e">
        <f t="shared" ca="1" si="160"/>
        <v>#REF!</v>
      </c>
      <c r="AC51" s="65" t="e">
        <f t="shared" ca="1" si="160"/>
        <v>#REF!</v>
      </c>
      <c r="AD51" s="65" t="e">
        <f t="shared" ca="1" si="160"/>
        <v>#REF!</v>
      </c>
      <c r="AE51" s="65" t="e">
        <f t="shared" ca="1" si="160"/>
        <v>#REF!</v>
      </c>
      <c r="AF51" s="65" t="e">
        <f t="shared" ca="1" si="160"/>
        <v>#REF!</v>
      </c>
      <c r="AG51" s="65" t="e">
        <f t="shared" ca="1" si="160"/>
        <v>#REF!</v>
      </c>
      <c r="AH51" s="65" t="e">
        <f t="shared" ca="1" si="160"/>
        <v>#REF!</v>
      </c>
      <c r="AI51" s="65" t="e">
        <f t="shared" ca="1" si="160"/>
        <v>#REF!</v>
      </c>
      <c r="AJ51" s="65" t="e">
        <f t="shared" ca="1" si="160"/>
        <v>#REF!</v>
      </c>
      <c r="AK51" s="65" t="e">
        <f t="shared" ca="1" si="160"/>
        <v>#REF!</v>
      </c>
      <c r="AL51" s="65" t="e">
        <f t="shared" ca="1" si="161"/>
        <v>#REF!</v>
      </c>
      <c r="AM51" s="65" t="e">
        <f t="shared" ca="1" si="161"/>
        <v>#REF!</v>
      </c>
      <c r="AN51" s="65" t="e">
        <f t="shared" ca="1" si="161"/>
        <v>#REF!</v>
      </c>
      <c r="AO51" s="65" t="e">
        <f t="shared" ca="1" si="161"/>
        <v>#REF!</v>
      </c>
      <c r="AP51" s="65" t="e">
        <f t="shared" ca="1" si="161"/>
        <v>#REF!</v>
      </c>
      <c r="AQ51" s="65" t="e">
        <f t="shared" ca="1" si="161"/>
        <v>#REF!</v>
      </c>
      <c r="AR51" s="65" t="e">
        <f t="shared" ca="1" si="161"/>
        <v>#REF!</v>
      </c>
      <c r="AS51" s="65" t="e">
        <f t="shared" ca="1" si="161"/>
        <v>#REF!</v>
      </c>
      <c r="AT51" s="65" t="e">
        <f t="shared" ca="1" si="161"/>
        <v>#REF!</v>
      </c>
      <c r="AU51" s="65" t="e">
        <f t="shared" ca="1" si="161"/>
        <v>#REF!</v>
      </c>
      <c r="AV51" s="65" t="e">
        <f t="shared" ca="1" si="161"/>
        <v>#REF!</v>
      </c>
      <c r="AW51" s="65" t="e">
        <f t="shared" ca="1" si="161"/>
        <v>#REF!</v>
      </c>
      <c r="AX51" s="65" t="e">
        <f t="shared" ca="1" si="161"/>
        <v>#REF!</v>
      </c>
      <c r="AY51" s="65" t="e">
        <f t="shared" ca="1" si="161"/>
        <v>#REF!</v>
      </c>
      <c r="AZ51" s="65" t="e">
        <f t="shared" ca="1" si="161"/>
        <v>#REF!</v>
      </c>
      <c r="BA51" s="65" t="e">
        <f t="shared" ca="1" si="161"/>
        <v>#REF!</v>
      </c>
      <c r="BB51" s="65" t="e">
        <f t="shared" ca="1" si="158"/>
        <v>#REF!</v>
      </c>
      <c r="BC51" s="65" t="e">
        <f t="shared" ca="1" si="158"/>
        <v>#REF!</v>
      </c>
      <c r="BD51" s="65" t="e">
        <f t="shared" ca="1" si="158"/>
        <v>#REF!</v>
      </c>
      <c r="BE51" s="65" t="e">
        <f t="shared" ca="1" si="158"/>
        <v>#REF!</v>
      </c>
      <c r="BF51" s="65" t="e">
        <f t="shared" ca="1" si="158"/>
        <v>#REF!</v>
      </c>
      <c r="BG51" s="65" t="e">
        <f t="shared" ca="1" si="158"/>
        <v>#REF!</v>
      </c>
      <c r="BH51" s="65" t="e">
        <f t="shared" ca="1" si="158"/>
        <v>#REF!</v>
      </c>
      <c r="BI51" s="65" t="e">
        <f t="shared" ca="1" si="158"/>
        <v>#REF!</v>
      </c>
      <c r="BJ51" s="65" t="e">
        <f t="shared" ca="1" si="158"/>
        <v>#REF!</v>
      </c>
      <c r="BK51" s="65" t="e">
        <f t="shared" ca="1" si="158"/>
        <v>#REF!</v>
      </c>
      <c r="BL51" s="65" t="e">
        <f t="shared" ca="1" si="158"/>
        <v>#REF!</v>
      </c>
      <c r="BM51" s="65" t="e">
        <f t="shared" ca="1" si="159"/>
        <v>#REF!</v>
      </c>
      <c r="BN51" s="65" t="e">
        <f t="shared" ca="1" si="159"/>
        <v>#REF!</v>
      </c>
      <c r="BO51" s="65" t="e">
        <f t="shared" ca="1" si="159"/>
        <v>#REF!</v>
      </c>
      <c r="BP51" s="89">
        <v>20</v>
      </c>
      <c r="BQ51" s="46">
        <f t="shared" ca="1" si="137"/>
        <v>0</v>
      </c>
      <c r="BR51" s="54">
        <f t="shared" ca="1" si="138"/>
        <v>0</v>
      </c>
      <c r="BS51" s="54">
        <f t="shared" ca="1" si="139"/>
        <v>0</v>
      </c>
      <c r="BT51" s="54">
        <f t="shared" ca="1" si="140"/>
        <v>0</v>
      </c>
      <c r="BU51" s="54">
        <f t="shared" ca="1" si="141"/>
        <v>0</v>
      </c>
      <c r="BV51" s="54">
        <f t="shared" ca="1" si="142"/>
        <v>0</v>
      </c>
      <c r="BW51" s="92">
        <f t="shared" ca="1" si="143"/>
        <v>0</v>
      </c>
      <c r="BX51" s="91">
        <f t="shared" ca="1" si="144"/>
        <v>0</v>
      </c>
      <c r="BY51" s="54">
        <f t="shared" ca="1" si="145"/>
        <v>0</v>
      </c>
      <c r="BZ51" s="54">
        <f t="shared" ca="1" si="146"/>
        <v>0</v>
      </c>
      <c r="CA51" s="54">
        <f t="shared" ca="1" si="147"/>
        <v>0</v>
      </c>
      <c r="CB51" s="54">
        <f t="shared" ca="1" si="148"/>
        <v>0</v>
      </c>
      <c r="CC51" s="54">
        <f t="shared" ca="1" si="149"/>
        <v>0</v>
      </c>
      <c r="CD51" s="93">
        <f t="shared" ca="1" si="150"/>
        <v>0</v>
      </c>
      <c r="CE51" s="91" t="e">
        <f t="shared" ca="1" si="151"/>
        <v>#REF!</v>
      </c>
      <c r="CF51" s="46" t="e">
        <f t="shared" ca="1" si="152"/>
        <v>#REF!</v>
      </c>
      <c r="CG51" s="46" t="e">
        <f t="shared" ca="1" si="75"/>
        <v>#REF!</v>
      </c>
      <c r="CH51" s="46" t="e">
        <f t="shared" ca="1" si="153"/>
        <v>#REF!</v>
      </c>
      <c r="CI51" s="46" t="e">
        <f t="shared" ca="1" si="154"/>
        <v>#REF!</v>
      </c>
      <c r="CJ51" s="46" t="e">
        <f t="shared" ca="1" si="155"/>
        <v>#REF!</v>
      </c>
      <c r="CK51" s="46" t="e">
        <f t="shared" ca="1" si="156"/>
        <v>#REF!</v>
      </c>
      <c r="CL51" s="88" t="e">
        <f t="shared" ca="1" si="163"/>
        <v>#REF!</v>
      </c>
      <c r="CM51" s="76" t="e">
        <f t="shared" ca="1" si="164"/>
        <v>#REF!</v>
      </c>
      <c r="CN51" s="76" t="e">
        <f t="shared" ca="1" si="165"/>
        <v>#REF!</v>
      </c>
      <c r="CO51" s="76" t="e">
        <f t="shared" ca="1" si="166"/>
        <v>#REF!</v>
      </c>
      <c r="CP51" s="76" t="e">
        <f t="shared" ca="1" si="167"/>
        <v>#REF!</v>
      </c>
      <c r="CQ51" s="76" t="e">
        <f t="shared" ca="1" si="168"/>
        <v>#REF!</v>
      </c>
      <c r="CR51" s="76" t="e">
        <f t="shared" ca="1" si="169"/>
        <v>#REF!</v>
      </c>
      <c r="CS51" s="76" t="e">
        <f t="shared" ca="1" si="170"/>
        <v>#REF!</v>
      </c>
      <c r="CT51" s="76" t="e">
        <f t="shared" ca="1" si="171"/>
        <v>#REF!</v>
      </c>
      <c r="CU51" s="76" t="e">
        <f t="shared" ca="1" si="172"/>
        <v>#REF!</v>
      </c>
      <c r="CV51" s="76" t="e">
        <f t="shared" ca="1" si="173"/>
        <v>#REF!</v>
      </c>
      <c r="CW51" s="76" t="e">
        <f t="shared" ca="1" si="174"/>
        <v>#REF!</v>
      </c>
      <c r="CX51" s="76" t="e">
        <f t="shared" ca="1" si="175"/>
        <v>#REF!</v>
      </c>
      <c r="CY51" s="76" t="e">
        <f t="shared" ca="1" si="176"/>
        <v>#REF!</v>
      </c>
      <c r="CZ51" s="76" t="e">
        <f t="shared" ca="1" si="177"/>
        <v>#REF!</v>
      </c>
      <c r="DA51" s="76" t="e">
        <f t="shared" ca="1" si="178"/>
        <v>#REF!</v>
      </c>
      <c r="DB51" s="76" t="e">
        <f t="shared" ca="1" si="179"/>
        <v>#REF!</v>
      </c>
      <c r="DC51" s="76" t="e">
        <f t="shared" ca="1" si="180"/>
        <v>#REF!</v>
      </c>
      <c r="DD51" s="76" t="e">
        <f t="shared" ca="1" si="181"/>
        <v>#REF!</v>
      </c>
      <c r="DE51" s="76" t="e">
        <f t="shared" ca="1" si="182"/>
        <v>#REF!</v>
      </c>
      <c r="DF51" s="76" t="e">
        <f t="shared" ca="1" si="183"/>
        <v>#REF!</v>
      </c>
      <c r="DG51" s="76" t="e">
        <f t="shared" ca="1" si="184"/>
        <v>#REF!</v>
      </c>
      <c r="DH51" s="76" t="e">
        <f t="shared" ca="1" si="185"/>
        <v>#REF!</v>
      </c>
      <c r="DI51" s="76" t="e">
        <f t="shared" ca="1" si="186"/>
        <v>#REF!</v>
      </c>
      <c r="DJ51" s="76" t="e">
        <f t="shared" ca="1" si="187"/>
        <v>#REF!</v>
      </c>
      <c r="DK51" s="76" t="e">
        <f t="shared" ca="1" si="188"/>
        <v>#REF!</v>
      </c>
      <c r="DL51" s="76" t="e">
        <f t="shared" ca="1" si="189"/>
        <v>#REF!</v>
      </c>
      <c r="DM51" s="76" t="e">
        <f t="shared" ca="1" si="190"/>
        <v>#REF!</v>
      </c>
      <c r="DN51" s="76" t="e">
        <f t="shared" ca="1" si="191"/>
        <v>#REF!</v>
      </c>
      <c r="DO51" s="76" t="e">
        <f t="shared" ca="1" si="192"/>
        <v>#REF!</v>
      </c>
      <c r="DP51" s="76" t="e">
        <f t="shared" ca="1" si="193"/>
        <v>#REF!</v>
      </c>
      <c r="DQ51" s="76" t="e">
        <f t="shared" ca="1" si="194"/>
        <v>#REF!</v>
      </c>
      <c r="DR51" s="76" t="e">
        <f t="shared" ca="1" si="195"/>
        <v>#REF!</v>
      </c>
      <c r="DS51" s="76" t="e">
        <f t="shared" ca="1" si="196"/>
        <v>#REF!</v>
      </c>
      <c r="DT51" s="76" t="e">
        <f t="shared" ca="1" si="197"/>
        <v>#REF!</v>
      </c>
      <c r="DU51" s="76" t="e">
        <f t="shared" ca="1" si="198"/>
        <v>#REF!</v>
      </c>
      <c r="DV51" s="76" t="e">
        <f t="shared" ca="1" si="199"/>
        <v>#REF!</v>
      </c>
      <c r="DW51" s="76" t="e">
        <f t="shared" ca="1" si="200"/>
        <v>#REF!</v>
      </c>
      <c r="DX51" s="76" t="e">
        <f t="shared" ca="1" si="201"/>
        <v>#REF!</v>
      </c>
      <c r="DY51" s="76" t="e">
        <f t="shared" ca="1" si="202"/>
        <v>#REF!</v>
      </c>
      <c r="DZ51" s="76" t="e">
        <f t="shared" ca="1" si="203"/>
        <v>#REF!</v>
      </c>
      <c r="EA51" s="76" t="e">
        <f t="shared" ca="1" si="204"/>
        <v>#REF!</v>
      </c>
      <c r="EB51" s="76" t="e">
        <f t="shared" ca="1" si="205"/>
        <v>#REF!</v>
      </c>
      <c r="EC51" s="76" t="e">
        <f t="shared" ca="1" si="214"/>
        <v>#REF!</v>
      </c>
      <c r="ED51" s="76" t="e">
        <f t="shared" ca="1" si="206"/>
        <v>#REF!</v>
      </c>
      <c r="EE51" s="76" t="e">
        <f t="shared" ca="1" si="207"/>
        <v>#REF!</v>
      </c>
      <c r="EF51" s="76" t="e">
        <f t="shared" ca="1" si="208"/>
        <v>#REF!</v>
      </c>
      <c r="EG51" s="76" t="e">
        <f t="shared" ca="1" si="209"/>
        <v>#REF!</v>
      </c>
      <c r="EH51" s="76" t="e">
        <f t="shared" ca="1" si="210"/>
        <v>#REF!</v>
      </c>
      <c r="EI51" s="76" t="e">
        <f t="shared" ca="1" si="211"/>
        <v>#REF!</v>
      </c>
      <c r="EJ51" s="76" t="e">
        <f t="shared" ca="1" si="212"/>
        <v>#REF!</v>
      </c>
      <c r="EK51" s="76" t="e">
        <f t="shared" ca="1" si="213"/>
        <v>#REF!</v>
      </c>
    </row>
    <row r="52" spans="1:141" hidden="1" x14ac:dyDescent="0.25">
      <c r="A52" s="46" t="str">
        <f>Графики!A33</f>
        <v>Б22.02.06 Сварочное пр-во(2014)11 кл., очно-заочная</v>
      </c>
      <c r="B52" s="46" t="s">
        <v>324</v>
      </c>
      <c r="C52" s="46" t="s">
        <v>211</v>
      </c>
      <c r="D52" s="64" t="e">
        <f t="shared" ca="1" si="72"/>
        <v>#REF!</v>
      </c>
      <c r="E52" s="46">
        <v>3</v>
      </c>
      <c r="F52" s="72" t="s">
        <v>314</v>
      </c>
      <c r="G52" s="65" t="e">
        <f t="shared" ca="1" si="162"/>
        <v>#REF!</v>
      </c>
      <c r="H52" s="65" t="e">
        <f t="shared" ca="1" si="162"/>
        <v>#REF!</v>
      </c>
      <c r="I52" s="65" t="e">
        <f t="shared" ca="1" si="162"/>
        <v>#REF!</v>
      </c>
      <c r="J52" s="65" t="e">
        <f t="shared" ca="1" si="162"/>
        <v>#REF!</v>
      </c>
      <c r="K52" s="65" t="e">
        <f t="shared" ca="1" si="162"/>
        <v>#REF!</v>
      </c>
      <c r="L52" s="65" t="e">
        <f t="shared" ca="1" si="162"/>
        <v>#REF!</v>
      </c>
      <c r="M52" s="65" t="e">
        <f t="shared" ca="1" si="162"/>
        <v>#REF!</v>
      </c>
      <c r="N52" s="65" t="e">
        <f t="shared" ca="1" si="162"/>
        <v>#REF!</v>
      </c>
      <c r="O52" s="65" t="e">
        <f t="shared" ca="1" si="162"/>
        <v>#REF!</v>
      </c>
      <c r="P52" s="65" t="e">
        <f t="shared" ca="1" si="162"/>
        <v>#REF!</v>
      </c>
      <c r="Q52" s="65" t="e">
        <f t="shared" ca="1" si="162"/>
        <v>#REF!</v>
      </c>
      <c r="R52" s="65" t="e">
        <f t="shared" ca="1" si="162"/>
        <v>#REF!</v>
      </c>
      <c r="S52" s="65" t="e">
        <f t="shared" ca="1" si="162"/>
        <v>#REF!</v>
      </c>
      <c r="T52" s="65" t="e">
        <f t="shared" ca="1" si="162"/>
        <v>#REF!</v>
      </c>
      <c r="U52" s="65" t="e">
        <f t="shared" ca="1" si="162"/>
        <v>#REF!</v>
      </c>
      <c r="V52" s="65" t="e">
        <f t="shared" ca="1" si="162"/>
        <v>#REF!</v>
      </c>
      <c r="W52" s="65" t="e">
        <f t="shared" ca="1" si="160"/>
        <v>#REF!</v>
      </c>
      <c r="X52" s="65" t="e">
        <f t="shared" ca="1" si="160"/>
        <v>#REF!</v>
      </c>
      <c r="Y52" s="65" t="e">
        <f t="shared" ca="1" si="160"/>
        <v>#REF!</v>
      </c>
      <c r="Z52" s="65" t="e">
        <f t="shared" ca="1" si="160"/>
        <v>#REF!</v>
      </c>
      <c r="AA52" s="65" t="e">
        <f t="shared" ca="1" si="160"/>
        <v>#REF!</v>
      </c>
      <c r="AB52" s="65" t="e">
        <f t="shared" ca="1" si="160"/>
        <v>#REF!</v>
      </c>
      <c r="AC52" s="65" t="e">
        <f t="shared" ca="1" si="160"/>
        <v>#REF!</v>
      </c>
      <c r="AD52" s="65" t="e">
        <f t="shared" ca="1" si="160"/>
        <v>#REF!</v>
      </c>
      <c r="AE52" s="65" t="e">
        <f t="shared" ca="1" si="160"/>
        <v>#REF!</v>
      </c>
      <c r="AF52" s="65" t="e">
        <f t="shared" ca="1" si="160"/>
        <v>#REF!</v>
      </c>
      <c r="AG52" s="65" t="e">
        <f t="shared" ca="1" si="160"/>
        <v>#REF!</v>
      </c>
      <c r="AH52" s="65" t="e">
        <f t="shared" ca="1" si="160"/>
        <v>#REF!</v>
      </c>
      <c r="AI52" s="65" t="e">
        <f t="shared" ca="1" si="160"/>
        <v>#REF!</v>
      </c>
      <c r="AJ52" s="65" t="e">
        <f t="shared" ca="1" si="160"/>
        <v>#REF!</v>
      </c>
      <c r="AK52" s="65" t="e">
        <f t="shared" ca="1" si="160"/>
        <v>#REF!</v>
      </c>
      <c r="AL52" s="65" t="e">
        <f t="shared" ca="1" si="161"/>
        <v>#REF!</v>
      </c>
      <c r="AM52" s="65" t="e">
        <f t="shared" ca="1" si="161"/>
        <v>#REF!</v>
      </c>
      <c r="AN52" s="65" t="e">
        <f t="shared" ca="1" si="161"/>
        <v>#REF!</v>
      </c>
      <c r="AO52" s="65" t="e">
        <f t="shared" ca="1" si="161"/>
        <v>#REF!</v>
      </c>
      <c r="AP52" s="65" t="e">
        <f t="shared" ca="1" si="161"/>
        <v>#REF!</v>
      </c>
      <c r="AQ52" s="65" t="e">
        <f t="shared" ca="1" si="161"/>
        <v>#REF!</v>
      </c>
      <c r="AR52" s="65" t="e">
        <f t="shared" ca="1" si="161"/>
        <v>#REF!</v>
      </c>
      <c r="AS52" s="65" t="e">
        <f t="shared" ca="1" si="161"/>
        <v>#REF!</v>
      </c>
      <c r="AT52" s="65" t="e">
        <f t="shared" ca="1" si="161"/>
        <v>#REF!</v>
      </c>
      <c r="AU52" s="65" t="e">
        <f t="shared" ca="1" si="161"/>
        <v>#REF!</v>
      </c>
      <c r="AV52" s="65" t="e">
        <f t="shared" ca="1" si="161"/>
        <v>#REF!</v>
      </c>
      <c r="AW52" s="65" t="e">
        <f t="shared" ca="1" si="161"/>
        <v>#REF!</v>
      </c>
      <c r="AX52" s="65" t="e">
        <f t="shared" ca="1" si="161"/>
        <v>#REF!</v>
      </c>
      <c r="AY52" s="65" t="e">
        <f t="shared" ca="1" si="161"/>
        <v>#REF!</v>
      </c>
      <c r="AZ52" s="65" t="e">
        <f t="shared" ca="1" si="161"/>
        <v>#REF!</v>
      </c>
      <c r="BA52" s="65" t="e">
        <f t="shared" ca="1" si="161"/>
        <v>#REF!</v>
      </c>
      <c r="BB52" s="65" t="e">
        <f t="shared" ca="1" si="158"/>
        <v>#REF!</v>
      </c>
      <c r="BC52" s="65" t="e">
        <f t="shared" ca="1" si="158"/>
        <v>#REF!</v>
      </c>
      <c r="BD52" s="65" t="e">
        <f t="shared" ca="1" si="158"/>
        <v>#REF!</v>
      </c>
      <c r="BE52" s="65" t="e">
        <f t="shared" ca="1" si="158"/>
        <v>#REF!</v>
      </c>
      <c r="BF52" s="65" t="e">
        <f t="shared" ca="1" si="158"/>
        <v>#REF!</v>
      </c>
      <c r="BG52" s="65" t="e">
        <f t="shared" ca="1" si="158"/>
        <v>#REF!</v>
      </c>
      <c r="BH52" s="65" t="e">
        <f t="shared" ca="1" si="158"/>
        <v>#REF!</v>
      </c>
      <c r="BI52" s="65" t="e">
        <f t="shared" ca="1" si="158"/>
        <v>#REF!</v>
      </c>
      <c r="BJ52" s="65" t="e">
        <f t="shared" ca="1" si="158"/>
        <v>#REF!</v>
      </c>
      <c r="BK52" s="65" t="e">
        <f t="shared" ca="1" si="158"/>
        <v>#REF!</v>
      </c>
      <c r="BL52" s="65" t="e">
        <f t="shared" ca="1" si="158"/>
        <v>#REF!</v>
      </c>
      <c r="BM52" s="65" t="e">
        <f t="shared" ca="1" si="159"/>
        <v>#REF!</v>
      </c>
      <c r="BN52" s="65" t="e">
        <f t="shared" ca="1" si="159"/>
        <v>#REF!</v>
      </c>
      <c r="BO52" s="65" t="e">
        <f t="shared" ca="1" si="159"/>
        <v>#REF!</v>
      </c>
      <c r="BP52" s="89">
        <v>20</v>
      </c>
      <c r="BQ52" s="46">
        <f t="shared" ca="1" si="137"/>
        <v>0</v>
      </c>
      <c r="BR52" s="54">
        <f t="shared" ca="1" si="138"/>
        <v>0</v>
      </c>
      <c r="BS52" s="54">
        <f t="shared" ca="1" si="139"/>
        <v>0</v>
      </c>
      <c r="BT52" s="54">
        <f t="shared" ca="1" si="140"/>
        <v>0</v>
      </c>
      <c r="BU52" s="54">
        <f t="shared" ca="1" si="141"/>
        <v>0</v>
      </c>
      <c r="BV52" s="54">
        <f t="shared" ca="1" si="142"/>
        <v>0</v>
      </c>
      <c r="BW52" s="92">
        <f t="shared" ca="1" si="143"/>
        <v>0</v>
      </c>
      <c r="BX52" s="91">
        <f t="shared" ca="1" si="144"/>
        <v>0</v>
      </c>
      <c r="BY52" s="54">
        <f t="shared" ca="1" si="145"/>
        <v>0</v>
      </c>
      <c r="BZ52" s="54">
        <f t="shared" ca="1" si="146"/>
        <v>0</v>
      </c>
      <c r="CA52" s="54">
        <f t="shared" ca="1" si="147"/>
        <v>0</v>
      </c>
      <c r="CB52" s="54">
        <f t="shared" ca="1" si="148"/>
        <v>0</v>
      </c>
      <c r="CC52" s="54">
        <f t="shared" ca="1" si="149"/>
        <v>0</v>
      </c>
      <c r="CD52" s="93">
        <f t="shared" ca="1" si="150"/>
        <v>0</v>
      </c>
      <c r="CE52" s="91" t="e">
        <f t="shared" ca="1" si="151"/>
        <v>#REF!</v>
      </c>
      <c r="CF52" s="46" t="e">
        <f t="shared" ca="1" si="152"/>
        <v>#REF!</v>
      </c>
      <c r="CG52" s="46" t="e">
        <f t="shared" ca="1" si="75"/>
        <v>#REF!</v>
      </c>
      <c r="CH52" s="46" t="e">
        <f t="shared" ca="1" si="153"/>
        <v>#REF!</v>
      </c>
      <c r="CI52" s="46" t="e">
        <f t="shared" ca="1" si="154"/>
        <v>#REF!</v>
      </c>
      <c r="CJ52" s="46" t="e">
        <f t="shared" ca="1" si="155"/>
        <v>#REF!</v>
      </c>
      <c r="CK52" s="46" t="e">
        <f t="shared" ca="1" si="156"/>
        <v>#REF!</v>
      </c>
      <c r="CL52" s="88" t="e">
        <f t="shared" ca="1" si="163"/>
        <v>#REF!</v>
      </c>
      <c r="CM52" s="76" t="e">
        <f t="shared" ca="1" si="164"/>
        <v>#REF!</v>
      </c>
      <c r="CN52" s="76" t="e">
        <f t="shared" ca="1" si="165"/>
        <v>#REF!</v>
      </c>
      <c r="CO52" s="76" t="e">
        <f t="shared" ca="1" si="166"/>
        <v>#REF!</v>
      </c>
      <c r="CP52" s="76" t="e">
        <f t="shared" ca="1" si="167"/>
        <v>#REF!</v>
      </c>
      <c r="CQ52" s="76" t="e">
        <f t="shared" ca="1" si="168"/>
        <v>#REF!</v>
      </c>
      <c r="CR52" s="76" t="e">
        <f t="shared" ca="1" si="169"/>
        <v>#REF!</v>
      </c>
      <c r="CS52" s="76" t="e">
        <f t="shared" ca="1" si="170"/>
        <v>#REF!</v>
      </c>
      <c r="CT52" s="76" t="e">
        <f t="shared" ca="1" si="171"/>
        <v>#REF!</v>
      </c>
      <c r="CU52" s="76" t="e">
        <f t="shared" ca="1" si="172"/>
        <v>#REF!</v>
      </c>
      <c r="CV52" s="76" t="e">
        <f t="shared" ca="1" si="173"/>
        <v>#REF!</v>
      </c>
      <c r="CW52" s="76" t="e">
        <f t="shared" ca="1" si="174"/>
        <v>#REF!</v>
      </c>
      <c r="CX52" s="76" t="e">
        <f t="shared" ca="1" si="175"/>
        <v>#REF!</v>
      </c>
      <c r="CY52" s="76" t="e">
        <f t="shared" ca="1" si="176"/>
        <v>#REF!</v>
      </c>
      <c r="CZ52" s="76" t="e">
        <f t="shared" ca="1" si="177"/>
        <v>#REF!</v>
      </c>
      <c r="DA52" s="76" t="e">
        <f t="shared" ca="1" si="178"/>
        <v>#REF!</v>
      </c>
      <c r="DB52" s="76" t="e">
        <f t="shared" ca="1" si="179"/>
        <v>#REF!</v>
      </c>
      <c r="DC52" s="76" t="e">
        <f t="shared" ca="1" si="180"/>
        <v>#REF!</v>
      </c>
      <c r="DD52" s="76" t="e">
        <f t="shared" ca="1" si="181"/>
        <v>#REF!</v>
      </c>
      <c r="DE52" s="76" t="e">
        <f t="shared" ca="1" si="182"/>
        <v>#REF!</v>
      </c>
      <c r="DF52" s="76" t="e">
        <f t="shared" ca="1" si="183"/>
        <v>#REF!</v>
      </c>
      <c r="DG52" s="76" t="e">
        <f t="shared" ca="1" si="184"/>
        <v>#REF!</v>
      </c>
      <c r="DH52" s="76" t="e">
        <f t="shared" ca="1" si="185"/>
        <v>#REF!</v>
      </c>
      <c r="DI52" s="76" t="e">
        <f t="shared" ca="1" si="186"/>
        <v>#REF!</v>
      </c>
      <c r="DJ52" s="76" t="e">
        <f t="shared" ca="1" si="187"/>
        <v>#REF!</v>
      </c>
      <c r="DK52" s="76" t="e">
        <f t="shared" ca="1" si="188"/>
        <v>#REF!</v>
      </c>
      <c r="DL52" s="76" t="e">
        <f t="shared" ca="1" si="189"/>
        <v>#REF!</v>
      </c>
      <c r="DM52" s="76" t="e">
        <f t="shared" ca="1" si="190"/>
        <v>#REF!</v>
      </c>
      <c r="DN52" s="76" t="e">
        <f t="shared" ca="1" si="191"/>
        <v>#REF!</v>
      </c>
      <c r="DO52" s="76" t="e">
        <f t="shared" ca="1" si="192"/>
        <v>#REF!</v>
      </c>
      <c r="DP52" s="76" t="e">
        <f t="shared" ca="1" si="193"/>
        <v>#REF!</v>
      </c>
      <c r="DQ52" s="76" t="e">
        <f t="shared" ca="1" si="194"/>
        <v>#REF!</v>
      </c>
      <c r="DR52" s="76" t="e">
        <f t="shared" ca="1" si="195"/>
        <v>#REF!</v>
      </c>
      <c r="DS52" s="76" t="e">
        <f t="shared" ca="1" si="196"/>
        <v>#REF!</v>
      </c>
      <c r="DT52" s="76" t="e">
        <f t="shared" ca="1" si="197"/>
        <v>#REF!</v>
      </c>
      <c r="DU52" s="76" t="e">
        <f t="shared" ca="1" si="198"/>
        <v>#REF!</v>
      </c>
      <c r="DV52" s="76" t="e">
        <f t="shared" ca="1" si="199"/>
        <v>#REF!</v>
      </c>
      <c r="DW52" s="76" t="e">
        <f t="shared" ca="1" si="200"/>
        <v>#REF!</v>
      </c>
      <c r="DX52" s="76" t="e">
        <f t="shared" ca="1" si="201"/>
        <v>#REF!</v>
      </c>
      <c r="DY52" s="76" t="e">
        <f t="shared" ca="1" si="202"/>
        <v>#REF!</v>
      </c>
      <c r="DZ52" s="76" t="e">
        <f t="shared" ca="1" si="203"/>
        <v>#REF!</v>
      </c>
      <c r="EA52" s="76" t="e">
        <f t="shared" ca="1" si="204"/>
        <v>#REF!</v>
      </c>
      <c r="EB52" s="76" t="e">
        <f t="shared" ca="1" si="205"/>
        <v>#REF!</v>
      </c>
      <c r="EC52" s="76" t="e">
        <f t="shared" ca="1" si="214"/>
        <v>#REF!</v>
      </c>
      <c r="ED52" s="76" t="e">
        <f t="shared" ca="1" si="206"/>
        <v>#REF!</v>
      </c>
      <c r="EE52" s="76" t="e">
        <f t="shared" ca="1" si="207"/>
        <v>#REF!</v>
      </c>
      <c r="EF52" s="76" t="e">
        <f t="shared" ca="1" si="208"/>
        <v>#REF!</v>
      </c>
      <c r="EG52" s="76" t="e">
        <f t="shared" ca="1" si="209"/>
        <v>#REF!</v>
      </c>
      <c r="EH52" s="76" t="e">
        <f t="shared" ca="1" si="210"/>
        <v>#REF!</v>
      </c>
      <c r="EI52" s="76" t="e">
        <f t="shared" ca="1" si="211"/>
        <v>#REF!</v>
      </c>
      <c r="EJ52" s="76" t="e">
        <f t="shared" ca="1" si="212"/>
        <v>#REF!</v>
      </c>
      <c r="EK52" s="76" t="e">
        <f t="shared" ca="1" si="213"/>
        <v>#REF!</v>
      </c>
    </row>
    <row r="53" spans="1:141" hidden="1" x14ac:dyDescent="0.25">
      <c r="A53" s="46" t="str">
        <f>Графики!A34</f>
        <v>Б24.02.02 Пр-во АД(2014)11 кл., очно-заочная</v>
      </c>
      <c r="B53" s="46" t="s">
        <v>324</v>
      </c>
      <c r="C53" s="46" t="s">
        <v>211</v>
      </c>
      <c r="D53" s="64" t="e">
        <f t="shared" ca="1" si="72"/>
        <v>#REF!</v>
      </c>
      <c r="E53" s="46">
        <v>3</v>
      </c>
      <c r="F53" s="72" t="s">
        <v>317</v>
      </c>
      <c r="G53" s="65" t="e">
        <f t="shared" ca="1" si="162"/>
        <v>#REF!</v>
      </c>
      <c r="H53" s="65" t="e">
        <f t="shared" ca="1" si="162"/>
        <v>#REF!</v>
      </c>
      <c r="I53" s="65" t="e">
        <f t="shared" ca="1" si="162"/>
        <v>#REF!</v>
      </c>
      <c r="J53" s="65" t="e">
        <f t="shared" ca="1" si="162"/>
        <v>#REF!</v>
      </c>
      <c r="K53" s="65" t="e">
        <f t="shared" ca="1" si="162"/>
        <v>#REF!</v>
      </c>
      <c r="L53" s="65" t="e">
        <f t="shared" ca="1" si="162"/>
        <v>#REF!</v>
      </c>
      <c r="M53" s="65" t="e">
        <f t="shared" ca="1" si="162"/>
        <v>#REF!</v>
      </c>
      <c r="N53" s="65" t="e">
        <f t="shared" ca="1" si="162"/>
        <v>#REF!</v>
      </c>
      <c r="O53" s="65" t="e">
        <f t="shared" ca="1" si="162"/>
        <v>#REF!</v>
      </c>
      <c r="P53" s="65" t="e">
        <f t="shared" ca="1" si="162"/>
        <v>#REF!</v>
      </c>
      <c r="Q53" s="65" t="e">
        <f t="shared" ca="1" si="162"/>
        <v>#REF!</v>
      </c>
      <c r="R53" s="65" t="e">
        <f t="shared" ca="1" si="162"/>
        <v>#REF!</v>
      </c>
      <c r="S53" s="65" t="e">
        <f t="shared" ca="1" si="162"/>
        <v>#REF!</v>
      </c>
      <c r="T53" s="65" t="e">
        <f t="shared" ca="1" si="162"/>
        <v>#REF!</v>
      </c>
      <c r="U53" s="65" t="e">
        <f t="shared" ca="1" si="162"/>
        <v>#REF!</v>
      </c>
      <c r="V53" s="65" t="e">
        <f t="shared" ca="1" si="162"/>
        <v>#REF!</v>
      </c>
      <c r="W53" s="65" t="e">
        <f t="shared" ca="1" si="160"/>
        <v>#REF!</v>
      </c>
      <c r="X53" s="65" t="e">
        <f t="shared" ca="1" si="160"/>
        <v>#REF!</v>
      </c>
      <c r="Y53" s="65" t="e">
        <f t="shared" ca="1" si="160"/>
        <v>#REF!</v>
      </c>
      <c r="Z53" s="65" t="e">
        <f t="shared" ca="1" si="160"/>
        <v>#REF!</v>
      </c>
      <c r="AA53" s="65" t="e">
        <f t="shared" ca="1" si="160"/>
        <v>#REF!</v>
      </c>
      <c r="AB53" s="65" t="e">
        <f t="shared" ca="1" si="160"/>
        <v>#REF!</v>
      </c>
      <c r="AC53" s="65" t="e">
        <f t="shared" ca="1" si="160"/>
        <v>#REF!</v>
      </c>
      <c r="AD53" s="65" t="e">
        <f t="shared" ca="1" si="160"/>
        <v>#REF!</v>
      </c>
      <c r="AE53" s="65" t="e">
        <f t="shared" ca="1" si="160"/>
        <v>#REF!</v>
      </c>
      <c r="AF53" s="65" t="e">
        <f t="shared" ca="1" si="160"/>
        <v>#REF!</v>
      </c>
      <c r="AG53" s="65" t="e">
        <f t="shared" ca="1" si="160"/>
        <v>#REF!</v>
      </c>
      <c r="AH53" s="65" t="e">
        <f t="shared" ca="1" si="160"/>
        <v>#REF!</v>
      </c>
      <c r="AI53" s="65" t="e">
        <f t="shared" ca="1" si="160"/>
        <v>#REF!</v>
      </c>
      <c r="AJ53" s="65" t="e">
        <f t="shared" ca="1" si="160"/>
        <v>#REF!</v>
      </c>
      <c r="AK53" s="65" t="e">
        <f t="shared" ca="1" si="160"/>
        <v>#REF!</v>
      </c>
      <c r="AL53" s="65" t="e">
        <f t="shared" ca="1" si="161"/>
        <v>#REF!</v>
      </c>
      <c r="AM53" s="65" t="e">
        <f t="shared" ca="1" si="161"/>
        <v>#REF!</v>
      </c>
      <c r="AN53" s="65" t="e">
        <f t="shared" ca="1" si="161"/>
        <v>#REF!</v>
      </c>
      <c r="AO53" s="65" t="e">
        <f t="shared" ca="1" si="161"/>
        <v>#REF!</v>
      </c>
      <c r="AP53" s="65" t="e">
        <f t="shared" ca="1" si="161"/>
        <v>#REF!</v>
      </c>
      <c r="AQ53" s="65" t="e">
        <f t="shared" ca="1" si="161"/>
        <v>#REF!</v>
      </c>
      <c r="AR53" s="65" t="e">
        <f t="shared" ca="1" si="161"/>
        <v>#REF!</v>
      </c>
      <c r="AS53" s="65" t="e">
        <f t="shared" ca="1" si="161"/>
        <v>#REF!</v>
      </c>
      <c r="AT53" s="65" t="e">
        <f t="shared" ca="1" si="161"/>
        <v>#REF!</v>
      </c>
      <c r="AU53" s="65" t="e">
        <f t="shared" ca="1" si="161"/>
        <v>#REF!</v>
      </c>
      <c r="AV53" s="65" t="e">
        <f t="shared" ca="1" si="161"/>
        <v>#REF!</v>
      </c>
      <c r="AW53" s="65" t="e">
        <f t="shared" ca="1" si="161"/>
        <v>#REF!</v>
      </c>
      <c r="AX53" s="65" t="e">
        <f t="shared" ca="1" si="161"/>
        <v>#REF!</v>
      </c>
      <c r="AY53" s="65" t="e">
        <f t="shared" ca="1" si="161"/>
        <v>#REF!</v>
      </c>
      <c r="AZ53" s="65" t="e">
        <f t="shared" ca="1" si="161"/>
        <v>#REF!</v>
      </c>
      <c r="BA53" s="65" t="e">
        <f t="shared" ca="1" si="161"/>
        <v>#REF!</v>
      </c>
      <c r="BB53" s="65" t="e">
        <f t="shared" ca="1" si="158"/>
        <v>#REF!</v>
      </c>
      <c r="BC53" s="65" t="e">
        <f t="shared" ca="1" si="158"/>
        <v>#REF!</v>
      </c>
      <c r="BD53" s="65" t="e">
        <f t="shared" ca="1" si="158"/>
        <v>#REF!</v>
      </c>
      <c r="BE53" s="65" t="e">
        <f t="shared" ca="1" si="158"/>
        <v>#REF!</v>
      </c>
      <c r="BF53" s="65" t="e">
        <f t="shared" ca="1" si="158"/>
        <v>#REF!</v>
      </c>
      <c r="BG53" s="65" t="e">
        <f t="shared" ca="1" si="158"/>
        <v>#REF!</v>
      </c>
      <c r="BH53" s="65" t="e">
        <f t="shared" ca="1" si="158"/>
        <v>#REF!</v>
      </c>
      <c r="BI53" s="65" t="e">
        <f t="shared" ca="1" si="158"/>
        <v>#REF!</v>
      </c>
      <c r="BJ53" s="65" t="e">
        <f t="shared" ca="1" si="158"/>
        <v>#REF!</v>
      </c>
      <c r="BK53" s="65" t="e">
        <f t="shared" ca="1" si="158"/>
        <v>#REF!</v>
      </c>
      <c r="BL53" s="65" t="e">
        <f t="shared" ca="1" si="158"/>
        <v>#REF!</v>
      </c>
      <c r="BM53" s="65" t="e">
        <f t="shared" ca="1" si="159"/>
        <v>#REF!</v>
      </c>
      <c r="BN53" s="65" t="e">
        <f t="shared" ca="1" si="159"/>
        <v>#REF!</v>
      </c>
      <c r="BO53" s="65" t="e">
        <f t="shared" ca="1" si="159"/>
        <v>#REF!</v>
      </c>
      <c r="BP53" s="89">
        <v>20</v>
      </c>
      <c r="BQ53" s="46">
        <f t="shared" ca="1" si="137"/>
        <v>0</v>
      </c>
      <c r="BR53" s="54">
        <f t="shared" ca="1" si="138"/>
        <v>0</v>
      </c>
      <c r="BS53" s="54">
        <f t="shared" ca="1" si="139"/>
        <v>0</v>
      </c>
      <c r="BT53" s="54">
        <f t="shared" ca="1" si="140"/>
        <v>0</v>
      </c>
      <c r="BU53" s="54">
        <f t="shared" ca="1" si="141"/>
        <v>0</v>
      </c>
      <c r="BV53" s="54">
        <f t="shared" ca="1" si="142"/>
        <v>0</v>
      </c>
      <c r="BW53" s="92">
        <f t="shared" ca="1" si="143"/>
        <v>0</v>
      </c>
      <c r="BX53" s="91">
        <f t="shared" ca="1" si="144"/>
        <v>0</v>
      </c>
      <c r="BY53" s="54">
        <f t="shared" ca="1" si="145"/>
        <v>0</v>
      </c>
      <c r="BZ53" s="54">
        <f t="shared" ca="1" si="146"/>
        <v>0</v>
      </c>
      <c r="CA53" s="54">
        <f t="shared" ca="1" si="147"/>
        <v>0</v>
      </c>
      <c r="CB53" s="54">
        <f t="shared" ca="1" si="148"/>
        <v>0</v>
      </c>
      <c r="CC53" s="54">
        <f t="shared" ca="1" si="149"/>
        <v>0</v>
      </c>
      <c r="CD53" s="93">
        <f t="shared" ca="1" si="150"/>
        <v>0</v>
      </c>
      <c r="CE53" s="91" t="e">
        <f t="shared" ca="1" si="151"/>
        <v>#REF!</v>
      </c>
      <c r="CF53" s="46" t="e">
        <f t="shared" ca="1" si="152"/>
        <v>#REF!</v>
      </c>
      <c r="CG53" s="46" t="e">
        <f t="shared" ca="1" si="75"/>
        <v>#REF!</v>
      </c>
      <c r="CH53" s="46" t="e">
        <f t="shared" ca="1" si="153"/>
        <v>#REF!</v>
      </c>
      <c r="CI53" s="46" t="e">
        <f t="shared" ca="1" si="154"/>
        <v>#REF!</v>
      </c>
      <c r="CJ53" s="46" t="e">
        <f t="shared" ca="1" si="155"/>
        <v>#REF!</v>
      </c>
      <c r="CK53" s="46" t="e">
        <f t="shared" ca="1" si="156"/>
        <v>#REF!</v>
      </c>
      <c r="CL53" s="88" t="e">
        <f t="shared" ca="1" si="163"/>
        <v>#REF!</v>
      </c>
      <c r="CM53" s="76" t="e">
        <f t="shared" ca="1" si="164"/>
        <v>#REF!</v>
      </c>
      <c r="CN53" s="76" t="e">
        <f t="shared" ca="1" si="165"/>
        <v>#REF!</v>
      </c>
      <c r="CO53" s="76" t="e">
        <f t="shared" ca="1" si="166"/>
        <v>#REF!</v>
      </c>
      <c r="CP53" s="76" t="e">
        <f t="shared" ca="1" si="167"/>
        <v>#REF!</v>
      </c>
      <c r="CQ53" s="76" t="e">
        <f t="shared" ca="1" si="168"/>
        <v>#REF!</v>
      </c>
      <c r="CR53" s="76" t="e">
        <f t="shared" ca="1" si="169"/>
        <v>#REF!</v>
      </c>
      <c r="CS53" s="76" t="e">
        <f t="shared" ca="1" si="170"/>
        <v>#REF!</v>
      </c>
      <c r="CT53" s="76" t="e">
        <f t="shared" ca="1" si="171"/>
        <v>#REF!</v>
      </c>
      <c r="CU53" s="76" t="e">
        <f t="shared" ca="1" si="172"/>
        <v>#REF!</v>
      </c>
      <c r="CV53" s="76" t="e">
        <f t="shared" ca="1" si="173"/>
        <v>#REF!</v>
      </c>
      <c r="CW53" s="76" t="e">
        <f t="shared" ca="1" si="174"/>
        <v>#REF!</v>
      </c>
      <c r="CX53" s="76" t="e">
        <f t="shared" ca="1" si="175"/>
        <v>#REF!</v>
      </c>
      <c r="CY53" s="76" t="e">
        <f t="shared" ca="1" si="176"/>
        <v>#REF!</v>
      </c>
      <c r="CZ53" s="76" t="e">
        <f t="shared" ca="1" si="177"/>
        <v>#REF!</v>
      </c>
      <c r="DA53" s="76" t="e">
        <f t="shared" ca="1" si="178"/>
        <v>#REF!</v>
      </c>
      <c r="DB53" s="76" t="e">
        <f t="shared" ca="1" si="179"/>
        <v>#REF!</v>
      </c>
      <c r="DC53" s="76" t="e">
        <f t="shared" ca="1" si="180"/>
        <v>#REF!</v>
      </c>
      <c r="DD53" s="76" t="e">
        <f t="shared" ca="1" si="181"/>
        <v>#REF!</v>
      </c>
      <c r="DE53" s="76" t="e">
        <f t="shared" ca="1" si="182"/>
        <v>#REF!</v>
      </c>
      <c r="DF53" s="76" t="e">
        <f t="shared" ca="1" si="183"/>
        <v>#REF!</v>
      </c>
      <c r="DG53" s="76" t="e">
        <f t="shared" ca="1" si="184"/>
        <v>#REF!</v>
      </c>
      <c r="DH53" s="76" t="e">
        <f t="shared" ca="1" si="185"/>
        <v>#REF!</v>
      </c>
      <c r="DI53" s="76" t="e">
        <f t="shared" ca="1" si="186"/>
        <v>#REF!</v>
      </c>
      <c r="DJ53" s="76" t="e">
        <f t="shared" ca="1" si="187"/>
        <v>#REF!</v>
      </c>
      <c r="DK53" s="76" t="e">
        <f t="shared" ca="1" si="188"/>
        <v>#REF!</v>
      </c>
      <c r="DL53" s="76" t="e">
        <f t="shared" ca="1" si="189"/>
        <v>#REF!</v>
      </c>
      <c r="DM53" s="76" t="e">
        <f t="shared" ca="1" si="190"/>
        <v>#REF!</v>
      </c>
      <c r="DN53" s="76" t="e">
        <f t="shared" ca="1" si="191"/>
        <v>#REF!</v>
      </c>
      <c r="DO53" s="76" t="e">
        <f t="shared" ca="1" si="192"/>
        <v>#REF!</v>
      </c>
      <c r="DP53" s="76" t="e">
        <f t="shared" ca="1" si="193"/>
        <v>#REF!</v>
      </c>
      <c r="DQ53" s="76" t="e">
        <f t="shared" ca="1" si="194"/>
        <v>#REF!</v>
      </c>
      <c r="DR53" s="76" t="e">
        <f t="shared" ca="1" si="195"/>
        <v>#REF!</v>
      </c>
      <c r="DS53" s="76" t="e">
        <f t="shared" ca="1" si="196"/>
        <v>#REF!</v>
      </c>
      <c r="DT53" s="76" t="e">
        <f t="shared" ca="1" si="197"/>
        <v>#REF!</v>
      </c>
      <c r="DU53" s="76" t="e">
        <f t="shared" ca="1" si="198"/>
        <v>#REF!</v>
      </c>
      <c r="DV53" s="76" t="e">
        <f t="shared" ca="1" si="199"/>
        <v>#REF!</v>
      </c>
      <c r="DW53" s="76" t="e">
        <f t="shared" ca="1" si="200"/>
        <v>#REF!</v>
      </c>
      <c r="DX53" s="76" t="e">
        <f t="shared" ca="1" si="201"/>
        <v>#REF!</v>
      </c>
      <c r="DY53" s="76" t="e">
        <f t="shared" ca="1" si="202"/>
        <v>#REF!</v>
      </c>
      <c r="DZ53" s="76" t="e">
        <f t="shared" ca="1" si="203"/>
        <v>#REF!</v>
      </c>
      <c r="EA53" s="76" t="e">
        <f t="shared" ca="1" si="204"/>
        <v>#REF!</v>
      </c>
      <c r="EB53" s="76" t="e">
        <f t="shared" ca="1" si="205"/>
        <v>#REF!</v>
      </c>
      <c r="EC53" s="76" t="e">
        <f t="shared" ca="1" si="214"/>
        <v>#REF!</v>
      </c>
      <c r="ED53" s="76" t="e">
        <f t="shared" ca="1" si="206"/>
        <v>#REF!</v>
      </c>
      <c r="EE53" s="76" t="e">
        <f t="shared" ca="1" si="207"/>
        <v>#REF!</v>
      </c>
      <c r="EF53" s="76" t="e">
        <f t="shared" ca="1" si="208"/>
        <v>#REF!</v>
      </c>
      <c r="EG53" s="76" t="e">
        <f t="shared" ca="1" si="209"/>
        <v>#REF!</v>
      </c>
      <c r="EH53" s="76" t="e">
        <f t="shared" ca="1" si="210"/>
        <v>#REF!</v>
      </c>
      <c r="EI53" s="76" t="e">
        <f t="shared" ca="1" si="211"/>
        <v>#REF!</v>
      </c>
      <c r="EJ53" s="76" t="e">
        <f t="shared" ca="1" si="212"/>
        <v>#REF!</v>
      </c>
      <c r="EK53" s="76" t="e">
        <f t="shared" ca="1" si="213"/>
        <v>#REF!</v>
      </c>
    </row>
    <row r="54" spans="1:141" hidden="1" x14ac:dyDescent="0.25">
      <c r="A54" s="46" t="str">
        <f>Графики!A21</f>
        <v>Б09.02.02 Комп.сети(2014)9 кл., очная</v>
      </c>
      <c r="B54" s="46" t="s">
        <v>319</v>
      </c>
      <c r="C54" s="46" t="s">
        <v>211</v>
      </c>
      <c r="D54" s="64" t="e">
        <f t="shared" ca="1" si="72"/>
        <v>#REF!</v>
      </c>
      <c r="E54" s="46">
        <v>3</v>
      </c>
      <c r="F54" s="72" t="s">
        <v>215</v>
      </c>
      <c r="G54" s="65" t="e">
        <f t="shared" ca="1" si="162"/>
        <v>#REF!</v>
      </c>
      <c r="H54" s="65" t="e">
        <f t="shared" ca="1" si="162"/>
        <v>#REF!</v>
      </c>
      <c r="I54" s="65" t="e">
        <f t="shared" ca="1" si="162"/>
        <v>#REF!</v>
      </c>
      <c r="J54" s="65" t="e">
        <f t="shared" ca="1" si="162"/>
        <v>#REF!</v>
      </c>
      <c r="K54" s="65" t="e">
        <f t="shared" ca="1" si="162"/>
        <v>#REF!</v>
      </c>
      <c r="L54" s="65" t="e">
        <f t="shared" ca="1" si="162"/>
        <v>#REF!</v>
      </c>
      <c r="M54" s="65" t="e">
        <f t="shared" ca="1" si="162"/>
        <v>#REF!</v>
      </c>
      <c r="N54" s="65" t="e">
        <f t="shared" ca="1" si="162"/>
        <v>#REF!</v>
      </c>
      <c r="O54" s="65" t="e">
        <f t="shared" ca="1" si="162"/>
        <v>#REF!</v>
      </c>
      <c r="P54" s="65" t="e">
        <f t="shared" ca="1" si="162"/>
        <v>#REF!</v>
      </c>
      <c r="Q54" s="65" t="e">
        <f t="shared" ca="1" si="162"/>
        <v>#REF!</v>
      </c>
      <c r="R54" s="65" t="e">
        <f t="shared" ca="1" si="162"/>
        <v>#REF!</v>
      </c>
      <c r="S54" s="65" t="e">
        <f t="shared" ca="1" si="162"/>
        <v>#REF!</v>
      </c>
      <c r="T54" s="65" t="e">
        <f t="shared" ca="1" si="162"/>
        <v>#REF!</v>
      </c>
      <c r="U54" s="65" t="e">
        <f t="shared" ca="1" si="162"/>
        <v>#REF!</v>
      </c>
      <c r="V54" s="65" t="e">
        <f t="shared" ca="1" si="162"/>
        <v>#REF!</v>
      </c>
      <c r="W54" s="65" t="e">
        <f t="shared" ca="1" si="160"/>
        <v>#REF!</v>
      </c>
      <c r="X54" s="65" t="e">
        <f t="shared" ca="1" si="160"/>
        <v>#REF!</v>
      </c>
      <c r="Y54" s="65" t="e">
        <f t="shared" ca="1" si="160"/>
        <v>#REF!</v>
      </c>
      <c r="Z54" s="65" t="e">
        <f t="shared" ca="1" si="160"/>
        <v>#REF!</v>
      </c>
      <c r="AA54" s="65" t="e">
        <f t="shared" ca="1" si="160"/>
        <v>#REF!</v>
      </c>
      <c r="AB54" s="65" t="e">
        <f t="shared" ca="1" si="160"/>
        <v>#REF!</v>
      </c>
      <c r="AC54" s="65" t="e">
        <f t="shared" ca="1" si="160"/>
        <v>#REF!</v>
      </c>
      <c r="AD54" s="65" t="e">
        <f t="shared" ca="1" si="160"/>
        <v>#REF!</v>
      </c>
      <c r="AE54" s="65" t="e">
        <f t="shared" ca="1" si="160"/>
        <v>#REF!</v>
      </c>
      <c r="AF54" s="65" t="e">
        <f t="shared" ca="1" si="160"/>
        <v>#REF!</v>
      </c>
      <c r="AG54" s="65" t="e">
        <f t="shared" ca="1" si="160"/>
        <v>#REF!</v>
      </c>
      <c r="AH54" s="65" t="e">
        <f t="shared" ca="1" si="160"/>
        <v>#REF!</v>
      </c>
      <c r="AI54" s="65" t="e">
        <f t="shared" ca="1" si="160"/>
        <v>#REF!</v>
      </c>
      <c r="AJ54" s="65" t="e">
        <f t="shared" ca="1" si="160"/>
        <v>#REF!</v>
      </c>
      <c r="AK54" s="65" t="e">
        <f t="shared" ca="1" si="160"/>
        <v>#REF!</v>
      </c>
      <c r="AL54" s="65" t="e">
        <f t="shared" ca="1" si="161"/>
        <v>#REF!</v>
      </c>
      <c r="AM54" s="65" t="e">
        <f t="shared" ca="1" si="161"/>
        <v>#REF!</v>
      </c>
      <c r="AN54" s="65" t="e">
        <f t="shared" ca="1" si="161"/>
        <v>#REF!</v>
      </c>
      <c r="AO54" s="65" t="e">
        <f t="shared" ca="1" si="161"/>
        <v>#REF!</v>
      </c>
      <c r="AP54" s="65" t="e">
        <f t="shared" ca="1" si="161"/>
        <v>#REF!</v>
      </c>
      <c r="AQ54" s="65" t="e">
        <f t="shared" ca="1" si="161"/>
        <v>#REF!</v>
      </c>
      <c r="AR54" s="65" t="e">
        <f t="shared" ca="1" si="161"/>
        <v>#REF!</v>
      </c>
      <c r="AS54" s="65" t="e">
        <f t="shared" ca="1" si="161"/>
        <v>#REF!</v>
      </c>
      <c r="AT54" s="65" t="e">
        <f t="shared" ca="1" si="161"/>
        <v>#REF!</v>
      </c>
      <c r="AU54" s="65" t="e">
        <f t="shared" ca="1" si="161"/>
        <v>#REF!</v>
      </c>
      <c r="AV54" s="65" t="e">
        <f t="shared" ca="1" si="161"/>
        <v>#REF!</v>
      </c>
      <c r="AW54" s="65" t="e">
        <f t="shared" ca="1" si="161"/>
        <v>#REF!</v>
      </c>
      <c r="AX54" s="65" t="e">
        <f t="shared" ca="1" si="161"/>
        <v>#REF!</v>
      </c>
      <c r="AY54" s="65" t="e">
        <f t="shared" ca="1" si="161"/>
        <v>#REF!</v>
      </c>
      <c r="AZ54" s="65" t="e">
        <f t="shared" ca="1" si="161"/>
        <v>#REF!</v>
      </c>
      <c r="BA54" s="65" t="e">
        <f t="shared" ref="BA54:BO69" ca="1" si="215">OFFSET(INDIRECT(TRIM(REPLACE(_xlfn.FORMULATEXT($A54),1,1," "))),0,($D54-2011+$E54-1)*62+COLUMN()+13)</f>
        <v>#REF!</v>
      </c>
      <c r="BB54" s="65" t="e">
        <f t="shared" ca="1" si="215"/>
        <v>#REF!</v>
      </c>
      <c r="BC54" s="65" t="e">
        <f t="shared" ca="1" si="215"/>
        <v>#REF!</v>
      </c>
      <c r="BD54" s="65" t="e">
        <f t="shared" ca="1" si="215"/>
        <v>#REF!</v>
      </c>
      <c r="BE54" s="65" t="e">
        <f t="shared" ca="1" si="215"/>
        <v>#REF!</v>
      </c>
      <c r="BF54" s="65" t="e">
        <f t="shared" ca="1" si="215"/>
        <v>#REF!</v>
      </c>
      <c r="BG54" s="65" t="e">
        <f t="shared" ca="1" si="215"/>
        <v>#REF!</v>
      </c>
      <c r="BH54" s="65" t="e">
        <f t="shared" ca="1" si="215"/>
        <v>#REF!</v>
      </c>
      <c r="BI54" s="65" t="e">
        <f t="shared" ca="1" si="215"/>
        <v>#REF!</v>
      </c>
      <c r="BJ54" s="65" t="e">
        <f t="shared" ca="1" si="215"/>
        <v>#REF!</v>
      </c>
      <c r="BK54" s="65" t="e">
        <f t="shared" ca="1" si="215"/>
        <v>#REF!</v>
      </c>
      <c r="BL54" s="65" t="e">
        <f t="shared" ca="1" si="215"/>
        <v>#REF!</v>
      </c>
      <c r="BM54" s="65" t="e">
        <f t="shared" ca="1" si="215"/>
        <v>#REF!</v>
      </c>
      <c r="BN54" s="65" t="e">
        <f t="shared" ca="1" si="215"/>
        <v>#REF!</v>
      </c>
      <c r="BO54" s="65" t="e">
        <f t="shared" ca="1" si="215"/>
        <v>#REF!</v>
      </c>
      <c r="BP54" s="89">
        <v>20</v>
      </c>
      <c r="BQ54" s="46">
        <f t="shared" ca="1" si="137"/>
        <v>0</v>
      </c>
      <c r="BR54" s="54">
        <f t="shared" ca="1" si="138"/>
        <v>0</v>
      </c>
      <c r="BS54" s="54">
        <f t="shared" ca="1" si="139"/>
        <v>0</v>
      </c>
      <c r="BT54" s="54">
        <f t="shared" ca="1" si="140"/>
        <v>0</v>
      </c>
      <c r="BU54" s="54">
        <f t="shared" ca="1" si="141"/>
        <v>0</v>
      </c>
      <c r="BV54" s="54">
        <f t="shared" ca="1" si="142"/>
        <v>0</v>
      </c>
      <c r="BW54" s="92">
        <f t="shared" ca="1" si="143"/>
        <v>0</v>
      </c>
      <c r="BX54" s="91">
        <f t="shared" ca="1" si="144"/>
        <v>0</v>
      </c>
      <c r="BY54" s="54">
        <f t="shared" ca="1" si="145"/>
        <v>0</v>
      </c>
      <c r="BZ54" s="54">
        <f t="shared" ca="1" si="146"/>
        <v>0</v>
      </c>
      <c r="CA54" s="54">
        <f t="shared" ca="1" si="147"/>
        <v>0</v>
      </c>
      <c r="CB54" s="54">
        <f t="shared" ca="1" si="148"/>
        <v>0</v>
      </c>
      <c r="CC54" s="54">
        <f t="shared" ca="1" si="149"/>
        <v>0</v>
      </c>
      <c r="CD54" s="93">
        <f t="shared" ca="1" si="150"/>
        <v>0</v>
      </c>
      <c r="CE54" s="91" t="e">
        <f t="shared" ca="1" si="151"/>
        <v>#REF!</v>
      </c>
      <c r="CF54" s="46" t="e">
        <f t="shared" ca="1" si="152"/>
        <v>#REF!</v>
      </c>
      <c r="CG54" s="46" t="e">
        <f t="shared" ca="1" si="75"/>
        <v>#REF!</v>
      </c>
      <c r="CH54" s="46" t="e">
        <f t="shared" ca="1" si="153"/>
        <v>#REF!</v>
      </c>
      <c r="CI54" s="46" t="e">
        <f t="shared" ca="1" si="154"/>
        <v>#REF!</v>
      </c>
      <c r="CJ54" s="46" t="e">
        <f t="shared" ca="1" si="155"/>
        <v>#REF!</v>
      </c>
      <c r="CK54" s="46" t="e">
        <f t="shared" ca="1" si="156"/>
        <v>#REF!</v>
      </c>
      <c r="CL54" s="88" t="e">
        <f t="shared" ca="1" si="163"/>
        <v>#REF!</v>
      </c>
      <c r="CM54" s="76" t="e">
        <f t="shared" ca="1" si="164"/>
        <v>#REF!</v>
      </c>
      <c r="CN54" s="76" t="e">
        <f t="shared" ca="1" si="165"/>
        <v>#REF!</v>
      </c>
      <c r="CO54" s="76" t="e">
        <f t="shared" ca="1" si="166"/>
        <v>#REF!</v>
      </c>
      <c r="CP54" s="76" t="e">
        <f t="shared" ca="1" si="167"/>
        <v>#REF!</v>
      </c>
      <c r="CQ54" s="76" t="e">
        <f t="shared" ca="1" si="168"/>
        <v>#REF!</v>
      </c>
      <c r="CR54" s="76" t="e">
        <f t="shared" ca="1" si="169"/>
        <v>#REF!</v>
      </c>
      <c r="CS54" s="76" t="e">
        <f t="shared" ca="1" si="170"/>
        <v>#REF!</v>
      </c>
      <c r="CT54" s="76" t="e">
        <f t="shared" ca="1" si="171"/>
        <v>#REF!</v>
      </c>
      <c r="CU54" s="76" t="e">
        <f t="shared" ca="1" si="172"/>
        <v>#REF!</v>
      </c>
      <c r="CV54" s="76" t="e">
        <f t="shared" ca="1" si="173"/>
        <v>#REF!</v>
      </c>
      <c r="CW54" s="76" t="e">
        <f t="shared" ca="1" si="174"/>
        <v>#REF!</v>
      </c>
      <c r="CX54" s="76" t="e">
        <f t="shared" ca="1" si="175"/>
        <v>#REF!</v>
      </c>
      <c r="CY54" s="76" t="e">
        <f t="shared" ca="1" si="176"/>
        <v>#REF!</v>
      </c>
      <c r="CZ54" s="76" t="e">
        <f t="shared" ca="1" si="177"/>
        <v>#REF!</v>
      </c>
      <c r="DA54" s="76" t="e">
        <f t="shared" ca="1" si="178"/>
        <v>#REF!</v>
      </c>
      <c r="DB54" s="76" t="e">
        <f t="shared" ca="1" si="179"/>
        <v>#REF!</v>
      </c>
      <c r="DC54" s="76" t="e">
        <f t="shared" ca="1" si="180"/>
        <v>#REF!</v>
      </c>
      <c r="DD54" s="76" t="e">
        <f t="shared" ca="1" si="181"/>
        <v>#REF!</v>
      </c>
      <c r="DE54" s="76" t="e">
        <f t="shared" ca="1" si="182"/>
        <v>#REF!</v>
      </c>
      <c r="DF54" s="76" t="e">
        <f t="shared" ca="1" si="183"/>
        <v>#REF!</v>
      </c>
      <c r="DG54" s="76" t="e">
        <f t="shared" ca="1" si="184"/>
        <v>#REF!</v>
      </c>
      <c r="DH54" s="76" t="e">
        <f t="shared" ca="1" si="185"/>
        <v>#REF!</v>
      </c>
      <c r="DI54" s="76" t="e">
        <f t="shared" ca="1" si="186"/>
        <v>#REF!</v>
      </c>
      <c r="DJ54" s="76" t="e">
        <f t="shared" ca="1" si="187"/>
        <v>#REF!</v>
      </c>
      <c r="DK54" s="76" t="e">
        <f t="shared" ca="1" si="188"/>
        <v>#REF!</v>
      </c>
      <c r="DL54" s="76" t="e">
        <f t="shared" ca="1" si="189"/>
        <v>#REF!</v>
      </c>
      <c r="DM54" s="76" t="e">
        <f t="shared" ca="1" si="190"/>
        <v>#REF!</v>
      </c>
      <c r="DN54" s="76" t="e">
        <f t="shared" ca="1" si="191"/>
        <v>#REF!</v>
      </c>
      <c r="DO54" s="76" t="e">
        <f t="shared" ca="1" si="192"/>
        <v>#REF!</v>
      </c>
      <c r="DP54" s="76" t="e">
        <f t="shared" ca="1" si="193"/>
        <v>#REF!</v>
      </c>
      <c r="DQ54" s="76" t="e">
        <f t="shared" ca="1" si="194"/>
        <v>#REF!</v>
      </c>
      <c r="DR54" s="76" t="e">
        <f t="shared" ca="1" si="195"/>
        <v>#REF!</v>
      </c>
      <c r="DS54" s="76" t="e">
        <f t="shared" ca="1" si="196"/>
        <v>#REF!</v>
      </c>
      <c r="DT54" s="76" t="e">
        <f t="shared" ca="1" si="197"/>
        <v>#REF!</v>
      </c>
      <c r="DU54" s="76" t="e">
        <f t="shared" ca="1" si="198"/>
        <v>#REF!</v>
      </c>
      <c r="DV54" s="76" t="e">
        <f t="shared" ca="1" si="199"/>
        <v>#REF!</v>
      </c>
      <c r="DW54" s="76" t="e">
        <f t="shared" ca="1" si="200"/>
        <v>#REF!</v>
      </c>
      <c r="DX54" s="76" t="e">
        <f t="shared" ca="1" si="201"/>
        <v>#REF!</v>
      </c>
      <c r="DY54" s="76" t="e">
        <f t="shared" ca="1" si="202"/>
        <v>#REF!</v>
      </c>
      <c r="DZ54" s="76" t="e">
        <f t="shared" ca="1" si="203"/>
        <v>#REF!</v>
      </c>
      <c r="EA54" s="76" t="e">
        <f t="shared" ca="1" si="204"/>
        <v>#REF!</v>
      </c>
      <c r="EB54" s="76" t="e">
        <f t="shared" ca="1" si="205"/>
        <v>#REF!</v>
      </c>
      <c r="EC54" s="76" t="e">
        <f t="shared" ca="1" si="214"/>
        <v>#REF!</v>
      </c>
      <c r="ED54" s="76" t="e">
        <f t="shared" ca="1" si="206"/>
        <v>#REF!</v>
      </c>
      <c r="EE54" s="76" t="e">
        <f t="shared" ca="1" si="207"/>
        <v>#REF!</v>
      </c>
      <c r="EF54" s="76" t="e">
        <f t="shared" ca="1" si="208"/>
        <v>#REF!</v>
      </c>
      <c r="EG54" s="76" t="e">
        <f t="shared" ca="1" si="209"/>
        <v>#REF!</v>
      </c>
      <c r="EH54" s="76" t="e">
        <f t="shared" ca="1" si="210"/>
        <v>#REF!</v>
      </c>
      <c r="EI54" s="76" t="e">
        <f t="shared" ca="1" si="211"/>
        <v>#REF!</v>
      </c>
      <c r="EJ54" s="76" t="e">
        <f t="shared" ca="1" si="212"/>
        <v>#REF!</v>
      </c>
      <c r="EK54" s="76" t="e">
        <f t="shared" ca="1" si="213"/>
        <v>#REF!</v>
      </c>
    </row>
    <row r="55" spans="1:141" hidden="1" x14ac:dyDescent="0.25">
      <c r="A55" s="46" t="str">
        <f>Графики!A18</f>
        <v>У09.02.03 Прогр-е в КС(2014)9 кл., очная</v>
      </c>
      <c r="B55" s="46" t="s">
        <v>319</v>
      </c>
      <c r="C55" s="46" t="s">
        <v>211</v>
      </c>
      <c r="D55" s="64" t="e">
        <f t="shared" ca="1" si="72"/>
        <v>#REF!</v>
      </c>
      <c r="E55" s="46">
        <v>3</v>
      </c>
      <c r="F55" s="72" t="s">
        <v>222</v>
      </c>
      <c r="G55" s="65" t="e">
        <f t="shared" ca="1" si="162"/>
        <v>#REF!</v>
      </c>
      <c r="H55" s="65" t="e">
        <f t="shared" ca="1" si="162"/>
        <v>#REF!</v>
      </c>
      <c r="I55" s="65" t="e">
        <f t="shared" ca="1" si="162"/>
        <v>#REF!</v>
      </c>
      <c r="J55" s="65" t="e">
        <f t="shared" ca="1" si="162"/>
        <v>#REF!</v>
      </c>
      <c r="K55" s="65" t="e">
        <f t="shared" ca="1" si="162"/>
        <v>#REF!</v>
      </c>
      <c r="L55" s="65" t="e">
        <f t="shared" ca="1" si="162"/>
        <v>#REF!</v>
      </c>
      <c r="M55" s="65" t="e">
        <f t="shared" ca="1" si="162"/>
        <v>#REF!</v>
      </c>
      <c r="N55" s="65" t="e">
        <f t="shared" ca="1" si="162"/>
        <v>#REF!</v>
      </c>
      <c r="O55" s="65" t="e">
        <f t="shared" ca="1" si="162"/>
        <v>#REF!</v>
      </c>
      <c r="P55" s="65" t="e">
        <f t="shared" ca="1" si="162"/>
        <v>#REF!</v>
      </c>
      <c r="Q55" s="65" t="e">
        <f t="shared" ca="1" si="162"/>
        <v>#REF!</v>
      </c>
      <c r="R55" s="65" t="e">
        <f t="shared" ca="1" si="162"/>
        <v>#REF!</v>
      </c>
      <c r="S55" s="65" t="e">
        <f t="shared" ca="1" si="162"/>
        <v>#REF!</v>
      </c>
      <c r="T55" s="65" t="e">
        <f t="shared" ca="1" si="162"/>
        <v>#REF!</v>
      </c>
      <c r="U55" s="65" t="e">
        <f t="shared" ca="1" si="162"/>
        <v>#REF!</v>
      </c>
      <c r="V55" s="65" t="e">
        <f t="shared" ref="V55:AK70" ca="1" si="216">OFFSET(INDIRECT(TRIM(REPLACE(_xlfn.FORMULATEXT($A55),1,1," "))),0,($D55-2011+$E55-1)*62+COLUMN()+13)</f>
        <v>#REF!</v>
      </c>
      <c r="W55" s="65" t="e">
        <f t="shared" ca="1" si="216"/>
        <v>#REF!</v>
      </c>
      <c r="X55" s="65" t="e">
        <f t="shared" ca="1" si="216"/>
        <v>#REF!</v>
      </c>
      <c r="Y55" s="65" t="e">
        <f t="shared" ca="1" si="216"/>
        <v>#REF!</v>
      </c>
      <c r="Z55" s="65" t="e">
        <f t="shared" ca="1" si="216"/>
        <v>#REF!</v>
      </c>
      <c r="AA55" s="65" t="e">
        <f t="shared" ca="1" si="216"/>
        <v>#REF!</v>
      </c>
      <c r="AB55" s="65" t="e">
        <f t="shared" ca="1" si="216"/>
        <v>#REF!</v>
      </c>
      <c r="AC55" s="65" t="e">
        <f t="shared" ca="1" si="216"/>
        <v>#REF!</v>
      </c>
      <c r="AD55" s="65" t="e">
        <f t="shared" ca="1" si="216"/>
        <v>#REF!</v>
      </c>
      <c r="AE55" s="65" t="e">
        <f t="shared" ca="1" si="216"/>
        <v>#REF!</v>
      </c>
      <c r="AF55" s="65" t="e">
        <f t="shared" ca="1" si="216"/>
        <v>#REF!</v>
      </c>
      <c r="AG55" s="65" t="e">
        <f t="shared" ca="1" si="216"/>
        <v>#REF!</v>
      </c>
      <c r="AH55" s="65" t="e">
        <f t="shared" ca="1" si="216"/>
        <v>#REF!</v>
      </c>
      <c r="AI55" s="65" t="e">
        <f t="shared" ca="1" si="216"/>
        <v>#REF!</v>
      </c>
      <c r="AJ55" s="65" t="e">
        <f t="shared" ca="1" si="216"/>
        <v>#REF!</v>
      </c>
      <c r="AK55" s="65" t="e">
        <f t="shared" ca="1" si="216"/>
        <v>#REF!</v>
      </c>
      <c r="AL55" s="65" t="e">
        <f t="shared" ref="AL55:BA70" ca="1" si="217">OFFSET(INDIRECT(TRIM(REPLACE(_xlfn.FORMULATEXT($A55),1,1," "))),0,($D55-2011+$E55-1)*62+COLUMN()+13)</f>
        <v>#REF!</v>
      </c>
      <c r="AM55" s="65" t="e">
        <f t="shared" ca="1" si="217"/>
        <v>#REF!</v>
      </c>
      <c r="AN55" s="65" t="e">
        <f t="shared" ca="1" si="217"/>
        <v>#REF!</v>
      </c>
      <c r="AO55" s="65" t="e">
        <f t="shared" ca="1" si="217"/>
        <v>#REF!</v>
      </c>
      <c r="AP55" s="65" t="e">
        <f t="shared" ca="1" si="217"/>
        <v>#REF!</v>
      </c>
      <c r="AQ55" s="65" t="e">
        <f t="shared" ca="1" si="217"/>
        <v>#REF!</v>
      </c>
      <c r="AR55" s="65" t="e">
        <f t="shared" ca="1" si="217"/>
        <v>#REF!</v>
      </c>
      <c r="AS55" s="65" t="e">
        <f t="shared" ca="1" si="217"/>
        <v>#REF!</v>
      </c>
      <c r="AT55" s="65" t="e">
        <f t="shared" ca="1" si="217"/>
        <v>#REF!</v>
      </c>
      <c r="AU55" s="65" t="e">
        <f t="shared" ca="1" si="217"/>
        <v>#REF!</v>
      </c>
      <c r="AV55" s="65" t="e">
        <f t="shared" ca="1" si="217"/>
        <v>#REF!</v>
      </c>
      <c r="AW55" s="65" t="e">
        <f t="shared" ca="1" si="217"/>
        <v>#REF!</v>
      </c>
      <c r="AX55" s="65" t="e">
        <f t="shared" ca="1" si="217"/>
        <v>#REF!</v>
      </c>
      <c r="AY55" s="65" t="e">
        <f t="shared" ca="1" si="217"/>
        <v>#REF!</v>
      </c>
      <c r="AZ55" s="65" t="e">
        <f t="shared" ca="1" si="217"/>
        <v>#REF!</v>
      </c>
      <c r="BA55" s="65" t="e">
        <f t="shared" ca="1" si="217"/>
        <v>#REF!</v>
      </c>
      <c r="BB55" s="65" t="e">
        <f t="shared" ca="1" si="215"/>
        <v>#REF!</v>
      </c>
      <c r="BC55" s="65" t="e">
        <f t="shared" ca="1" si="215"/>
        <v>#REF!</v>
      </c>
      <c r="BD55" s="65" t="e">
        <f t="shared" ca="1" si="215"/>
        <v>#REF!</v>
      </c>
      <c r="BE55" s="65" t="e">
        <f t="shared" ca="1" si="215"/>
        <v>#REF!</v>
      </c>
      <c r="BF55" s="65" t="e">
        <f t="shared" ca="1" si="215"/>
        <v>#REF!</v>
      </c>
      <c r="BG55" s="65" t="e">
        <f t="shared" ca="1" si="215"/>
        <v>#REF!</v>
      </c>
      <c r="BH55" s="65" t="e">
        <f t="shared" ca="1" si="215"/>
        <v>#REF!</v>
      </c>
      <c r="BI55" s="65" t="e">
        <f t="shared" ca="1" si="215"/>
        <v>#REF!</v>
      </c>
      <c r="BJ55" s="65" t="e">
        <f t="shared" ca="1" si="215"/>
        <v>#REF!</v>
      </c>
      <c r="BK55" s="65" t="e">
        <f t="shared" ca="1" si="215"/>
        <v>#REF!</v>
      </c>
      <c r="BL55" s="65" t="e">
        <f t="shared" ca="1" si="215"/>
        <v>#REF!</v>
      </c>
      <c r="BM55" s="65" t="e">
        <f t="shared" ca="1" si="215"/>
        <v>#REF!</v>
      </c>
      <c r="BN55" s="65" t="e">
        <f t="shared" ca="1" si="215"/>
        <v>#REF!</v>
      </c>
      <c r="BO55" s="65" t="e">
        <f t="shared" ca="1" si="215"/>
        <v>#REF!</v>
      </c>
      <c r="BP55" s="89">
        <v>20</v>
      </c>
      <c r="BQ55" s="46">
        <f t="shared" ca="1" si="137"/>
        <v>0</v>
      </c>
      <c r="BR55" s="54">
        <f t="shared" ca="1" si="138"/>
        <v>0</v>
      </c>
      <c r="BS55" s="54">
        <f t="shared" ca="1" si="139"/>
        <v>0</v>
      </c>
      <c r="BT55" s="54">
        <f t="shared" ca="1" si="140"/>
        <v>0</v>
      </c>
      <c r="BU55" s="54">
        <f t="shared" ca="1" si="141"/>
        <v>0</v>
      </c>
      <c r="BV55" s="54">
        <f t="shared" ca="1" si="142"/>
        <v>0</v>
      </c>
      <c r="BW55" s="92">
        <f t="shared" ca="1" si="143"/>
        <v>0</v>
      </c>
      <c r="BX55" s="91">
        <f t="shared" ca="1" si="144"/>
        <v>0</v>
      </c>
      <c r="BY55" s="54">
        <f t="shared" ca="1" si="145"/>
        <v>0</v>
      </c>
      <c r="BZ55" s="54">
        <f t="shared" ca="1" si="146"/>
        <v>0</v>
      </c>
      <c r="CA55" s="54">
        <f t="shared" ca="1" si="147"/>
        <v>0</v>
      </c>
      <c r="CB55" s="54">
        <f t="shared" ca="1" si="148"/>
        <v>0</v>
      </c>
      <c r="CC55" s="54">
        <f t="shared" ca="1" si="149"/>
        <v>0</v>
      </c>
      <c r="CD55" s="93">
        <f t="shared" ca="1" si="150"/>
        <v>0</v>
      </c>
      <c r="CE55" s="91" t="e">
        <f t="shared" ca="1" si="151"/>
        <v>#REF!</v>
      </c>
      <c r="CF55" s="46" t="e">
        <f t="shared" ca="1" si="152"/>
        <v>#REF!</v>
      </c>
      <c r="CG55" s="46" t="e">
        <f t="shared" ca="1" si="75"/>
        <v>#REF!</v>
      </c>
      <c r="CH55" s="46" t="e">
        <f t="shared" ca="1" si="153"/>
        <v>#REF!</v>
      </c>
      <c r="CI55" s="46" t="e">
        <f t="shared" ca="1" si="154"/>
        <v>#REF!</v>
      </c>
      <c r="CJ55" s="46" t="e">
        <f t="shared" ca="1" si="155"/>
        <v>#REF!</v>
      </c>
      <c r="CK55" s="46" t="e">
        <f t="shared" ca="1" si="156"/>
        <v>#REF!</v>
      </c>
      <c r="CL55" s="88" t="e">
        <f t="shared" ca="1" si="163"/>
        <v>#REF!</v>
      </c>
      <c r="CM55" s="76" t="e">
        <f t="shared" ca="1" si="164"/>
        <v>#REF!</v>
      </c>
      <c r="CN55" s="76" t="e">
        <f t="shared" ca="1" si="165"/>
        <v>#REF!</v>
      </c>
      <c r="CO55" s="76" t="e">
        <f t="shared" ca="1" si="166"/>
        <v>#REF!</v>
      </c>
      <c r="CP55" s="76" t="e">
        <f t="shared" ca="1" si="167"/>
        <v>#REF!</v>
      </c>
      <c r="CQ55" s="76" t="e">
        <f t="shared" ca="1" si="168"/>
        <v>#REF!</v>
      </c>
      <c r="CR55" s="76" t="e">
        <f t="shared" ca="1" si="169"/>
        <v>#REF!</v>
      </c>
      <c r="CS55" s="76" t="e">
        <f t="shared" ca="1" si="170"/>
        <v>#REF!</v>
      </c>
      <c r="CT55" s="76" t="e">
        <f t="shared" ca="1" si="171"/>
        <v>#REF!</v>
      </c>
      <c r="CU55" s="76" t="e">
        <f t="shared" ca="1" si="172"/>
        <v>#REF!</v>
      </c>
      <c r="CV55" s="76" t="e">
        <f t="shared" ca="1" si="173"/>
        <v>#REF!</v>
      </c>
      <c r="CW55" s="76" t="e">
        <f t="shared" ca="1" si="174"/>
        <v>#REF!</v>
      </c>
      <c r="CX55" s="76" t="e">
        <f t="shared" ca="1" si="175"/>
        <v>#REF!</v>
      </c>
      <c r="CY55" s="76" t="e">
        <f t="shared" ca="1" si="176"/>
        <v>#REF!</v>
      </c>
      <c r="CZ55" s="76" t="e">
        <f t="shared" ca="1" si="177"/>
        <v>#REF!</v>
      </c>
      <c r="DA55" s="76" t="e">
        <f t="shared" ca="1" si="178"/>
        <v>#REF!</v>
      </c>
      <c r="DB55" s="76" t="e">
        <f t="shared" ca="1" si="179"/>
        <v>#REF!</v>
      </c>
      <c r="DC55" s="76" t="e">
        <f t="shared" ca="1" si="180"/>
        <v>#REF!</v>
      </c>
      <c r="DD55" s="76" t="e">
        <f t="shared" ca="1" si="181"/>
        <v>#REF!</v>
      </c>
      <c r="DE55" s="76" t="e">
        <f t="shared" ca="1" si="182"/>
        <v>#REF!</v>
      </c>
      <c r="DF55" s="76" t="e">
        <f t="shared" ca="1" si="183"/>
        <v>#REF!</v>
      </c>
      <c r="DG55" s="76" t="e">
        <f t="shared" ca="1" si="184"/>
        <v>#REF!</v>
      </c>
      <c r="DH55" s="76" t="e">
        <f t="shared" ca="1" si="185"/>
        <v>#REF!</v>
      </c>
      <c r="DI55" s="76" t="e">
        <f t="shared" ca="1" si="186"/>
        <v>#REF!</v>
      </c>
      <c r="DJ55" s="76" t="e">
        <f t="shared" ca="1" si="187"/>
        <v>#REF!</v>
      </c>
      <c r="DK55" s="76" t="e">
        <f t="shared" ca="1" si="188"/>
        <v>#REF!</v>
      </c>
      <c r="DL55" s="76" t="e">
        <f t="shared" ca="1" si="189"/>
        <v>#REF!</v>
      </c>
      <c r="DM55" s="76" t="e">
        <f t="shared" ca="1" si="190"/>
        <v>#REF!</v>
      </c>
      <c r="DN55" s="76" t="e">
        <f t="shared" ca="1" si="191"/>
        <v>#REF!</v>
      </c>
      <c r="DO55" s="76" t="e">
        <f t="shared" ca="1" si="192"/>
        <v>#REF!</v>
      </c>
      <c r="DP55" s="76" t="e">
        <f t="shared" ca="1" si="193"/>
        <v>#REF!</v>
      </c>
      <c r="DQ55" s="76" t="e">
        <f t="shared" ca="1" si="194"/>
        <v>#REF!</v>
      </c>
      <c r="DR55" s="76" t="e">
        <f t="shared" ca="1" si="195"/>
        <v>#REF!</v>
      </c>
      <c r="DS55" s="76" t="e">
        <f t="shared" ca="1" si="196"/>
        <v>#REF!</v>
      </c>
      <c r="DT55" s="76" t="e">
        <f t="shared" ca="1" si="197"/>
        <v>#REF!</v>
      </c>
      <c r="DU55" s="76" t="e">
        <f t="shared" ca="1" si="198"/>
        <v>#REF!</v>
      </c>
      <c r="DV55" s="76" t="e">
        <f t="shared" ca="1" si="199"/>
        <v>#REF!</v>
      </c>
      <c r="DW55" s="76" t="e">
        <f t="shared" ca="1" si="200"/>
        <v>#REF!</v>
      </c>
      <c r="DX55" s="76" t="e">
        <f t="shared" ca="1" si="201"/>
        <v>#REF!</v>
      </c>
      <c r="DY55" s="76" t="e">
        <f t="shared" ca="1" si="202"/>
        <v>#REF!</v>
      </c>
      <c r="DZ55" s="76" t="e">
        <f t="shared" ca="1" si="203"/>
        <v>#REF!</v>
      </c>
      <c r="EA55" s="76" t="e">
        <f t="shared" ca="1" si="204"/>
        <v>#REF!</v>
      </c>
      <c r="EB55" s="76" t="e">
        <f t="shared" ca="1" si="205"/>
        <v>#REF!</v>
      </c>
      <c r="EC55" s="76" t="e">
        <f t="shared" ca="1" si="214"/>
        <v>#REF!</v>
      </c>
      <c r="ED55" s="76" t="e">
        <f t="shared" ca="1" si="206"/>
        <v>#REF!</v>
      </c>
      <c r="EE55" s="76" t="e">
        <f t="shared" ca="1" si="207"/>
        <v>#REF!</v>
      </c>
      <c r="EF55" s="76" t="e">
        <f t="shared" ca="1" si="208"/>
        <v>#REF!</v>
      </c>
      <c r="EG55" s="76" t="e">
        <f t="shared" ca="1" si="209"/>
        <v>#REF!</v>
      </c>
      <c r="EH55" s="76" t="e">
        <f t="shared" ca="1" si="210"/>
        <v>#REF!</v>
      </c>
      <c r="EI55" s="76" t="e">
        <f t="shared" ca="1" si="211"/>
        <v>#REF!</v>
      </c>
      <c r="EJ55" s="76" t="e">
        <f t="shared" ca="1" si="212"/>
        <v>#REF!</v>
      </c>
      <c r="EK55" s="76" t="e">
        <f t="shared" ca="1" si="213"/>
        <v>#REF!</v>
      </c>
    </row>
    <row r="56" spans="1:141" hidden="1" x14ac:dyDescent="0.25">
      <c r="A56" s="46" t="str">
        <f>Графики!A29</f>
        <v>У38.02.01 Экономика и бухучет(2014)9 кл., очная</v>
      </c>
      <c r="B56" s="46" t="s">
        <v>319</v>
      </c>
      <c r="C56" s="46" t="s">
        <v>211</v>
      </c>
      <c r="D56" s="64" t="e">
        <f t="shared" ca="1" si="72"/>
        <v>#REF!</v>
      </c>
      <c r="E56" s="46">
        <v>3</v>
      </c>
      <c r="F56" s="72" t="s">
        <v>275</v>
      </c>
      <c r="G56" s="65" t="e">
        <f t="shared" ref="G56:V71" ca="1" si="218">OFFSET(INDIRECT(TRIM(REPLACE(_xlfn.FORMULATEXT($A56),1,1," "))),0,($D56-2011+$E56-1)*62+COLUMN()+13)</f>
        <v>#REF!</v>
      </c>
      <c r="H56" s="65" t="e">
        <f t="shared" ca="1" si="218"/>
        <v>#REF!</v>
      </c>
      <c r="I56" s="65" t="e">
        <f t="shared" ca="1" si="218"/>
        <v>#REF!</v>
      </c>
      <c r="J56" s="65" t="e">
        <f t="shared" ca="1" si="218"/>
        <v>#REF!</v>
      </c>
      <c r="K56" s="65" t="e">
        <f t="shared" ca="1" si="218"/>
        <v>#REF!</v>
      </c>
      <c r="L56" s="65" t="e">
        <f t="shared" ca="1" si="218"/>
        <v>#REF!</v>
      </c>
      <c r="M56" s="65" t="e">
        <f t="shared" ca="1" si="218"/>
        <v>#REF!</v>
      </c>
      <c r="N56" s="65" t="e">
        <f t="shared" ca="1" si="218"/>
        <v>#REF!</v>
      </c>
      <c r="O56" s="65" t="e">
        <f t="shared" ca="1" si="218"/>
        <v>#REF!</v>
      </c>
      <c r="P56" s="65" t="e">
        <f t="shared" ca="1" si="218"/>
        <v>#REF!</v>
      </c>
      <c r="Q56" s="65" t="e">
        <f t="shared" ca="1" si="218"/>
        <v>#REF!</v>
      </c>
      <c r="R56" s="65" t="e">
        <f t="shared" ca="1" si="218"/>
        <v>#REF!</v>
      </c>
      <c r="S56" s="65" t="e">
        <f t="shared" ca="1" si="218"/>
        <v>#REF!</v>
      </c>
      <c r="T56" s="65" t="e">
        <f t="shared" ca="1" si="218"/>
        <v>#REF!</v>
      </c>
      <c r="U56" s="65" t="e">
        <f t="shared" ca="1" si="218"/>
        <v>#REF!</v>
      </c>
      <c r="V56" s="65" t="e">
        <f t="shared" ca="1" si="218"/>
        <v>#REF!</v>
      </c>
      <c r="W56" s="65" t="e">
        <f t="shared" ca="1" si="216"/>
        <v>#REF!</v>
      </c>
      <c r="X56" s="65" t="e">
        <f t="shared" ca="1" si="216"/>
        <v>#REF!</v>
      </c>
      <c r="Y56" s="65" t="e">
        <f t="shared" ca="1" si="216"/>
        <v>#REF!</v>
      </c>
      <c r="Z56" s="65" t="e">
        <f t="shared" ca="1" si="216"/>
        <v>#REF!</v>
      </c>
      <c r="AA56" s="65" t="e">
        <f t="shared" ca="1" si="216"/>
        <v>#REF!</v>
      </c>
      <c r="AB56" s="65" t="e">
        <f t="shared" ca="1" si="216"/>
        <v>#REF!</v>
      </c>
      <c r="AC56" s="65" t="e">
        <f t="shared" ca="1" si="216"/>
        <v>#REF!</v>
      </c>
      <c r="AD56" s="65" t="e">
        <f t="shared" ca="1" si="216"/>
        <v>#REF!</v>
      </c>
      <c r="AE56" s="65" t="e">
        <f t="shared" ca="1" si="216"/>
        <v>#REF!</v>
      </c>
      <c r="AF56" s="65" t="e">
        <f t="shared" ca="1" si="216"/>
        <v>#REF!</v>
      </c>
      <c r="AG56" s="65" t="e">
        <f t="shared" ca="1" si="216"/>
        <v>#REF!</v>
      </c>
      <c r="AH56" s="65" t="e">
        <f t="shared" ca="1" si="216"/>
        <v>#REF!</v>
      </c>
      <c r="AI56" s="65" t="e">
        <f t="shared" ca="1" si="216"/>
        <v>#REF!</v>
      </c>
      <c r="AJ56" s="65" t="e">
        <f t="shared" ca="1" si="216"/>
        <v>#REF!</v>
      </c>
      <c r="AK56" s="65" t="e">
        <f t="shared" ca="1" si="216"/>
        <v>#REF!</v>
      </c>
      <c r="AL56" s="65" t="e">
        <f t="shared" ca="1" si="217"/>
        <v>#REF!</v>
      </c>
      <c r="AM56" s="65" t="e">
        <f t="shared" ca="1" si="217"/>
        <v>#REF!</v>
      </c>
      <c r="AN56" s="65" t="e">
        <f t="shared" ca="1" si="217"/>
        <v>#REF!</v>
      </c>
      <c r="AO56" s="65" t="e">
        <f t="shared" ca="1" si="217"/>
        <v>#REF!</v>
      </c>
      <c r="AP56" s="65" t="e">
        <f t="shared" ca="1" si="217"/>
        <v>#REF!</v>
      </c>
      <c r="AQ56" s="65" t="e">
        <f t="shared" ca="1" si="217"/>
        <v>#REF!</v>
      </c>
      <c r="AR56" s="65" t="e">
        <f t="shared" ca="1" si="217"/>
        <v>#REF!</v>
      </c>
      <c r="AS56" s="65" t="e">
        <f t="shared" ca="1" si="217"/>
        <v>#REF!</v>
      </c>
      <c r="AT56" s="65" t="e">
        <f t="shared" ca="1" si="217"/>
        <v>#REF!</v>
      </c>
      <c r="AU56" s="65" t="e">
        <f t="shared" ca="1" si="217"/>
        <v>#REF!</v>
      </c>
      <c r="AV56" s="65" t="e">
        <f t="shared" ca="1" si="217"/>
        <v>#REF!</v>
      </c>
      <c r="AW56" s="65" t="e">
        <f t="shared" ca="1" si="217"/>
        <v>#REF!</v>
      </c>
      <c r="AX56" s="65" t="e">
        <f t="shared" ca="1" si="217"/>
        <v>#REF!</v>
      </c>
      <c r="AY56" s="65" t="e">
        <f t="shared" ca="1" si="217"/>
        <v>#REF!</v>
      </c>
      <c r="AZ56" s="65" t="e">
        <f t="shared" ca="1" si="217"/>
        <v>#REF!</v>
      </c>
      <c r="BA56" s="65" t="e">
        <f t="shared" ca="1" si="217"/>
        <v>#REF!</v>
      </c>
      <c r="BB56" s="65" t="e">
        <f t="shared" ca="1" si="215"/>
        <v>#REF!</v>
      </c>
      <c r="BC56" s="65" t="e">
        <f t="shared" ca="1" si="215"/>
        <v>#REF!</v>
      </c>
      <c r="BD56" s="65" t="e">
        <f t="shared" ca="1" si="215"/>
        <v>#REF!</v>
      </c>
      <c r="BE56" s="65" t="e">
        <f t="shared" ca="1" si="215"/>
        <v>#REF!</v>
      </c>
      <c r="BF56" s="65" t="e">
        <f t="shared" ca="1" si="215"/>
        <v>#REF!</v>
      </c>
      <c r="BG56" s="65" t="e">
        <f t="shared" ca="1" si="215"/>
        <v>#REF!</v>
      </c>
      <c r="BH56" s="65" t="e">
        <f t="shared" ca="1" si="215"/>
        <v>#REF!</v>
      </c>
      <c r="BI56" s="65" t="e">
        <f t="shared" ca="1" si="215"/>
        <v>#REF!</v>
      </c>
      <c r="BJ56" s="65" t="e">
        <f t="shared" ca="1" si="215"/>
        <v>#REF!</v>
      </c>
      <c r="BK56" s="65" t="e">
        <f t="shared" ca="1" si="215"/>
        <v>#REF!</v>
      </c>
      <c r="BL56" s="65" t="e">
        <f t="shared" ca="1" si="215"/>
        <v>#REF!</v>
      </c>
      <c r="BM56" s="65" t="e">
        <f t="shared" ca="1" si="215"/>
        <v>#REF!</v>
      </c>
      <c r="BN56" s="65" t="e">
        <f t="shared" ca="1" si="215"/>
        <v>#REF!</v>
      </c>
      <c r="BO56" s="65" t="e">
        <f t="shared" ca="1" si="215"/>
        <v>#REF!</v>
      </c>
      <c r="BP56" s="89">
        <v>20</v>
      </c>
      <c r="BQ56" s="46">
        <f t="shared" ca="1" si="137"/>
        <v>0</v>
      </c>
      <c r="BR56" s="54">
        <f t="shared" ca="1" si="138"/>
        <v>0</v>
      </c>
      <c r="BS56" s="54">
        <f t="shared" ca="1" si="139"/>
        <v>0</v>
      </c>
      <c r="BT56" s="54">
        <f t="shared" ca="1" si="140"/>
        <v>0</v>
      </c>
      <c r="BU56" s="54">
        <f t="shared" ca="1" si="141"/>
        <v>0</v>
      </c>
      <c r="BV56" s="54">
        <f t="shared" ca="1" si="142"/>
        <v>0</v>
      </c>
      <c r="BW56" s="92">
        <f t="shared" ca="1" si="143"/>
        <v>0</v>
      </c>
      <c r="BX56" s="91">
        <f t="shared" ca="1" si="144"/>
        <v>0</v>
      </c>
      <c r="BY56" s="54">
        <f t="shared" ca="1" si="145"/>
        <v>0</v>
      </c>
      <c r="BZ56" s="54">
        <f t="shared" ca="1" si="146"/>
        <v>0</v>
      </c>
      <c r="CA56" s="54">
        <f t="shared" ca="1" si="147"/>
        <v>0</v>
      </c>
      <c r="CB56" s="54">
        <f t="shared" ca="1" si="148"/>
        <v>0</v>
      </c>
      <c r="CC56" s="54">
        <f t="shared" ca="1" si="149"/>
        <v>0</v>
      </c>
      <c r="CD56" s="93">
        <f t="shared" ca="1" si="150"/>
        <v>0</v>
      </c>
      <c r="CE56" s="91" t="e">
        <f t="shared" ca="1" si="151"/>
        <v>#REF!</v>
      </c>
      <c r="CF56" s="46" t="e">
        <f t="shared" ca="1" si="152"/>
        <v>#REF!</v>
      </c>
      <c r="CG56" s="46" t="e">
        <f t="shared" ca="1" si="75"/>
        <v>#REF!</v>
      </c>
      <c r="CH56" s="46" t="e">
        <f t="shared" ca="1" si="153"/>
        <v>#REF!</v>
      </c>
      <c r="CI56" s="46" t="e">
        <f t="shared" ca="1" si="154"/>
        <v>#REF!</v>
      </c>
      <c r="CJ56" s="46" t="e">
        <f t="shared" ca="1" si="155"/>
        <v>#REF!</v>
      </c>
      <c r="CK56" s="46" t="e">
        <f t="shared" ca="1" si="156"/>
        <v>#REF!</v>
      </c>
      <c r="CL56" s="88" t="e">
        <f t="shared" ca="1" si="163"/>
        <v>#REF!</v>
      </c>
      <c r="CM56" s="76" t="e">
        <f t="shared" ca="1" si="164"/>
        <v>#REF!</v>
      </c>
      <c r="CN56" s="76" t="e">
        <f t="shared" ca="1" si="165"/>
        <v>#REF!</v>
      </c>
      <c r="CO56" s="76" t="e">
        <f t="shared" ca="1" si="166"/>
        <v>#REF!</v>
      </c>
      <c r="CP56" s="76" t="e">
        <f t="shared" ca="1" si="167"/>
        <v>#REF!</v>
      </c>
      <c r="CQ56" s="76" t="e">
        <f t="shared" ca="1" si="168"/>
        <v>#REF!</v>
      </c>
      <c r="CR56" s="76" t="e">
        <f t="shared" ca="1" si="169"/>
        <v>#REF!</v>
      </c>
      <c r="CS56" s="76" t="e">
        <f t="shared" ca="1" si="170"/>
        <v>#REF!</v>
      </c>
      <c r="CT56" s="76" t="e">
        <f t="shared" ca="1" si="171"/>
        <v>#REF!</v>
      </c>
      <c r="CU56" s="76" t="e">
        <f t="shared" ca="1" si="172"/>
        <v>#REF!</v>
      </c>
      <c r="CV56" s="76" t="e">
        <f t="shared" ca="1" si="173"/>
        <v>#REF!</v>
      </c>
      <c r="CW56" s="76" t="e">
        <f t="shared" ca="1" si="174"/>
        <v>#REF!</v>
      </c>
      <c r="CX56" s="76" t="e">
        <f t="shared" ca="1" si="175"/>
        <v>#REF!</v>
      </c>
      <c r="CY56" s="76" t="e">
        <f t="shared" ca="1" si="176"/>
        <v>#REF!</v>
      </c>
      <c r="CZ56" s="76" t="e">
        <f t="shared" ca="1" si="177"/>
        <v>#REF!</v>
      </c>
      <c r="DA56" s="76" t="e">
        <f t="shared" ca="1" si="178"/>
        <v>#REF!</v>
      </c>
      <c r="DB56" s="76" t="e">
        <f t="shared" ca="1" si="179"/>
        <v>#REF!</v>
      </c>
      <c r="DC56" s="76" t="e">
        <f t="shared" ca="1" si="180"/>
        <v>#REF!</v>
      </c>
      <c r="DD56" s="76" t="e">
        <f t="shared" ca="1" si="181"/>
        <v>#REF!</v>
      </c>
      <c r="DE56" s="76" t="e">
        <f t="shared" ca="1" si="182"/>
        <v>#REF!</v>
      </c>
      <c r="DF56" s="76" t="e">
        <f t="shared" ca="1" si="183"/>
        <v>#REF!</v>
      </c>
      <c r="DG56" s="76" t="e">
        <f t="shared" ca="1" si="184"/>
        <v>#REF!</v>
      </c>
      <c r="DH56" s="76" t="e">
        <f t="shared" ca="1" si="185"/>
        <v>#REF!</v>
      </c>
      <c r="DI56" s="76" t="e">
        <f t="shared" ca="1" si="186"/>
        <v>#REF!</v>
      </c>
      <c r="DJ56" s="76" t="e">
        <f t="shared" ca="1" si="187"/>
        <v>#REF!</v>
      </c>
      <c r="DK56" s="76" t="e">
        <f t="shared" ca="1" si="188"/>
        <v>#REF!</v>
      </c>
      <c r="DL56" s="76" t="e">
        <f t="shared" ca="1" si="189"/>
        <v>#REF!</v>
      </c>
      <c r="DM56" s="76" t="e">
        <f t="shared" ca="1" si="190"/>
        <v>#REF!</v>
      </c>
      <c r="DN56" s="76" t="e">
        <f t="shared" ca="1" si="191"/>
        <v>#REF!</v>
      </c>
      <c r="DO56" s="76" t="e">
        <f t="shared" ca="1" si="192"/>
        <v>#REF!</v>
      </c>
      <c r="DP56" s="76" t="e">
        <f t="shared" ca="1" si="193"/>
        <v>#REF!</v>
      </c>
      <c r="DQ56" s="76" t="e">
        <f t="shared" ca="1" si="194"/>
        <v>#REF!</v>
      </c>
      <c r="DR56" s="76" t="e">
        <f t="shared" ca="1" si="195"/>
        <v>#REF!</v>
      </c>
      <c r="DS56" s="76" t="e">
        <f t="shared" ca="1" si="196"/>
        <v>#REF!</v>
      </c>
      <c r="DT56" s="76" t="e">
        <f t="shared" ca="1" si="197"/>
        <v>#REF!</v>
      </c>
      <c r="DU56" s="76" t="e">
        <f t="shared" ca="1" si="198"/>
        <v>#REF!</v>
      </c>
      <c r="DV56" s="76" t="e">
        <f t="shared" ca="1" si="199"/>
        <v>#REF!</v>
      </c>
      <c r="DW56" s="76" t="e">
        <f t="shared" ca="1" si="200"/>
        <v>#REF!</v>
      </c>
      <c r="DX56" s="76" t="e">
        <f t="shared" ca="1" si="201"/>
        <v>#REF!</v>
      </c>
      <c r="DY56" s="76" t="e">
        <f t="shared" ca="1" si="202"/>
        <v>#REF!</v>
      </c>
      <c r="DZ56" s="76" t="e">
        <f t="shared" ca="1" si="203"/>
        <v>#REF!</v>
      </c>
      <c r="EA56" s="76" t="e">
        <f t="shared" ca="1" si="204"/>
        <v>#REF!</v>
      </c>
      <c r="EB56" s="76" t="e">
        <f t="shared" ca="1" si="205"/>
        <v>#REF!</v>
      </c>
      <c r="EC56" s="76" t="e">
        <f t="shared" ca="1" si="214"/>
        <v>#REF!</v>
      </c>
      <c r="ED56" s="76" t="e">
        <f t="shared" ca="1" si="206"/>
        <v>#REF!</v>
      </c>
      <c r="EE56" s="76" t="e">
        <f t="shared" ca="1" si="207"/>
        <v>#REF!</v>
      </c>
      <c r="EF56" s="76" t="e">
        <f t="shared" ca="1" si="208"/>
        <v>#REF!</v>
      </c>
      <c r="EG56" s="76" t="e">
        <f t="shared" ca="1" si="209"/>
        <v>#REF!</v>
      </c>
      <c r="EH56" s="76" t="e">
        <f t="shared" ca="1" si="210"/>
        <v>#REF!</v>
      </c>
      <c r="EI56" s="76" t="e">
        <f t="shared" ca="1" si="211"/>
        <v>#REF!</v>
      </c>
      <c r="EJ56" s="76" t="e">
        <f t="shared" ca="1" si="212"/>
        <v>#REF!</v>
      </c>
      <c r="EK56" s="76" t="e">
        <f t="shared" ca="1" si="213"/>
        <v>#REF!</v>
      </c>
    </row>
    <row r="57" spans="1:141" hidden="1" x14ac:dyDescent="0.25">
      <c r="A57" s="46" t="str">
        <f>Графики!A35</f>
        <v>П11.01.01 Монтажник РЭАиП(2013)9 кл., очная</v>
      </c>
      <c r="B57" s="46" t="s">
        <v>320</v>
      </c>
      <c r="C57" s="46" t="s">
        <v>211</v>
      </c>
      <c r="D57" s="64" t="e">
        <f t="shared" ca="1" si="72"/>
        <v>#REF!</v>
      </c>
      <c r="E57" s="46">
        <v>3</v>
      </c>
      <c r="F57" s="72" t="s">
        <v>283</v>
      </c>
      <c r="G57" s="65" t="e">
        <f t="shared" ca="1" si="218"/>
        <v>#REF!</v>
      </c>
      <c r="H57" s="65" t="e">
        <f t="shared" ca="1" si="218"/>
        <v>#REF!</v>
      </c>
      <c r="I57" s="65" t="e">
        <f t="shared" ca="1" si="218"/>
        <v>#REF!</v>
      </c>
      <c r="J57" s="65" t="e">
        <f t="shared" ca="1" si="218"/>
        <v>#REF!</v>
      </c>
      <c r="K57" s="65" t="e">
        <f t="shared" ca="1" si="218"/>
        <v>#REF!</v>
      </c>
      <c r="L57" s="65" t="e">
        <f t="shared" ca="1" si="218"/>
        <v>#REF!</v>
      </c>
      <c r="M57" s="65" t="e">
        <f t="shared" ca="1" si="218"/>
        <v>#REF!</v>
      </c>
      <c r="N57" s="65" t="e">
        <f t="shared" ca="1" si="218"/>
        <v>#REF!</v>
      </c>
      <c r="O57" s="65" t="e">
        <f t="shared" ca="1" si="218"/>
        <v>#REF!</v>
      </c>
      <c r="P57" s="65" t="e">
        <f t="shared" ca="1" si="218"/>
        <v>#REF!</v>
      </c>
      <c r="Q57" s="65" t="e">
        <f t="shared" ca="1" si="218"/>
        <v>#REF!</v>
      </c>
      <c r="R57" s="65" t="e">
        <f t="shared" ca="1" si="218"/>
        <v>#REF!</v>
      </c>
      <c r="S57" s="65" t="e">
        <f t="shared" ca="1" si="218"/>
        <v>#REF!</v>
      </c>
      <c r="T57" s="65" t="e">
        <f t="shared" ca="1" si="218"/>
        <v>#REF!</v>
      </c>
      <c r="U57" s="65" t="e">
        <f t="shared" ca="1" si="218"/>
        <v>#REF!</v>
      </c>
      <c r="V57" s="65" t="e">
        <f t="shared" ca="1" si="218"/>
        <v>#REF!</v>
      </c>
      <c r="W57" s="65" t="e">
        <f t="shared" ca="1" si="216"/>
        <v>#REF!</v>
      </c>
      <c r="X57" s="65" t="e">
        <f t="shared" ca="1" si="216"/>
        <v>#REF!</v>
      </c>
      <c r="Y57" s="65" t="e">
        <f t="shared" ca="1" si="216"/>
        <v>#REF!</v>
      </c>
      <c r="Z57" s="65" t="e">
        <f t="shared" ca="1" si="216"/>
        <v>#REF!</v>
      </c>
      <c r="AA57" s="65" t="e">
        <f t="shared" ca="1" si="216"/>
        <v>#REF!</v>
      </c>
      <c r="AB57" s="65" t="e">
        <f t="shared" ca="1" si="216"/>
        <v>#REF!</v>
      </c>
      <c r="AC57" s="65" t="e">
        <f t="shared" ca="1" si="216"/>
        <v>#REF!</v>
      </c>
      <c r="AD57" s="65" t="e">
        <f t="shared" ca="1" si="216"/>
        <v>#REF!</v>
      </c>
      <c r="AE57" s="65" t="e">
        <f t="shared" ca="1" si="216"/>
        <v>#REF!</v>
      </c>
      <c r="AF57" s="65" t="e">
        <f t="shared" ca="1" si="216"/>
        <v>#REF!</v>
      </c>
      <c r="AG57" s="65" t="e">
        <f t="shared" ca="1" si="216"/>
        <v>#REF!</v>
      </c>
      <c r="AH57" s="65" t="e">
        <f t="shared" ca="1" si="216"/>
        <v>#REF!</v>
      </c>
      <c r="AI57" s="65" t="e">
        <f t="shared" ca="1" si="216"/>
        <v>#REF!</v>
      </c>
      <c r="AJ57" s="65" t="e">
        <f t="shared" ca="1" si="216"/>
        <v>#REF!</v>
      </c>
      <c r="AK57" s="65" t="e">
        <f t="shared" ca="1" si="216"/>
        <v>#REF!</v>
      </c>
      <c r="AL57" s="65" t="e">
        <f t="shared" ca="1" si="217"/>
        <v>#REF!</v>
      </c>
      <c r="AM57" s="65" t="e">
        <f t="shared" ca="1" si="217"/>
        <v>#REF!</v>
      </c>
      <c r="AN57" s="65" t="e">
        <f t="shared" ca="1" si="217"/>
        <v>#REF!</v>
      </c>
      <c r="AO57" s="65" t="e">
        <f t="shared" ca="1" si="217"/>
        <v>#REF!</v>
      </c>
      <c r="AP57" s="65" t="e">
        <f t="shared" ca="1" si="217"/>
        <v>#REF!</v>
      </c>
      <c r="AQ57" s="65" t="e">
        <f t="shared" ca="1" si="217"/>
        <v>#REF!</v>
      </c>
      <c r="AR57" s="65" t="e">
        <f t="shared" ca="1" si="217"/>
        <v>#REF!</v>
      </c>
      <c r="AS57" s="65" t="e">
        <f t="shared" ca="1" si="217"/>
        <v>#REF!</v>
      </c>
      <c r="AT57" s="65" t="e">
        <f t="shared" ca="1" si="217"/>
        <v>#REF!</v>
      </c>
      <c r="AU57" s="65" t="e">
        <f t="shared" ca="1" si="217"/>
        <v>#REF!</v>
      </c>
      <c r="AV57" s="65" t="e">
        <f t="shared" ca="1" si="217"/>
        <v>#REF!</v>
      </c>
      <c r="AW57" s="65" t="e">
        <f t="shared" ca="1" si="217"/>
        <v>#REF!</v>
      </c>
      <c r="AX57" s="65" t="e">
        <f t="shared" ca="1" si="217"/>
        <v>#REF!</v>
      </c>
      <c r="AY57" s="65" t="e">
        <f t="shared" ca="1" si="217"/>
        <v>#REF!</v>
      </c>
      <c r="AZ57" s="65" t="e">
        <f t="shared" ca="1" si="217"/>
        <v>#REF!</v>
      </c>
      <c r="BA57" s="65" t="e">
        <f t="shared" ca="1" si="217"/>
        <v>#REF!</v>
      </c>
      <c r="BB57" s="65" t="e">
        <f t="shared" ca="1" si="215"/>
        <v>#REF!</v>
      </c>
      <c r="BC57" s="65" t="e">
        <f t="shared" ca="1" si="215"/>
        <v>#REF!</v>
      </c>
      <c r="BD57" s="65" t="e">
        <f t="shared" ca="1" si="215"/>
        <v>#REF!</v>
      </c>
      <c r="BE57" s="65" t="e">
        <f t="shared" ca="1" si="215"/>
        <v>#REF!</v>
      </c>
      <c r="BF57" s="65" t="e">
        <f t="shared" ca="1" si="215"/>
        <v>#REF!</v>
      </c>
      <c r="BG57" s="65" t="e">
        <f t="shared" ca="1" si="215"/>
        <v>#REF!</v>
      </c>
      <c r="BH57" s="65" t="e">
        <f t="shared" ca="1" si="215"/>
        <v>#REF!</v>
      </c>
      <c r="BI57" s="65" t="e">
        <f t="shared" ca="1" si="215"/>
        <v>#REF!</v>
      </c>
      <c r="BJ57" s="65" t="e">
        <f t="shared" ca="1" si="215"/>
        <v>#REF!</v>
      </c>
      <c r="BK57" s="65" t="e">
        <f t="shared" ca="1" si="215"/>
        <v>#REF!</v>
      </c>
      <c r="BL57" s="65" t="e">
        <f t="shared" ca="1" si="215"/>
        <v>#REF!</v>
      </c>
      <c r="BM57" s="65" t="e">
        <f t="shared" ca="1" si="215"/>
        <v>#REF!</v>
      </c>
      <c r="BN57" s="65" t="e">
        <f t="shared" ca="1" si="215"/>
        <v>#REF!</v>
      </c>
      <c r="BO57" s="65" t="e">
        <f t="shared" ca="1" si="215"/>
        <v>#REF!</v>
      </c>
      <c r="BP57" s="89">
        <v>21</v>
      </c>
      <c r="BQ57" s="46">
        <f t="shared" ca="1" si="137"/>
        <v>0</v>
      </c>
      <c r="BR57" s="54">
        <f t="shared" ca="1" si="138"/>
        <v>0</v>
      </c>
      <c r="BS57" s="54">
        <f t="shared" ca="1" si="139"/>
        <v>0</v>
      </c>
      <c r="BT57" s="54">
        <f t="shared" ca="1" si="140"/>
        <v>0</v>
      </c>
      <c r="BU57" s="54">
        <f t="shared" ca="1" si="141"/>
        <v>0</v>
      </c>
      <c r="BV57" s="54">
        <f t="shared" ca="1" si="142"/>
        <v>0</v>
      </c>
      <c r="BW57" s="92">
        <f t="shared" ca="1" si="143"/>
        <v>0</v>
      </c>
      <c r="BX57" s="91">
        <f t="shared" ca="1" si="144"/>
        <v>0</v>
      </c>
      <c r="BY57" s="54">
        <f t="shared" ca="1" si="145"/>
        <v>0</v>
      </c>
      <c r="BZ57" s="54">
        <f t="shared" ca="1" si="146"/>
        <v>0</v>
      </c>
      <c r="CA57" s="54">
        <f t="shared" ca="1" si="147"/>
        <v>0</v>
      </c>
      <c r="CB57" s="54">
        <f t="shared" ca="1" si="148"/>
        <v>0</v>
      </c>
      <c r="CC57" s="54">
        <f t="shared" ca="1" si="149"/>
        <v>0</v>
      </c>
      <c r="CD57" s="93">
        <f t="shared" ca="1" si="150"/>
        <v>0</v>
      </c>
      <c r="CE57" s="91" t="e">
        <f t="shared" ca="1" si="151"/>
        <v>#REF!</v>
      </c>
      <c r="CF57" s="46" t="e">
        <f t="shared" ca="1" si="152"/>
        <v>#REF!</v>
      </c>
      <c r="CG57" s="46" t="e">
        <f t="shared" ca="1" si="75"/>
        <v>#REF!</v>
      </c>
      <c r="CH57" s="46" t="e">
        <f t="shared" ca="1" si="153"/>
        <v>#REF!</v>
      </c>
      <c r="CI57" s="46" t="e">
        <f t="shared" ca="1" si="154"/>
        <v>#REF!</v>
      </c>
      <c r="CJ57" s="46" t="e">
        <f t="shared" ca="1" si="155"/>
        <v>#REF!</v>
      </c>
      <c r="CK57" s="46" t="e">
        <f t="shared" ca="1" si="156"/>
        <v>#REF!</v>
      </c>
      <c r="CL57" s="88" t="e">
        <f t="shared" ca="1" si="163"/>
        <v>#REF!</v>
      </c>
      <c r="CM57" s="76" t="e">
        <f t="shared" ca="1" si="164"/>
        <v>#REF!</v>
      </c>
      <c r="CN57" s="76" t="e">
        <f t="shared" ca="1" si="165"/>
        <v>#REF!</v>
      </c>
      <c r="CO57" s="76" t="e">
        <f t="shared" ca="1" si="166"/>
        <v>#REF!</v>
      </c>
      <c r="CP57" s="76" t="e">
        <f t="shared" ca="1" si="167"/>
        <v>#REF!</v>
      </c>
      <c r="CQ57" s="76" t="e">
        <f t="shared" ca="1" si="168"/>
        <v>#REF!</v>
      </c>
      <c r="CR57" s="76" t="e">
        <f t="shared" ca="1" si="169"/>
        <v>#REF!</v>
      </c>
      <c r="CS57" s="76" t="e">
        <f t="shared" ca="1" si="170"/>
        <v>#REF!</v>
      </c>
      <c r="CT57" s="76" t="e">
        <f t="shared" ca="1" si="171"/>
        <v>#REF!</v>
      </c>
      <c r="CU57" s="76" t="e">
        <f t="shared" ca="1" si="172"/>
        <v>#REF!</v>
      </c>
      <c r="CV57" s="76" t="e">
        <f t="shared" ca="1" si="173"/>
        <v>#REF!</v>
      </c>
      <c r="CW57" s="76" t="e">
        <f t="shared" ca="1" si="174"/>
        <v>#REF!</v>
      </c>
      <c r="CX57" s="76" t="e">
        <f t="shared" ca="1" si="175"/>
        <v>#REF!</v>
      </c>
      <c r="CY57" s="76" t="e">
        <f t="shared" ca="1" si="176"/>
        <v>#REF!</v>
      </c>
      <c r="CZ57" s="76" t="e">
        <f t="shared" ca="1" si="177"/>
        <v>#REF!</v>
      </c>
      <c r="DA57" s="76" t="e">
        <f t="shared" ca="1" si="178"/>
        <v>#REF!</v>
      </c>
      <c r="DB57" s="76" t="e">
        <f t="shared" ca="1" si="179"/>
        <v>#REF!</v>
      </c>
      <c r="DC57" s="76" t="e">
        <f t="shared" ca="1" si="180"/>
        <v>#REF!</v>
      </c>
      <c r="DD57" s="76" t="e">
        <f t="shared" ca="1" si="181"/>
        <v>#REF!</v>
      </c>
      <c r="DE57" s="76" t="e">
        <f t="shared" ca="1" si="182"/>
        <v>#REF!</v>
      </c>
      <c r="DF57" s="76" t="e">
        <f t="shared" ca="1" si="183"/>
        <v>#REF!</v>
      </c>
      <c r="DG57" s="76" t="e">
        <f t="shared" ca="1" si="184"/>
        <v>#REF!</v>
      </c>
      <c r="DH57" s="76" t="e">
        <f t="shared" ca="1" si="185"/>
        <v>#REF!</v>
      </c>
      <c r="DI57" s="76" t="e">
        <f t="shared" ca="1" si="186"/>
        <v>#REF!</v>
      </c>
      <c r="DJ57" s="76" t="e">
        <f t="shared" ca="1" si="187"/>
        <v>#REF!</v>
      </c>
      <c r="DK57" s="76" t="e">
        <f t="shared" ca="1" si="188"/>
        <v>#REF!</v>
      </c>
      <c r="DL57" s="76" t="e">
        <f t="shared" ca="1" si="189"/>
        <v>#REF!</v>
      </c>
      <c r="DM57" s="76" t="e">
        <f t="shared" ca="1" si="190"/>
        <v>#REF!</v>
      </c>
      <c r="DN57" s="76" t="e">
        <f t="shared" ca="1" si="191"/>
        <v>#REF!</v>
      </c>
      <c r="DO57" s="76" t="e">
        <f t="shared" ca="1" si="192"/>
        <v>#REF!</v>
      </c>
      <c r="DP57" s="76" t="e">
        <f t="shared" ca="1" si="193"/>
        <v>#REF!</v>
      </c>
      <c r="DQ57" s="76" t="e">
        <f t="shared" ca="1" si="194"/>
        <v>#REF!</v>
      </c>
      <c r="DR57" s="76" t="e">
        <f t="shared" ca="1" si="195"/>
        <v>#REF!</v>
      </c>
      <c r="DS57" s="76" t="e">
        <f t="shared" ca="1" si="196"/>
        <v>#REF!</v>
      </c>
      <c r="DT57" s="76" t="e">
        <f t="shared" ca="1" si="197"/>
        <v>#REF!</v>
      </c>
      <c r="DU57" s="76" t="e">
        <f t="shared" ca="1" si="198"/>
        <v>#REF!</v>
      </c>
      <c r="DV57" s="76" t="e">
        <f t="shared" ca="1" si="199"/>
        <v>#REF!</v>
      </c>
      <c r="DW57" s="76" t="e">
        <f t="shared" ca="1" si="200"/>
        <v>#REF!</v>
      </c>
      <c r="DX57" s="76" t="e">
        <f t="shared" ca="1" si="201"/>
        <v>#REF!</v>
      </c>
      <c r="DY57" s="76" t="e">
        <f t="shared" ca="1" si="202"/>
        <v>#REF!</v>
      </c>
      <c r="DZ57" s="76" t="e">
        <f t="shared" ca="1" si="203"/>
        <v>#REF!</v>
      </c>
      <c r="EA57" s="76" t="e">
        <f t="shared" ca="1" si="204"/>
        <v>#REF!</v>
      </c>
      <c r="EB57" s="76" t="e">
        <f t="shared" ca="1" si="205"/>
        <v>#REF!</v>
      </c>
      <c r="EC57" s="76" t="e">
        <f t="shared" ca="1" si="214"/>
        <v>#REF!</v>
      </c>
      <c r="ED57" s="76" t="e">
        <f t="shared" ca="1" si="206"/>
        <v>#REF!</v>
      </c>
      <c r="EE57" s="76" t="e">
        <f t="shared" ca="1" si="207"/>
        <v>#REF!</v>
      </c>
      <c r="EF57" s="76" t="e">
        <f t="shared" ca="1" si="208"/>
        <v>#REF!</v>
      </c>
      <c r="EG57" s="76" t="e">
        <f t="shared" ca="1" si="209"/>
        <v>#REF!</v>
      </c>
      <c r="EH57" s="76" t="e">
        <f t="shared" ca="1" si="210"/>
        <v>#REF!</v>
      </c>
      <c r="EI57" s="76" t="e">
        <f t="shared" ca="1" si="211"/>
        <v>#REF!</v>
      </c>
      <c r="EJ57" s="76" t="e">
        <f t="shared" ca="1" si="212"/>
        <v>#REF!</v>
      </c>
      <c r="EK57" s="76" t="e">
        <f t="shared" ca="1" si="213"/>
        <v>#REF!</v>
      </c>
    </row>
    <row r="58" spans="1:141" hidden="1" x14ac:dyDescent="0.25">
      <c r="A58" s="46" t="str">
        <f>Графики!A37</f>
        <v>П15.01.05 Сварщик (ЭГСР)(2013)9 кл., очная-21</v>
      </c>
      <c r="B58" s="46" t="s">
        <v>320</v>
      </c>
      <c r="C58" s="46" t="s">
        <v>211</v>
      </c>
      <c r="D58" s="64" t="e">
        <f t="shared" ca="1" si="72"/>
        <v>#REF!</v>
      </c>
      <c r="E58" s="46">
        <v>3</v>
      </c>
      <c r="F58" s="72" t="s">
        <v>293</v>
      </c>
      <c r="G58" s="65" t="e">
        <f t="shared" ca="1" si="218"/>
        <v>#REF!</v>
      </c>
      <c r="H58" s="65" t="e">
        <f t="shared" ca="1" si="218"/>
        <v>#REF!</v>
      </c>
      <c r="I58" s="65" t="e">
        <f t="shared" ca="1" si="218"/>
        <v>#REF!</v>
      </c>
      <c r="J58" s="65" t="e">
        <f t="shared" ca="1" si="218"/>
        <v>#REF!</v>
      </c>
      <c r="K58" s="65" t="e">
        <f t="shared" ca="1" si="218"/>
        <v>#REF!</v>
      </c>
      <c r="L58" s="65" t="e">
        <f t="shared" ca="1" si="218"/>
        <v>#REF!</v>
      </c>
      <c r="M58" s="65" t="e">
        <f t="shared" ca="1" si="218"/>
        <v>#REF!</v>
      </c>
      <c r="N58" s="65" t="e">
        <f t="shared" ca="1" si="218"/>
        <v>#REF!</v>
      </c>
      <c r="O58" s="65" t="e">
        <f t="shared" ca="1" si="218"/>
        <v>#REF!</v>
      </c>
      <c r="P58" s="65" t="e">
        <f t="shared" ca="1" si="218"/>
        <v>#REF!</v>
      </c>
      <c r="Q58" s="65" t="e">
        <f t="shared" ca="1" si="218"/>
        <v>#REF!</v>
      </c>
      <c r="R58" s="65" t="e">
        <f t="shared" ca="1" si="218"/>
        <v>#REF!</v>
      </c>
      <c r="S58" s="65" t="e">
        <f t="shared" ca="1" si="218"/>
        <v>#REF!</v>
      </c>
      <c r="T58" s="65" t="e">
        <f t="shared" ca="1" si="218"/>
        <v>#REF!</v>
      </c>
      <c r="U58" s="65" t="e">
        <f t="shared" ca="1" si="218"/>
        <v>#REF!</v>
      </c>
      <c r="V58" s="65" t="e">
        <f t="shared" ca="1" si="218"/>
        <v>#REF!</v>
      </c>
      <c r="W58" s="65" t="e">
        <f t="shared" ca="1" si="216"/>
        <v>#REF!</v>
      </c>
      <c r="X58" s="65" t="e">
        <f t="shared" ca="1" si="216"/>
        <v>#REF!</v>
      </c>
      <c r="Y58" s="65" t="e">
        <f t="shared" ca="1" si="216"/>
        <v>#REF!</v>
      </c>
      <c r="Z58" s="65" t="e">
        <f t="shared" ca="1" si="216"/>
        <v>#REF!</v>
      </c>
      <c r="AA58" s="65" t="e">
        <f t="shared" ca="1" si="216"/>
        <v>#REF!</v>
      </c>
      <c r="AB58" s="65" t="e">
        <f t="shared" ca="1" si="216"/>
        <v>#REF!</v>
      </c>
      <c r="AC58" s="65" t="e">
        <f t="shared" ca="1" si="216"/>
        <v>#REF!</v>
      </c>
      <c r="AD58" s="65" t="e">
        <f t="shared" ca="1" si="216"/>
        <v>#REF!</v>
      </c>
      <c r="AE58" s="65" t="e">
        <f t="shared" ca="1" si="216"/>
        <v>#REF!</v>
      </c>
      <c r="AF58" s="65" t="e">
        <f t="shared" ca="1" si="216"/>
        <v>#REF!</v>
      </c>
      <c r="AG58" s="65" t="e">
        <f t="shared" ca="1" si="216"/>
        <v>#REF!</v>
      </c>
      <c r="AH58" s="65" t="e">
        <f t="shared" ca="1" si="216"/>
        <v>#REF!</v>
      </c>
      <c r="AI58" s="65" t="e">
        <f t="shared" ca="1" si="216"/>
        <v>#REF!</v>
      </c>
      <c r="AJ58" s="65" t="e">
        <f t="shared" ca="1" si="216"/>
        <v>#REF!</v>
      </c>
      <c r="AK58" s="65" t="e">
        <f t="shared" ca="1" si="216"/>
        <v>#REF!</v>
      </c>
      <c r="AL58" s="65" t="e">
        <f t="shared" ca="1" si="217"/>
        <v>#REF!</v>
      </c>
      <c r="AM58" s="65" t="e">
        <f t="shared" ca="1" si="217"/>
        <v>#REF!</v>
      </c>
      <c r="AN58" s="65" t="e">
        <f t="shared" ca="1" si="217"/>
        <v>#REF!</v>
      </c>
      <c r="AO58" s="65" t="e">
        <f t="shared" ca="1" si="217"/>
        <v>#REF!</v>
      </c>
      <c r="AP58" s="65" t="e">
        <f t="shared" ca="1" si="217"/>
        <v>#REF!</v>
      </c>
      <c r="AQ58" s="65" t="e">
        <f t="shared" ca="1" si="217"/>
        <v>#REF!</v>
      </c>
      <c r="AR58" s="65" t="e">
        <f t="shared" ca="1" si="217"/>
        <v>#REF!</v>
      </c>
      <c r="AS58" s="65" t="e">
        <f t="shared" ca="1" si="217"/>
        <v>#REF!</v>
      </c>
      <c r="AT58" s="65" t="e">
        <f t="shared" ca="1" si="217"/>
        <v>#REF!</v>
      </c>
      <c r="AU58" s="65" t="e">
        <f t="shared" ca="1" si="217"/>
        <v>#REF!</v>
      </c>
      <c r="AV58" s="65" t="e">
        <f t="shared" ca="1" si="217"/>
        <v>#REF!</v>
      </c>
      <c r="AW58" s="65" t="e">
        <f t="shared" ca="1" si="217"/>
        <v>#REF!</v>
      </c>
      <c r="AX58" s="65" t="e">
        <f t="shared" ca="1" si="217"/>
        <v>#REF!</v>
      </c>
      <c r="AY58" s="65" t="e">
        <f t="shared" ca="1" si="217"/>
        <v>#REF!</v>
      </c>
      <c r="AZ58" s="65" t="e">
        <f t="shared" ca="1" si="217"/>
        <v>#REF!</v>
      </c>
      <c r="BA58" s="65" t="e">
        <f t="shared" ca="1" si="217"/>
        <v>#REF!</v>
      </c>
      <c r="BB58" s="65" t="e">
        <f t="shared" ca="1" si="215"/>
        <v>#REF!</v>
      </c>
      <c r="BC58" s="65" t="e">
        <f t="shared" ca="1" si="215"/>
        <v>#REF!</v>
      </c>
      <c r="BD58" s="65" t="e">
        <f t="shared" ca="1" si="215"/>
        <v>#REF!</v>
      </c>
      <c r="BE58" s="65" t="e">
        <f t="shared" ca="1" si="215"/>
        <v>#REF!</v>
      </c>
      <c r="BF58" s="65" t="e">
        <f t="shared" ca="1" si="215"/>
        <v>#REF!</v>
      </c>
      <c r="BG58" s="65" t="e">
        <f t="shared" ca="1" si="215"/>
        <v>#REF!</v>
      </c>
      <c r="BH58" s="65" t="e">
        <f t="shared" ca="1" si="215"/>
        <v>#REF!</v>
      </c>
      <c r="BI58" s="65" t="e">
        <f t="shared" ca="1" si="215"/>
        <v>#REF!</v>
      </c>
      <c r="BJ58" s="65" t="e">
        <f t="shared" ca="1" si="215"/>
        <v>#REF!</v>
      </c>
      <c r="BK58" s="65" t="e">
        <f t="shared" ca="1" si="215"/>
        <v>#REF!</v>
      </c>
      <c r="BL58" s="65" t="e">
        <f t="shared" ca="1" si="215"/>
        <v>#REF!</v>
      </c>
      <c r="BM58" s="65" t="e">
        <f t="shared" ca="1" si="215"/>
        <v>#REF!</v>
      </c>
      <c r="BN58" s="65" t="e">
        <f t="shared" ca="1" si="215"/>
        <v>#REF!</v>
      </c>
      <c r="BO58" s="65" t="e">
        <f t="shared" ca="1" si="215"/>
        <v>#REF!</v>
      </c>
      <c r="BP58" s="89">
        <v>20</v>
      </c>
      <c r="BQ58" s="46">
        <f t="shared" ca="1" si="137"/>
        <v>0</v>
      </c>
      <c r="BR58" s="54">
        <f t="shared" ca="1" si="138"/>
        <v>0</v>
      </c>
      <c r="BS58" s="54">
        <f t="shared" ca="1" si="139"/>
        <v>0</v>
      </c>
      <c r="BT58" s="54">
        <f t="shared" ca="1" si="140"/>
        <v>0</v>
      </c>
      <c r="BU58" s="54">
        <f t="shared" ca="1" si="141"/>
        <v>0</v>
      </c>
      <c r="BV58" s="54">
        <f t="shared" ca="1" si="142"/>
        <v>0</v>
      </c>
      <c r="BW58" s="92">
        <f t="shared" ca="1" si="143"/>
        <v>0</v>
      </c>
      <c r="BX58" s="91">
        <f t="shared" ca="1" si="144"/>
        <v>0</v>
      </c>
      <c r="BY58" s="54">
        <f t="shared" ca="1" si="145"/>
        <v>0</v>
      </c>
      <c r="BZ58" s="54">
        <f t="shared" ca="1" si="146"/>
        <v>0</v>
      </c>
      <c r="CA58" s="54">
        <f t="shared" ca="1" si="147"/>
        <v>0</v>
      </c>
      <c r="CB58" s="54">
        <f t="shared" ca="1" si="148"/>
        <v>0</v>
      </c>
      <c r="CC58" s="54">
        <f t="shared" ca="1" si="149"/>
        <v>0</v>
      </c>
      <c r="CD58" s="93">
        <f t="shared" ca="1" si="150"/>
        <v>0</v>
      </c>
      <c r="CE58" s="91" t="e">
        <f t="shared" ca="1" si="151"/>
        <v>#REF!</v>
      </c>
      <c r="CF58" s="46" t="e">
        <f t="shared" ca="1" si="152"/>
        <v>#REF!</v>
      </c>
      <c r="CG58" s="46" t="e">
        <f t="shared" ca="1" si="75"/>
        <v>#REF!</v>
      </c>
      <c r="CH58" s="46" t="e">
        <f t="shared" ca="1" si="153"/>
        <v>#REF!</v>
      </c>
      <c r="CI58" s="46" t="e">
        <f t="shared" ca="1" si="154"/>
        <v>#REF!</v>
      </c>
      <c r="CJ58" s="46" t="e">
        <f t="shared" ca="1" si="155"/>
        <v>#REF!</v>
      </c>
      <c r="CK58" s="46" t="e">
        <f t="shared" ca="1" si="156"/>
        <v>#REF!</v>
      </c>
      <c r="CL58" s="88" t="e">
        <f t="shared" ca="1" si="163"/>
        <v>#REF!</v>
      </c>
      <c r="CM58" s="76" t="e">
        <f t="shared" ca="1" si="164"/>
        <v>#REF!</v>
      </c>
      <c r="CN58" s="76" t="e">
        <f t="shared" ca="1" si="165"/>
        <v>#REF!</v>
      </c>
      <c r="CO58" s="76" t="e">
        <f t="shared" ca="1" si="166"/>
        <v>#REF!</v>
      </c>
      <c r="CP58" s="76" t="e">
        <f t="shared" ca="1" si="167"/>
        <v>#REF!</v>
      </c>
      <c r="CQ58" s="76" t="e">
        <f t="shared" ca="1" si="168"/>
        <v>#REF!</v>
      </c>
      <c r="CR58" s="76" t="e">
        <f t="shared" ca="1" si="169"/>
        <v>#REF!</v>
      </c>
      <c r="CS58" s="76" t="e">
        <f t="shared" ca="1" si="170"/>
        <v>#REF!</v>
      </c>
      <c r="CT58" s="76" t="e">
        <f t="shared" ca="1" si="171"/>
        <v>#REF!</v>
      </c>
      <c r="CU58" s="76" t="e">
        <f t="shared" ca="1" si="172"/>
        <v>#REF!</v>
      </c>
      <c r="CV58" s="76" t="e">
        <f t="shared" ca="1" si="173"/>
        <v>#REF!</v>
      </c>
      <c r="CW58" s="76" t="e">
        <f t="shared" ca="1" si="174"/>
        <v>#REF!</v>
      </c>
      <c r="CX58" s="76" t="e">
        <f t="shared" ca="1" si="175"/>
        <v>#REF!</v>
      </c>
      <c r="CY58" s="76" t="e">
        <f t="shared" ca="1" si="176"/>
        <v>#REF!</v>
      </c>
      <c r="CZ58" s="76" t="e">
        <f t="shared" ca="1" si="177"/>
        <v>#REF!</v>
      </c>
      <c r="DA58" s="76" t="e">
        <f t="shared" ca="1" si="178"/>
        <v>#REF!</v>
      </c>
      <c r="DB58" s="76" t="e">
        <f t="shared" ca="1" si="179"/>
        <v>#REF!</v>
      </c>
      <c r="DC58" s="76" t="e">
        <f t="shared" ca="1" si="180"/>
        <v>#REF!</v>
      </c>
      <c r="DD58" s="76" t="e">
        <f t="shared" ca="1" si="181"/>
        <v>#REF!</v>
      </c>
      <c r="DE58" s="76" t="e">
        <f t="shared" ca="1" si="182"/>
        <v>#REF!</v>
      </c>
      <c r="DF58" s="76" t="e">
        <f t="shared" ca="1" si="183"/>
        <v>#REF!</v>
      </c>
      <c r="DG58" s="76" t="e">
        <f t="shared" ca="1" si="184"/>
        <v>#REF!</v>
      </c>
      <c r="DH58" s="76" t="e">
        <f t="shared" ca="1" si="185"/>
        <v>#REF!</v>
      </c>
      <c r="DI58" s="76" t="e">
        <f t="shared" ca="1" si="186"/>
        <v>#REF!</v>
      </c>
      <c r="DJ58" s="76" t="e">
        <f t="shared" ca="1" si="187"/>
        <v>#REF!</v>
      </c>
      <c r="DK58" s="76" t="e">
        <f t="shared" ca="1" si="188"/>
        <v>#REF!</v>
      </c>
      <c r="DL58" s="76" t="e">
        <f t="shared" ca="1" si="189"/>
        <v>#REF!</v>
      </c>
      <c r="DM58" s="76" t="e">
        <f t="shared" ca="1" si="190"/>
        <v>#REF!</v>
      </c>
      <c r="DN58" s="76" t="e">
        <f t="shared" ca="1" si="191"/>
        <v>#REF!</v>
      </c>
      <c r="DO58" s="76" t="e">
        <f t="shared" ca="1" si="192"/>
        <v>#REF!</v>
      </c>
      <c r="DP58" s="76" t="e">
        <f t="shared" ca="1" si="193"/>
        <v>#REF!</v>
      </c>
      <c r="DQ58" s="76" t="e">
        <f t="shared" ca="1" si="194"/>
        <v>#REF!</v>
      </c>
      <c r="DR58" s="76" t="e">
        <f t="shared" ca="1" si="195"/>
        <v>#REF!</v>
      </c>
      <c r="DS58" s="76" t="e">
        <f t="shared" ca="1" si="196"/>
        <v>#REF!</v>
      </c>
      <c r="DT58" s="76" t="e">
        <f t="shared" ca="1" si="197"/>
        <v>#REF!</v>
      </c>
      <c r="DU58" s="76" t="e">
        <f t="shared" ca="1" si="198"/>
        <v>#REF!</v>
      </c>
      <c r="DV58" s="76" t="e">
        <f t="shared" ca="1" si="199"/>
        <v>#REF!</v>
      </c>
      <c r="DW58" s="76" t="e">
        <f t="shared" ca="1" si="200"/>
        <v>#REF!</v>
      </c>
      <c r="DX58" s="76" t="e">
        <f t="shared" ca="1" si="201"/>
        <v>#REF!</v>
      </c>
      <c r="DY58" s="76" t="e">
        <f t="shared" ca="1" si="202"/>
        <v>#REF!</v>
      </c>
      <c r="DZ58" s="76" t="e">
        <f t="shared" ca="1" si="203"/>
        <v>#REF!</v>
      </c>
      <c r="EA58" s="76" t="e">
        <f t="shared" ca="1" si="204"/>
        <v>#REF!</v>
      </c>
      <c r="EB58" s="76" t="e">
        <f t="shared" ca="1" si="205"/>
        <v>#REF!</v>
      </c>
      <c r="EC58" s="76" t="e">
        <f t="shared" ca="1" si="214"/>
        <v>#REF!</v>
      </c>
      <c r="ED58" s="76" t="e">
        <f t="shared" ca="1" si="206"/>
        <v>#REF!</v>
      </c>
      <c r="EE58" s="76" t="e">
        <f t="shared" ca="1" si="207"/>
        <v>#REF!</v>
      </c>
      <c r="EF58" s="76" t="e">
        <f t="shared" ca="1" si="208"/>
        <v>#REF!</v>
      </c>
      <c r="EG58" s="76" t="e">
        <f t="shared" ca="1" si="209"/>
        <v>#REF!</v>
      </c>
      <c r="EH58" s="76" t="e">
        <f t="shared" ca="1" si="210"/>
        <v>#REF!</v>
      </c>
      <c r="EI58" s="76" t="e">
        <f t="shared" ca="1" si="211"/>
        <v>#REF!</v>
      </c>
      <c r="EJ58" s="76" t="e">
        <f t="shared" ca="1" si="212"/>
        <v>#REF!</v>
      </c>
      <c r="EK58" s="76" t="e">
        <f t="shared" ca="1" si="213"/>
        <v>#REF!</v>
      </c>
    </row>
    <row r="59" spans="1:141" hidden="1" x14ac:dyDescent="0.25">
      <c r="A59" s="46" t="str">
        <f>Графики!A39</f>
        <v>П15.01.25 Станочник (МО)(2013)9 кл., очная</v>
      </c>
      <c r="B59" s="46" t="s">
        <v>320</v>
      </c>
      <c r="C59" s="46" t="s">
        <v>211</v>
      </c>
      <c r="D59" s="64" t="e">
        <f t="shared" ca="1" si="72"/>
        <v>#REF!</v>
      </c>
      <c r="E59" s="46">
        <v>3</v>
      </c>
      <c r="F59" s="72" t="s">
        <v>296</v>
      </c>
      <c r="G59" s="65" t="e">
        <f t="shared" ca="1" si="218"/>
        <v>#REF!</v>
      </c>
      <c r="H59" s="65" t="e">
        <f t="shared" ca="1" si="218"/>
        <v>#REF!</v>
      </c>
      <c r="I59" s="65" t="e">
        <f t="shared" ca="1" si="218"/>
        <v>#REF!</v>
      </c>
      <c r="J59" s="65" t="e">
        <f t="shared" ca="1" si="218"/>
        <v>#REF!</v>
      </c>
      <c r="K59" s="65" t="e">
        <f t="shared" ca="1" si="218"/>
        <v>#REF!</v>
      </c>
      <c r="L59" s="65" t="e">
        <f t="shared" ca="1" si="218"/>
        <v>#REF!</v>
      </c>
      <c r="M59" s="65" t="e">
        <f t="shared" ca="1" si="218"/>
        <v>#REF!</v>
      </c>
      <c r="N59" s="65" t="e">
        <f t="shared" ca="1" si="218"/>
        <v>#REF!</v>
      </c>
      <c r="O59" s="65" t="e">
        <f t="shared" ca="1" si="218"/>
        <v>#REF!</v>
      </c>
      <c r="P59" s="65" t="e">
        <f t="shared" ca="1" si="218"/>
        <v>#REF!</v>
      </c>
      <c r="Q59" s="65" t="e">
        <f t="shared" ca="1" si="218"/>
        <v>#REF!</v>
      </c>
      <c r="R59" s="65" t="e">
        <f t="shared" ca="1" si="218"/>
        <v>#REF!</v>
      </c>
      <c r="S59" s="65" t="e">
        <f t="shared" ca="1" si="218"/>
        <v>#REF!</v>
      </c>
      <c r="T59" s="65" t="e">
        <f t="shared" ca="1" si="218"/>
        <v>#REF!</v>
      </c>
      <c r="U59" s="65" t="e">
        <f t="shared" ca="1" si="218"/>
        <v>#REF!</v>
      </c>
      <c r="V59" s="65" t="e">
        <f t="shared" ca="1" si="218"/>
        <v>#REF!</v>
      </c>
      <c r="W59" s="65" t="e">
        <f t="shared" ca="1" si="216"/>
        <v>#REF!</v>
      </c>
      <c r="X59" s="65" t="e">
        <f t="shared" ca="1" si="216"/>
        <v>#REF!</v>
      </c>
      <c r="Y59" s="65" t="e">
        <f t="shared" ca="1" si="216"/>
        <v>#REF!</v>
      </c>
      <c r="Z59" s="65" t="e">
        <f t="shared" ca="1" si="216"/>
        <v>#REF!</v>
      </c>
      <c r="AA59" s="65" t="e">
        <f t="shared" ca="1" si="216"/>
        <v>#REF!</v>
      </c>
      <c r="AB59" s="65" t="e">
        <f t="shared" ca="1" si="216"/>
        <v>#REF!</v>
      </c>
      <c r="AC59" s="65" t="e">
        <f t="shared" ca="1" si="216"/>
        <v>#REF!</v>
      </c>
      <c r="AD59" s="65" t="e">
        <f t="shared" ca="1" si="216"/>
        <v>#REF!</v>
      </c>
      <c r="AE59" s="65" t="e">
        <f t="shared" ca="1" si="216"/>
        <v>#REF!</v>
      </c>
      <c r="AF59" s="65" t="e">
        <f t="shared" ca="1" si="216"/>
        <v>#REF!</v>
      </c>
      <c r="AG59" s="65" t="e">
        <f t="shared" ca="1" si="216"/>
        <v>#REF!</v>
      </c>
      <c r="AH59" s="65" t="e">
        <f t="shared" ca="1" si="216"/>
        <v>#REF!</v>
      </c>
      <c r="AI59" s="65" t="e">
        <f t="shared" ca="1" si="216"/>
        <v>#REF!</v>
      </c>
      <c r="AJ59" s="65" t="e">
        <f t="shared" ca="1" si="216"/>
        <v>#REF!</v>
      </c>
      <c r="AK59" s="65" t="e">
        <f t="shared" ca="1" si="216"/>
        <v>#REF!</v>
      </c>
      <c r="AL59" s="65" t="e">
        <f t="shared" ca="1" si="217"/>
        <v>#REF!</v>
      </c>
      <c r="AM59" s="65" t="e">
        <f t="shared" ca="1" si="217"/>
        <v>#REF!</v>
      </c>
      <c r="AN59" s="65" t="e">
        <f t="shared" ca="1" si="217"/>
        <v>#REF!</v>
      </c>
      <c r="AO59" s="65" t="e">
        <f t="shared" ca="1" si="217"/>
        <v>#REF!</v>
      </c>
      <c r="AP59" s="65" t="e">
        <f t="shared" ca="1" si="217"/>
        <v>#REF!</v>
      </c>
      <c r="AQ59" s="65" t="e">
        <f t="shared" ca="1" si="217"/>
        <v>#REF!</v>
      </c>
      <c r="AR59" s="65" t="e">
        <f t="shared" ca="1" si="217"/>
        <v>#REF!</v>
      </c>
      <c r="AS59" s="65" t="e">
        <f t="shared" ca="1" si="217"/>
        <v>#REF!</v>
      </c>
      <c r="AT59" s="65" t="e">
        <f t="shared" ca="1" si="217"/>
        <v>#REF!</v>
      </c>
      <c r="AU59" s="65" t="e">
        <f t="shared" ca="1" si="217"/>
        <v>#REF!</v>
      </c>
      <c r="AV59" s="65" t="e">
        <f t="shared" ca="1" si="217"/>
        <v>#REF!</v>
      </c>
      <c r="AW59" s="65" t="e">
        <f t="shared" ca="1" si="217"/>
        <v>#REF!</v>
      </c>
      <c r="AX59" s="65" t="e">
        <f t="shared" ca="1" si="217"/>
        <v>#REF!</v>
      </c>
      <c r="AY59" s="65" t="e">
        <f t="shared" ca="1" si="217"/>
        <v>#REF!</v>
      </c>
      <c r="AZ59" s="65" t="e">
        <f t="shared" ca="1" si="217"/>
        <v>#REF!</v>
      </c>
      <c r="BA59" s="65" t="e">
        <f t="shared" ca="1" si="217"/>
        <v>#REF!</v>
      </c>
      <c r="BB59" s="65" t="e">
        <f t="shared" ca="1" si="215"/>
        <v>#REF!</v>
      </c>
      <c r="BC59" s="65" t="e">
        <f t="shared" ca="1" si="215"/>
        <v>#REF!</v>
      </c>
      <c r="BD59" s="65" t="e">
        <f t="shared" ca="1" si="215"/>
        <v>#REF!</v>
      </c>
      <c r="BE59" s="65" t="e">
        <f t="shared" ca="1" si="215"/>
        <v>#REF!</v>
      </c>
      <c r="BF59" s="65" t="e">
        <f t="shared" ca="1" si="215"/>
        <v>#REF!</v>
      </c>
      <c r="BG59" s="65" t="e">
        <f t="shared" ca="1" si="215"/>
        <v>#REF!</v>
      </c>
      <c r="BH59" s="65" t="e">
        <f t="shared" ca="1" si="215"/>
        <v>#REF!</v>
      </c>
      <c r="BI59" s="65" t="e">
        <f t="shared" ca="1" si="215"/>
        <v>#REF!</v>
      </c>
      <c r="BJ59" s="65" t="e">
        <f t="shared" ca="1" si="215"/>
        <v>#REF!</v>
      </c>
      <c r="BK59" s="65" t="e">
        <f t="shared" ca="1" si="215"/>
        <v>#REF!</v>
      </c>
      <c r="BL59" s="65" t="e">
        <f t="shared" ca="1" si="215"/>
        <v>#REF!</v>
      </c>
      <c r="BM59" s="65" t="e">
        <f t="shared" ca="1" si="215"/>
        <v>#REF!</v>
      </c>
      <c r="BN59" s="65" t="e">
        <f t="shared" ca="1" si="215"/>
        <v>#REF!</v>
      </c>
      <c r="BO59" s="65" t="e">
        <f t="shared" ca="1" si="215"/>
        <v>#REF!</v>
      </c>
      <c r="BP59" s="89">
        <v>20</v>
      </c>
      <c r="BQ59" s="46">
        <f t="shared" ca="1" si="137"/>
        <v>0</v>
      </c>
      <c r="BR59" s="54">
        <f t="shared" ca="1" si="138"/>
        <v>0</v>
      </c>
      <c r="BS59" s="54">
        <f t="shared" ca="1" si="139"/>
        <v>0</v>
      </c>
      <c r="BT59" s="54">
        <f t="shared" ca="1" si="140"/>
        <v>0</v>
      </c>
      <c r="BU59" s="54">
        <f t="shared" ca="1" si="141"/>
        <v>0</v>
      </c>
      <c r="BV59" s="54">
        <f t="shared" ca="1" si="142"/>
        <v>0</v>
      </c>
      <c r="BW59" s="92">
        <f t="shared" ca="1" si="143"/>
        <v>0</v>
      </c>
      <c r="BX59" s="91">
        <f t="shared" ca="1" si="144"/>
        <v>0</v>
      </c>
      <c r="BY59" s="54">
        <f t="shared" ca="1" si="145"/>
        <v>0</v>
      </c>
      <c r="BZ59" s="54">
        <f t="shared" ca="1" si="146"/>
        <v>0</v>
      </c>
      <c r="CA59" s="54">
        <f t="shared" ca="1" si="147"/>
        <v>0</v>
      </c>
      <c r="CB59" s="54">
        <f t="shared" ca="1" si="148"/>
        <v>0</v>
      </c>
      <c r="CC59" s="54">
        <f t="shared" ca="1" si="149"/>
        <v>0</v>
      </c>
      <c r="CD59" s="93">
        <f t="shared" ca="1" si="150"/>
        <v>0</v>
      </c>
      <c r="CE59" s="91" t="e">
        <f t="shared" ca="1" si="151"/>
        <v>#REF!</v>
      </c>
      <c r="CF59" s="46" t="e">
        <f t="shared" ca="1" si="152"/>
        <v>#REF!</v>
      </c>
      <c r="CG59" s="46" t="e">
        <f t="shared" ca="1" si="75"/>
        <v>#REF!</v>
      </c>
      <c r="CH59" s="46" t="e">
        <f t="shared" ca="1" si="153"/>
        <v>#REF!</v>
      </c>
      <c r="CI59" s="46" t="e">
        <f t="shared" ca="1" si="154"/>
        <v>#REF!</v>
      </c>
      <c r="CJ59" s="46" t="e">
        <f t="shared" ca="1" si="155"/>
        <v>#REF!</v>
      </c>
      <c r="CK59" s="46" t="e">
        <f t="shared" ca="1" si="156"/>
        <v>#REF!</v>
      </c>
      <c r="CL59" s="88" t="e">
        <f t="shared" ca="1" si="163"/>
        <v>#REF!</v>
      </c>
      <c r="CM59" s="76" t="e">
        <f t="shared" ca="1" si="164"/>
        <v>#REF!</v>
      </c>
      <c r="CN59" s="76" t="e">
        <f t="shared" ca="1" si="165"/>
        <v>#REF!</v>
      </c>
      <c r="CO59" s="76" t="e">
        <f t="shared" ca="1" si="166"/>
        <v>#REF!</v>
      </c>
      <c r="CP59" s="76" t="e">
        <f t="shared" ca="1" si="167"/>
        <v>#REF!</v>
      </c>
      <c r="CQ59" s="76" t="e">
        <f t="shared" ca="1" si="168"/>
        <v>#REF!</v>
      </c>
      <c r="CR59" s="76" t="e">
        <f t="shared" ca="1" si="169"/>
        <v>#REF!</v>
      </c>
      <c r="CS59" s="76" t="e">
        <f t="shared" ca="1" si="170"/>
        <v>#REF!</v>
      </c>
      <c r="CT59" s="76" t="e">
        <f t="shared" ca="1" si="171"/>
        <v>#REF!</v>
      </c>
      <c r="CU59" s="76" t="e">
        <f t="shared" ca="1" si="172"/>
        <v>#REF!</v>
      </c>
      <c r="CV59" s="76" t="e">
        <f t="shared" ca="1" si="173"/>
        <v>#REF!</v>
      </c>
      <c r="CW59" s="76" t="e">
        <f t="shared" ca="1" si="174"/>
        <v>#REF!</v>
      </c>
      <c r="CX59" s="76" t="e">
        <f t="shared" ca="1" si="175"/>
        <v>#REF!</v>
      </c>
      <c r="CY59" s="76" t="e">
        <f t="shared" ca="1" si="176"/>
        <v>#REF!</v>
      </c>
      <c r="CZ59" s="76" t="e">
        <f t="shared" ca="1" si="177"/>
        <v>#REF!</v>
      </c>
      <c r="DA59" s="76" t="e">
        <f t="shared" ca="1" si="178"/>
        <v>#REF!</v>
      </c>
      <c r="DB59" s="76" t="e">
        <f t="shared" ca="1" si="179"/>
        <v>#REF!</v>
      </c>
      <c r="DC59" s="76" t="e">
        <f t="shared" ca="1" si="180"/>
        <v>#REF!</v>
      </c>
      <c r="DD59" s="76" t="e">
        <f t="shared" ca="1" si="181"/>
        <v>#REF!</v>
      </c>
      <c r="DE59" s="76" t="e">
        <f t="shared" ca="1" si="182"/>
        <v>#REF!</v>
      </c>
      <c r="DF59" s="76" t="e">
        <f t="shared" ca="1" si="183"/>
        <v>#REF!</v>
      </c>
      <c r="DG59" s="76" t="e">
        <f t="shared" ca="1" si="184"/>
        <v>#REF!</v>
      </c>
      <c r="DH59" s="76" t="e">
        <f t="shared" ca="1" si="185"/>
        <v>#REF!</v>
      </c>
      <c r="DI59" s="76" t="e">
        <f t="shared" ca="1" si="186"/>
        <v>#REF!</v>
      </c>
      <c r="DJ59" s="76" t="e">
        <f t="shared" ca="1" si="187"/>
        <v>#REF!</v>
      </c>
      <c r="DK59" s="76" t="e">
        <f t="shared" ca="1" si="188"/>
        <v>#REF!</v>
      </c>
      <c r="DL59" s="76" t="e">
        <f t="shared" ca="1" si="189"/>
        <v>#REF!</v>
      </c>
      <c r="DM59" s="76" t="e">
        <f t="shared" ca="1" si="190"/>
        <v>#REF!</v>
      </c>
      <c r="DN59" s="76" t="e">
        <f t="shared" ca="1" si="191"/>
        <v>#REF!</v>
      </c>
      <c r="DO59" s="76" t="e">
        <f t="shared" ca="1" si="192"/>
        <v>#REF!</v>
      </c>
      <c r="DP59" s="76" t="e">
        <f t="shared" ca="1" si="193"/>
        <v>#REF!</v>
      </c>
      <c r="DQ59" s="76" t="e">
        <f t="shared" ca="1" si="194"/>
        <v>#REF!</v>
      </c>
      <c r="DR59" s="76" t="e">
        <f t="shared" ca="1" si="195"/>
        <v>#REF!</v>
      </c>
      <c r="DS59" s="76" t="e">
        <f t="shared" ca="1" si="196"/>
        <v>#REF!</v>
      </c>
      <c r="DT59" s="76" t="e">
        <f t="shared" ca="1" si="197"/>
        <v>#REF!</v>
      </c>
      <c r="DU59" s="76" t="e">
        <f t="shared" ca="1" si="198"/>
        <v>#REF!</v>
      </c>
      <c r="DV59" s="76" t="e">
        <f t="shared" ca="1" si="199"/>
        <v>#REF!</v>
      </c>
      <c r="DW59" s="76" t="e">
        <f t="shared" ca="1" si="200"/>
        <v>#REF!</v>
      </c>
      <c r="DX59" s="76" t="e">
        <f t="shared" ca="1" si="201"/>
        <v>#REF!</v>
      </c>
      <c r="DY59" s="76" t="e">
        <f t="shared" ca="1" si="202"/>
        <v>#REF!</v>
      </c>
      <c r="DZ59" s="76" t="e">
        <f t="shared" ca="1" si="203"/>
        <v>#REF!</v>
      </c>
      <c r="EA59" s="76" t="e">
        <f t="shared" ca="1" si="204"/>
        <v>#REF!</v>
      </c>
      <c r="EB59" s="76" t="e">
        <f t="shared" ca="1" si="205"/>
        <v>#REF!</v>
      </c>
      <c r="EC59" s="76" t="e">
        <f t="shared" ca="1" si="214"/>
        <v>#REF!</v>
      </c>
      <c r="ED59" s="76" t="e">
        <f t="shared" ca="1" si="206"/>
        <v>#REF!</v>
      </c>
      <c r="EE59" s="76" t="e">
        <f t="shared" ca="1" si="207"/>
        <v>#REF!</v>
      </c>
      <c r="EF59" s="76" t="e">
        <f t="shared" ca="1" si="208"/>
        <v>#REF!</v>
      </c>
      <c r="EG59" s="76" t="e">
        <f t="shared" ca="1" si="209"/>
        <v>#REF!</v>
      </c>
      <c r="EH59" s="76" t="e">
        <f t="shared" ca="1" si="210"/>
        <v>#REF!</v>
      </c>
      <c r="EI59" s="76" t="e">
        <f t="shared" ca="1" si="211"/>
        <v>#REF!</v>
      </c>
      <c r="EJ59" s="76" t="e">
        <f t="shared" ca="1" si="212"/>
        <v>#REF!</v>
      </c>
      <c r="EK59" s="76" t="e">
        <f t="shared" ca="1" si="213"/>
        <v>#REF!</v>
      </c>
    </row>
    <row r="60" spans="1:141" x14ac:dyDescent="0.25">
      <c r="A60" s="46" t="str">
        <f>Графики!A42</f>
        <v>П19.01.17 Повар, кондитер(2013)9 кл., очная</v>
      </c>
      <c r="B60" s="46" t="s">
        <v>320</v>
      </c>
      <c r="C60" s="46" t="s">
        <v>211</v>
      </c>
      <c r="D60" s="64" t="e">
        <f t="shared" ca="1" si="72"/>
        <v>#REF!</v>
      </c>
      <c r="E60" s="46">
        <v>3</v>
      </c>
      <c r="F60" s="72" t="s">
        <v>301</v>
      </c>
      <c r="G60" s="65" t="e">
        <f t="shared" ca="1" si="218"/>
        <v>#REF!</v>
      </c>
      <c r="H60" s="65" t="e">
        <f t="shared" ca="1" si="218"/>
        <v>#REF!</v>
      </c>
      <c r="I60" s="65" t="e">
        <f t="shared" ca="1" si="218"/>
        <v>#REF!</v>
      </c>
      <c r="J60" s="65" t="e">
        <f t="shared" ca="1" si="218"/>
        <v>#REF!</v>
      </c>
      <c r="K60" s="65" t="e">
        <f t="shared" ca="1" si="218"/>
        <v>#REF!</v>
      </c>
      <c r="L60" s="65" t="e">
        <f t="shared" ca="1" si="218"/>
        <v>#REF!</v>
      </c>
      <c r="M60" s="65" t="e">
        <f t="shared" ca="1" si="218"/>
        <v>#REF!</v>
      </c>
      <c r="N60" s="65" t="e">
        <f t="shared" ca="1" si="218"/>
        <v>#REF!</v>
      </c>
      <c r="O60" s="65" t="e">
        <f t="shared" ca="1" si="218"/>
        <v>#REF!</v>
      </c>
      <c r="P60" s="65" t="e">
        <f t="shared" ca="1" si="218"/>
        <v>#REF!</v>
      </c>
      <c r="Q60" s="65" t="e">
        <f t="shared" ca="1" si="218"/>
        <v>#REF!</v>
      </c>
      <c r="R60" s="65" t="e">
        <f t="shared" ca="1" si="218"/>
        <v>#REF!</v>
      </c>
      <c r="S60" s="65" t="e">
        <f t="shared" ca="1" si="218"/>
        <v>#REF!</v>
      </c>
      <c r="T60" s="65" t="e">
        <f t="shared" ca="1" si="218"/>
        <v>#REF!</v>
      </c>
      <c r="U60" s="65" t="e">
        <f t="shared" ca="1" si="218"/>
        <v>#REF!</v>
      </c>
      <c r="V60" s="65" t="e">
        <f t="shared" ca="1" si="218"/>
        <v>#REF!</v>
      </c>
      <c r="W60" s="65" t="e">
        <f t="shared" ca="1" si="216"/>
        <v>#REF!</v>
      </c>
      <c r="X60" s="65" t="e">
        <f t="shared" ca="1" si="216"/>
        <v>#REF!</v>
      </c>
      <c r="Y60" s="65" t="e">
        <f t="shared" ca="1" si="216"/>
        <v>#REF!</v>
      </c>
      <c r="Z60" s="65" t="e">
        <f t="shared" ca="1" si="216"/>
        <v>#REF!</v>
      </c>
      <c r="AA60" s="65" t="e">
        <f t="shared" ca="1" si="216"/>
        <v>#REF!</v>
      </c>
      <c r="AB60" s="65" t="e">
        <f t="shared" ca="1" si="216"/>
        <v>#REF!</v>
      </c>
      <c r="AC60" s="65" t="e">
        <f t="shared" ca="1" si="216"/>
        <v>#REF!</v>
      </c>
      <c r="AD60" s="65" t="e">
        <f t="shared" ca="1" si="216"/>
        <v>#REF!</v>
      </c>
      <c r="AE60" s="65" t="e">
        <f t="shared" ca="1" si="216"/>
        <v>#REF!</v>
      </c>
      <c r="AF60" s="65" t="e">
        <f t="shared" ca="1" si="216"/>
        <v>#REF!</v>
      </c>
      <c r="AG60" s="65" t="e">
        <f t="shared" ca="1" si="216"/>
        <v>#REF!</v>
      </c>
      <c r="AH60" s="65" t="e">
        <f t="shared" ca="1" si="216"/>
        <v>#REF!</v>
      </c>
      <c r="AI60" s="65" t="e">
        <f t="shared" ca="1" si="216"/>
        <v>#REF!</v>
      </c>
      <c r="AJ60" s="65" t="e">
        <f t="shared" ca="1" si="216"/>
        <v>#REF!</v>
      </c>
      <c r="AK60" s="65" t="e">
        <f t="shared" ca="1" si="216"/>
        <v>#REF!</v>
      </c>
      <c r="AL60" s="65" t="e">
        <f t="shared" ca="1" si="217"/>
        <v>#REF!</v>
      </c>
      <c r="AM60" s="65" t="e">
        <f t="shared" ca="1" si="217"/>
        <v>#REF!</v>
      </c>
      <c r="AN60" s="65" t="e">
        <f t="shared" ca="1" si="217"/>
        <v>#REF!</v>
      </c>
      <c r="AO60" s="65" t="e">
        <f t="shared" ca="1" si="217"/>
        <v>#REF!</v>
      </c>
      <c r="AP60" s="65" t="e">
        <f t="shared" ca="1" si="217"/>
        <v>#REF!</v>
      </c>
      <c r="AQ60" s="65" t="e">
        <f t="shared" ca="1" si="217"/>
        <v>#REF!</v>
      </c>
      <c r="AR60" s="65" t="e">
        <f t="shared" ca="1" si="217"/>
        <v>#REF!</v>
      </c>
      <c r="AS60" s="65" t="e">
        <f t="shared" ca="1" si="217"/>
        <v>#REF!</v>
      </c>
      <c r="AT60" s="65" t="e">
        <f t="shared" ca="1" si="217"/>
        <v>#REF!</v>
      </c>
      <c r="AU60" s="65" t="e">
        <f t="shared" ca="1" si="217"/>
        <v>#REF!</v>
      </c>
      <c r="AV60" s="65" t="e">
        <f t="shared" ca="1" si="217"/>
        <v>#REF!</v>
      </c>
      <c r="AW60" s="65" t="e">
        <f t="shared" ca="1" si="217"/>
        <v>#REF!</v>
      </c>
      <c r="AX60" s="65" t="e">
        <f t="shared" ca="1" si="217"/>
        <v>#REF!</v>
      </c>
      <c r="AY60" s="65" t="e">
        <f t="shared" ca="1" si="217"/>
        <v>#REF!</v>
      </c>
      <c r="AZ60" s="65" t="e">
        <f t="shared" ca="1" si="217"/>
        <v>#REF!</v>
      </c>
      <c r="BA60" s="65" t="e">
        <f t="shared" ca="1" si="217"/>
        <v>#REF!</v>
      </c>
      <c r="BB60" s="65" t="e">
        <f t="shared" ca="1" si="215"/>
        <v>#REF!</v>
      </c>
      <c r="BC60" s="65" t="e">
        <f t="shared" ca="1" si="215"/>
        <v>#REF!</v>
      </c>
      <c r="BD60" s="65" t="e">
        <f t="shared" ca="1" si="215"/>
        <v>#REF!</v>
      </c>
      <c r="BE60" s="65" t="e">
        <f t="shared" ca="1" si="215"/>
        <v>#REF!</v>
      </c>
      <c r="BF60" s="65" t="e">
        <f t="shared" ca="1" si="215"/>
        <v>#REF!</v>
      </c>
      <c r="BG60" s="65" t="e">
        <f t="shared" ca="1" si="215"/>
        <v>#REF!</v>
      </c>
      <c r="BH60" s="65" t="e">
        <f t="shared" ca="1" si="215"/>
        <v>#REF!</v>
      </c>
      <c r="BI60" s="65" t="e">
        <f t="shared" ca="1" si="215"/>
        <v>#REF!</v>
      </c>
      <c r="BJ60" s="65" t="e">
        <f t="shared" ca="1" si="215"/>
        <v>#REF!</v>
      </c>
      <c r="BK60" s="65" t="e">
        <f t="shared" ca="1" si="215"/>
        <v>#REF!</v>
      </c>
      <c r="BL60" s="65" t="e">
        <f t="shared" ca="1" si="215"/>
        <v>#REF!</v>
      </c>
      <c r="BM60" s="65" t="e">
        <f t="shared" ca="1" si="215"/>
        <v>#REF!</v>
      </c>
      <c r="BN60" s="65" t="e">
        <f t="shared" ca="1" si="215"/>
        <v>#REF!</v>
      </c>
      <c r="BO60" s="65" t="e">
        <f t="shared" ca="1" si="215"/>
        <v>#REF!</v>
      </c>
      <c r="BP60" s="89">
        <v>21</v>
      </c>
      <c r="BQ60" s="46">
        <f t="shared" ca="1" si="137"/>
        <v>0</v>
      </c>
      <c r="BR60" s="54">
        <f t="shared" ca="1" si="138"/>
        <v>0</v>
      </c>
      <c r="BS60" s="54">
        <f t="shared" ca="1" si="139"/>
        <v>0</v>
      </c>
      <c r="BT60" s="54">
        <f t="shared" ca="1" si="140"/>
        <v>0</v>
      </c>
      <c r="BU60" s="54">
        <f t="shared" ca="1" si="141"/>
        <v>0</v>
      </c>
      <c r="BV60" s="54">
        <f t="shared" ca="1" si="142"/>
        <v>0</v>
      </c>
      <c r="BW60" s="92">
        <f t="shared" ca="1" si="143"/>
        <v>0</v>
      </c>
      <c r="BX60" s="91">
        <f t="shared" ca="1" si="144"/>
        <v>0</v>
      </c>
      <c r="BY60" s="54">
        <f t="shared" ca="1" si="145"/>
        <v>0</v>
      </c>
      <c r="BZ60" s="54">
        <f t="shared" ca="1" si="146"/>
        <v>0</v>
      </c>
      <c r="CA60" s="54">
        <f t="shared" ca="1" si="147"/>
        <v>0</v>
      </c>
      <c r="CB60" s="54">
        <f t="shared" ca="1" si="148"/>
        <v>0</v>
      </c>
      <c r="CC60" s="54">
        <f t="shared" ca="1" si="149"/>
        <v>0</v>
      </c>
      <c r="CD60" s="93">
        <f t="shared" ca="1" si="150"/>
        <v>0</v>
      </c>
      <c r="CE60" s="91" t="e">
        <f t="shared" ca="1" si="151"/>
        <v>#REF!</v>
      </c>
      <c r="CF60" s="46" t="e">
        <f t="shared" ca="1" si="152"/>
        <v>#REF!</v>
      </c>
      <c r="CG60" s="46" t="e">
        <f t="shared" ca="1" si="75"/>
        <v>#REF!</v>
      </c>
      <c r="CH60" s="46" t="e">
        <f t="shared" ca="1" si="153"/>
        <v>#REF!</v>
      </c>
      <c r="CI60" s="46" t="e">
        <f t="shared" ca="1" si="154"/>
        <v>#REF!</v>
      </c>
      <c r="CJ60" s="46" t="e">
        <f t="shared" ca="1" si="155"/>
        <v>#REF!</v>
      </c>
      <c r="CK60" s="46" t="e">
        <f t="shared" ca="1" si="156"/>
        <v>#REF!</v>
      </c>
      <c r="CL60" s="88" t="e">
        <f t="shared" ca="1" si="163"/>
        <v>#REF!</v>
      </c>
      <c r="CM60" s="76" t="e">
        <f t="shared" ca="1" si="164"/>
        <v>#REF!</v>
      </c>
      <c r="CN60" s="76" t="e">
        <f t="shared" ca="1" si="165"/>
        <v>#REF!</v>
      </c>
      <c r="CO60" s="76" t="e">
        <f t="shared" ca="1" si="166"/>
        <v>#REF!</v>
      </c>
      <c r="CP60" s="76" t="e">
        <f t="shared" ca="1" si="167"/>
        <v>#REF!</v>
      </c>
      <c r="CQ60" s="76" t="e">
        <f t="shared" ca="1" si="168"/>
        <v>#REF!</v>
      </c>
      <c r="CR60" s="76" t="e">
        <f t="shared" ca="1" si="169"/>
        <v>#REF!</v>
      </c>
      <c r="CS60" s="76" t="e">
        <f t="shared" ca="1" si="170"/>
        <v>#REF!</v>
      </c>
      <c r="CT60" s="76" t="e">
        <f t="shared" ca="1" si="171"/>
        <v>#REF!</v>
      </c>
      <c r="CU60" s="76" t="e">
        <f t="shared" ca="1" si="172"/>
        <v>#REF!</v>
      </c>
      <c r="CV60" s="76" t="e">
        <f t="shared" ca="1" si="173"/>
        <v>#REF!</v>
      </c>
      <c r="CW60" s="76" t="e">
        <f t="shared" ca="1" si="174"/>
        <v>#REF!</v>
      </c>
      <c r="CX60" s="76" t="e">
        <f t="shared" ca="1" si="175"/>
        <v>#REF!</v>
      </c>
      <c r="CY60" s="76" t="e">
        <f t="shared" ca="1" si="176"/>
        <v>#REF!</v>
      </c>
      <c r="CZ60" s="76" t="e">
        <f t="shared" ca="1" si="177"/>
        <v>#REF!</v>
      </c>
      <c r="DA60" s="76" t="e">
        <f t="shared" ca="1" si="178"/>
        <v>#REF!</v>
      </c>
      <c r="DB60" s="76" t="e">
        <f t="shared" ca="1" si="179"/>
        <v>#REF!</v>
      </c>
      <c r="DC60" s="76" t="e">
        <f t="shared" ca="1" si="180"/>
        <v>#REF!</v>
      </c>
      <c r="DD60" s="76" t="e">
        <f t="shared" ca="1" si="181"/>
        <v>#REF!</v>
      </c>
      <c r="DE60" s="76" t="e">
        <f t="shared" ca="1" si="182"/>
        <v>#REF!</v>
      </c>
      <c r="DF60" s="76" t="e">
        <f t="shared" ca="1" si="183"/>
        <v>#REF!</v>
      </c>
      <c r="DG60" s="76" t="e">
        <f t="shared" ca="1" si="184"/>
        <v>#REF!</v>
      </c>
      <c r="DH60" s="76" t="e">
        <f t="shared" ca="1" si="185"/>
        <v>#REF!</v>
      </c>
      <c r="DI60" s="76" t="e">
        <f t="shared" ca="1" si="186"/>
        <v>#REF!</v>
      </c>
      <c r="DJ60" s="76" t="e">
        <f t="shared" ca="1" si="187"/>
        <v>#REF!</v>
      </c>
      <c r="DK60" s="76" t="e">
        <f t="shared" ca="1" si="188"/>
        <v>#REF!</v>
      </c>
      <c r="DL60" s="76" t="e">
        <f t="shared" ca="1" si="189"/>
        <v>#REF!</v>
      </c>
      <c r="DM60" s="76" t="e">
        <f t="shared" ca="1" si="190"/>
        <v>#REF!</v>
      </c>
      <c r="DN60" s="76" t="e">
        <f t="shared" ca="1" si="191"/>
        <v>#REF!</v>
      </c>
      <c r="DO60" s="76" t="e">
        <f t="shared" ca="1" si="192"/>
        <v>#REF!</v>
      </c>
      <c r="DP60" s="76" t="e">
        <f t="shared" ca="1" si="193"/>
        <v>#REF!</v>
      </c>
      <c r="DQ60" s="76" t="e">
        <f t="shared" ca="1" si="194"/>
        <v>#REF!</v>
      </c>
      <c r="DR60" s="76" t="e">
        <f t="shared" ca="1" si="195"/>
        <v>#REF!</v>
      </c>
      <c r="DS60" s="76" t="e">
        <f t="shared" ca="1" si="196"/>
        <v>#REF!</v>
      </c>
      <c r="DT60" s="76" t="e">
        <f t="shared" ca="1" si="197"/>
        <v>#REF!</v>
      </c>
      <c r="DU60" s="76" t="e">
        <f t="shared" ca="1" si="198"/>
        <v>#REF!</v>
      </c>
      <c r="DV60" s="76" t="e">
        <f t="shared" ca="1" si="199"/>
        <v>#REF!</v>
      </c>
      <c r="DW60" s="76" t="e">
        <f t="shared" ca="1" si="200"/>
        <v>#REF!</v>
      </c>
      <c r="DX60" s="76" t="e">
        <f t="shared" ca="1" si="201"/>
        <v>#REF!</v>
      </c>
      <c r="DY60" s="76" t="e">
        <f t="shared" ca="1" si="202"/>
        <v>#REF!</v>
      </c>
      <c r="DZ60" s="76" t="e">
        <f t="shared" ca="1" si="203"/>
        <v>#REF!</v>
      </c>
      <c r="EA60" s="76" t="e">
        <f t="shared" ca="1" si="204"/>
        <v>#REF!</v>
      </c>
      <c r="EB60" s="76" t="e">
        <f t="shared" ca="1" si="205"/>
        <v>#REF!</v>
      </c>
      <c r="EC60" s="76" t="e">
        <f t="shared" ca="1" si="214"/>
        <v>#REF!</v>
      </c>
      <c r="ED60" s="76" t="e">
        <f t="shared" ca="1" si="206"/>
        <v>#REF!</v>
      </c>
      <c r="EE60" s="76" t="e">
        <f t="shared" ca="1" si="207"/>
        <v>#REF!</v>
      </c>
      <c r="EF60" s="76" t="e">
        <f t="shared" ca="1" si="208"/>
        <v>#REF!</v>
      </c>
      <c r="EG60" s="76" t="e">
        <f t="shared" ca="1" si="209"/>
        <v>#REF!</v>
      </c>
      <c r="EH60" s="76" t="e">
        <f t="shared" ca="1" si="210"/>
        <v>#REF!</v>
      </c>
      <c r="EI60" s="76" t="e">
        <f t="shared" ca="1" si="211"/>
        <v>#REF!</v>
      </c>
      <c r="EJ60" s="76" t="e">
        <f t="shared" ca="1" si="212"/>
        <v>#REF!</v>
      </c>
      <c r="EK60" s="76" t="e">
        <f t="shared" ca="1" si="213"/>
        <v>#REF!</v>
      </c>
    </row>
    <row r="61" spans="1:141" x14ac:dyDescent="0.25">
      <c r="A61" s="46" t="str">
        <f>Графики!A42</f>
        <v>П19.01.17 Повар, кондитер(2013)9 кл., очная</v>
      </c>
      <c r="B61" s="46" t="s">
        <v>320</v>
      </c>
      <c r="C61" s="46" t="s">
        <v>211</v>
      </c>
      <c r="D61" s="64" t="e">
        <f t="shared" ca="1" si="72"/>
        <v>#REF!</v>
      </c>
      <c r="E61" s="46">
        <v>3</v>
      </c>
      <c r="F61" s="72" t="s">
        <v>302</v>
      </c>
      <c r="G61" s="65" t="e">
        <f t="shared" ca="1" si="218"/>
        <v>#REF!</v>
      </c>
      <c r="H61" s="65" t="e">
        <f t="shared" ca="1" si="218"/>
        <v>#REF!</v>
      </c>
      <c r="I61" s="65" t="e">
        <f t="shared" ca="1" si="218"/>
        <v>#REF!</v>
      </c>
      <c r="J61" s="65" t="e">
        <f t="shared" ca="1" si="218"/>
        <v>#REF!</v>
      </c>
      <c r="K61" s="65" t="e">
        <f t="shared" ca="1" si="218"/>
        <v>#REF!</v>
      </c>
      <c r="L61" s="65" t="e">
        <f t="shared" ca="1" si="218"/>
        <v>#REF!</v>
      </c>
      <c r="M61" s="65" t="e">
        <f t="shared" ca="1" si="218"/>
        <v>#REF!</v>
      </c>
      <c r="N61" s="65" t="e">
        <f t="shared" ca="1" si="218"/>
        <v>#REF!</v>
      </c>
      <c r="O61" s="65" t="e">
        <f t="shared" ca="1" si="218"/>
        <v>#REF!</v>
      </c>
      <c r="P61" s="65" t="e">
        <f t="shared" ca="1" si="218"/>
        <v>#REF!</v>
      </c>
      <c r="Q61" s="65" t="e">
        <f t="shared" ca="1" si="218"/>
        <v>#REF!</v>
      </c>
      <c r="R61" s="65" t="e">
        <f t="shared" ca="1" si="218"/>
        <v>#REF!</v>
      </c>
      <c r="S61" s="65" t="e">
        <f t="shared" ca="1" si="218"/>
        <v>#REF!</v>
      </c>
      <c r="T61" s="65" t="e">
        <f t="shared" ca="1" si="218"/>
        <v>#REF!</v>
      </c>
      <c r="U61" s="65" t="e">
        <f t="shared" ca="1" si="218"/>
        <v>#REF!</v>
      </c>
      <c r="V61" s="65" t="e">
        <f t="shared" ca="1" si="218"/>
        <v>#REF!</v>
      </c>
      <c r="W61" s="65" t="e">
        <f t="shared" ca="1" si="216"/>
        <v>#REF!</v>
      </c>
      <c r="X61" s="65" t="e">
        <f t="shared" ca="1" si="216"/>
        <v>#REF!</v>
      </c>
      <c r="Y61" s="65" t="e">
        <f t="shared" ca="1" si="216"/>
        <v>#REF!</v>
      </c>
      <c r="Z61" s="65" t="e">
        <f t="shared" ca="1" si="216"/>
        <v>#REF!</v>
      </c>
      <c r="AA61" s="65" t="e">
        <f t="shared" ca="1" si="216"/>
        <v>#REF!</v>
      </c>
      <c r="AB61" s="65" t="e">
        <f t="shared" ca="1" si="216"/>
        <v>#REF!</v>
      </c>
      <c r="AC61" s="65" t="e">
        <f t="shared" ca="1" si="216"/>
        <v>#REF!</v>
      </c>
      <c r="AD61" s="65" t="e">
        <f t="shared" ca="1" si="216"/>
        <v>#REF!</v>
      </c>
      <c r="AE61" s="65" t="e">
        <f t="shared" ca="1" si="216"/>
        <v>#REF!</v>
      </c>
      <c r="AF61" s="65" t="e">
        <f t="shared" ca="1" si="216"/>
        <v>#REF!</v>
      </c>
      <c r="AG61" s="65" t="e">
        <f t="shared" ca="1" si="216"/>
        <v>#REF!</v>
      </c>
      <c r="AH61" s="65" t="e">
        <f t="shared" ca="1" si="216"/>
        <v>#REF!</v>
      </c>
      <c r="AI61" s="65" t="e">
        <f t="shared" ca="1" si="216"/>
        <v>#REF!</v>
      </c>
      <c r="AJ61" s="65" t="e">
        <f t="shared" ca="1" si="216"/>
        <v>#REF!</v>
      </c>
      <c r="AK61" s="65" t="e">
        <f t="shared" ca="1" si="216"/>
        <v>#REF!</v>
      </c>
      <c r="AL61" s="65" t="e">
        <f t="shared" ca="1" si="217"/>
        <v>#REF!</v>
      </c>
      <c r="AM61" s="65" t="e">
        <f t="shared" ca="1" si="217"/>
        <v>#REF!</v>
      </c>
      <c r="AN61" s="65" t="e">
        <f t="shared" ca="1" si="217"/>
        <v>#REF!</v>
      </c>
      <c r="AO61" s="65" t="e">
        <f t="shared" ca="1" si="217"/>
        <v>#REF!</v>
      </c>
      <c r="AP61" s="65" t="e">
        <f t="shared" ca="1" si="217"/>
        <v>#REF!</v>
      </c>
      <c r="AQ61" s="65" t="e">
        <f t="shared" ca="1" si="217"/>
        <v>#REF!</v>
      </c>
      <c r="AR61" s="65" t="e">
        <f t="shared" ca="1" si="217"/>
        <v>#REF!</v>
      </c>
      <c r="AS61" s="65" t="e">
        <f t="shared" ca="1" si="217"/>
        <v>#REF!</v>
      </c>
      <c r="AT61" s="65" t="e">
        <f t="shared" ca="1" si="217"/>
        <v>#REF!</v>
      </c>
      <c r="AU61" s="65" t="e">
        <f t="shared" ca="1" si="217"/>
        <v>#REF!</v>
      </c>
      <c r="AV61" s="65" t="e">
        <f t="shared" ca="1" si="217"/>
        <v>#REF!</v>
      </c>
      <c r="AW61" s="65" t="e">
        <f t="shared" ca="1" si="217"/>
        <v>#REF!</v>
      </c>
      <c r="AX61" s="65" t="e">
        <f t="shared" ca="1" si="217"/>
        <v>#REF!</v>
      </c>
      <c r="AY61" s="65" t="e">
        <f t="shared" ca="1" si="217"/>
        <v>#REF!</v>
      </c>
      <c r="AZ61" s="65" t="e">
        <f t="shared" ca="1" si="217"/>
        <v>#REF!</v>
      </c>
      <c r="BA61" s="65" t="e">
        <f t="shared" ca="1" si="217"/>
        <v>#REF!</v>
      </c>
      <c r="BB61" s="65" t="e">
        <f t="shared" ca="1" si="215"/>
        <v>#REF!</v>
      </c>
      <c r="BC61" s="65" t="e">
        <f t="shared" ca="1" si="215"/>
        <v>#REF!</v>
      </c>
      <c r="BD61" s="65" t="e">
        <f t="shared" ca="1" si="215"/>
        <v>#REF!</v>
      </c>
      <c r="BE61" s="65" t="e">
        <f t="shared" ca="1" si="215"/>
        <v>#REF!</v>
      </c>
      <c r="BF61" s="65" t="e">
        <f t="shared" ca="1" si="215"/>
        <v>#REF!</v>
      </c>
      <c r="BG61" s="65" t="e">
        <f t="shared" ca="1" si="215"/>
        <v>#REF!</v>
      </c>
      <c r="BH61" s="65" t="e">
        <f t="shared" ca="1" si="215"/>
        <v>#REF!</v>
      </c>
      <c r="BI61" s="65" t="e">
        <f t="shared" ca="1" si="215"/>
        <v>#REF!</v>
      </c>
      <c r="BJ61" s="65" t="e">
        <f t="shared" ca="1" si="215"/>
        <v>#REF!</v>
      </c>
      <c r="BK61" s="65" t="e">
        <f t="shared" ca="1" si="215"/>
        <v>#REF!</v>
      </c>
      <c r="BL61" s="65" t="e">
        <f t="shared" ca="1" si="215"/>
        <v>#REF!</v>
      </c>
      <c r="BM61" s="65" t="e">
        <f t="shared" ca="1" si="215"/>
        <v>#REF!</v>
      </c>
      <c r="BN61" s="65" t="e">
        <f t="shared" ca="1" si="215"/>
        <v>#REF!</v>
      </c>
      <c r="BO61" s="65" t="e">
        <f t="shared" ca="1" si="215"/>
        <v>#REF!</v>
      </c>
      <c r="BP61" s="89">
        <v>21</v>
      </c>
      <c r="BQ61" s="46">
        <f t="shared" ca="1" si="137"/>
        <v>0</v>
      </c>
      <c r="BR61" s="54">
        <f t="shared" ca="1" si="138"/>
        <v>0</v>
      </c>
      <c r="BS61" s="54">
        <f t="shared" ca="1" si="139"/>
        <v>0</v>
      </c>
      <c r="BT61" s="54">
        <f t="shared" ca="1" si="140"/>
        <v>0</v>
      </c>
      <c r="BU61" s="54">
        <f t="shared" ca="1" si="141"/>
        <v>0</v>
      </c>
      <c r="BV61" s="54">
        <f t="shared" ca="1" si="142"/>
        <v>0</v>
      </c>
      <c r="BW61" s="92">
        <f t="shared" ca="1" si="143"/>
        <v>0</v>
      </c>
      <c r="BX61" s="91">
        <f t="shared" ca="1" si="144"/>
        <v>0</v>
      </c>
      <c r="BY61" s="54">
        <f t="shared" ca="1" si="145"/>
        <v>0</v>
      </c>
      <c r="BZ61" s="54">
        <f t="shared" ca="1" si="146"/>
        <v>0</v>
      </c>
      <c r="CA61" s="54">
        <f t="shared" ca="1" si="147"/>
        <v>0</v>
      </c>
      <c r="CB61" s="54">
        <f t="shared" ca="1" si="148"/>
        <v>0</v>
      </c>
      <c r="CC61" s="54">
        <f t="shared" ca="1" si="149"/>
        <v>0</v>
      </c>
      <c r="CD61" s="93">
        <f t="shared" ca="1" si="150"/>
        <v>0</v>
      </c>
      <c r="CE61" s="91" t="e">
        <f t="shared" ca="1" si="151"/>
        <v>#REF!</v>
      </c>
      <c r="CF61" s="46" t="e">
        <f t="shared" ca="1" si="152"/>
        <v>#REF!</v>
      </c>
      <c r="CG61" s="46" t="e">
        <f t="shared" ca="1" si="75"/>
        <v>#REF!</v>
      </c>
      <c r="CH61" s="46" t="e">
        <f t="shared" ca="1" si="153"/>
        <v>#REF!</v>
      </c>
      <c r="CI61" s="46" t="e">
        <f t="shared" ca="1" si="154"/>
        <v>#REF!</v>
      </c>
      <c r="CJ61" s="46" t="e">
        <f t="shared" ca="1" si="155"/>
        <v>#REF!</v>
      </c>
      <c r="CK61" s="46" t="e">
        <f t="shared" ca="1" si="156"/>
        <v>#REF!</v>
      </c>
      <c r="CL61" s="88" t="e">
        <f t="shared" ca="1" si="163"/>
        <v>#REF!</v>
      </c>
      <c r="CM61" s="76" t="e">
        <f t="shared" ca="1" si="164"/>
        <v>#REF!</v>
      </c>
      <c r="CN61" s="76" t="e">
        <f t="shared" ca="1" si="165"/>
        <v>#REF!</v>
      </c>
      <c r="CO61" s="76" t="e">
        <f t="shared" ca="1" si="166"/>
        <v>#REF!</v>
      </c>
      <c r="CP61" s="76" t="e">
        <f t="shared" ca="1" si="167"/>
        <v>#REF!</v>
      </c>
      <c r="CQ61" s="76" t="e">
        <f t="shared" ca="1" si="168"/>
        <v>#REF!</v>
      </c>
      <c r="CR61" s="76" t="e">
        <f t="shared" ca="1" si="169"/>
        <v>#REF!</v>
      </c>
      <c r="CS61" s="76" t="e">
        <f t="shared" ca="1" si="170"/>
        <v>#REF!</v>
      </c>
      <c r="CT61" s="76" t="e">
        <f t="shared" ca="1" si="171"/>
        <v>#REF!</v>
      </c>
      <c r="CU61" s="76" t="e">
        <f t="shared" ca="1" si="172"/>
        <v>#REF!</v>
      </c>
      <c r="CV61" s="76" t="e">
        <f t="shared" ca="1" si="173"/>
        <v>#REF!</v>
      </c>
      <c r="CW61" s="76" t="e">
        <f t="shared" ca="1" si="174"/>
        <v>#REF!</v>
      </c>
      <c r="CX61" s="76" t="e">
        <f t="shared" ca="1" si="175"/>
        <v>#REF!</v>
      </c>
      <c r="CY61" s="76" t="e">
        <f t="shared" ca="1" si="176"/>
        <v>#REF!</v>
      </c>
      <c r="CZ61" s="76" t="e">
        <f t="shared" ca="1" si="177"/>
        <v>#REF!</v>
      </c>
      <c r="DA61" s="76" t="e">
        <f t="shared" ca="1" si="178"/>
        <v>#REF!</v>
      </c>
      <c r="DB61" s="76" t="e">
        <f t="shared" ca="1" si="179"/>
        <v>#REF!</v>
      </c>
      <c r="DC61" s="76" t="e">
        <f t="shared" ca="1" si="180"/>
        <v>#REF!</v>
      </c>
      <c r="DD61" s="76" t="e">
        <f t="shared" ca="1" si="181"/>
        <v>#REF!</v>
      </c>
      <c r="DE61" s="76" t="e">
        <f t="shared" ca="1" si="182"/>
        <v>#REF!</v>
      </c>
      <c r="DF61" s="76" t="e">
        <f t="shared" ca="1" si="183"/>
        <v>#REF!</v>
      </c>
      <c r="DG61" s="76" t="e">
        <f t="shared" ca="1" si="184"/>
        <v>#REF!</v>
      </c>
      <c r="DH61" s="76" t="e">
        <f t="shared" ca="1" si="185"/>
        <v>#REF!</v>
      </c>
      <c r="DI61" s="76" t="e">
        <f t="shared" ca="1" si="186"/>
        <v>#REF!</v>
      </c>
      <c r="DJ61" s="76" t="e">
        <f t="shared" ca="1" si="187"/>
        <v>#REF!</v>
      </c>
      <c r="DK61" s="76" t="e">
        <f t="shared" ca="1" si="188"/>
        <v>#REF!</v>
      </c>
      <c r="DL61" s="76" t="e">
        <f t="shared" ca="1" si="189"/>
        <v>#REF!</v>
      </c>
      <c r="DM61" s="76" t="e">
        <f t="shared" ca="1" si="190"/>
        <v>#REF!</v>
      </c>
      <c r="DN61" s="76" t="e">
        <f t="shared" ca="1" si="191"/>
        <v>#REF!</v>
      </c>
      <c r="DO61" s="76" t="e">
        <f t="shared" ca="1" si="192"/>
        <v>#REF!</v>
      </c>
      <c r="DP61" s="76" t="e">
        <f t="shared" ca="1" si="193"/>
        <v>#REF!</v>
      </c>
      <c r="DQ61" s="76" t="e">
        <f t="shared" ca="1" si="194"/>
        <v>#REF!</v>
      </c>
      <c r="DR61" s="76" t="e">
        <f t="shared" ca="1" si="195"/>
        <v>#REF!</v>
      </c>
      <c r="DS61" s="76" t="e">
        <f t="shared" ca="1" si="196"/>
        <v>#REF!</v>
      </c>
      <c r="DT61" s="76" t="e">
        <f t="shared" ca="1" si="197"/>
        <v>#REF!</v>
      </c>
      <c r="DU61" s="76" t="e">
        <f t="shared" ca="1" si="198"/>
        <v>#REF!</v>
      </c>
      <c r="DV61" s="76" t="e">
        <f t="shared" ca="1" si="199"/>
        <v>#REF!</v>
      </c>
      <c r="DW61" s="76" t="e">
        <f t="shared" ca="1" si="200"/>
        <v>#REF!</v>
      </c>
      <c r="DX61" s="76" t="e">
        <f t="shared" ca="1" si="201"/>
        <v>#REF!</v>
      </c>
      <c r="DY61" s="76" t="e">
        <f t="shared" ca="1" si="202"/>
        <v>#REF!</v>
      </c>
      <c r="DZ61" s="76" t="e">
        <f t="shared" ca="1" si="203"/>
        <v>#REF!</v>
      </c>
      <c r="EA61" s="76" t="e">
        <f t="shared" ca="1" si="204"/>
        <v>#REF!</v>
      </c>
      <c r="EB61" s="76" t="e">
        <f t="shared" ca="1" si="205"/>
        <v>#REF!</v>
      </c>
      <c r="EC61" s="76" t="e">
        <f t="shared" ca="1" si="214"/>
        <v>#REF!</v>
      </c>
      <c r="ED61" s="76" t="e">
        <f t="shared" ca="1" si="206"/>
        <v>#REF!</v>
      </c>
      <c r="EE61" s="76" t="e">
        <f t="shared" ca="1" si="207"/>
        <v>#REF!</v>
      </c>
      <c r="EF61" s="76" t="e">
        <f t="shared" ca="1" si="208"/>
        <v>#REF!</v>
      </c>
      <c r="EG61" s="76" t="e">
        <f t="shared" ca="1" si="209"/>
        <v>#REF!</v>
      </c>
      <c r="EH61" s="76" t="e">
        <f t="shared" ca="1" si="210"/>
        <v>#REF!</v>
      </c>
      <c r="EI61" s="76" t="e">
        <f t="shared" ca="1" si="211"/>
        <v>#REF!</v>
      </c>
      <c r="EJ61" s="76" t="e">
        <f t="shared" ca="1" si="212"/>
        <v>#REF!</v>
      </c>
      <c r="EK61" s="76" t="e">
        <f t="shared" ca="1" si="213"/>
        <v>#REF!</v>
      </c>
    </row>
    <row r="62" spans="1:141" hidden="1" x14ac:dyDescent="0.25">
      <c r="A62" s="46" t="str">
        <f>Графики!A40</f>
        <v>П23.01.08 Слесарь по ремонту СМ(2013)9 кл., очная</v>
      </c>
      <c r="B62" s="46" t="s">
        <v>320</v>
      </c>
      <c r="C62" s="46" t="s">
        <v>211</v>
      </c>
      <c r="D62" s="64" t="e">
        <f t="shared" ca="1" si="72"/>
        <v>#REF!</v>
      </c>
      <c r="E62" s="46">
        <v>3</v>
      </c>
      <c r="F62" s="72" t="s">
        <v>512</v>
      </c>
      <c r="G62" s="65" t="e">
        <f t="shared" ca="1" si="218"/>
        <v>#REF!</v>
      </c>
      <c r="H62" s="65" t="e">
        <f t="shared" ca="1" si="218"/>
        <v>#REF!</v>
      </c>
      <c r="I62" s="65" t="e">
        <f t="shared" ca="1" si="218"/>
        <v>#REF!</v>
      </c>
      <c r="J62" s="65" t="e">
        <f t="shared" ca="1" si="218"/>
        <v>#REF!</v>
      </c>
      <c r="K62" s="65" t="e">
        <f t="shared" ca="1" si="218"/>
        <v>#REF!</v>
      </c>
      <c r="L62" s="65" t="e">
        <f t="shared" ca="1" si="218"/>
        <v>#REF!</v>
      </c>
      <c r="M62" s="65" t="e">
        <f t="shared" ca="1" si="218"/>
        <v>#REF!</v>
      </c>
      <c r="N62" s="65" t="e">
        <f t="shared" ca="1" si="218"/>
        <v>#REF!</v>
      </c>
      <c r="O62" s="65" t="e">
        <f t="shared" ca="1" si="218"/>
        <v>#REF!</v>
      </c>
      <c r="P62" s="65" t="e">
        <f t="shared" ca="1" si="218"/>
        <v>#REF!</v>
      </c>
      <c r="Q62" s="65" t="e">
        <f t="shared" ca="1" si="218"/>
        <v>#REF!</v>
      </c>
      <c r="R62" s="65" t="e">
        <f t="shared" ca="1" si="218"/>
        <v>#REF!</v>
      </c>
      <c r="S62" s="65" t="e">
        <f t="shared" ca="1" si="218"/>
        <v>#REF!</v>
      </c>
      <c r="T62" s="65" t="e">
        <f t="shared" ca="1" si="218"/>
        <v>#REF!</v>
      </c>
      <c r="U62" s="65" t="e">
        <f t="shared" ca="1" si="218"/>
        <v>#REF!</v>
      </c>
      <c r="V62" s="65" t="e">
        <f t="shared" ca="1" si="218"/>
        <v>#REF!</v>
      </c>
      <c r="W62" s="65" t="e">
        <f t="shared" ca="1" si="216"/>
        <v>#REF!</v>
      </c>
      <c r="X62" s="65" t="e">
        <f t="shared" ca="1" si="216"/>
        <v>#REF!</v>
      </c>
      <c r="Y62" s="65" t="e">
        <f t="shared" ca="1" si="216"/>
        <v>#REF!</v>
      </c>
      <c r="Z62" s="65" t="e">
        <f t="shared" ca="1" si="216"/>
        <v>#REF!</v>
      </c>
      <c r="AA62" s="65" t="e">
        <f t="shared" ca="1" si="216"/>
        <v>#REF!</v>
      </c>
      <c r="AB62" s="65" t="e">
        <f t="shared" ca="1" si="216"/>
        <v>#REF!</v>
      </c>
      <c r="AC62" s="65" t="e">
        <f t="shared" ca="1" si="216"/>
        <v>#REF!</v>
      </c>
      <c r="AD62" s="65" t="e">
        <f t="shared" ca="1" si="216"/>
        <v>#REF!</v>
      </c>
      <c r="AE62" s="65" t="e">
        <f t="shared" ca="1" si="216"/>
        <v>#REF!</v>
      </c>
      <c r="AF62" s="65" t="e">
        <f t="shared" ca="1" si="216"/>
        <v>#REF!</v>
      </c>
      <c r="AG62" s="65" t="e">
        <f t="shared" ca="1" si="216"/>
        <v>#REF!</v>
      </c>
      <c r="AH62" s="65" t="e">
        <f t="shared" ca="1" si="216"/>
        <v>#REF!</v>
      </c>
      <c r="AI62" s="65" t="e">
        <f t="shared" ca="1" si="216"/>
        <v>#REF!</v>
      </c>
      <c r="AJ62" s="65" t="e">
        <f t="shared" ca="1" si="216"/>
        <v>#REF!</v>
      </c>
      <c r="AK62" s="65" t="e">
        <f t="shared" ca="1" si="216"/>
        <v>#REF!</v>
      </c>
      <c r="AL62" s="65" t="e">
        <f t="shared" ca="1" si="217"/>
        <v>#REF!</v>
      </c>
      <c r="AM62" s="65" t="e">
        <f t="shared" ca="1" si="217"/>
        <v>#REF!</v>
      </c>
      <c r="AN62" s="65" t="e">
        <f t="shared" ca="1" si="217"/>
        <v>#REF!</v>
      </c>
      <c r="AO62" s="65" t="e">
        <f t="shared" ca="1" si="217"/>
        <v>#REF!</v>
      </c>
      <c r="AP62" s="65" t="e">
        <f t="shared" ca="1" si="217"/>
        <v>#REF!</v>
      </c>
      <c r="AQ62" s="65" t="e">
        <f t="shared" ca="1" si="217"/>
        <v>#REF!</v>
      </c>
      <c r="AR62" s="65" t="e">
        <f t="shared" ca="1" si="217"/>
        <v>#REF!</v>
      </c>
      <c r="AS62" s="65" t="e">
        <f t="shared" ca="1" si="217"/>
        <v>#REF!</v>
      </c>
      <c r="AT62" s="65" t="e">
        <f t="shared" ca="1" si="217"/>
        <v>#REF!</v>
      </c>
      <c r="AU62" s="65" t="e">
        <f t="shared" ca="1" si="217"/>
        <v>#REF!</v>
      </c>
      <c r="AV62" s="65" t="e">
        <f t="shared" ca="1" si="217"/>
        <v>#REF!</v>
      </c>
      <c r="AW62" s="65" t="e">
        <f t="shared" ca="1" si="217"/>
        <v>#REF!</v>
      </c>
      <c r="AX62" s="65" t="e">
        <f t="shared" ca="1" si="217"/>
        <v>#REF!</v>
      </c>
      <c r="AY62" s="65" t="e">
        <f t="shared" ca="1" si="217"/>
        <v>#REF!</v>
      </c>
      <c r="AZ62" s="65" t="e">
        <f t="shared" ca="1" si="217"/>
        <v>#REF!</v>
      </c>
      <c r="BA62" s="65" t="e">
        <f t="shared" ca="1" si="217"/>
        <v>#REF!</v>
      </c>
      <c r="BB62" s="65" t="e">
        <f t="shared" ca="1" si="215"/>
        <v>#REF!</v>
      </c>
      <c r="BC62" s="65" t="e">
        <f t="shared" ca="1" si="215"/>
        <v>#REF!</v>
      </c>
      <c r="BD62" s="65" t="e">
        <f t="shared" ca="1" si="215"/>
        <v>#REF!</v>
      </c>
      <c r="BE62" s="65" t="e">
        <f t="shared" ca="1" si="215"/>
        <v>#REF!</v>
      </c>
      <c r="BF62" s="65" t="e">
        <f t="shared" ca="1" si="215"/>
        <v>#REF!</v>
      </c>
      <c r="BG62" s="65" t="e">
        <f t="shared" ca="1" si="215"/>
        <v>#REF!</v>
      </c>
      <c r="BH62" s="65" t="e">
        <f t="shared" ca="1" si="215"/>
        <v>#REF!</v>
      </c>
      <c r="BI62" s="65" t="e">
        <f t="shared" ca="1" si="215"/>
        <v>#REF!</v>
      </c>
      <c r="BJ62" s="65" t="e">
        <f t="shared" ca="1" si="215"/>
        <v>#REF!</v>
      </c>
      <c r="BK62" s="65" t="e">
        <f t="shared" ca="1" si="215"/>
        <v>#REF!</v>
      </c>
      <c r="BL62" s="65" t="e">
        <f t="shared" ca="1" si="215"/>
        <v>#REF!</v>
      </c>
      <c r="BM62" s="65" t="e">
        <f t="shared" ca="1" si="215"/>
        <v>#REF!</v>
      </c>
      <c r="BN62" s="65" t="e">
        <f t="shared" ca="1" si="215"/>
        <v>#REF!</v>
      </c>
      <c r="BO62" s="65" t="e">
        <f t="shared" ca="1" si="215"/>
        <v>#REF!</v>
      </c>
      <c r="BP62" s="89">
        <v>21</v>
      </c>
      <c r="BQ62" s="46">
        <f t="shared" ca="1" si="137"/>
        <v>0</v>
      </c>
      <c r="BR62" s="54">
        <f t="shared" ca="1" si="138"/>
        <v>0</v>
      </c>
      <c r="BS62" s="54">
        <f t="shared" ca="1" si="139"/>
        <v>0</v>
      </c>
      <c r="BT62" s="54">
        <f t="shared" ca="1" si="140"/>
        <v>0</v>
      </c>
      <c r="BU62" s="54">
        <f t="shared" ca="1" si="141"/>
        <v>0</v>
      </c>
      <c r="BV62" s="54">
        <f t="shared" ca="1" si="142"/>
        <v>0</v>
      </c>
      <c r="BW62" s="92">
        <f t="shared" ca="1" si="143"/>
        <v>0</v>
      </c>
      <c r="BX62" s="91">
        <f t="shared" ca="1" si="144"/>
        <v>0</v>
      </c>
      <c r="BY62" s="54">
        <f t="shared" ca="1" si="145"/>
        <v>0</v>
      </c>
      <c r="BZ62" s="54">
        <f t="shared" ca="1" si="146"/>
        <v>0</v>
      </c>
      <c r="CA62" s="54">
        <f t="shared" ca="1" si="147"/>
        <v>0</v>
      </c>
      <c r="CB62" s="54">
        <f t="shared" ca="1" si="148"/>
        <v>0</v>
      </c>
      <c r="CC62" s="54">
        <f t="shared" ca="1" si="149"/>
        <v>0</v>
      </c>
      <c r="CD62" s="93">
        <f t="shared" ca="1" si="150"/>
        <v>0</v>
      </c>
      <c r="CE62" s="91" t="e">
        <f t="shared" ca="1" si="151"/>
        <v>#REF!</v>
      </c>
      <c r="CF62" s="46" t="e">
        <f t="shared" ca="1" si="152"/>
        <v>#REF!</v>
      </c>
      <c r="CG62" s="46" t="e">
        <f t="shared" ca="1" si="75"/>
        <v>#REF!</v>
      </c>
      <c r="CH62" s="46" t="e">
        <f t="shared" ca="1" si="153"/>
        <v>#REF!</v>
      </c>
      <c r="CI62" s="46" t="e">
        <f t="shared" ca="1" si="154"/>
        <v>#REF!</v>
      </c>
      <c r="CJ62" s="46" t="e">
        <f t="shared" ca="1" si="155"/>
        <v>#REF!</v>
      </c>
      <c r="CK62" s="46" t="e">
        <f t="shared" ca="1" si="156"/>
        <v>#REF!</v>
      </c>
      <c r="CL62" s="88" t="e">
        <f t="shared" ca="1" si="163"/>
        <v>#REF!</v>
      </c>
      <c r="CM62" s="76" t="e">
        <f t="shared" ca="1" si="164"/>
        <v>#REF!</v>
      </c>
      <c r="CN62" s="76" t="e">
        <f t="shared" ca="1" si="165"/>
        <v>#REF!</v>
      </c>
      <c r="CO62" s="76" t="e">
        <f t="shared" ca="1" si="166"/>
        <v>#REF!</v>
      </c>
      <c r="CP62" s="76" t="e">
        <f t="shared" ca="1" si="167"/>
        <v>#REF!</v>
      </c>
      <c r="CQ62" s="76" t="e">
        <f t="shared" ca="1" si="168"/>
        <v>#REF!</v>
      </c>
      <c r="CR62" s="76" t="e">
        <f t="shared" ca="1" si="169"/>
        <v>#REF!</v>
      </c>
      <c r="CS62" s="76" t="e">
        <f t="shared" ca="1" si="170"/>
        <v>#REF!</v>
      </c>
      <c r="CT62" s="76" t="e">
        <f t="shared" ca="1" si="171"/>
        <v>#REF!</v>
      </c>
      <c r="CU62" s="76" t="e">
        <f t="shared" ca="1" si="172"/>
        <v>#REF!</v>
      </c>
      <c r="CV62" s="76" t="e">
        <f t="shared" ca="1" si="173"/>
        <v>#REF!</v>
      </c>
      <c r="CW62" s="76" t="e">
        <f t="shared" ca="1" si="174"/>
        <v>#REF!</v>
      </c>
      <c r="CX62" s="76" t="e">
        <f t="shared" ca="1" si="175"/>
        <v>#REF!</v>
      </c>
      <c r="CY62" s="76" t="e">
        <f t="shared" ca="1" si="176"/>
        <v>#REF!</v>
      </c>
      <c r="CZ62" s="76" t="e">
        <f t="shared" ca="1" si="177"/>
        <v>#REF!</v>
      </c>
      <c r="DA62" s="76" t="e">
        <f t="shared" ca="1" si="178"/>
        <v>#REF!</v>
      </c>
      <c r="DB62" s="76" t="e">
        <f t="shared" ca="1" si="179"/>
        <v>#REF!</v>
      </c>
      <c r="DC62" s="76" t="e">
        <f t="shared" ca="1" si="180"/>
        <v>#REF!</v>
      </c>
      <c r="DD62" s="76" t="e">
        <f t="shared" ca="1" si="181"/>
        <v>#REF!</v>
      </c>
      <c r="DE62" s="76" t="e">
        <f t="shared" ca="1" si="182"/>
        <v>#REF!</v>
      </c>
      <c r="DF62" s="76" t="e">
        <f t="shared" ca="1" si="183"/>
        <v>#REF!</v>
      </c>
      <c r="DG62" s="76" t="e">
        <f t="shared" ca="1" si="184"/>
        <v>#REF!</v>
      </c>
      <c r="DH62" s="76" t="e">
        <f t="shared" ca="1" si="185"/>
        <v>#REF!</v>
      </c>
      <c r="DI62" s="76" t="e">
        <f t="shared" ca="1" si="186"/>
        <v>#REF!</v>
      </c>
      <c r="DJ62" s="76" t="e">
        <f t="shared" ca="1" si="187"/>
        <v>#REF!</v>
      </c>
      <c r="DK62" s="76" t="e">
        <f t="shared" ca="1" si="188"/>
        <v>#REF!</v>
      </c>
      <c r="DL62" s="76" t="e">
        <f t="shared" ca="1" si="189"/>
        <v>#REF!</v>
      </c>
      <c r="DM62" s="76" t="e">
        <f t="shared" ca="1" si="190"/>
        <v>#REF!</v>
      </c>
      <c r="DN62" s="76" t="e">
        <f t="shared" ca="1" si="191"/>
        <v>#REF!</v>
      </c>
      <c r="DO62" s="76" t="e">
        <f t="shared" ca="1" si="192"/>
        <v>#REF!</v>
      </c>
      <c r="DP62" s="76" t="e">
        <f t="shared" ca="1" si="193"/>
        <v>#REF!</v>
      </c>
      <c r="DQ62" s="76" t="e">
        <f t="shared" ca="1" si="194"/>
        <v>#REF!</v>
      </c>
      <c r="DR62" s="76" t="e">
        <f t="shared" ca="1" si="195"/>
        <v>#REF!</v>
      </c>
      <c r="DS62" s="76" t="e">
        <f t="shared" ca="1" si="196"/>
        <v>#REF!</v>
      </c>
      <c r="DT62" s="76" t="e">
        <f t="shared" ca="1" si="197"/>
        <v>#REF!</v>
      </c>
      <c r="DU62" s="76" t="e">
        <f t="shared" ca="1" si="198"/>
        <v>#REF!</v>
      </c>
      <c r="DV62" s="76" t="e">
        <f t="shared" ca="1" si="199"/>
        <v>#REF!</v>
      </c>
      <c r="DW62" s="76" t="e">
        <f t="shared" ca="1" si="200"/>
        <v>#REF!</v>
      </c>
      <c r="DX62" s="76" t="e">
        <f t="shared" ca="1" si="201"/>
        <v>#REF!</v>
      </c>
      <c r="DY62" s="76" t="e">
        <f t="shared" ca="1" si="202"/>
        <v>#REF!</v>
      </c>
      <c r="DZ62" s="76" t="e">
        <f t="shared" ca="1" si="203"/>
        <v>#REF!</v>
      </c>
      <c r="EA62" s="76" t="e">
        <f t="shared" ca="1" si="204"/>
        <v>#REF!</v>
      </c>
      <c r="EB62" s="76" t="e">
        <f t="shared" ca="1" si="205"/>
        <v>#REF!</v>
      </c>
      <c r="EC62" s="76" t="e">
        <f t="shared" ca="1" si="214"/>
        <v>#REF!</v>
      </c>
      <c r="ED62" s="76" t="e">
        <f t="shared" ca="1" si="206"/>
        <v>#REF!</v>
      </c>
      <c r="EE62" s="76" t="e">
        <f t="shared" ca="1" si="207"/>
        <v>#REF!</v>
      </c>
      <c r="EF62" s="76" t="e">
        <f t="shared" ca="1" si="208"/>
        <v>#REF!</v>
      </c>
      <c r="EG62" s="76" t="e">
        <f t="shared" ca="1" si="209"/>
        <v>#REF!</v>
      </c>
      <c r="EH62" s="76" t="e">
        <f t="shared" ca="1" si="210"/>
        <v>#REF!</v>
      </c>
      <c r="EI62" s="76" t="e">
        <f t="shared" ca="1" si="211"/>
        <v>#REF!</v>
      </c>
      <c r="EJ62" s="76" t="e">
        <f t="shared" ca="1" si="212"/>
        <v>#REF!</v>
      </c>
      <c r="EK62" s="76" t="e">
        <f t="shared" ca="1" si="213"/>
        <v>#REF!</v>
      </c>
    </row>
    <row r="63" spans="1:141" hidden="1" x14ac:dyDescent="0.25">
      <c r="A63" s="46" t="str">
        <f>Графики!A38</f>
        <v>П15.01.05 Сварщик (ЭГСР)(2013)9 кл., очная-22</v>
      </c>
      <c r="B63" s="46" t="s">
        <v>322</v>
      </c>
      <c r="C63" s="46" t="s">
        <v>211</v>
      </c>
      <c r="D63" s="64" t="e">
        <f t="shared" ca="1" si="72"/>
        <v>#REF!</v>
      </c>
      <c r="E63" s="46">
        <v>3</v>
      </c>
      <c r="F63" s="72" t="s">
        <v>292</v>
      </c>
      <c r="G63" s="65" t="e">
        <f t="shared" ca="1" si="218"/>
        <v>#REF!</v>
      </c>
      <c r="H63" s="65" t="e">
        <f t="shared" ca="1" si="218"/>
        <v>#REF!</v>
      </c>
      <c r="I63" s="65" t="e">
        <f t="shared" ca="1" si="218"/>
        <v>#REF!</v>
      </c>
      <c r="J63" s="65" t="e">
        <f t="shared" ca="1" si="218"/>
        <v>#REF!</v>
      </c>
      <c r="K63" s="65" t="e">
        <f t="shared" ca="1" si="218"/>
        <v>#REF!</v>
      </c>
      <c r="L63" s="65" t="e">
        <f t="shared" ca="1" si="218"/>
        <v>#REF!</v>
      </c>
      <c r="M63" s="65" t="e">
        <f t="shared" ca="1" si="218"/>
        <v>#REF!</v>
      </c>
      <c r="N63" s="65" t="e">
        <f t="shared" ca="1" si="218"/>
        <v>#REF!</v>
      </c>
      <c r="O63" s="65" t="e">
        <f t="shared" ca="1" si="218"/>
        <v>#REF!</v>
      </c>
      <c r="P63" s="65" t="e">
        <f t="shared" ca="1" si="218"/>
        <v>#REF!</v>
      </c>
      <c r="Q63" s="65" t="e">
        <f t="shared" ca="1" si="218"/>
        <v>#REF!</v>
      </c>
      <c r="R63" s="65" t="e">
        <f t="shared" ca="1" si="218"/>
        <v>#REF!</v>
      </c>
      <c r="S63" s="65" t="e">
        <f t="shared" ca="1" si="218"/>
        <v>#REF!</v>
      </c>
      <c r="T63" s="65" t="e">
        <f t="shared" ca="1" si="218"/>
        <v>#REF!</v>
      </c>
      <c r="U63" s="65" t="e">
        <f t="shared" ca="1" si="218"/>
        <v>#REF!</v>
      </c>
      <c r="V63" s="65" t="e">
        <f t="shared" ca="1" si="218"/>
        <v>#REF!</v>
      </c>
      <c r="W63" s="65" t="e">
        <f t="shared" ca="1" si="216"/>
        <v>#REF!</v>
      </c>
      <c r="X63" s="65" t="e">
        <f t="shared" ca="1" si="216"/>
        <v>#REF!</v>
      </c>
      <c r="Y63" s="65" t="e">
        <f t="shared" ca="1" si="216"/>
        <v>#REF!</v>
      </c>
      <c r="Z63" s="65" t="e">
        <f t="shared" ca="1" si="216"/>
        <v>#REF!</v>
      </c>
      <c r="AA63" s="65" t="e">
        <f t="shared" ca="1" si="216"/>
        <v>#REF!</v>
      </c>
      <c r="AB63" s="65" t="e">
        <f t="shared" ca="1" si="216"/>
        <v>#REF!</v>
      </c>
      <c r="AC63" s="65" t="e">
        <f t="shared" ca="1" si="216"/>
        <v>#REF!</v>
      </c>
      <c r="AD63" s="65" t="e">
        <f t="shared" ca="1" si="216"/>
        <v>#REF!</v>
      </c>
      <c r="AE63" s="65" t="e">
        <f t="shared" ca="1" si="216"/>
        <v>#REF!</v>
      </c>
      <c r="AF63" s="65" t="e">
        <f t="shared" ca="1" si="216"/>
        <v>#REF!</v>
      </c>
      <c r="AG63" s="65" t="e">
        <f t="shared" ca="1" si="216"/>
        <v>#REF!</v>
      </c>
      <c r="AH63" s="65" t="e">
        <f t="shared" ca="1" si="216"/>
        <v>#REF!</v>
      </c>
      <c r="AI63" s="65" t="e">
        <f t="shared" ca="1" si="216"/>
        <v>#REF!</v>
      </c>
      <c r="AJ63" s="65" t="e">
        <f t="shared" ca="1" si="216"/>
        <v>#REF!</v>
      </c>
      <c r="AK63" s="65" t="e">
        <f t="shared" ca="1" si="216"/>
        <v>#REF!</v>
      </c>
      <c r="AL63" s="65" t="e">
        <f t="shared" ca="1" si="217"/>
        <v>#REF!</v>
      </c>
      <c r="AM63" s="65" t="e">
        <f t="shared" ca="1" si="217"/>
        <v>#REF!</v>
      </c>
      <c r="AN63" s="65" t="e">
        <f t="shared" ca="1" si="217"/>
        <v>#REF!</v>
      </c>
      <c r="AO63" s="65" t="e">
        <f t="shared" ca="1" si="217"/>
        <v>#REF!</v>
      </c>
      <c r="AP63" s="65" t="e">
        <f t="shared" ca="1" si="217"/>
        <v>#REF!</v>
      </c>
      <c r="AQ63" s="65" t="e">
        <f t="shared" ca="1" si="217"/>
        <v>#REF!</v>
      </c>
      <c r="AR63" s="65" t="e">
        <f t="shared" ca="1" si="217"/>
        <v>#REF!</v>
      </c>
      <c r="AS63" s="65" t="e">
        <f t="shared" ca="1" si="217"/>
        <v>#REF!</v>
      </c>
      <c r="AT63" s="65" t="e">
        <f t="shared" ca="1" si="217"/>
        <v>#REF!</v>
      </c>
      <c r="AU63" s="65" t="e">
        <f t="shared" ca="1" si="217"/>
        <v>#REF!</v>
      </c>
      <c r="AV63" s="65" t="e">
        <f t="shared" ca="1" si="217"/>
        <v>#REF!</v>
      </c>
      <c r="AW63" s="65" t="e">
        <f t="shared" ca="1" si="217"/>
        <v>#REF!</v>
      </c>
      <c r="AX63" s="65" t="e">
        <f t="shared" ca="1" si="217"/>
        <v>#REF!</v>
      </c>
      <c r="AY63" s="65" t="e">
        <f t="shared" ca="1" si="217"/>
        <v>#REF!</v>
      </c>
      <c r="AZ63" s="65" t="e">
        <f t="shared" ca="1" si="217"/>
        <v>#REF!</v>
      </c>
      <c r="BA63" s="65" t="e">
        <f t="shared" ca="1" si="217"/>
        <v>#REF!</v>
      </c>
      <c r="BB63" s="65" t="e">
        <f t="shared" ca="1" si="215"/>
        <v>#REF!</v>
      </c>
      <c r="BC63" s="65" t="e">
        <f t="shared" ca="1" si="215"/>
        <v>#REF!</v>
      </c>
      <c r="BD63" s="65" t="e">
        <f t="shared" ca="1" si="215"/>
        <v>#REF!</v>
      </c>
      <c r="BE63" s="65" t="e">
        <f t="shared" ca="1" si="215"/>
        <v>#REF!</v>
      </c>
      <c r="BF63" s="65" t="e">
        <f t="shared" ca="1" si="215"/>
        <v>#REF!</v>
      </c>
      <c r="BG63" s="65" t="e">
        <f t="shared" ca="1" si="215"/>
        <v>#REF!</v>
      </c>
      <c r="BH63" s="65" t="e">
        <f t="shared" ca="1" si="215"/>
        <v>#REF!</v>
      </c>
      <c r="BI63" s="65" t="e">
        <f t="shared" ca="1" si="215"/>
        <v>#REF!</v>
      </c>
      <c r="BJ63" s="65" t="e">
        <f t="shared" ca="1" si="215"/>
        <v>#REF!</v>
      </c>
      <c r="BK63" s="65" t="e">
        <f t="shared" ca="1" si="215"/>
        <v>#REF!</v>
      </c>
      <c r="BL63" s="65" t="e">
        <f t="shared" ca="1" si="215"/>
        <v>#REF!</v>
      </c>
      <c r="BM63" s="65" t="e">
        <f t="shared" ca="1" si="215"/>
        <v>#REF!</v>
      </c>
      <c r="BN63" s="65" t="e">
        <f t="shared" ca="1" si="215"/>
        <v>#REF!</v>
      </c>
      <c r="BO63" s="65" t="e">
        <f t="shared" ca="1" si="215"/>
        <v>#REF!</v>
      </c>
      <c r="BP63" s="89">
        <v>20</v>
      </c>
      <c r="BQ63" s="46">
        <f t="shared" ca="1" si="137"/>
        <v>0</v>
      </c>
      <c r="BR63" s="54">
        <f t="shared" ca="1" si="138"/>
        <v>0</v>
      </c>
      <c r="BS63" s="54">
        <f t="shared" ca="1" si="139"/>
        <v>0</v>
      </c>
      <c r="BT63" s="54">
        <f t="shared" ca="1" si="140"/>
        <v>0</v>
      </c>
      <c r="BU63" s="54">
        <f t="shared" ca="1" si="141"/>
        <v>0</v>
      </c>
      <c r="BV63" s="54">
        <f t="shared" ca="1" si="142"/>
        <v>0</v>
      </c>
      <c r="BW63" s="92">
        <f t="shared" ca="1" si="143"/>
        <v>0</v>
      </c>
      <c r="BX63" s="91">
        <f t="shared" ca="1" si="144"/>
        <v>0</v>
      </c>
      <c r="BY63" s="54">
        <f t="shared" ca="1" si="145"/>
        <v>0</v>
      </c>
      <c r="BZ63" s="54">
        <f t="shared" ca="1" si="146"/>
        <v>0</v>
      </c>
      <c r="CA63" s="54">
        <f t="shared" ca="1" si="147"/>
        <v>0</v>
      </c>
      <c r="CB63" s="54">
        <f t="shared" ca="1" si="148"/>
        <v>0</v>
      </c>
      <c r="CC63" s="54">
        <f t="shared" ca="1" si="149"/>
        <v>0</v>
      </c>
      <c r="CD63" s="93">
        <f t="shared" ca="1" si="150"/>
        <v>0</v>
      </c>
      <c r="CE63" s="91" t="e">
        <f t="shared" ca="1" si="151"/>
        <v>#REF!</v>
      </c>
      <c r="CF63" s="46" t="e">
        <f t="shared" ca="1" si="152"/>
        <v>#REF!</v>
      </c>
      <c r="CG63" s="46" t="e">
        <f t="shared" ca="1" si="75"/>
        <v>#REF!</v>
      </c>
      <c r="CH63" s="46" t="e">
        <f t="shared" ca="1" si="153"/>
        <v>#REF!</v>
      </c>
      <c r="CI63" s="46" t="e">
        <f t="shared" ca="1" si="154"/>
        <v>#REF!</v>
      </c>
      <c r="CJ63" s="46" t="e">
        <f t="shared" ca="1" si="155"/>
        <v>#REF!</v>
      </c>
      <c r="CK63" s="46" t="e">
        <f t="shared" ca="1" si="156"/>
        <v>#REF!</v>
      </c>
      <c r="CL63" s="88" t="e">
        <f t="shared" ca="1" si="163"/>
        <v>#REF!</v>
      </c>
      <c r="CM63" s="76" t="e">
        <f t="shared" ca="1" si="164"/>
        <v>#REF!</v>
      </c>
      <c r="CN63" s="76" t="e">
        <f t="shared" ca="1" si="165"/>
        <v>#REF!</v>
      </c>
      <c r="CO63" s="76" t="e">
        <f t="shared" ca="1" si="166"/>
        <v>#REF!</v>
      </c>
      <c r="CP63" s="76" t="e">
        <f t="shared" ca="1" si="167"/>
        <v>#REF!</v>
      </c>
      <c r="CQ63" s="76" t="e">
        <f t="shared" ca="1" si="168"/>
        <v>#REF!</v>
      </c>
      <c r="CR63" s="76" t="e">
        <f t="shared" ca="1" si="169"/>
        <v>#REF!</v>
      </c>
      <c r="CS63" s="76" t="e">
        <f t="shared" ca="1" si="170"/>
        <v>#REF!</v>
      </c>
      <c r="CT63" s="76" t="e">
        <f t="shared" ca="1" si="171"/>
        <v>#REF!</v>
      </c>
      <c r="CU63" s="76" t="e">
        <f t="shared" ca="1" si="172"/>
        <v>#REF!</v>
      </c>
      <c r="CV63" s="76" t="e">
        <f t="shared" ca="1" si="173"/>
        <v>#REF!</v>
      </c>
      <c r="CW63" s="76" t="e">
        <f t="shared" ca="1" si="174"/>
        <v>#REF!</v>
      </c>
      <c r="CX63" s="76" t="e">
        <f t="shared" ca="1" si="175"/>
        <v>#REF!</v>
      </c>
      <c r="CY63" s="76" t="e">
        <f t="shared" ca="1" si="176"/>
        <v>#REF!</v>
      </c>
      <c r="CZ63" s="76" t="e">
        <f t="shared" ca="1" si="177"/>
        <v>#REF!</v>
      </c>
      <c r="DA63" s="76" t="e">
        <f t="shared" ca="1" si="178"/>
        <v>#REF!</v>
      </c>
      <c r="DB63" s="76" t="e">
        <f t="shared" ca="1" si="179"/>
        <v>#REF!</v>
      </c>
      <c r="DC63" s="76" t="e">
        <f t="shared" ca="1" si="180"/>
        <v>#REF!</v>
      </c>
      <c r="DD63" s="76" t="e">
        <f t="shared" ca="1" si="181"/>
        <v>#REF!</v>
      </c>
      <c r="DE63" s="76" t="e">
        <f t="shared" ca="1" si="182"/>
        <v>#REF!</v>
      </c>
      <c r="DF63" s="76" t="e">
        <f t="shared" ca="1" si="183"/>
        <v>#REF!</v>
      </c>
      <c r="DG63" s="76" t="e">
        <f t="shared" ca="1" si="184"/>
        <v>#REF!</v>
      </c>
      <c r="DH63" s="76" t="e">
        <f t="shared" ca="1" si="185"/>
        <v>#REF!</v>
      </c>
      <c r="DI63" s="76" t="e">
        <f t="shared" ca="1" si="186"/>
        <v>#REF!</v>
      </c>
      <c r="DJ63" s="76" t="e">
        <f t="shared" ca="1" si="187"/>
        <v>#REF!</v>
      </c>
      <c r="DK63" s="76" t="e">
        <f t="shared" ca="1" si="188"/>
        <v>#REF!</v>
      </c>
      <c r="DL63" s="76" t="e">
        <f t="shared" ca="1" si="189"/>
        <v>#REF!</v>
      </c>
      <c r="DM63" s="76" t="e">
        <f t="shared" ca="1" si="190"/>
        <v>#REF!</v>
      </c>
      <c r="DN63" s="76" t="e">
        <f t="shared" ca="1" si="191"/>
        <v>#REF!</v>
      </c>
      <c r="DO63" s="76" t="e">
        <f t="shared" ca="1" si="192"/>
        <v>#REF!</v>
      </c>
      <c r="DP63" s="76" t="e">
        <f t="shared" ca="1" si="193"/>
        <v>#REF!</v>
      </c>
      <c r="DQ63" s="76" t="e">
        <f t="shared" ca="1" si="194"/>
        <v>#REF!</v>
      </c>
      <c r="DR63" s="76" t="e">
        <f t="shared" ca="1" si="195"/>
        <v>#REF!</v>
      </c>
      <c r="DS63" s="76" t="e">
        <f t="shared" ca="1" si="196"/>
        <v>#REF!</v>
      </c>
      <c r="DT63" s="76" t="e">
        <f t="shared" ca="1" si="197"/>
        <v>#REF!</v>
      </c>
      <c r="DU63" s="76" t="e">
        <f t="shared" ca="1" si="198"/>
        <v>#REF!</v>
      </c>
      <c r="DV63" s="76" t="e">
        <f t="shared" ca="1" si="199"/>
        <v>#REF!</v>
      </c>
      <c r="DW63" s="76" t="e">
        <f t="shared" ca="1" si="200"/>
        <v>#REF!</v>
      </c>
      <c r="DX63" s="76" t="e">
        <f t="shared" ca="1" si="201"/>
        <v>#REF!</v>
      </c>
      <c r="DY63" s="76" t="e">
        <f t="shared" ca="1" si="202"/>
        <v>#REF!</v>
      </c>
      <c r="DZ63" s="76" t="e">
        <f t="shared" ca="1" si="203"/>
        <v>#REF!</v>
      </c>
      <c r="EA63" s="76" t="e">
        <f t="shared" ca="1" si="204"/>
        <v>#REF!</v>
      </c>
      <c r="EB63" s="76" t="e">
        <f t="shared" ca="1" si="205"/>
        <v>#REF!</v>
      </c>
      <c r="EC63" s="76" t="e">
        <f t="shared" ca="1" si="214"/>
        <v>#REF!</v>
      </c>
      <c r="ED63" s="76" t="e">
        <f t="shared" ca="1" si="206"/>
        <v>#REF!</v>
      </c>
      <c r="EE63" s="76" t="e">
        <f t="shared" ca="1" si="207"/>
        <v>#REF!</v>
      </c>
      <c r="EF63" s="76" t="e">
        <f t="shared" ca="1" si="208"/>
        <v>#REF!</v>
      </c>
      <c r="EG63" s="76" t="e">
        <f t="shared" ca="1" si="209"/>
        <v>#REF!</v>
      </c>
      <c r="EH63" s="76" t="e">
        <f t="shared" ca="1" si="210"/>
        <v>#REF!</v>
      </c>
      <c r="EI63" s="76" t="e">
        <f t="shared" ca="1" si="211"/>
        <v>#REF!</v>
      </c>
      <c r="EJ63" s="76" t="e">
        <f t="shared" ca="1" si="212"/>
        <v>#REF!</v>
      </c>
      <c r="EK63" s="76" t="e">
        <f t="shared" ca="1" si="213"/>
        <v>#REF!</v>
      </c>
    </row>
    <row r="64" spans="1:141" hidden="1" x14ac:dyDescent="0.25">
      <c r="A64" s="46" t="str">
        <f>Графики!A41</f>
        <v>П23.01.08 Слесарь по ремонту СМ(2013)9 кл., очная</v>
      </c>
      <c r="B64" s="46" t="s">
        <v>322</v>
      </c>
      <c r="C64" s="46" t="s">
        <v>211</v>
      </c>
      <c r="D64" s="64" t="e">
        <f t="shared" ca="1" si="72"/>
        <v>#REF!</v>
      </c>
      <c r="E64" s="46">
        <v>3</v>
      </c>
      <c r="F64" s="72" t="s">
        <v>511</v>
      </c>
      <c r="G64" s="65" t="e">
        <f t="shared" ca="1" si="218"/>
        <v>#REF!</v>
      </c>
      <c r="H64" s="65" t="e">
        <f t="shared" ca="1" si="218"/>
        <v>#REF!</v>
      </c>
      <c r="I64" s="65" t="e">
        <f t="shared" ca="1" si="218"/>
        <v>#REF!</v>
      </c>
      <c r="J64" s="65" t="e">
        <f t="shared" ca="1" si="218"/>
        <v>#REF!</v>
      </c>
      <c r="K64" s="65" t="e">
        <f t="shared" ca="1" si="218"/>
        <v>#REF!</v>
      </c>
      <c r="L64" s="65" t="e">
        <f t="shared" ca="1" si="218"/>
        <v>#REF!</v>
      </c>
      <c r="M64" s="65" t="e">
        <f t="shared" ca="1" si="218"/>
        <v>#REF!</v>
      </c>
      <c r="N64" s="65" t="e">
        <f t="shared" ca="1" si="218"/>
        <v>#REF!</v>
      </c>
      <c r="O64" s="65" t="e">
        <f t="shared" ca="1" si="218"/>
        <v>#REF!</v>
      </c>
      <c r="P64" s="65" t="e">
        <f t="shared" ca="1" si="218"/>
        <v>#REF!</v>
      </c>
      <c r="Q64" s="65" t="e">
        <f t="shared" ca="1" si="218"/>
        <v>#REF!</v>
      </c>
      <c r="R64" s="65" t="e">
        <f t="shared" ca="1" si="218"/>
        <v>#REF!</v>
      </c>
      <c r="S64" s="65" t="e">
        <f t="shared" ca="1" si="218"/>
        <v>#REF!</v>
      </c>
      <c r="T64" s="65" t="e">
        <f t="shared" ca="1" si="218"/>
        <v>#REF!</v>
      </c>
      <c r="U64" s="65" t="e">
        <f t="shared" ca="1" si="218"/>
        <v>#REF!</v>
      </c>
      <c r="V64" s="65" t="e">
        <f t="shared" ca="1" si="218"/>
        <v>#REF!</v>
      </c>
      <c r="W64" s="65" t="e">
        <f t="shared" ca="1" si="216"/>
        <v>#REF!</v>
      </c>
      <c r="X64" s="65" t="e">
        <f t="shared" ca="1" si="216"/>
        <v>#REF!</v>
      </c>
      <c r="Y64" s="65" t="e">
        <f t="shared" ca="1" si="216"/>
        <v>#REF!</v>
      </c>
      <c r="Z64" s="65" t="e">
        <f t="shared" ca="1" si="216"/>
        <v>#REF!</v>
      </c>
      <c r="AA64" s="65" t="e">
        <f t="shared" ca="1" si="216"/>
        <v>#REF!</v>
      </c>
      <c r="AB64" s="65" t="e">
        <f t="shared" ca="1" si="216"/>
        <v>#REF!</v>
      </c>
      <c r="AC64" s="65" t="e">
        <f t="shared" ca="1" si="216"/>
        <v>#REF!</v>
      </c>
      <c r="AD64" s="65" t="e">
        <f t="shared" ca="1" si="216"/>
        <v>#REF!</v>
      </c>
      <c r="AE64" s="65" t="e">
        <f t="shared" ca="1" si="216"/>
        <v>#REF!</v>
      </c>
      <c r="AF64" s="65" t="e">
        <f t="shared" ca="1" si="216"/>
        <v>#REF!</v>
      </c>
      <c r="AG64" s="65" t="e">
        <f t="shared" ca="1" si="216"/>
        <v>#REF!</v>
      </c>
      <c r="AH64" s="65" t="e">
        <f t="shared" ca="1" si="216"/>
        <v>#REF!</v>
      </c>
      <c r="AI64" s="65" t="e">
        <f t="shared" ca="1" si="216"/>
        <v>#REF!</v>
      </c>
      <c r="AJ64" s="65" t="e">
        <f t="shared" ca="1" si="216"/>
        <v>#REF!</v>
      </c>
      <c r="AK64" s="65" t="e">
        <f t="shared" ca="1" si="216"/>
        <v>#REF!</v>
      </c>
      <c r="AL64" s="65" t="e">
        <f t="shared" ca="1" si="217"/>
        <v>#REF!</v>
      </c>
      <c r="AM64" s="65" t="e">
        <f t="shared" ca="1" si="217"/>
        <v>#REF!</v>
      </c>
      <c r="AN64" s="65" t="e">
        <f t="shared" ca="1" si="217"/>
        <v>#REF!</v>
      </c>
      <c r="AO64" s="65" t="e">
        <f t="shared" ca="1" si="217"/>
        <v>#REF!</v>
      </c>
      <c r="AP64" s="65" t="e">
        <f t="shared" ca="1" si="217"/>
        <v>#REF!</v>
      </c>
      <c r="AQ64" s="65" t="e">
        <f t="shared" ca="1" si="217"/>
        <v>#REF!</v>
      </c>
      <c r="AR64" s="65" t="e">
        <f t="shared" ca="1" si="217"/>
        <v>#REF!</v>
      </c>
      <c r="AS64" s="65" t="e">
        <f t="shared" ca="1" si="217"/>
        <v>#REF!</v>
      </c>
      <c r="AT64" s="65" t="e">
        <f t="shared" ca="1" si="217"/>
        <v>#REF!</v>
      </c>
      <c r="AU64" s="65" t="e">
        <f t="shared" ca="1" si="217"/>
        <v>#REF!</v>
      </c>
      <c r="AV64" s="65" t="e">
        <f t="shared" ca="1" si="217"/>
        <v>#REF!</v>
      </c>
      <c r="AW64" s="65" t="e">
        <f t="shared" ca="1" si="217"/>
        <v>#REF!</v>
      </c>
      <c r="AX64" s="65" t="e">
        <f t="shared" ca="1" si="217"/>
        <v>#REF!</v>
      </c>
      <c r="AY64" s="65" t="e">
        <f t="shared" ca="1" si="217"/>
        <v>#REF!</v>
      </c>
      <c r="AZ64" s="65" t="e">
        <f t="shared" ca="1" si="217"/>
        <v>#REF!</v>
      </c>
      <c r="BA64" s="65" t="e">
        <f t="shared" ca="1" si="217"/>
        <v>#REF!</v>
      </c>
      <c r="BB64" s="65" t="e">
        <f t="shared" ca="1" si="215"/>
        <v>#REF!</v>
      </c>
      <c r="BC64" s="65" t="e">
        <f t="shared" ca="1" si="215"/>
        <v>#REF!</v>
      </c>
      <c r="BD64" s="65" t="e">
        <f t="shared" ca="1" si="215"/>
        <v>#REF!</v>
      </c>
      <c r="BE64" s="65" t="e">
        <f t="shared" ca="1" si="215"/>
        <v>#REF!</v>
      </c>
      <c r="BF64" s="65" t="e">
        <f t="shared" ca="1" si="215"/>
        <v>#REF!</v>
      </c>
      <c r="BG64" s="65" t="e">
        <f t="shared" ca="1" si="215"/>
        <v>#REF!</v>
      </c>
      <c r="BH64" s="65" t="e">
        <f t="shared" ca="1" si="215"/>
        <v>#REF!</v>
      </c>
      <c r="BI64" s="65" t="e">
        <f t="shared" ca="1" si="215"/>
        <v>#REF!</v>
      </c>
      <c r="BJ64" s="65" t="e">
        <f t="shared" ca="1" si="215"/>
        <v>#REF!</v>
      </c>
      <c r="BK64" s="65" t="e">
        <f t="shared" ca="1" si="215"/>
        <v>#REF!</v>
      </c>
      <c r="BL64" s="65" t="e">
        <f t="shared" ca="1" si="215"/>
        <v>#REF!</v>
      </c>
      <c r="BM64" s="65" t="e">
        <f t="shared" ca="1" si="215"/>
        <v>#REF!</v>
      </c>
      <c r="BN64" s="65" t="e">
        <f t="shared" ca="1" si="215"/>
        <v>#REF!</v>
      </c>
      <c r="BO64" s="65" t="e">
        <f t="shared" ca="1" si="215"/>
        <v>#REF!</v>
      </c>
      <c r="BP64" s="89">
        <v>20</v>
      </c>
      <c r="BQ64" s="46">
        <f t="shared" ca="1" si="137"/>
        <v>0</v>
      </c>
      <c r="BR64" s="54">
        <f t="shared" ca="1" si="138"/>
        <v>0</v>
      </c>
      <c r="BS64" s="54">
        <f t="shared" ca="1" si="139"/>
        <v>0</v>
      </c>
      <c r="BT64" s="54">
        <f t="shared" ca="1" si="140"/>
        <v>0</v>
      </c>
      <c r="BU64" s="54">
        <f t="shared" ca="1" si="141"/>
        <v>0</v>
      </c>
      <c r="BV64" s="54">
        <f t="shared" ca="1" si="142"/>
        <v>0</v>
      </c>
      <c r="BW64" s="92">
        <f t="shared" ca="1" si="143"/>
        <v>0</v>
      </c>
      <c r="BX64" s="91">
        <f t="shared" ca="1" si="144"/>
        <v>0</v>
      </c>
      <c r="BY64" s="54">
        <f t="shared" ca="1" si="145"/>
        <v>0</v>
      </c>
      <c r="BZ64" s="54">
        <f t="shared" ca="1" si="146"/>
        <v>0</v>
      </c>
      <c r="CA64" s="54">
        <f t="shared" ca="1" si="147"/>
        <v>0</v>
      </c>
      <c r="CB64" s="54">
        <f t="shared" ca="1" si="148"/>
        <v>0</v>
      </c>
      <c r="CC64" s="54">
        <f t="shared" ca="1" si="149"/>
        <v>0</v>
      </c>
      <c r="CD64" s="93">
        <f t="shared" ca="1" si="150"/>
        <v>0</v>
      </c>
      <c r="CE64" s="91" t="e">
        <f t="shared" ca="1" si="151"/>
        <v>#REF!</v>
      </c>
      <c r="CF64" s="46" t="e">
        <f t="shared" ca="1" si="152"/>
        <v>#REF!</v>
      </c>
      <c r="CG64" s="46" t="e">
        <f t="shared" ca="1" si="75"/>
        <v>#REF!</v>
      </c>
      <c r="CH64" s="46" t="e">
        <f t="shared" ca="1" si="153"/>
        <v>#REF!</v>
      </c>
      <c r="CI64" s="46" t="e">
        <f t="shared" ca="1" si="154"/>
        <v>#REF!</v>
      </c>
      <c r="CJ64" s="46" t="e">
        <f t="shared" ca="1" si="155"/>
        <v>#REF!</v>
      </c>
      <c r="CK64" s="46" t="e">
        <f t="shared" ca="1" si="156"/>
        <v>#REF!</v>
      </c>
      <c r="CL64" s="88" t="e">
        <f t="shared" ca="1" si="163"/>
        <v>#REF!</v>
      </c>
      <c r="CM64" s="76" t="e">
        <f t="shared" ca="1" si="164"/>
        <v>#REF!</v>
      </c>
      <c r="CN64" s="76" t="e">
        <f t="shared" ca="1" si="165"/>
        <v>#REF!</v>
      </c>
      <c r="CO64" s="76" t="e">
        <f t="shared" ca="1" si="166"/>
        <v>#REF!</v>
      </c>
      <c r="CP64" s="76" t="e">
        <f t="shared" ca="1" si="167"/>
        <v>#REF!</v>
      </c>
      <c r="CQ64" s="76" t="e">
        <f t="shared" ca="1" si="168"/>
        <v>#REF!</v>
      </c>
      <c r="CR64" s="76" t="e">
        <f t="shared" ca="1" si="169"/>
        <v>#REF!</v>
      </c>
      <c r="CS64" s="76" t="e">
        <f t="shared" ca="1" si="170"/>
        <v>#REF!</v>
      </c>
      <c r="CT64" s="76" t="e">
        <f t="shared" ca="1" si="171"/>
        <v>#REF!</v>
      </c>
      <c r="CU64" s="76" t="e">
        <f t="shared" ca="1" si="172"/>
        <v>#REF!</v>
      </c>
      <c r="CV64" s="76" t="e">
        <f t="shared" ca="1" si="173"/>
        <v>#REF!</v>
      </c>
      <c r="CW64" s="76" t="e">
        <f t="shared" ca="1" si="174"/>
        <v>#REF!</v>
      </c>
      <c r="CX64" s="76" t="e">
        <f t="shared" ca="1" si="175"/>
        <v>#REF!</v>
      </c>
      <c r="CY64" s="76" t="e">
        <f t="shared" ca="1" si="176"/>
        <v>#REF!</v>
      </c>
      <c r="CZ64" s="76" t="e">
        <f t="shared" ca="1" si="177"/>
        <v>#REF!</v>
      </c>
      <c r="DA64" s="76" t="e">
        <f t="shared" ca="1" si="178"/>
        <v>#REF!</v>
      </c>
      <c r="DB64" s="76" t="e">
        <f t="shared" ca="1" si="179"/>
        <v>#REF!</v>
      </c>
      <c r="DC64" s="76" t="e">
        <f t="shared" ca="1" si="180"/>
        <v>#REF!</v>
      </c>
      <c r="DD64" s="76" t="e">
        <f t="shared" ca="1" si="181"/>
        <v>#REF!</v>
      </c>
      <c r="DE64" s="76" t="e">
        <f t="shared" ca="1" si="182"/>
        <v>#REF!</v>
      </c>
      <c r="DF64" s="76" t="e">
        <f t="shared" ca="1" si="183"/>
        <v>#REF!</v>
      </c>
      <c r="DG64" s="76" t="e">
        <f t="shared" ca="1" si="184"/>
        <v>#REF!</v>
      </c>
      <c r="DH64" s="76" t="e">
        <f t="shared" ca="1" si="185"/>
        <v>#REF!</v>
      </c>
      <c r="DI64" s="76" t="e">
        <f t="shared" ca="1" si="186"/>
        <v>#REF!</v>
      </c>
      <c r="DJ64" s="76" t="e">
        <f t="shared" ca="1" si="187"/>
        <v>#REF!</v>
      </c>
      <c r="DK64" s="76" t="e">
        <f t="shared" ca="1" si="188"/>
        <v>#REF!</v>
      </c>
      <c r="DL64" s="76" t="e">
        <f t="shared" ca="1" si="189"/>
        <v>#REF!</v>
      </c>
      <c r="DM64" s="76" t="e">
        <f t="shared" ca="1" si="190"/>
        <v>#REF!</v>
      </c>
      <c r="DN64" s="76" t="e">
        <f t="shared" ca="1" si="191"/>
        <v>#REF!</v>
      </c>
      <c r="DO64" s="76" t="e">
        <f t="shared" ca="1" si="192"/>
        <v>#REF!</v>
      </c>
      <c r="DP64" s="76" t="e">
        <f t="shared" ca="1" si="193"/>
        <v>#REF!</v>
      </c>
      <c r="DQ64" s="76" t="e">
        <f t="shared" ca="1" si="194"/>
        <v>#REF!</v>
      </c>
      <c r="DR64" s="76" t="e">
        <f t="shared" ca="1" si="195"/>
        <v>#REF!</v>
      </c>
      <c r="DS64" s="76" t="e">
        <f t="shared" ca="1" si="196"/>
        <v>#REF!</v>
      </c>
      <c r="DT64" s="76" t="e">
        <f t="shared" ca="1" si="197"/>
        <v>#REF!</v>
      </c>
      <c r="DU64" s="76" t="e">
        <f t="shared" ca="1" si="198"/>
        <v>#REF!</v>
      </c>
      <c r="DV64" s="76" t="e">
        <f t="shared" ca="1" si="199"/>
        <v>#REF!</v>
      </c>
      <c r="DW64" s="76" t="e">
        <f t="shared" ca="1" si="200"/>
        <v>#REF!</v>
      </c>
      <c r="DX64" s="76" t="e">
        <f t="shared" ca="1" si="201"/>
        <v>#REF!</v>
      </c>
      <c r="DY64" s="76" t="e">
        <f t="shared" ca="1" si="202"/>
        <v>#REF!</v>
      </c>
      <c r="DZ64" s="76" t="e">
        <f t="shared" ca="1" si="203"/>
        <v>#REF!</v>
      </c>
      <c r="EA64" s="76" t="e">
        <f t="shared" ca="1" si="204"/>
        <v>#REF!</v>
      </c>
      <c r="EB64" s="76" t="e">
        <f t="shared" ca="1" si="205"/>
        <v>#REF!</v>
      </c>
      <c r="EC64" s="76" t="e">
        <f t="shared" ca="1" si="214"/>
        <v>#REF!</v>
      </c>
      <c r="ED64" s="76" t="e">
        <f t="shared" ca="1" si="206"/>
        <v>#REF!</v>
      </c>
      <c r="EE64" s="76" t="e">
        <f t="shared" ca="1" si="207"/>
        <v>#REF!</v>
      </c>
      <c r="EF64" s="76" t="e">
        <f t="shared" ca="1" si="208"/>
        <v>#REF!</v>
      </c>
      <c r="EG64" s="76" t="e">
        <f t="shared" ca="1" si="209"/>
        <v>#REF!</v>
      </c>
      <c r="EH64" s="76" t="e">
        <f t="shared" ca="1" si="210"/>
        <v>#REF!</v>
      </c>
      <c r="EI64" s="76" t="e">
        <f t="shared" ca="1" si="211"/>
        <v>#REF!</v>
      </c>
      <c r="EJ64" s="76" t="e">
        <f t="shared" ca="1" si="212"/>
        <v>#REF!</v>
      </c>
      <c r="EK64" s="76" t="e">
        <f t="shared" ca="1" si="213"/>
        <v>#REF!</v>
      </c>
    </row>
    <row r="65" spans="1:141" hidden="1" x14ac:dyDescent="0.25">
      <c r="A65" s="46" t="str">
        <f>Графики!A41</f>
        <v>П23.01.08 Слесарь по ремонту СМ(2013)9 кл., очная</v>
      </c>
      <c r="B65" s="46" t="s">
        <v>322</v>
      </c>
      <c r="C65" s="46" t="s">
        <v>211</v>
      </c>
      <c r="D65" s="64" t="e">
        <f t="shared" ca="1" si="72"/>
        <v>#REF!</v>
      </c>
      <c r="E65" s="46">
        <v>3</v>
      </c>
      <c r="F65" s="72" t="s">
        <v>511</v>
      </c>
      <c r="G65" s="65" t="e">
        <f t="shared" ca="1" si="218"/>
        <v>#REF!</v>
      </c>
      <c r="H65" s="65" t="e">
        <f t="shared" ca="1" si="218"/>
        <v>#REF!</v>
      </c>
      <c r="I65" s="65" t="e">
        <f t="shared" ca="1" si="218"/>
        <v>#REF!</v>
      </c>
      <c r="J65" s="65" t="e">
        <f t="shared" ca="1" si="218"/>
        <v>#REF!</v>
      </c>
      <c r="K65" s="65" t="e">
        <f t="shared" ca="1" si="218"/>
        <v>#REF!</v>
      </c>
      <c r="L65" s="65" t="e">
        <f t="shared" ca="1" si="218"/>
        <v>#REF!</v>
      </c>
      <c r="M65" s="65" t="e">
        <f t="shared" ca="1" si="218"/>
        <v>#REF!</v>
      </c>
      <c r="N65" s="65" t="e">
        <f t="shared" ca="1" si="218"/>
        <v>#REF!</v>
      </c>
      <c r="O65" s="65" t="e">
        <f t="shared" ca="1" si="218"/>
        <v>#REF!</v>
      </c>
      <c r="P65" s="65" t="e">
        <f t="shared" ca="1" si="218"/>
        <v>#REF!</v>
      </c>
      <c r="Q65" s="65" t="e">
        <f t="shared" ca="1" si="218"/>
        <v>#REF!</v>
      </c>
      <c r="R65" s="65" t="e">
        <f t="shared" ca="1" si="218"/>
        <v>#REF!</v>
      </c>
      <c r="S65" s="65" t="e">
        <f t="shared" ca="1" si="218"/>
        <v>#REF!</v>
      </c>
      <c r="T65" s="65" t="e">
        <f t="shared" ca="1" si="218"/>
        <v>#REF!</v>
      </c>
      <c r="U65" s="65" t="e">
        <f t="shared" ca="1" si="218"/>
        <v>#REF!</v>
      </c>
      <c r="V65" s="65" t="e">
        <f t="shared" ca="1" si="218"/>
        <v>#REF!</v>
      </c>
      <c r="W65" s="65" t="e">
        <f t="shared" ca="1" si="216"/>
        <v>#REF!</v>
      </c>
      <c r="X65" s="65" t="e">
        <f t="shared" ca="1" si="216"/>
        <v>#REF!</v>
      </c>
      <c r="Y65" s="65" t="e">
        <f t="shared" ca="1" si="216"/>
        <v>#REF!</v>
      </c>
      <c r="Z65" s="65" t="e">
        <f t="shared" ca="1" si="216"/>
        <v>#REF!</v>
      </c>
      <c r="AA65" s="65" t="e">
        <f t="shared" ca="1" si="216"/>
        <v>#REF!</v>
      </c>
      <c r="AB65" s="65" t="e">
        <f t="shared" ca="1" si="216"/>
        <v>#REF!</v>
      </c>
      <c r="AC65" s="65" t="e">
        <f t="shared" ca="1" si="216"/>
        <v>#REF!</v>
      </c>
      <c r="AD65" s="65" t="e">
        <f t="shared" ca="1" si="216"/>
        <v>#REF!</v>
      </c>
      <c r="AE65" s="65" t="e">
        <f t="shared" ca="1" si="216"/>
        <v>#REF!</v>
      </c>
      <c r="AF65" s="65" t="e">
        <f t="shared" ca="1" si="216"/>
        <v>#REF!</v>
      </c>
      <c r="AG65" s="65" t="e">
        <f t="shared" ca="1" si="216"/>
        <v>#REF!</v>
      </c>
      <c r="AH65" s="65" t="e">
        <f t="shared" ca="1" si="216"/>
        <v>#REF!</v>
      </c>
      <c r="AI65" s="65" t="e">
        <f t="shared" ca="1" si="216"/>
        <v>#REF!</v>
      </c>
      <c r="AJ65" s="65" t="e">
        <f t="shared" ca="1" si="216"/>
        <v>#REF!</v>
      </c>
      <c r="AK65" s="65" t="e">
        <f t="shared" ca="1" si="216"/>
        <v>#REF!</v>
      </c>
      <c r="AL65" s="65" t="e">
        <f t="shared" ca="1" si="217"/>
        <v>#REF!</v>
      </c>
      <c r="AM65" s="65" t="e">
        <f t="shared" ca="1" si="217"/>
        <v>#REF!</v>
      </c>
      <c r="AN65" s="65" t="e">
        <f t="shared" ca="1" si="217"/>
        <v>#REF!</v>
      </c>
      <c r="AO65" s="65" t="e">
        <f t="shared" ca="1" si="217"/>
        <v>#REF!</v>
      </c>
      <c r="AP65" s="65" t="e">
        <f t="shared" ca="1" si="217"/>
        <v>#REF!</v>
      </c>
      <c r="AQ65" s="65" t="e">
        <f t="shared" ca="1" si="217"/>
        <v>#REF!</v>
      </c>
      <c r="AR65" s="65" t="e">
        <f t="shared" ca="1" si="217"/>
        <v>#REF!</v>
      </c>
      <c r="AS65" s="65" t="e">
        <f t="shared" ca="1" si="217"/>
        <v>#REF!</v>
      </c>
      <c r="AT65" s="65" t="e">
        <f t="shared" ca="1" si="217"/>
        <v>#REF!</v>
      </c>
      <c r="AU65" s="65" t="e">
        <f t="shared" ca="1" si="217"/>
        <v>#REF!</v>
      </c>
      <c r="AV65" s="65" t="e">
        <f t="shared" ca="1" si="217"/>
        <v>#REF!</v>
      </c>
      <c r="AW65" s="65" t="e">
        <f t="shared" ca="1" si="217"/>
        <v>#REF!</v>
      </c>
      <c r="AX65" s="65" t="e">
        <f t="shared" ca="1" si="217"/>
        <v>#REF!</v>
      </c>
      <c r="AY65" s="65" t="e">
        <f t="shared" ca="1" si="217"/>
        <v>#REF!</v>
      </c>
      <c r="AZ65" s="65" t="e">
        <f t="shared" ca="1" si="217"/>
        <v>#REF!</v>
      </c>
      <c r="BA65" s="65" t="e">
        <f t="shared" ca="1" si="217"/>
        <v>#REF!</v>
      </c>
      <c r="BB65" s="65" t="e">
        <f t="shared" ca="1" si="215"/>
        <v>#REF!</v>
      </c>
      <c r="BC65" s="65" t="e">
        <f t="shared" ca="1" si="215"/>
        <v>#REF!</v>
      </c>
      <c r="BD65" s="65" t="e">
        <f t="shared" ca="1" si="215"/>
        <v>#REF!</v>
      </c>
      <c r="BE65" s="65" t="e">
        <f t="shared" ca="1" si="215"/>
        <v>#REF!</v>
      </c>
      <c r="BF65" s="65" t="e">
        <f t="shared" ca="1" si="215"/>
        <v>#REF!</v>
      </c>
      <c r="BG65" s="65" t="e">
        <f t="shared" ca="1" si="215"/>
        <v>#REF!</v>
      </c>
      <c r="BH65" s="65" t="e">
        <f t="shared" ca="1" si="215"/>
        <v>#REF!</v>
      </c>
      <c r="BI65" s="65" t="e">
        <f t="shared" ca="1" si="215"/>
        <v>#REF!</v>
      </c>
      <c r="BJ65" s="65" t="e">
        <f t="shared" ca="1" si="215"/>
        <v>#REF!</v>
      </c>
      <c r="BK65" s="65" t="e">
        <f t="shared" ca="1" si="215"/>
        <v>#REF!</v>
      </c>
      <c r="BL65" s="65" t="e">
        <f t="shared" ca="1" si="215"/>
        <v>#REF!</v>
      </c>
      <c r="BM65" s="65" t="e">
        <f t="shared" ca="1" si="215"/>
        <v>#REF!</v>
      </c>
      <c r="BN65" s="65" t="e">
        <f t="shared" ca="1" si="215"/>
        <v>#REF!</v>
      </c>
      <c r="BO65" s="65" t="e">
        <f t="shared" ca="1" si="215"/>
        <v>#REF!</v>
      </c>
      <c r="BP65" s="89">
        <v>20</v>
      </c>
      <c r="BQ65" s="46">
        <f t="shared" ca="1" si="137"/>
        <v>0</v>
      </c>
      <c r="BR65" s="54">
        <f t="shared" ca="1" si="138"/>
        <v>0</v>
      </c>
      <c r="BS65" s="54">
        <f t="shared" ca="1" si="139"/>
        <v>0</v>
      </c>
      <c r="BT65" s="54">
        <f t="shared" ca="1" si="140"/>
        <v>0</v>
      </c>
      <c r="BU65" s="54">
        <f t="shared" ca="1" si="141"/>
        <v>0</v>
      </c>
      <c r="BV65" s="54">
        <f t="shared" ca="1" si="142"/>
        <v>0</v>
      </c>
      <c r="BW65" s="92">
        <f t="shared" ca="1" si="143"/>
        <v>0</v>
      </c>
      <c r="BX65" s="91">
        <f t="shared" ca="1" si="144"/>
        <v>0</v>
      </c>
      <c r="BY65" s="54">
        <f t="shared" ca="1" si="145"/>
        <v>0</v>
      </c>
      <c r="BZ65" s="54">
        <f t="shared" ca="1" si="146"/>
        <v>0</v>
      </c>
      <c r="CA65" s="54">
        <f t="shared" ca="1" si="147"/>
        <v>0</v>
      </c>
      <c r="CB65" s="54">
        <f t="shared" ca="1" si="148"/>
        <v>0</v>
      </c>
      <c r="CC65" s="54">
        <f t="shared" ca="1" si="149"/>
        <v>0</v>
      </c>
      <c r="CD65" s="93">
        <f t="shared" ca="1" si="150"/>
        <v>0</v>
      </c>
      <c r="CE65" s="91" t="e">
        <f t="shared" ca="1" si="151"/>
        <v>#REF!</v>
      </c>
      <c r="CF65" s="46" t="e">
        <f t="shared" ca="1" si="152"/>
        <v>#REF!</v>
      </c>
      <c r="CG65" s="46" t="e">
        <f t="shared" ca="1" si="75"/>
        <v>#REF!</v>
      </c>
      <c r="CH65" s="46" t="e">
        <f t="shared" ca="1" si="153"/>
        <v>#REF!</v>
      </c>
      <c r="CI65" s="46" t="e">
        <f t="shared" ca="1" si="154"/>
        <v>#REF!</v>
      </c>
      <c r="CJ65" s="46" t="e">
        <f t="shared" ca="1" si="155"/>
        <v>#REF!</v>
      </c>
      <c r="CK65" s="46" t="e">
        <f t="shared" ca="1" si="156"/>
        <v>#REF!</v>
      </c>
      <c r="CL65" s="88" t="e">
        <f t="shared" ca="1" si="163"/>
        <v>#REF!</v>
      </c>
      <c r="CM65" s="76" t="e">
        <f t="shared" ca="1" si="164"/>
        <v>#REF!</v>
      </c>
      <c r="CN65" s="76" t="e">
        <f t="shared" ca="1" si="165"/>
        <v>#REF!</v>
      </c>
      <c r="CO65" s="76" t="e">
        <f t="shared" ca="1" si="166"/>
        <v>#REF!</v>
      </c>
      <c r="CP65" s="76" t="e">
        <f t="shared" ca="1" si="167"/>
        <v>#REF!</v>
      </c>
      <c r="CQ65" s="76" t="e">
        <f t="shared" ca="1" si="168"/>
        <v>#REF!</v>
      </c>
      <c r="CR65" s="76" t="e">
        <f t="shared" ca="1" si="169"/>
        <v>#REF!</v>
      </c>
      <c r="CS65" s="76" t="e">
        <f t="shared" ca="1" si="170"/>
        <v>#REF!</v>
      </c>
      <c r="CT65" s="76" t="e">
        <f t="shared" ca="1" si="171"/>
        <v>#REF!</v>
      </c>
      <c r="CU65" s="76" t="e">
        <f t="shared" ca="1" si="172"/>
        <v>#REF!</v>
      </c>
      <c r="CV65" s="76" t="e">
        <f t="shared" ca="1" si="173"/>
        <v>#REF!</v>
      </c>
      <c r="CW65" s="76" t="e">
        <f t="shared" ca="1" si="174"/>
        <v>#REF!</v>
      </c>
      <c r="CX65" s="76" t="e">
        <f t="shared" ca="1" si="175"/>
        <v>#REF!</v>
      </c>
      <c r="CY65" s="76" t="e">
        <f t="shared" ca="1" si="176"/>
        <v>#REF!</v>
      </c>
      <c r="CZ65" s="76" t="e">
        <f t="shared" ca="1" si="177"/>
        <v>#REF!</v>
      </c>
      <c r="DA65" s="76" t="e">
        <f t="shared" ca="1" si="178"/>
        <v>#REF!</v>
      </c>
      <c r="DB65" s="76" t="e">
        <f t="shared" ca="1" si="179"/>
        <v>#REF!</v>
      </c>
      <c r="DC65" s="76" t="e">
        <f t="shared" ca="1" si="180"/>
        <v>#REF!</v>
      </c>
      <c r="DD65" s="76" t="e">
        <f t="shared" ca="1" si="181"/>
        <v>#REF!</v>
      </c>
      <c r="DE65" s="76" t="e">
        <f t="shared" ca="1" si="182"/>
        <v>#REF!</v>
      </c>
      <c r="DF65" s="76" t="e">
        <f t="shared" ca="1" si="183"/>
        <v>#REF!</v>
      </c>
      <c r="DG65" s="76" t="e">
        <f t="shared" ca="1" si="184"/>
        <v>#REF!</v>
      </c>
      <c r="DH65" s="76" t="e">
        <f t="shared" ca="1" si="185"/>
        <v>#REF!</v>
      </c>
      <c r="DI65" s="76" t="e">
        <f t="shared" ca="1" si="186"/>
        <v>#REF!</v>
      </c>
      <c r="DJ65" s="76" t="e">
        <f t="shared" ca="1" si="187"/>
        <v>#REF!</v>
      </c>
      <c r="DK65" s="76" t="e">
        <f t="shared" ca="1" si="188"/>
        <v>#REF!</v>
      </c>
      <c r="DL65" s="76" t="e">
        <f t="shared" ca="1" si="189"/>
        <v>#REF!</v>
      </c>
      <c r="DM65" s="76" t="e">
        <f t="shared" ca="1" si="190"/>
        <v>#REF!</v>
      </c>
      <c r="DN65" s="76" t="e">
        <f t="shared" ca="1" si="191"/>
        <v>#REF!</v>
      </c>
      <c r="DO65" s="76" t="e">
        <f t="shared" ca="1" si="192"/>
        <v>#REF!</v>
      </c>
      <c r="DP65" s="76" t="e">
        <f t="shared" ca="1" si="193"/>
        <v>#REF!</v>
      </c>
      <c r="DQ65" s="76" t="e">
        <f t="shared" ca="1" si="194"/>
        <v>#REF!</v>
      </c>
      <c r="DR65" s="76" t="e">
        <f t="shared" ca="1" si="195"/>
        <v>#REF!</v>
      </c>
      <c r="DS65" s="76" t="e">
        <f t="shared" ca="1" si="196"/>
        <v>#REF!</v>
      </c>
      <c r="DT65" s="76" t="e">
        <f t="shared" ca="1" si="197"/>
        <v>#REF!</v>
      </c>
      <c r="DU65" s="76" t="e">
        <f t="shared" ca="1" si="198"/>
        <v>#REF!</v>
      </c>
      <c r="DV65" s="76" t="e">
        <f t="shared" ca="1" si="199"/>
        <v>#REF!</v>
      </c>
      <c r="DW65" s="76" t="e">
        <f t="shared" ca="1" si="200"/>
        <v>#REF!</v>
      </c>
      <c r="DX65" s="76" t="e">
        <f t="shared" ca="1" si="201"/>
        <v>#REF!</v>
      </c>
      <c r="DY65" s="76" t="e">
        <f t="shared" ca="1" si="202"/>
        <v>#REF!</v>
      </c>
      <c r="DZ65" s="76" t="e">
        <f t="shared" ca="1" si="203"/>
        <v>#REF!</v>
      </c>
      <c r="EA65" s="76" t="e">
        <f t="shared" ca="1" si="204"/>
        <v>#REF!</v>
      </c>
      <c r="EB65" s="76" t="e">
        <f t="shared" ca="1" si="205"/>
        <v>#REF!</v>
      </c>
      <c r="EC65" s="76" t="e">
        <f t="shared" ca="1" si="214"/>
        <v>#REF!</v>
      </c>
      <c r="ED65" s="76" t="e">
        <f t="shared" ca="1" si="206"/>
        <v>#REF!</v>
      </c>
      <c r="EE65" s="76" t="e">
        <f t="shared" ca="1" si="207"/>
        <v>#REF!</v>
      </c>
      <c r="EF65" s="76" t="e">
        <f t="shared" ca="1" si="208"/>
        <v>#REF!</v>
      </c>
      <c r="EG65" s="76" t="e">
        <f t="shared" ca="1" si="209"/>
        <v>#REF!</v>
      </c>
      <c r="EH65" s="76" t="e">
        <f t="shared" ca="1" si="210"/>
        <v>#REF!</v>
      </c>
      <c r="EI65" s="76" t="e">
        <f t="shared" ca="1" si="211"/>
        <v>#REF!</v>
      </c>
      <c r="EJ65" s="76" t="e">
        <f t="shared" ca="1" si="212"/>
        <v>#REF!</v>
      </c>
      <c r="EK65" s="76" t="e">
        <f t="shared" ca="1" si="213"/>
        <v>#REF!</v>
      </c>
    </row>
    <row r="66" spans="1:141" hidden="1" x14ac:dyDescent="0.25">
      <c r="A66" s="46" t="str">
        <f>Графики!A25</f>
        <v>Б15.02.08 ТехМаш(2014)9 кл., очная</v>
      </c>
      <c r="B66" s="46" t="s">
        <v>323</v>
      </c>
      <c r="C66" s="46" t="s">
        <v>211</v>
      </c>
      <c r="D66" s="64" t="e">
        <f t="shared" ca="1" si="72"/>
        <v>#REF!</v>
      </c>
      <c r="E66" s="46">
        <v>3</v>
      </c>
      <c r="F66" s="72" t="s">
        <v>243</v>
      </c>
      <c r="G66" s="65" t="e">
        <f t="shared" ca="1" si="218"/>
        <v>#REF!</v>
      </c>
      <c r="H66" s="65" t="e">
        <f t="shared" ca="1" si="218"/>
        <v>#REF!</v>
      </c>
      <c r="I66" s="65" t="e">
        <f t="shared" ca="1" si="218"/>
        <v>#REF!</v>
      </c>
      <c r="J66" s="65" t="e">
        <f t="shared" ca="1" si="218"/>
        <v>#REF!</v>
      </c>
      <c r="K66" s="65" t="e">
        <f t="shared" ca="1" si="218"/>
        <v>#REF!</v>
      </c>
      <c r="L66" s="65" t="e">
        <f t="shared" ca="1" si="218"/>
        <v>#REF!</v>
      </c>
      <c r="M66" s="65" t="e">
        <f t="shared" ca="1" si="218"/>
        <v>#REF!</v>
      </c>
      <c r="N66" s="65" t="e">
        <f t="shared" ca="1" si="218"/>
        <v>#REF!</v>
      </c>
      <c r="O66" s="65" t="e">
        <f t="shared" ca="1" si="218"/>
        <v>#REF!</v>
      </c>
      <c r="P66" s="65" t="e">
        <f t="shared" ca="1" si="218"/>
        <v>#REF!</v>
      </c>
      <c r="Q66" s="65" t="e">
        <f t="shared" ca="1" si="218"/>
        <v>#REF!</v>
      </c>
      <c r="R66" s="65" t="e">
        <f t="shared" ca="1" si="218"/>
        <v>#REF!</v>
      </c>
      <c r="S66" s="65" t="e">
        <f t="shared" ca="1" si="218"/>
        <v>#REF!</v>
      </c>
      <c r="T66" s="65" t="e">
        <f t="shared" ca="1" si="218"/>
        <v>#REF!</v>
      </c>
      <c r="U66" s="65" t="e">
        <f t="shared" ca="1" si="218"/>
        <v>#REF!</v>
      </c>
      <c r="V66" s="65" t="e">
        <f t="shared" ca="1" si="218"/>
        <v>#REF!</v>
      </c>
      <c r="W66" s="65" t="e">
        <f t="shared" ca="1" si="216"/>
        <v>#REF!</v>
      </c>
      <c r="X66" s="65" t="e">
        <f t="shared" ca="1" si="216"/>
        <v>#REF!</v>
      </c>
      <c r="Y66" s="65" t="e">
        <f t="shared" ca="1" si="216"/>
        <v>#REF!</v>
      </c>
      <c r="Z66" s="65" t="e">
        <f t="shared" ca="1" si="216"/>
        <v>#REF!</v>
      </c>
      <c r="AA66" s="65" t="e">
        <f t="shared" ca="1" si="216"/>
        <v>#REF!</v>
      </c>
      <c r="AB66" s="65" t="e">
        <f t="shared" ca="1" si="216"/>
        <v>#REF!</v>
      </c>
      <c r="AC66" s="65" t="e">
        <f t="shared" ca="1" si="216"/>
        <v>#REF!</v>
      </c>
      <c r="AD66" s="65" t="e">
        <f t="shared" ca="1" si="216"/>
        <v>#REF!</v>
      </c>
      <c r="AE66" s="65" t="e">
        <f t="shared" ca="1" si="216"/>
        <v>#REF!</v>
      </c>
      <c r="AF66" s="65" t="e">
        <f t="shared" ca="1" si="216"/>
        <v>#REF!</v>
      </c>
      <c r="AG66" s="65" t="e">
        <f t="shared" ca="1" si="216"/>
        <v>#REF!</v>
      </c>
      <c r="AH66" s="65" t="e">
        <f t="shared" ca="1" si="216"/>
        <v>#REF!</v>
      </c>
      <c r="AI66" s="65" t="e">
        <f t="shared" ca="1" si="216"/>
        <v>#REF!</v>
      </c>
      <c r="AJ66" s="65" t="e">
        <f t="shared" ca="1" si="216"/>
        <v>#REF!</v>
      </c>
      <c r="AK66" s="65" t="e">
        <f t="shared" ca="1" si="216"/>
        <v>#REF!</v>
      </c>
      <c r="AL66" s="65" t="e">
        <f t="shared" ca="1" si="217"/>
        <v>#REF!</v>
      </c>
      <c r="AM66" s="65" t="e">
        <f t="shared" ca="1" si="217"/>
        <v>#REF!</v>
      </c>
      <c r="AN66" s="65" t="e">
        <f t="shared" ca="1" si="217"/>
        <v>#REF!</v>
      </c>
      <c r="AO66" s="65" t="e">
        <f t="shared" ca="1" si="217"/>
        <v>#REF!</v>
      </c>
      <c r="AP66" s="65" t="e">
        <f t="shared" ca="1" si="217"/>
        <v>#REF!</v>
      </c>
      <c r="AQ66" s="65" t="e">
        <f t="shared" ca="1" si="217"/>
        <v>#REF!</v>
      </c>
      <c r="AR66" s="65" t="e">
        <f t="shared" ca="1" si="217"/>
        <v>#REF!</v>
      </c>
      <c r="AS66" s="65" t="e">
        <f t="shared" ca="1" si="217"/>
        <v>#REF!</v>
      </c>
      <c r="AT66" s="65" t="e">
        <f t="shared" ca="1" si="217"/>
        <v>#REF!</v>
      </c>
      <c r="AU66" s="65" t="e">
        <f t="shared" ca="1" si="217"/>
        <v>#REF!</v>
      </c>
      <c r="AV66" s="65" t="e">
        <f t="shared" ca="1" si="217"/>
        <v>#REF!</v>
      </c>
      <c r="AW66" s="65" t="e">
        <f t="shared" ca="1" si="217"/>
        <v>#REF!</v>
      </c>
      <c r="AX66" s="65" t="e">
        <f t="shared" ca="1" si="217"/>
        <v>#REF!</v>
      </c>
      <c r="AY66" s="65" t="e">
        <f t="shared" ca="1" si="217"/>
        <v>#REF!</v>
      </c>
      <c r="AZ66" s="65" t="e">
        <f t="shared" ca="1" si="217"/>
        <v>#REF!</v>
      </c>
      <c r="BA66" s="65" t="e">
        <f t="shared" ca="1" si="217"/>
        <v>#REF!</v>
      </c>
      <c r="BB66" s="65" t="e">
        <f t="shared" ca="1" si="215"/>
        <v>#REF!</v>
      </c>
      <c r="BC66" s="65" t="e">
        <f t="shared" ca="1" si="215"/>
        <v>#REF!</v>
      </c>
      <c r="BD66" s="65" t="e">
        <f t="shared" ca="1" si="215"/>
        <v>#REF!</v>
      </c>
      <c r="BE66" s="65" t="e">
        <f t="shared" ca="1" si="215"/>
        <v>#REF!</v>
      </c>
      <c r="BF66" s="65" t="e">
        <f t="shared" ca="1" si="215"/>
        <v>#REF!</v>
      </c>
      <c r="BG66" s="65" t="e">
        <f t="shared" ca="1" si="215"/>
        <v>#REF!</v>
      </c>
      <c r="BH66" s="65" t="e">
        <f t="shared" ca="1" si="215"/>
        <v>#REF!</v>
      </c>
      <c r="BI66" s="65" t="e">
        <f t="shared" ca="1" si="215"/>
        <v>#REF!</v>
      </c>
      <c r="BJ66" s="65" t="e">
        <f t="shared" ca="1" si="215"/>
        <v>#REF!</v>
      </c>
      <c r="BK66" s="65" t="e">
        <f t="shared" ca="1" si="215"/>
        <v>#REF!</v>
      </c>
      <c r="BL66" s="65" t="e">
        <f t="shared" ca="1" si="215"/>
        <v>#REF!</v>
      </c>
      <c r="BM66" s="65" t="e">
        <f t="shared" ca="1" si="215"/>
        <v>#REF!</v>
      </c>
      <c r="BN66" s="65" t="e">
        <f t="shared" ca="1" si="215"/>
        <v>#REF!</v>
      </c>
      <c r="BO66" s="65" t="e">
        <f t="shared" ca="1" si="215"/>
        <v>#REF!</v>
      </c>
      <c r="BP66" s="89">
        <v>25</v>
      </c>
      <c r="BQ66" s="46">
        <f t="shared" ca="1" si="137"/>
        <v>0</v>
      </c>
      <c r="BR66" s="54">
        <f t="shared" ca="1" si="138"/>
        <v>0</v>
      </c>
      <c r="BS66" s="54">
        <f t="shared" ca="1" si="139"/>
        <v>0</v>
      </c>
      <c r="BT66" s="54">
        <f t="shared" ca="1" si="140"/>
        <v>0</v>
      </c>
      <c r="BU66" s="54">
        <f t="shared" ca="1" si="141"/>
        <v>0</v>
      </c>
      <c r="BV66" s="54">
        <f t="shared" ca="1" si="142"/>
        <v>0</v>
      </c>
      <c r="BW66" s="92">
        <f t="shared" ca="1" si="143"/>
        <v>0</v>
      </c>
      <c r="BX66" s="91">
        <f t="shared" ca="1" si="144"/>
        <v>0</v>
      </c>
      <c r="BY66" s="54">
        <f t="shared" ca="1" si="145"/>
        <v>0</v>
      </c>
      <c r="BZ66" s="54">
        <f t="shared" ca="1" si="146"/>
        <v>0</v>
      </c>
      <c r="CA66" s="54">
        <f t="shared" ca="1" si="147"/>
        <v>0</v>
      </c>
      <c r="CB66" s="54">
        <f t="shared" ca="1" si="148"/>
        <v>0</v>
      </c>
      <c r="CC66" s="54">
        <f t="shared" ca="1" si="149"/>
        <v>0</v>
      </c>
      <c r="CD66" s="93">
        <f t="shared" ca="1" si="150"/>
        <v>0</v>
      </c>
      <c r="CE66" s="91" t="e">
        <f t="shared" ca="1" si="151"/>
        <v>#REF!</v>
      </c>
      <c r="CF66" s="46" t="e">
        <f t="shared" ca="1" si="152"/>
        <v>#REF!</v>
      </c>
      <c r="CG66" s="46" t="e">
        <f t="shared" ca="1" si="75"/>
        <v>#REF!</v>
      </c>
      <c r="CH66" s="46" t="e">
        <f t="shared" ca="1" si="153"/>
        <v>#REF!</v>
      </c>
      <c r="CI66" s="46" t="e">
        <f t="shared" ca="1" si="154"/>
        <v>#REF!</v>
      </c>
      <c r="CJ66" s="46" t="e">
        <f t="shared" ca="1" si="155"/>
        <v>#REF!</v>
      </c>
      <c r="CK66" s="46" t="e">
        <f t="shared" ca="1" si="156"/>
        <v>#REF!</v>
      </c>
      <c r="CL66" s="88" t="e">
        <f t="shared" ca="1" si="163"/>
        <v>#REF!</v>
      </c>
      <c r="CM66" s="76" t="e">
        <f t="shared" ca="1" si="164"/>
        <v>#REF!</v>
      </c>
      <c r="CN66" s="76" t="e">
        <f t="shared" ca="1" si="165"/>
        <v>#REF!</v>
      </c>
      <c r="CO66" s="76" t="e">
        <f t="shared" ca="1" si="166"/>
        <v>#REF!</v>
      </c>
      <c r="CP66" s="76" t="e">
        <f t="shared" ca="1" si="167"/>
        <v>#REF!</v>
      </c>
      <c r="CQ66" s="76" t="e">
        <f t="shared" ca="1" si="168"/>
        <v>#REF!</v>
      </c>
      <c r="CR66" s="76" t="e">
        <f t="shared" ca="1" si="169"/>
        <v>#REF!</v>
      </c>
      <c r="CS66" s="76" t="e">
        <f t="shared" ca="1" si="170"/>
        <v>#REF!</v>
      </c>
      <c r="CT66" s="76" t="e">
        <f t="shared" ca="1" si="171"/>
        <v>#REF!</v>
      </c>
      <c r="CU66" s="76" t="e">
        <f t="shared" ca="1" si="172"/>
        <v>#REF!</v>
      </c>
      <c r="CV66" s="76" t="e">
        <f t="shared" ca="1" si="173"/>
        <v>#REF!</v>
      </c>
      <c r="CW66" s="76" t="e">
        <f t="shared" ca="1" si="174"/>
        <v>#REF!</v>
      </c>
      <c r="CX66" s="76" t="e">
        <f t="shared" ca="1" si="175"/>
        <v>#REF!</v>
      </c>
      <c r="CY66" s="76" t="e">
        <f t="shared" ca="1" si="176"/>
        <v>#REF!</v>
      </c>
      <c r="CZ66" s="76" t="e">
        <f t="shared" ca="1" si="177"/>
        <v>#REF!</v>
      </c>
      <c r="DA66" s="76" t="e">
        <f t="shared" ca="1" si="178"/>
        <v>#REF!</v>
      </c>
      <c r="DB66" s="76" t="e">
        <f t="shared" ca="1" si="179"/>
        <v>#REF!</v>
      </c>
      <c r="DC66" s="76" t="e">
        <f t="shared" ca="1" si="180"/>
        <v>#REF!</v>
      </c>
      <c r="DD66" s="76" t="e">
        <f t="shared" ca="1" si="181"/>
        <v>#REF!</v>
      </c>
      <c r="DE66" s="76" t="e">
        <f t="shared" ca="1" si="182"/>
        <v>#REF!</v>
      </c>
      <c r="DF66" s="76" t="e">
        <f t="shared" ca="1" si="183"/>
        <v>#REF!</v>
      </c>
      <c r="DG66" s="76" t="e">
        <f t="shared" ca="1" si="184"/>
        <v>#REF!</v>
      </c>
      <c r="DH66" s="76" t="e">
        <f t="shared" ca="1" si="185"/>
        <v>#REF!</v>
      </c>
      <c r="DI66" s="76" t="e">
        <f t="shared" ca="1" si="186"/>
        <v>#REF!</v>
      </c>
      <c r="DJ66" s="76" t="e">
        <f t="shared" ca="1" si="187"/>
        <v>#REF!</v>
      </c>
      <c r="DK66" s="76" t="e">
        <f t="shared" ca="1" si="188"/>
        <v>#REF!</v>
      </c>
      <c r="DL66" s="76" t="e">
        <f t="shared" ca="1" si="189"/>
        <v>#REF!</v>
      </c>
      <c r="DM66" s="76" t="e">
        <f t="shared" ca="1" si="190"/>
        <v>#REF!</v>
      </c>
      <c r="DN66" s="76" t="e">
        <f t="shared" ca="1" si="191"/>
        <v>#REF!</v>
      </c>
      <c r="DO66" s="76" t="e">
        <f t="shared" ca="1" si="192"/>
        <v>#REF!</v>
      </c>
      <c r="DP66" s="76" t="e">
        <f t="shared" ca="1" si="193"/>
        <v>#REF!</v>
      </c>
      <c r="DQ66" s="76" t="e">
        <f t="shared" ca="1" si="194"/>
        <v>#REF!</v>
      </c>
      <c r="DR66" s="76" t="e">
        <f t="shared" ca="1" si="195"/>
        <v>#REF!</v>
      </c>
      <c r="DS66" s="76" t="e">
        <f t="shared" ca="1" si="196"/>
        <v>#REF!</v>
      </c>
      <c r="DT66" s="76" t="e">
        <f t="shared" ca="1" si="197"/>
        <v>#REF!</v>
      </c>
      <c r="DU66" s="76" t="e">
        <f t="shared" ca="1" si="198"/>
        <v>#REF!</v>
      </c>
      <c r="DV66" s="76" t="e">
        <f t="shared" ca="1" si="199"/>
        <v>#REF!</v>
      </c>
      <c r="DW66" s="76" t="e">
        <f t="shared" ca="1" si="200"/>
        <v>#REF!</v>
      </c>
      <c r="DX66" s="76" t="e">
        <f t="shared" ca="1" si="201"/>
        <v>#REF!</v>
      </c>
      <c r="DY66" s="76" t="e">
        <f t="shared" ca="1" si="202"/>
        <v>#REF!</v>
      </c>
      <c r="DZ66" s="76" t="e">
        <f t="shared" ca="1" si="203"/>
        <v>#REF!</v>
      </c>
      <c r="EA66" s="76" t="e">
        <f t="shared" ca="1" si="204"/>
        <v>#REF!</v>
      </c>
      <c r="EB66" s="76" t="e">
        <f t="shared" ca="1" si="205"/>
        <v>#REF!</v>
      </c>
      <c r="EC66" s="76" t="e">
        <f t="shared" ca="1" si="214"/>
        <v>#REF!</v>
      </c>
      <c r="ED66" s="76" t="e">
        <f t="shared" ca="1" si="206"/>
        <v>#REF!</v>
      </c>
      <c r="EE66" s="76" t="e">
        <f t="shared" ca="1" si="207"/>
        <v>#REF!</v>
      </c>
      <c r="EF66" s="76" t="e">
        <f t="shared" ca="1" si="208"/>
        <v>#REF!</v>
      </c>
      <c r="EG66" s="76" t="e">
        <f t="shared" ca="1" si="209"/>
        <v>#REF!</v>
      </c>
      <c r="EH66" s="76" t="e">
        <f t="shared" ca="1" si="210"/>
        <v>#REF!</v>
      </c>
      <c r="EI66" s="76" t="e">
        <f t="shared" ca="1" si="211"/>
        <v>#REF!</v>
      </c>
      <c r="EJ66" s="76" t="e">
        <f t="shared" ca="1" si="212"/>
        <v>#REF!</v>
      </c>
      <c r="EK66" s="76" t="e">
        <f t="shared" ca="1" si="213"/>
        <v>#REF!</v>
      </c>
    </row>
    <row r="67" spans="1:141" hidden="1" x14ac:dyDescent="0.25">
      <c r="A67" s="46" t="str">
        <f>Графики!A27</f>
        <v>Б24.02.01 Пр-во ЛА(2014)9 кл., очная</v>
      </c>
      <c r="B67" s="46" t="s">
        <v>323</v>
      </c>
      <c r="C67" s="46" t="s">
        <v>211</v>
      </c>
      <c r="D67" s="64" t="e">
        <f t="shared" ca="1" si="72"/>
        <v>#REF!</v>
      </c>
      <c r="E67" s="46">
        <v>3</v>
      </c>
      <c r="F67" s="72" t="s">
        <v>266</v>
      </c>
      <c r="G67" s="65" t="e">
        <f t="shared" ca="1" si="218"/>
        <v>#REF!</v>
      </c>
      <c r="H67" s="65" t="e">
        <f t="shared" ca="1" si="218"/>
        <v>#REF!</v>
      </c>
      <c r="I67" s="65" t="e">
        <f t="shared" ca="1" si="218"/>
        <v>#REF!</v>
      </c>
      <c r="J67" s="65" t="e">
        <f t="shared" ca="1" si="218"/>
        <v>#REF!</v>
      </c>
      <c r="K67" s="65" t="e">
        <f t="shared" ca="1" si="218"/>
        <v>#REF!</v>
      </c>
      <c r="L67" s="65" t="e">
        <f t="shared" ca="1" si="218"/>
        <v>#REF!</v>
      </c>
      <c r="M67" s="65" t="e">
        <f t="shared" ca="1" si="218"/>
        <v>#REF!</v>
      </c>
      <c r="N67" s="65" t="e">
        <f t="shared" ca="1" si="218"/>
        <v>#REF!</v>
      </c>
      <c r="O67" s="65" t="e">
        <f t="shared" ca="1" si="218"/>
        <v>#REF!</v>
      </c>
      <c r="P67" s="65" t="e">
        <f t="shared" ca="1" si="218"/>
        <v>#REF!</v>
      </c>
      <c r="Q67" s="65" t="e">
        <f t="shared" ca="1" si="218"/>
        <v>#REF!</v>
      </c>
      <c r="R67" s="65" t="e">
        <f t="shared" ca="1" si="218"/>
        <v>#REF!</v>
      </c>
      <c r="S67" s="65" t="e">
        <f t="shared" ca="1" si="218"/>
        <v>#REF!</v>
      </c>
      <c r="T67" s="65" t="e">
        <f t="shared" ca="1" si="218"/>
        <v>#REF!</v>
      </c>
      <c r="U67" s="65" t="e">
        <f t="shared" ca="1" si="218"/>
        <v>#REF!</v>
      </c>
      <c r="V67" s="65" t="e">
        <f t="shared" ca="1" si="218"/>
        <v>#REF!</v>
      </c>
      <c r="W67" s="65" t="e">
        <f t="shared" ca="1" si="216"/>
        <v>#REF!</v>
      </c>
      <c r="X67" s="65" t="e">
        <f t="shared" ca="1" si="216"/>
        <v>#REF!</v>
      </c>
      <c r="Y67" s="65" t="e">
        <f t="shared" ca="1" si="216"/>
        <v>#REF!</v>
      </c>
      <c r="Z67" s="65" t="e">
        <f t="shared" ca="1" si="216"/>
        <v>#REF!</v>
      </c>
      <c r="AA67" s="65" t="e">
        <f t="shared" ca="1" si="216"/>
        <v>#REF!</v>
      </c>
      <c r="AB67" s="65" t="e">
        <f t="shared" ca="1" si="216"/>
        <v>#REF!</v>
      </c>
      <c r="AC67" s="65" t="e">
        <f t="shared" ca="1" si="216"/>
        <v>#REF!</v>
      </c>
      <c r="AD67" s="65" t="e">
        <f t="shared" ca="1" si="216"/>
        <v>#REF!</v>
      </c>
      <c r="AE67" s="65" t="e">
        <f t="shared" ca="1" si="216"/>
        <v>#REF!</v>
      </c>
      <c r="AF67" s="65" t="e">
        <f t="shared" ca="1" si="216"/>
        <v>#REF!</v>
      </c>
      <c r="AG67" s="65" t="e">
        <f t="shared" ca="1" si="216"/>
        <v>#REF!</v>
      </c>
      <c r="AH67" s="65" t="e">
        <f t="shared" ca="1" si="216"/>
        <v>#REF!</v>
      </c>
      <c r="AI67" s="65" t="e">
        <f t="shared" ca="1" si="216"/>
        <v>#REF!</v>
      </c>
      <c r="AJ67" s="65" t="e">
        <f t="shared" ca="1" si="216"/>
        <v>#REF!</v>
      </c>
      <c r="AK67" s="65" t="e">
        <f t="shared" ca="1" si="216"/>
        <v>#REF!</v>
      </c>
      <c r="AL67" s="65" t="e">
        <f t="shared" ca="1" si="217"/>
        <v>#REF!</v>
      </c>
      <c r="AM67" s="65" t="e">
        <f t="shared" ca="1" si="217"/>
        <v>#REF!</v>
      </c>
      <c r="AN67" s="65" t="e">
        <f t="shared" ca="1" si="217"/>
        <v>#REF!</v>
      </c>
      <c r="AO67" s="65" t="e">
        <f t="shared" ca="1" si="217"/>
        <v>#REF!</v>
      </c>
      <c r="AP67" s="65" t="e">
        <f t="shared" ca="1" si="217"/>
        <v>#REF!</v>
      </c>
      <c r="AQ67" s="65" t="e">
        <f t="shared" ca="1" si="217"/>
        <v>#REF!</v>
      </c>
      <c r="AR67" s="65" t="e">
        <f t="shared" ca="1" si="217"/>
        <v>#REF!</v>
      </c>
      <c r="AS67" s="65" t="e">
        <f t="shared" ca="1" si="217"/>
        <v>#REF!</v>
      </c>
      <c r="AT67" s="65" t="e">
        <f t="shared" ca="1" si="217"/>
        <v>#REF!</v>
      </c>
      <c r="AU67" s="65" t="e">
        <f t="shared" ca="1" si="217"/>
        <v>#REF!</v>
      </c>
      <c r="AV67" s="65" t="e">
        <f t="shared" ca="1" si="217"/>
        <v>#REF!</v>
      </c>
      <c r="AW67" s="65" t="e">
        <f t="shared" ca="1" si="217"/>
        <v>#REF!</v>
      </c>
      <c r="AX67" s="65" t="e">
        <f t="shared" ca="1" si="217"/>
        <v>#REF!</v>
      </c>
      <c r="AY67" s="65" t="e">
        <f t="shared" ca="1" si="217"/>
        <v>#REF!</v>
      </c>
      <c r="AZ67" s="65" t="e">
        <f t="shared" ca="1" si="217"/>
        <v>#REF!</v>
      </c>
      <c r="BA67" s="65" t="e">
        <f t="shared" ca="1" si="217"/>
        <v>#REF!</v>
      </c>
      <c r="BB67" s="65" t="e">
        <f t="shared" ca="1" si="215"/>
        <v>#REF!</v>
      </c>
      <c r="BC67" s="65" t="e">
        <f t="shared" ca="1" si="215"/>
        <v>#REF!</v>
      </c>
      <c r="BD67" s="65" t="e">
        <f t="shared" ca="1" si="215"/>
        <v>#REF!</v>
      </c>
      <c r="BE67" s="65" t="e">
        <f t="shared" ca="1" si="215"/>
        <v>#REF!</v>
      </c>
      <c r="BF67" s="65" t="e">
        <f t="shared" ca="1" si="215"/>
        <v>#REF!</v>
      </c>
      <c r="BG67" s="65" t="e">
        <f t="shared" ca="1" si="215"/>
        <v>#REF!</v>
      </c>
      <c r="BH67" s="65" t="e">
        <f t="shared" ca="1" si="215"/>
        <v>#REF!</v>
      </c>
      <c r="BI67" s="65" t="e">
        <f t="shared" ca="1" si="215"/>
        <v>#REF!</v>
      </c>
      <c r="BJ67" s="65" t="e">
        <f t="shared" ca="1" si="215"/>
        <v>#REF!</v>
      </c>
      <c r="BK67" s="65" t="e">
        <f t="shared" ca="1" si="215"/>
        <v>#REF!</v>
      </c>
      <c r="BL67" s="65" t="e">
        <f t="shared" ca="1" si="215"/>
        <v>#REF!</v>
      </c>
      <c r="BM67" s="65" t="e">
        <f t="shared" ca="1" si="215"/>
        <v>#REF!</v>
      </c>
      <c r="BN67" s="65" t="e">
        <f t="shared" ca="1" si="215"/>
        <v>#REF!</v>
      </c>
      <c r="BO67" s="65" t="e">
        <f t="shared" ca="1" si="215"/>
        <v>#REF!</v>
      </c>
      <c r="BP67" s="89">
        <v>20</v>
      </c>
      <c r="BQ67" s="46">
        <f t="shared" ref="BQ67:BQ98" ca="1" si="219">COUNTIF(OFFSET($CL67,0,0,1,$BP67-1),"")+COUNTIF(OFFSET($CL67,0,0,1,$BP67-1),"|*")/2+COUNTIF(OFFSET($CL67,0,0,1,$BP67-1),"*|")/2+COUNTIF(OFFSET($CL67,0,0,1,$BP67-1),"у")+COUNTIF(OFFSET($CL67,0,0,1,$BP67-1),"п")</f>
        <v>0</v>
      </c>
      <c r="BR67" s="54">
        <f t="shared" ref="BR67:BR98" ca="1" si="220">COUNTIF(OFFSET($CL67,0,0,1,$BP67-1),"УП*")+COUNTIF(OFFSET($CL67,0,0,1,$BP67-1),"*|УП*")/2-COUNTIF(OFFSET($CL67,0,0,1,$BP67-1),"УП*|*")/2</f>
        <v>0</v>
      </c>
      <c r="BS67" s="54">
        <f t="shared" ref="BS67:BS98" ca="1" si="221">COUNTIF(OFFSET($CL67,0,0,1,$BP67-1),"ПП*")+COUNTIF(OFFSET($CL67,0,0,1,$BP67-1),"*|ПП*")/2-COUNTIF(OFFSET($CL67,0,0,1,$BP67-1),"ПП*|*")/2</f>
        <v>0</v>
      </c>
      <c r="BT67" s="54">
        <f t="shared" ref="BT67:BT98" ca="1" si="222">COUNTIF(OFFSET($CL67,0,0,1,$BP67-1),"С*")+COUNTIF(OFFSET($CL67,0,0,1,$BP67-1),"*|С*")/2-COUNTIF(OFFSET($CL67,0,0,1,$BP67-1),"С*|*")/2</f>
        <v>0</v>
      </c>
      <c r="BU67" s="54">
        <f t="shared" ref="BU67:BU98" ca="1" si="223">COUNTIF(OFFSET($CL67,0,0,1,$BP67-1),"Д")</f>
        <v>0</v>
      </c>
      <c r="BV67" s="54">
        <f t="shared" ref="BV67:BV98" ca="1" si="224">COUNTIF(OFFSET($CL67,0,0,1,$BP67-1),"ГИА")</f>
        <v>0</v>
      </c>
      <c r="BW67" s="92">
        <f t="shared" ref="BW67:BW98" ca="1" si="225">COUNTIF(OFFSET($CL67,0,0,1,$BP67-1),"К")+COUNTIF(OFFSET($CL67,0,0,1,$BP67-1),"*|К")/2+COUNTIF(OFFSET($CL67,0,0,1,$BP67-1),"К|*")/2</f>
        <v>0</v>
      </c>
      <c r="BX67" s="91">
        <f t="shared" ref="BX67:BX98" ca="1" si="226">COUNTIF(OFFSET($CL67,0,$BP67-1,1,53-$BP67),"")+COUNTIF(OFFSET($CL67,0,$BP67-1,1,53-$BP67),"|*")/2+COUNTIF(OFFSET($CL67,0,$BP67-1,1,53-$BP67),"*|")/2+COUNTIF(OFFSET($CL67,0,$BP67-1,1,53-$BP67),"у")+COUNTIF(OFFSET($CL67,0,$BP67-1,1,53-$BP67),"п")</f>
        <v>0</v>
      </c>
      <c r="BY67" s="54">
        <f t="shared" ref="BY67:BY98" ca="1" si="227">COUNTIF(OFFSET($CL67,0,$BP67-1,1,53-$BP67),"УП*")+COUNTIF(OFFSET($CL67,0,$BP67-1,1,53-$BP67),"*|УП*")/2-COUNTIF(OFFSET($CL67,0,$BP67-1,1,53-$BP67),"УП*|*")/2</f>
        <v>0</v>
      </c>
      <c r="BZ67" s="54">
        <f t="shared" ref="BZ67:BZ98" ca="1" si="228">COUNTIF(OFFSET($CL67,0,$BP67-1,1,53-$BP67),"ПП*")+COUNTIF(OFFSET($CL67,0,$BP67-1,1,53-$BP67),"*|ПП*")/2-COUNTIF(OFFSET($CL67,0,$BP67-1,1,53-$BP67),"ПП*|*")/2</f>
        <v>0</v>
      </c>
      <c r="CA67" s="54">
        <f t="shared" ref="CA67:CA98" ca="1" si="229">COUNTIF(OFFSET($CL67,0,$BP67-1,1,53-$BP67),"С*")+COUNTIF(OFFSET($CL67,0,$BP67-1,1,53-$BP67),"*|С*")/2-COUNTIF(OFFSET($CL67,0,$BP67-1,1,53-$BP67),"С*|*")/2</f>
        <v>0</v>
      </c>
      <c r="CB67" s="54">
        <f t="shared" ref="CB67:CB98" ca="1" si="230">COUNTIF(OFFSET($CL67,0,$BP67-1,1,53-$BP67),"Д")</f>
        <v>0</v>
      </c>
      <c r="CC67" s="54">
        <f t="shared" ref="CC67:CC98" ca="1" si="231">COUNTIF(OFFSET($CL67,0,$BP67-1,1,53-$BP67),"ГИА")</f>
        <v>0</v>
      </c>
      <c r="CD67" s="93">
        <f t="shared" ref="CD67:CD98" ca="1" si="232">COUNTIF(OFFSET($CL67,0,$BP67-1,1,53-$BP67),"К")+COUNTIF(OFFSET($CL67,0,$BP67-1,1,53-$BP67),"*|К")/2+COUNTIF(OFFSET($CL67,0,$BP67-1,1,53-$BP67),"К|*")/2</f>
        <v>0</v>
      </c>
      <c r="CE67" s="91" t="e">
        <f t="shared" ref="CE67:CE98" ca="1" si="233">IF(BQ67+BX67=BG67,BQ67+BX67,"ОШ!")</f>
        <v>#REF!</v>
      </c>
      <c r="CF67" s="46" t="e">
        <f t="shared" ref="CF67:CF98" ca="1" si="234">IF(BR67+BY67=BH67,BR67+BY67,"ОШ!")</f>
        <v>#REF!</v>
      </c>
      <c r="CG67" s="46" t="e">
        <f t="shared" ca="1" si="75"/>
        <v>#REF!</v>
      </c>
      <c r="CH67" s="46" t="e">
        <f t="shared" ref="CH67:CH98" ca="1" si="235">IF(BT67+CA67=BK67,BT67+CA67,"ОШ!")</f>
        <v>#REF!</v>
      </c>
      <c r="CI67" s="46" t="e">
        <f t="shared" ref="CI67:CI98" ca="1" si="236">IF(BU67+CB67=BL67,BU67+CB67,"ОШ!")</f>
        <v>#REF!</v>
      </c>
      <c r="CJ67" s="46" t="e">
        <f t="shared" ref="CJ67:CJ98" ca="1" si="237">IF(BV67+CC67=BM67,BV67+CC67,"ОШ!")</f>
        <v>#REF!</v>
      </c>
      <c r="CK67" s="46" t="e">
        <f t="shared" ref="CK67:CK98" ca="1" si="238">IF(BW67+CD67=BN67,BW67+CD67,"ОШ!")</f>
        <v>#REF!</v>
      </c>
      <c r="CL67" s="88" t="e">
        <f t="shared" ca="1" si="163"/>
        <v>#REF!</v>
      </c>
      <c r="CM67" s="76" t="e">
        <f t="shared" ca="1" si="164"/>
        <v>#REF!</v>
      </c>
      <c r="CN67" s="76" t="e">
        <f t="shared" ca="1" si="165"/>
        <v>#REF!</v>
      </c>
      <c r="CO67" s="76" t="e">
        <f t="shared" ca="1" si="166"/>
        <v>#REF!</v>
      </c>
      <c r="CP67" s="76" t="e">
        <f t="shared" ca="1" si="167"/>
        <v>#REF!</v>
      </c>
      <c r="CQ67" s="76" t="e">
        <f t="shared" ca="1" si="168"/>
        <v>#REF!</v>
      </c>
      <c r="CR67" s="76" t="e">
        <f t="shared" ca="1" si="169"/>
        <v>#REF!</v>
      </c>
      <c r="CS67" s="76" t="e">
        <f t="shared" ca="1" si="170"/>
        <v>#REF!</v>
      </c>
      <c r="CT67" s="76" t="e">
        <f t="shared" ca="1" si="171"/>
        <v>#REF!</v>
      </c>
      <c r="CU67" s="76" t="e">
        <f t="shared" ca="1" si="172"/>
        <v>#REF!</v>
      </c>
      <c r="CV67" s="76" t="e">
        <f t="shared" ca="1" si="173"/>
        <v>#REF!</v>
      </c>
      <c r="CW67" s="76" t="e">
        <f t="shared" ca="1" si="174"/>
        <v>#REF!</v>
      </c>
      <c r="CX67" s="76" t="e">
        <f t="shared" ca="1" si="175"/>
        <v>#REF!</v>
      </c>
      <c r="CY67" s="76" t="e">
        <f t="shared" ca="1" si="176"/>
        <v>#REF!</v>
      </c>
      <c r="CZ67" s="76" t="e">
        <f t="shared" ca="1" si="177"/>
        <v>#REF!</v>
      </c>
      <c r="DA67" s="76" t="e">
        <f t="shared" ca="1" si="178"/>
        <v>#REF!</v>
      </c>
      <c r="DB67" s="76" t="e">
        <f t="shared" ca="1" si="179"/>
        <v>#REF!</v>
      </c>
      <c r="DC67" s="76" t="e">
        <f t="shared" ca="1" si="180"/>
        <v>#REF!</v>
      </c>
      <c r="DD67" s="76" t="e">
        <f t="shared" ca="1" si="181"/>
        <v>#REF!</v>
      </c>
      <c r="DE67" s="76" t="e">
        <f t="shared" ca="1" si="182"/>
        <v>#REF!</v>
      </c>
      <c r="DF67" s="76" t="e">
        <f t="shared" ca="1" si="183"/>
        <v>#REF!</v>
      </c>
      <c r="DG67" s="76" t="e">
        <f t="shared" ca="1" si="184"/>
        <v>#REF!</v>
      </c>
      <c r="DH67" s="76" t="e">
        <f t="shared" ca="1" si="185"/>
        <v>#REF!</v>
      </c>
      <c r="DI67" s="76" t="e">
        <f t="shared" ca="1" si="186"/>
        <v>#REF!</v>
      </c>
      <c r="DJ67" s="76" t="e">
        <f t="shared" ca="1" si="187"/>
        <v>#REF!</v>
      </c>
      <c r="DK67" s="76" t="e">
        <f t="shared" ca="1" si="188"/>
        <v>#REF!</v>
      </c>
      <c r="DL67" s="76" t="e">
        <f t="shared" ca="1" si="189"/>
        <v>#REF!</v>
      </c>
      <c r="DM67" s="76" t="e">
        <f t="shared" ca="1" si="190"/>
        <v>#REF!</v>
      </c>
      <c r="DN67" s="76" t="e">
        <f t="shared" ca="1" si="191"/>
        <v>#REF!</v>
      </c>
      <c r="DO67" s="76" t="e">
        <f t="shared" ca="1" si="192"/>
        <v>#REF!</v>
      </c>
      <c r="DP67" s="76" t="e">
        <f t="shared" ca="1" si="193"/>
        <v>#REF!</v>
      </c>
      <c r="DQ67" s="76" t="e">
        <f t="shared" ca="1" si="194"/>
        <v>#REF!</v>
      </c>
      <c r="DR67" s="76" t="e">
        <f t="shared" ca="1" si="195"/>
        <v>#REF!</v>
      </c>
      <c r="DS67" s="76" t="e">
        <f t="shared" ca="1" si="196"/>
        <v>#REF!</v>
      </c>
      <c r="DT67" s="76" t="e">
        <f t="shared" ca="1" si="197"/>
        <v>#REF!</v>
      </c>
      <c r="DU67" s="76" t="e">
        <f t="shared" ca="1" si="198"/>
        <v>#REF!</v>
      </c>
      <c r="DV67" s="76" t="e">
        <f t="shared" ca="1" si="199"/>
        <v>#REF!</v>
      </c>
      <c r="DW67" s="76" t="e">
        <f t="shared" ca="1" si="200"/>
        <v>#REF!</v>
      </c>
      <c r="DX67" s="76" t="e">
        <f t="shared" ca="1" si="201"/>
        <v>#REF!</v>
      </c>
      <c r="DY67" s="76" t="e">
        <f t="shared" ca="1" si="202"/>
        <v>#REF!</v>
      </c>
      <c r="DZ67" s="76" t="e">
        <f t="shared" ca="1" si="203"/>
        <v>#REF!</v>
      </c>
      <c r="EA67" s="76" t="e">
        <f t="shared" ca="1" si="204"/>
        <v>#REF!</v>
      </c>
      <c r="EB67" s="76" t="e">
        <f t="shared" ca="1" si="205"/>
        <v>#REF!</v>
      </c>
      <c r="EC67" s="76" t="e">
        <f t="shared" ca="1" si="214"/>
        <v>#REF!</v>
      </c>
      <c r="ED67" s="76" t="e">
        <f t="shared" ca="1" si="206"/>
        <v>#REF!</v>
      </c>
      <c r="EE67" s="76" t="e">
        <f t="shared" ca="1" si="207"/>
        <v>#REF!</v>
      </c>
      <c r="EF67" s="76" t="e">
        <f t="shared" ca="1" si="208"/>
        <v>#REF!</v>
      </c>
      <c r="EG67" s="76" t="e">
        <f t="shared" ca="1" si="209"/>
        <v>#REF!</v>
      </c>
      <c r="EH67" s="76" t="e">
        <f t="shared" ca="1" si="210"/>
        <v>#REF!</v>
      </c>
      <c r="EI67" s="76" t="e">
        <f t="shared" ca="1" si="211"/>
        <v>#REF!</v>
      </c>
      <c r="EJ67" s="76" t="e">
        <f t="shared" ca="1" si="212"/>
        <v>#REF!</v>
      </c>
      <c r="EK67" s="76" t="e">
        <f t="shared" ca="1" si="213"/>
        <v>#REF!</v>
      </c>
    </row>
    <row r="68" spans="1:141" hidden="1" x14ac:dyDescent="0.25">
      <c r="A68" s="46" t="str">
        <f>Графики!A28</f>
        <v>Б24.02.02 Пр-во АД(2014)9 кл., очная</v>
      </c>
      <c r="B68" s="46" t="s">
        <v>323</v>
      </c>
      <c r="C68" s="46" t="s">
        <v>211</v>
      </c>
      <c r="D68" s="64" t="e">
        <f t="shared" ref="D68:D111" ca="1" si="239">OFFSET(INDIRECT(TRIM(REPLACE(_xlfn.FORMULATEXT(A68),1,1," "))),0,5)</f>
        <v>#REF!</v>
      </c>
      <c r="E68" s="46">
        <v>3</v>
      </c>
      <c r="F68" s="72" t="s">
        <v>270</v>
      </c>
      <c r="G68" s="65" t="e">
        <f t="shared" ca="1" si="218"/>
        <v>#REF!</v>
      </c>
      <c r="H68" s="65" t="e">
        <f t="shared" ca="1" si="218"/>
        <v>#REF!</v>
      </c>
      <c r="I68" s="65" t="e">
        <f t="shared" ca="1" si="218"/>
        <v>#REF!</v>
      </c>
      <c r="J68" s="65" t="e">
        <f t="shared" ca="1" si="218"/>
        <v>#REF!</v>
      </c>
      <c r="K68" s="65" t="e">
        <f t="shared" ca="1" si="218"/>
        <v>#REF!</v>
      </c>
      <c r="L68" s="65" t="e">
        <f t="shared" ca="1" si="218"/>
        <v>#REF!</v>
      </c>
      <c r="M68" s="65" t="e">
        <f t="shared" ca="1" si="218"/>
        <v>#REF!</v>
      </c>
      <c r="N68" s="65" t="e">
        <f t="shared" ca="1" si="218"/>
        <v>#REF!</v>
      </c>
      <c r="O68" s="65" t="e">
        <f t="shared" ca="1" si="218"/>
        <v>#REF!</v>
      </c>
      <c r="P68" s="65" t="e">
        <f t="shared" ca="1" si="218"/>
        <v>#REF!</v>
      </c>
      <c r="Q68" s="65" t="e">
        <f t="shared" ca="1" si="218"/>
        <v>#REF!</v>
      </c>
      <c r="R68" s="65" t="e">
        <f t="shared" ca="1" si="218"/>
        <v>#REF!</v>
      </c>
      <c r="S68" s="65" t="e">
        <f t="shared" ca="1" si="218"/>
        <v>#REF!</v>
      </c>
      <c r="T68" s="65" t="e">
        <f t="shared" ca="1" si="218"/>
        <v>#REF!</v>
      </c>
      <c r="U68" s="65" t="e">
        <f t="shared" ca="1" si="218"/>
        <v>#REF!</v>
      </c>
      <c r="V68" s="65" t="e">
        <f t="shared" ca="1" si="218"/>
        <v>#REF!</v>
      </c>
      <c r="W68" s="65" t="e">
        <f t="shared" ca="1" si="216"/>
        <v>#REF!</v>
      </c>
      <c r="X68" s="65" t="e">
        <f t="shared" ca="1" si="216"/>
        <v>#REF!</v>
      </c>
      <c r="Y68" s="65" t="e">
        <f t="shared" ca="1" si="216"/>
        <v>#REF!</v>
      </c>
      <c r="Z68" s="65" t="e">
        <f t="shared" ca="1" si="216"/>
        <v>#REF!</v>
      </c>
      <c r="AA68" s="65" t="e">
        <f t="shared" ca="1" si="216"/>
        <v>#REF!</v>
      </c>
      <c r="AB68" s="65" t="e">
        <f t="shared" ca="1" si="216"/>
        <v>#REF!</v>
      </c>
      <c r="AC68" s="65" t="e">
        <f t="shared" ca="1" si="216"/>
        <v>#REF!</v>
      </c>
      <c r="AD68" s="65" t="e">
        <f t="shared" ca="1" si="216"/>
        <v>#REF!</v>
      </c>
      <c r="AE68" s="65" t="e">
        <f t="shared" ca="1" si="216"/>
        <v>#REF!</v>
      </c>
      <c r="AF68" s="65" t="e">
        <f t="shared" ca="1" si="216"/>
        <v>#REF!</v>
      </c>
      <c r="AG68" s="65" t="e">
        <f t="shared" ca="1" si="216"/>
        <v>#REF!</v>
      </c>
      <c r="AH68" s="65" t="e">
        <f t="shared" ca="1" si="216"/>
        <v>#REF!</v>
      </c>
      <c r="AI68" s="65" t="e">
        <f t="shared" ca="1" si="216"/>
        <v>#REF!</v>
      </c>
      <c r="AJ68" s="65" t="e">
        <f t="shared" ca="1" si="216"/>
        <v>#REF!</v>
      </c>
      <c r="AK68" s="65" t="e">
        <f t="shared" ca="1" si="216"/>
        <v>#REF!</v>
      </c>
      <c r="AL68" s="65" t="e">
        <f t="shared" ca="1" si="217"/>
        <v>#REF!</v>
      </c>
      <c r="AM68" s="65" t="e">
        <f t="shared" ca="1" si="217"/>
        <v>#REF!</v>
      </c>
      <c r="AN68" s="65" t="e">
        <f t="shared" ca="1" si="217"/>
        <v>#REF!</v>
      </c>
      <c r="AO68" s="65" t="e">
        <f t="shared" ca="1" si="217"/>
        <v>#REF!</v>
      </c>
      <c r="AP68" s="65" t="e">
        <f t="shared" ca="1" si="217"/>
        <v>#REF!</v>
      </c>
      <c r="AQ68" s="65" t="e">
        <f t="shared" ca="1" si="217"/>
        <v>#REF!</v>
      </c>
      <c r="AR68" s="65" t="e">
        <f t="shared" ca="1" si="217"/>
        <v>#REF!</v>
      </c>
      <c r="AS68" s="65" t="e">
        <f t="shared" ca="1" si="217"/>
        <v>#REF!</v>
      </c>
      <c r="AT68" s="65" t="e">
        <f t="shared" ca="1" si="217"/>
        <v>#REF!</v>
      </c>
      <c r="AU68" s="65" t="e">
        <f t="shared" ca="1" si="217"/>
        <v>#REF!</v>
      </c>
      <c r="AV68" s="65" t="e">
        <f t="shared" ca="1" si="217"/>
        <v>#REF!</v>
      </c>
      <c r="AW68" s="65" t="e">
        <f t="shared" ca="1" si="217"/>
        <v>#REF!</v>
      </c>
      <c r="AX68" s="65" t="e">
        <f t="shared" ca="1" si="217"/>
        <v>#REF!</v>
      </c>
      <c r="AY68" s="65" t="e">
        <f t="shared" ca="1" si="217"/>
        <v>#REF!</v>
      </c>
      <c r="AZ68" s="65" t="e">
        <f t="shared" ca="1" si="217"/>
        <v>#REF!</v>
      </c>
      <c r="BA68" s="65" t="e">
        <f t="shared" ca="1" si="217"/>
        <v>#REF!</v>
      </c>
      <c r="BB68" s="65" t="e">
        <f t="shared" ca="1" si="215"/>
        <v>#REF!</v>
      </c>
      <c r="BC68" s="65" t="e">
        <f t="shared" ca="1" si="215"/>
        <v>#REF!</v>
      </c>
      <c r="BD68" s="65" t="e">
        <f t="shared" ca="1" si="215"/>
        <v>#REF!</v>
      </c>
      <c r="BE68" s="65" t="e">
        <f t="shared" ca="1" si="215"/>
        <v>#REF!</v>
      </c>
      <c r="BF68" s="65" t="e">
        <f t="shared" ca="1" si="215"/>
        <v>#REF!</v>
      </c>
      <c r="BG68" s="65" t="e">
        <f t="shared" ca="1" si="215"/>
        <v>#REF!</v>
      </c>
      <c r="BH68" s="65" t="e">
        <f t="shared" ca="1" si="215"/>
        <v>#REF!</v>
      </c>
      <c r="BI68" s="65" t="e">
        <f t="shared" ca="1" si="215"/>
        <v>#REF!</v>
      </c>
      <c r="BJ68" s="65" t="e">
        <f t="shared" ca="1" si="215"/>
        <v>#REF!</v>
      </c>
      <c r="BK68" s="65" t="e">
        <f t="shared" ca="1" si="215"/>
        <v>#REF!</v>
      </c>
      <c r="BL68" s="65" t="e">
        <f t="shared" ca="1" si="215"/>
        <v>#REF!</v>
      </c>
      <c r="BM68" s="65" t="e">
        <f t="shared" ca="1" si="215"/>
        <v>#REF!</v>
      </c>
      <c r="BN68" s="65" t="e">
        <f t="shared" ca="1" si="215"/>
        <v>#REF!</v>
      </c>
      <c r="BO68" s="65" t="e">
        <f t="shared" ca="1" si="215"/>
        <v>#REF!</v>
      </c>
      <c r="BP68" s="89">
        <v>20</v>
      </c>
      <c r="BQ68" s="46">
        <f t="shared" ca="1" si="219"/>
        <v>0</v>
      </c>
      <c r="BR68" s="54">
        <f t="shared" ca="1" si="220"/>
        <v>0</v>
      </c>
      <c r="BS68" s="54">
        <f t="shared" ca="1" si="221"/>
        <v>0</v>
      </c>
      <c r="BT68" s="54">
        <f t="shared" ca="1" si="222"/>
        <v>0</v>
      </c>
      <c r="BU68" s="54">
        <f t="shared" ca="1" si="223"/>
        <v>0</v>
      </c>
      <c r="BV68" s="54">
        <f t="shared" ca="1" si="224"/>
        <v>0</v>
      </c>
      <c r="BW68" s="92">
        <f t="shared" ca="1" si="225"/>
        <v>0</v>
      </c>
      <c r="BX68" s="91">
        <f t="shared" ca="1" si="226"/>
        <v>0</v>
      </c>
      <c r="BY68" s="54">
        <f t="shared" ca="1" si="227"/>
        <v>0</v>
      </c>
      <c r="BZ68" s="54">
        <f t="shared" ca="1" si="228"/>
        <v>0</v>
      </c>
      <c r="CA68" s="54">
        <f t="shared" ca="1" si="229"/>
        <v>0</v>
      </c>
      <c r="CB68" s="54">
        <f t="shared" ca="1" si="230"/>
        <v>0</v>
      </c>
      <c r="CC68" s="54">
        <f t="shared" ca="1" si="231"/>
        <v>0</v>
      </c>
      <c r="CD68" s="93">
        <f t="shared" ca="1" si="232"/>
        <v>0</v>
      </c>
      <c r="CE68" s="91" t="e">
        <f t="shared" ca="1" si="233"/>
        <v>#REF!</v>
      </c>
      <c r="CF68" s="46" t="e">
        <f t="shared" ca="1" si="234"/>
        <v>#REF!</v>
      </c>
      <c r="CG68" s="46" t="e">
        <f t="shared" ref="CG68:CG111" ca="1" si="240">IF(BS68+BZ68=BJ68+BI68,BS68+BZ68,"ОШ!")</f>
        <v>#REF!</v>
      </c>
      <c r="CH68" s="46" t="e">
        <f t="shared" ca="1" si="235"/>
        <v>#REF!</v>
      </c>
      <c r="CI68" s="46" t="e">
        <f t="shared" ca="1" si="236"/>
        <v>#REF!</v>
      </c>
      <c r="CJ68" s="46" t="e">
        <f t="shared" ca="1" si="237"/>
        <v>#REF!</v>
      </c>
      <c r="CK68" s="46" t="e">
        <f t="shared" ca="1" si="238"/>
        <v>#REF!</v>
      </c>
      <c r="CL68" s="88" t="e">
        <f t="shared" ca="1" si="163"/>
        <v>#REF!</v>
      </c>
      <c r="CM68" s="76" t="e">
        <f t="shared" ca="1" si="164"/>
        <v>#REF!</v>
      </c>
      <c r="CN68" s="76" t="e">
        <f t="shared" ca="1" si="165"/>
        <v>#REF!</v>
      </c>
      <c r="CO68" s="76" t="e">
        <f t="shared" ca="1" si="166"/>
        <v>#REF!</v>
      </c>
      <c r="CP68" s="76" t="e">
        <f t="shared" ca="1" si="167"/>
        <v>#REF!</v>
      </c>
      <c r="CQ68" s="76" t="e">
        <f t="shared" ca="1" si="168"/>
        <v>#REF!</v>
      </c>
      <c r="CR68" s="76" t="e">
        <f t="shared" ca="1" si="169"/>
        <v>#REF!</v>
      </c>
      <c r="CS68" s="76" t="e">
        <f t="shared" ca="1" si="170"/>
        <v>#REF!</v>
      </c>
      <c r="CT68" s="76" t="e">
        <f t="shared" ca="1" si="171"/>
        <v>#REF!</v>
      </c>
      <c r="CU68" s="76" t="e">
        <f t="shared" ca="1" si="172"/>
        <v>#REF!</v>
      </c>
      <c r="CV68" s="76" t="e">
        <f t="shared" ca="1" si="173"/>
        <v>#REF!</v>
      </c>
      <c r="CW68" s="76" t="e">
        <f t="shared" ca="1" si="174"/>
        <v>#REF!</v>
      </c>
      <c r="CX68" s="76" t="e">
        <f t="shared" ca="1" si="175"/>
        <v>#REF!</v>
      </c>
      <c r="CY68" s="76" t="e">
        <f t="shared" ca="1" si="176"/>
        <v>#REF!</v>
      </c>
      <c r="CZ68" s="76" t="e">
        <f t="shared" ca="1" si="177"/>
        <v>#REF!</v>
      </c>
      <c r="DA68" s="76" t="e">
        <f t="shared" ca="1" si="178"/>
        <v>#REF!</v>
      </c>
      <c r="DB68" s="76" t="e">
        <f t="shared" ca="1" si="179"/>
        <v>#REF!</v>
      </c>
      <c r="DC68" s="76" t="e">
        <f t="shared" ca="1" si="180"/>
        <v>#REF!</v>
      </c>
      <c r="DD68" s="76" t="e">
        <f t="shared" ca="1" si="181"/>
        <v>#REF!</v>
      </c>
      <c r="DE68" s="76" t="e">
        <f t="shared" ca="1" si="182"/>
        <v>#REF!</v>
      </c>
      <c r="DF68" s="76" t="e">
        <f t="shared" ca="1" si="183"/>
        <v>#REF!</v>
      </c>
      <c r="DG68" s="76" t="e">
        <f t="shared" ca="1" si="184"/>
        <v>#REF!</v>
      </c>
      <c r="DH68" s="76" t="e">
        <f t="shared" ca="1" si="185"/>
        <v>#REF!</v>
      </c>
      <c r="DI68" s="76" t="e">
        <f t="shared" ca="1" si="186"/>
        <v>#REF!</v>
      </c>
      <c r="DJ68" s="76" t="e">
        <f t="shared" ca="1" si="187"/>
        <v>#REF!</v>
      </c>
      <c r="DK68" s="76" t="e">
        <f t="shared" ca="1" si="188"/>
        <v>#REF!</v>
      </c>
      <c r="DL68" s="76" t="e">
        <f t="shared" ca="1" si="189"/>
        <v>#REF!</v>
      </c>
      <c r="DM68" s="76" t="e">
        <f t="shared" ca="1" si="190"/>
        <v>#REF!</v>
      </c>
      <c r="DN68" s="76" t="e">
        <f t="shared" ca="1" si="191"/>
        <v>#REF!</v>
      </c>
      <c r="DO68" s="76" t="e">
        <f t="shared" ca="1" si="192"/>
        <v>#REF!</v>
      </c>
      <c r="DP68" s="76" t="e">
        <f t="shared" ca="1" si="193"/>
        <v>#REF!</v>
      </c>
      <c r="DQ68" s="76" t="e">
        <f t="shared" ca="1" si="194"/>
        <v>#REF!</v>
      </c>
      <c r="DR68" s="76" t="e">
        <f t="shared" ca="1" si="195"/>
        <v>#REF!</v>
      </c>
      <c r="DS68" s="76" t="e">
        <f t="shared" ca="1" si="196"/>
        <v>#REF!</v>
      </c>
      <c r="DT68" s="76" t="e">
        <f t="shared" ca="1" si="197"/>
        <v>#REF!</v>
      </c>
      <c r="DU68" s="76" t="e">
        <f t="shared" ca="1" si="198"/>
        <v>#REF!</v>
      </c>
      <c r="DV68" s="76" t="e">
        <f t="shared" ca="1" si="199"/>
        <v>#REF!</v>
      </c>
      <c r="DW68" s="76" t="e">
        <f t="shared" ca="1" si="200"/>
        <v>#REF!</v>
      </c>
      <c r="DX68" s="76" t="e">
        <f t="shared" ca="1" si="201"/>
        <v>#REF!</v>
      </c>
      <c r="DY68" s="76" t="e">
        <f t="shared" ca="1" si="202"/>
        <v>#REF!</v>
      </c>
      <c r="DZ68" s="76" t="e">
        <f t="shared" ca="1" si="203"/>
        <v>#REF!</v>
      </c>
      <c r="EA68" s="76" t="e">
        <f t="shared" ca="1" si="204"/>
        <v>#REF!</v>
      </c>
      <c r="EB68" s="76" t="e">
        <f t="shared" ca="1" si="205"/>
        <v>#REF!</v>
      </c>
      <c r="EC68" s="76" t="e">
        <f t="shared" ca="1" si="214"/>
        <v>#REF!</v>
      </c>
      <c r="ED68" s="76" t="e">
        <f t="shared" ca="1" si="206"/>
        <v>#REF!</v>
      </c>
      <c r="EE68" s="76" t="e">
        <f t="shared" ca="1" si="207"/>
        <v>#REF!</v>
      </c>
      <c r="EF68" s="76" t="e">
        <f t="shared" ca="1" si="208"/>
        <v>#REF!</v>
      </c>
      <c r="EG68" s="76" t="e">
        <f t="shared" ca="1" si="209"/>
        <v>#REF!</v>
      </c>
      <c r="EH68" s="76" t="e">
        <f t="shared" ca="1" si="210"/>
        <v>#REF!</v>
      </c>
      <c r="EI68" s="76" t="e">
        <f t="shared" ca="1" si="211"/>
        <v>#REF!</v>
      </c>
      <c r="EJ68" s="76" t="e">
        <f t="shared" ca="1" si="212"/>
        <v>#REF!</v>
      </c>
      <c r="EK68" s="76" t="e">
        <f t="shared" ca="1" si="213"/>
        <v>#REF!</v>
      </c>
    </row>
    <row r="69" spans="1:141" hidden="1" x14ac:dyDescent="0.25">
      <c r="A69" s="46" t="str">
        <f>Графики!A19</f>
        <v>У15.02.08 ТехМаш(2014)9 кл., очная</v>
      </c>
      <c r="B69" s="46" t="s">
        <v>323</v>
      </c>
      <c r="C69" s="46" t="s">
        <v>211</v>
      </c>
      <c r="D69" s="64" t="e">
        <f t="shared" ca="1" si="239"/>
        <v>#REF!</v>
      </c>
      <c r="E69" s="46">
        <v>3</v>
      </c>
      <c r="F69" s="72" t="s">
        <v>248</v>
      </c>
      <c r="G69" s="65" t="e">
        <f t="shared" ca="1" si="218"/>
        <v>#REF!</v>
      </c>
      <c r="H69" s="65" t="e">
        <f t="shared" ca="1" si="218"/>
        <v>#REF!</v>
      </c>
      <c r="I69" s="65" t="e">
        <f t="shared" ca="1" si="218"/>
        <v>#REF!</v>
      </c>
      <c r="J69" s="65" t="e">
        <f t="shared" ca="1" si="218"/>
        <v>#REF!</v>
      </c>
      <c r="K69" s="65" t="e">
        <f t="shared" ca="1" si="218"/>
        <v>#REF!</v>
      </c>
      <c r="L69" s="65" t="e">
        <f t="shared" ca="1" si="218"/>
        <v>#REF!</v>
      </c>
      <c r="M69" s="65" t="e">
        <f t="shared" ca="1" si="218"/>
        <v>#REF!</v>
      </c>
      <c r="N69" s="65" t="e">
        <f t="shared" ca="1" si="218"/>
        <v>#REF!</v>
      </c>
      <c r="O69" s="65" t="e">
        <f t="shared" ca="1" si="218"/>
        <v>#REF!</v>
      </c>
      <c r="P69" s="65" t="e">
        <f t="shared" ca="1" si="218"/>
        <v>#REF!</v>
      </c>
      <c r="Q69" s="65" t="e">
        <f t="shared" ca="1" si="218"/>
        <v>#REF!</v>
      </c>
      <c r="R69" s="65" t="e">
        <f t="shared" ca="1" si="218"/>
        <v>#REF!</v>
      </c>
      <c r="S69" s="65" t="e">
        <f t="shared" ca="1" si="218"/>
        <v>#REF!</v>
      </c>
      <c r="T69" s="65" t="e">
        <f t="shared" ca="1" si="218"/>
        <v>#REF!</v>
      </c>
      <c r="U69" s="65" t="e">
        <f t="shared" ca="1" si="218"/>
        <v>#REF!</v>
      </c>
      <c r="V69" s="65" t="e">
        <f t="shared" ca="1" si="218"/>
        <v>#REF!</v>
      </c>
      <c r="W69" s="65" t="e">
        <f t="shared" ca="1" si="216"/>
        <v>#REF!</v>
      </c>
      <c r="X69" s="65" t="e">
        <f t="shared" ca="1" si="216"/>
        <v>#REF!</v>
      </c>
      <c r="Y69" s="65" t="e">
        <f t="shared" ca="1" si="216"/>
        <v>#REF!</v>
      </c>
      <c r="Z69" s="65" t="e">
        <f t="shared" ca="1" si="216"/>
        <v>#REF!</v>
      </c>
      <c r="AA69" s="65" t="e">
        <f t="shared" ca="1" si="216"/>
        <v>#REF!</v>
      </c>
      <c r="AB69" s="65" t="e">
        <f t="shared" ca="1" si="216"/>
        <v>#REF!</v>
      </c>
      <c r="AC69" s="65" t="e">
        <f t="shared" ca="1" si="216"/>
        <v>#REF!</v>
      </c>
      <c r="AD69" s="65" t="e">
        <f t="shared" ca="1" si="216"/>
        <v>#REF!</v>
      </c>
      <c r="AE69" s="65" t="e">
        <f t="shared" ca="1" si="216"/>
        <v>#REF!</v>
      </c>
      <c r="AF69" s="65" t="e">
        <f t="shared" ca="1" si="216"/>
        <v>#REF!</v>
      </c>
      <c r="AG69" s="65" t="e">
        <f t="shared" ca="1" si="216"/>
        <v>#REF!</v>
      </c>
      <c r="AH69" s="65" t="e">
        <f t="shared" ca="1" si="216"/>
        <v>#REF!</v>
      </c>
      <c r="AI69" s="65" t="e">
        <f t="shared" ca="1" si="216"/>
        <v>#REF!</v>
      </c>
      <c r="AJ69" s="65" t="e">
        <f t="shared" ca="1" si="216"/>
        <v>#REF!</v>
      </c>
      <c r="AK69" s="65" t="e">
        <f t="shared" ca="1" si="216"/>
        <v>#REF!</v>
      </c>
      <c r="AL69" s="65" t="e">
        <f t="shared" ca="1" si="217"/>
        <v>#REF!</v>
      </c>
      <c r="AM69" s="65" t="e">
        <f t="shared" ca="1" si="217"/>
        <v>#REF!</v>
      </c>
      <c r="AN69" s="65" t="e">
        <f t="shared" ca="1" si="217"/>
        <v>#REF!</v>
      </c>
      <c r="AO69" s="65" t="e">
        <f t="shared" ca="1" si="217"/>
        <v>#REF!</v>
      </c>
      <c r="AP69" s="65" t="e">
        <f t="shared" ca="1" si="217"/>
        <v>#REF!</v>
      </c>
      <c r="AQ69" s="65" t="e">
        <f t="shared" ca="1" si="217"/>
        <v>#REF!</v>
      </c>
      <c r="AR69" s="65" t="e">
        <f t="shared" ca="1" si="217"/>
        <v>#REF!</v>
      </c>
      <c r="AS69" s="65" t="e">
        <f t="shared" ca="1" si="217"/>
        <v>#REF!</v>
      </c>
      <c r="AT69" s="65" t="e">
        <f t="shared" ca="1" si="217"/>
        <v>#REF!</v>
      </c>
      <c r="AU69" s="65" t="e">
        <f t="shared" ca="1" si="217"/>
        <v>#REF!</v>
      </c>
      <c r="AV69" s="65" t="e">
        <f t="shared" ca="1" si="217"/>
        <v>#REF!</v>
      </c>
      <c r="AW69" s="65" t="e">
        <f t="shared" ca="1" si="217"/>
        <v>#REF!</v>
      </c>
      <c r="AX69" s="65" t="e">
        <f t="shared" ca="1" si="217"/>
        <v>#REF!</v>
      </c>
      <c r="AY69" s="65" t="e">
        <f t="shared" ca="1" si="217"/>
        <v>#REF!</v>
      </c>
      <c r="AZ69" s="65" t="e">
        <f t="shared" ca="1" si="217"/>
        <v>#REF!</v>
      </c>
      <c r="BA69" s="65" t="e">
        <f t="shared" ca="1" si="217"/>
        <v>#REF!</v>
      </c>
      <c r="BB69" s="65" t="e">
        <f t="shared" ca="1" si="215"/>
        <v>#REF!</v>
      </c>
      <c r="BC69" s="65" t="e">
        <f t="shared" ca="1" si="215"/>
        <v>#REF!</v>
      </c>
      <c r="BD69" s="65" t="e">
        <f t="shared" ca="1" si="215"/>
        <v>#REF!</v>
      </c>
      <c r="BE69" s="65" t="e">
        <f t="shared" ca="1" si="215"/>
        <v>#REF!</v>
      </c>
      <c r="BF69" s="65" t="e">
        <f t="shared" ca="1" si="215"/>
        <v>#REF!</v>
      </c>
      <c r="BG69" s="65" t="e">
        <f t="shared" ca="1" si="215"/>
        <v>#REF!</v>
      </c>
      <c r="BH69" s="65" t="e">
        <f t="shared" ca="1" si="215"/>
        <v>#REF!</v>
      </c>
      <c r="BI69" s="65" t="e">
        <f t="shared" ca="1" si="215"/>
        <v>#REF!</v>
      </c>
      <c r="BJ69" s="65" t="e">
        <f t="shared" ca="1" si="215"/>
        <v>#REF!</v>
      </c>
      <c r="BK69" s="65" t="e">
        <f t="shared" ca="1" si="215"/>
        <v>#REF!</v>
      </c>
      <c r="BL69" s="65" t="e">
        <f t="shared" ca="1" si="215"/>
        <v>#REF!</v>
      </c>
      <c r="BM69" s="65" t="e">
        <f t="shared" ca="1" si="215"/>
        <v>#REF!</v>
      </c>
      <c r="BN69" s="65" t="e">
        <f t="shared" ca="1" si="215"/>
        <v>#REF!</v>
      </c>
      <c r="BO69" s="65" t="e">
        <f t="shared" ca="1" si="215"/>
        <v>#REF!</v>
      </c>
      <c r="BP69" s="89">
        <v>20</v>
      </c>
      <c r="BQ69" s="46">
        <f t="shared" ca="1" si="219"/>
        <v>0</v>
      </c>
      <c r="BR69" s="54">
        <f t="shared" ca="1" si="220"/>
        <v>0</v>
      </c>
      <c r="BS69" s="54">
        <f t="shared" ca="1" si="221"/>
        <v>0</v>
      </c>
      <c r="BT69" s="54">
        <f t="shared" ca="1" si="222"/>
        <v>0</v>
      </c>
      <c r="BU69" s="54">
        <f t="shared" ca="1" si="223"/>
        <v>0</v>
      </c>
      <c r="BV69" s="54">
        <f t="shared" ca="1" si="224"/>
        <v>0</v>
      </c>
      <c r="BW69" s="92">
        <f t="shared" ca="1" si="225"/>
        <v>0</v>
      </c>
      <c r="BX69" s="91">
        <f t="shared" ca="1" si="226"/>
        <v>0</v>
      </c>
      <c r="BY69" s="54">
        <f t="shared" ca="1" si="227"/>
        <v>0</v>
      </c>
      <c r="BZ69" s="54">
        <f t="shared" ca="1" si="228"/>
        <v>0</v>
      </c>
      <c r="CA69" s="54">
        <f t="shared" ca="1" si="229"/>
        <v>0</v>
      </c>
      <c r="CB69" s="54">
        <f t="shared" ca="1" si="230"/>
        <v>0</v>
      </c>
      <c r="CC69" s="54">
        <f t="shared" ca="1" si="231"/>
        <v>0</v>
      </c>
      <c r="CD69" s="93">
        <f t="shared" ca="1" si="232"/>
        <v>0</v>
      </c>
      <c r="CE69" s="91" t="e">
        <f t="shared" ca="1" si="233"/>
        <v>#REF!</v>
      </c>
      <c r="CF69" s="46" t="e">
        <f t="shared" ca="1" si="234"/>
        <v>#REF!</v>
      </c>
      <c r="CG69" s="46" t="e">
        <f t="shared" ca="1" si="240"/>
        <v>#REF!</v>
      </c>
      <c r="CH69" s="46" t="e">
        <f t="shared" ca="1" si="235"/>
        <v>#REF!</v>
      </c>
      <c r="CI69" s="46" t="e">
        <f t="shared" ca="1" si="236"/>
        <v>#REF!</v>
      </c>
      <c r="CJ69" s="46" t="e">
        <f t="shared" ca="1" si="237"/>
        <v>#REF!</v>
      </c>
      <c r="CK69" s="46" t="e">
        <f t="shared" ca="1" si="238"/>
        <v>#REF!</v>
      </c>
      <c r="CL69" s="88" t="e">
        <f t="shared" ca="1" si="163"/>
        <v>#REF!</v>
      </c>
      <c r="CM69" s="76" t="e">
        <f t="shared" ca="1" si="164"/>
        <v>#REF!</v>
      </c>
      <c r="CN69" s="76" t="e">
        <f t="shared" ca="1" si="165"/>
        <v>#REF!</v>
      </c>
      <c r="CO69" s="76" t="e">
        <f t="shared" ca="1" si="166"/>
        <v>#REF!</v>
      </c>
      <c r="CP69" s="76" t="e">
        <f t="shared" ca="1" si="167"/>
        <v>#REF!</v>
      </c>
      <c r="CQ69" s="76" t="e">
        <f t="shared" ca="1" si="168"/>
        <v>#REF!</v>
      </c>
      <c r="CR69" s="76" t="e">
        <f t="shared" ca="1" si="169"/>
        <v>#REF!</v>
      </c>
      <c r="CS69" s="76" t="e">
        <f t="shared" ca="1" si="170"/>
        <v>#REF!</v>
      </c>
      <c r="CT69" s="76" t="e">
        <f t="shared" ca="1" si="171"/>
        <v>#REF!</v>
      </c>
      <c r="CU69" s="76" t="e">
        <f t="shared" ca="1" si="172"/>
        <v>#REF!</v>
      </c>
      <c r="CV69" s="76" t="e">
        <f t="shared" ca="1" si="173"/>
        <v>#REF!</v>
      </c>
      <c r="CW69" s="76" t="e">
        <f t="shared" ca="1" si="174"/>
        <v>#REF!</v>
      </c>
      <c r="CX69" s="76" t="e">
        <f t="shared" ca="1" si="175"/>
        <v>#REF!</v>
      </c>
      <c r="CY69" s="76" t="e">
        <f t="shared" ca="1" si="176"/>
        <v>#REF!</v>
      </c>
      <c r="CZ69" s="76" t="e">
        <f t="shared" ca="1" si="177"/>
        <v>#REF!</v>
      </c>
      <c r="DA69" s="76" t="e">
        <f t="shared" ca="1" si="178"/>
        <v>#REF!</v>
      </c>
      <c r="DB69" s="76" t="e">
        <f t="shared" ca="1" si="179"/>
        <v>#REF!</v>
      </c>
      <c r="DC69" s="76" t="e">
        <f t="shared" ca="1" si="180"/>
        <v>#REF!</v>
      </c>
      <c r="DD69" s="76" t="e">
        <f t="shared" ca="1" si="181"/>
        <v>#REF!</v>
      </c>
      <c r="DE69" s="76" t="e">
        <f t="shared" ca="1" si="182"/>
        <v>#REF!</v>
      </c>
      <c r="DF69" s="76" t="e">
        <f t="shared" ca="1" si="183"/>
        <v>#REF!</v>
      </c>
      <c r="DG69" s="76" t="e">
        <f t="shared" ca="1" si="184"/>
        <v>#REF!</v>
      </c>
      <c r="DH69" s="76" t="e">
        <f t="shared" ca="1" si="185"/>
        <v>#REF!</v>
      </c>
      <c r="DI69" s="76" t="e">
        <f t="shared" ca="1" si="186"/>
        <v>#REF!</v>
      </c>
      <c r="DJ69" s="76" t="e">
        <f t="shared" ca="1" si="187"/>
        <v>#REF!</v>
      </c>
      <c r="DK69" s="76" t="e">
        <f t="shared" ca="1" si="188"/>
        <v>#REF!</v>
      </c>
      <c r="DL69" s="76" t="e">
        <f t="shared" ca="1" si="189"/>
        <v>#REF!</v>
      </c>
      <c r="DM69" s="76" t="e">
        <f t="shared" ca="1" si="190"/>
        <v>#REF!</v>
      </c>
      <c r="DN69" s="76" t="e">
        <f t="shared" ca="1" si="191"/>
        <v>#REF!</v>
      </c>
      <c r="DO69" s="76" t="e">
        <f t="shared" ca="1" si="192"/>
        <v>#REF!</v>
      </c>
      <c r="DP69" s="76" t="e">
        <f t="shared" ca="1" si="193"/>
        <v>#REF!</v>
      </c>
      <c r="DQ69" s="76" t="e">
        <f t="shared" ca="1" si="194"/>
        <v>#REF!</v>
      </c>
      <c r="DR69" s="76" t="e">
        <f t="shared" ca="1" si="195"/>
        <v>#REF!</v>
      </c>
      <c r="DS69" s="76" t="e">
        <f t="shared" ca="1" si="196"/>
        <v>#REF!</v>
      </c>
      <c r="DT69" s="76" t="e">
        <f t="shared" ca="1" si="197"/>
        <v>#REF!</v>
      </c>
      <c r="DU69" s="76" t="e">
        <f t="shared" ca="1" si="198"/>
        <v>#REF!</v>
      </c>
      <c r="DV69" s="76" t="e">
        <f t="shared" ca="1" si="199"/>
        <v>#REF!</v>
      </c>
      <c r="DW69" s="76" t="e">
        <f t="shared" ca="1" si="200"/>
        <v>#REF!</v>
      </c>
      <c r="DX69" s="76" t="e">
        <f t="shared" ca="1" si="201"/>
        <v>#REF!</v>
      </c>
      <c r="DY69" s="76" t="e">
        <f t="shared" ca="1" si="202"/>
        <v>#REF!</v>
      </c>
      <c r="DZ69" s="76" t="e">
        <f t="shared" ca="1" si="203"/>
        <v>#REF!</v>
      </c>
      <c r="EA69" s="76" t="e">
        <f t="shared" ca="1" si="204"/>
        <v>#REF!</v>
      </c>
      <c r="EB69" s="76" t="e">
        <f t="shared" ca="1" si="205"/>
        <v>#REF!</v>
      </c>
      <c r="EC69" s="76" t="e">
        <f t="shared" ca="1" si="214"/>
        <v>#REF!</v>
      </c>
      <c r="ED69" s="76" t="e">
        <f t="shared" ca="1" si="206"/>
        <v>#REF!</v>
      </c>
      <c r="EE69" s="76" t="e">
        <f t="shared" ca="1" si="207"/>
        <v>#REF!</v>
      </c>
      <c r="EF69" s="76" t="e">
        <f t="shared" ca="1" si="208"/>
        <v>#REF!</v>
      </c>
      <c r="EG69" s="76" t="e">
        <f t="shared" ca="1" si="209"/>
        <v>#REF!</v>
      </c>
      <c r="EH69" s="76" t="e">
        <f t="shared" ca="1" si="210"/>
        <v>#REF!</v>
      </c>
      <c r="EI69" s="76" t="e">
        <f t="shared" ca="1" si="211"/>
        <v>#REF!</v>
      </c>
      <c r="EJ69" s="76" t="e">
        <f t="shared" ca="1" si="212"/>
        <v>#REF!</v>
      </c>
      <c r="EK69" s="76" t="e">
        <f t="shared" ca="1" si="213"/>
        <v>#REF!</v>
      </c>
    </row>
    <row r="70" spans="1:141" hidden="1" x14ac:dyDescent="0.25">
      <c r="A70" s="46" t="str">
        <f>Графики!A19</f>
        <v>У15.02.08 ТехМаш(2014)9 кл., очная</v>
      </c>
      <c r="B70" s="46" t="s">
        <v>323</v>
      </c>
      <c r="C70" s="46" t="s">
        <v>211</v>
      </c>
      <c r="D70" s="64" t="e">
        <f t="shared" ca="1" si="239"/>
        <v>#REF!</v>
      </c>
      <c r="E70" s="46">
        <v>3</v>
      </c>
      <c r="F70" s="72" t="s">
        <v>253</v>
      </c>
      <c r="G70" s="65" t="e">
        <f t="shared" ca="1" si="218"/>
        <v>#REF!</v>
      </c>
      <c r="H70" s="65" t="e">
        <f t="shared" ca="1" si="218"/>
        <v>#REF!</v>
      </c>
      <c r="I70" s="65" t="e">
        <f t="shared" ca="1" si="218"/>
        <v>#REF!</v>
      </c>
      <c r="J70" s="65" t="e">
        <f t="shared" ca="1" si="218"/>
        <v>#REF!</v>
      </c>
      <c r="K70" s="65" t="e">
        <f t="shared" ca="1" si="218"/>
        <v>#REF!</v>
      </c>
      <c r="L70" s="65" t="e">
        <f t="shared" ca="1" si="218"/>
        <v>#REF!</v>
      </c>
      <c r="M70" s="65" t="e">
        <f t="shared" ca="1" si="218"/>
        <v>#REF!</v>
      </c>
      <c r="N70" s="65" t="e">
        <f t="shared" ca="1" si="218"/>
        <v>#REF!</v>
      </c>
      <c r="O70" s="65" t="e">
        <f t="shared" ca="1" si="218"/>
        <v>#REF!</v>
      </c>
      <c r="P70" s="65" t="e">
        <f t="shared" ca="1" si="218"/>
        <v>#REF!</v>
      </c>
      <c r="Q70" s="65" t="e">
        <f t="shared" ca="1" si="218"/>
        <v>#REF!</v>
      </c>
      <c r="R70" s="65" t="e">
        <f t="shared" ca="1" si="218"/>
        <v>#REF!</v>
      </c>
      <c r="S70" s="65" t="e">
        <f t="shared" ca="1" si="218"/>
        <v>#REF!</v>
      </c>
      <c r="T70" s="65" t="e">
        <f t="shared" ca="1" si="218"/>
        <v>#REF!</v>
      </c>
      <c r="U70" s="65" t="e">
        <f t="shared" ca="1" si="218"/>
        <v>#REF!</v>
      </c>
      <c r="V70" s="65" t="e">
        <f t="shared" ca="1" si="218"/>
        <v>#REF!</v>
      </c>
      <c r="W70" s="65" t="e">
        <f t="shared" ca="1" si="216"/>
        <v>#REF!</v>
      </c>
      <c r="X70" s="65" t="e">
        <f t="shared" ca="1" si="216"/>
        <v>#REF!</v>
      </c>
      <c r="Y70" s="65" t="e">
        <f t="shared" ca="1" si="216"/>
        <v>#REF!</v>
      </c>
      <c r="Z70" s="65" t="e">
        <f t="shared" ca="1" si="216"/>
        <v>#REF!</v>
      </c>
      <c r="AA70" s="65" t="e">
        <f t="shared" ca="1" si="216"/>
        <v>#REF!</v>
      </c>
      <c r="AB70" s="65" t="e">
        <f t="shared" ca="1" si="216"/>
        <v>#REF!</v>
      </c>
      <c r="AC70" s="65" t="e">
        <f t="shared" ca="1" si="216"/>
        <v>#REF!</v>
      </c>
      <c r="AD70" s="65" t="e">
        <f t="shared" ca="1" si="216"/>
        <v>#REF!</v>
      </c>
      <c r="AE70" s="65" t="e">
        <f t="shared" ca="1" si="216"/>
        <v>#REF!</v>
      </c>
      <c r="AF70" s="65" t="e">
        <f t="shared" ca="1" si="216"/>
        <v>#REF!</v>
      </c>
      <c r="AG70" s="65" t="e">
        <f t="shared" ca="1" si="216"/>
        <v>#REF!</v>
      </c>
      <c r="AH70" s="65" t="e">
        <f t="shared" ca="1" si="216"/>
        <v>#REF!</v>
      </c>
      <c r="AI70" s="65" t="e">
        <f t="shared" ca="1" si="216"/>
        <v>#REF!</v>
      </c>
      <c r="AJ70" s="65" t="e">
        <f t="shared" ca="1" si="216"/>
        <v>#REF!</v>
      </c>
      <c r="AK70" s="65" t="e">
        <f t="shared" ca="1" si="216"/>
        <v>#REF!</v>
      </c>
      <c r="AL70" s="65" t="e">
        <f t="shared" ca="1" si="217"/>
        <v>#REF!</v>
      </c>
      <c r="AM70" s="65" t="e">
        <f t="shared" ca="1" si="217"/>
        <v>#REF!</v>
      </c>
      <c r="AN70" s="65" t="e">
        <f t="shared" ca="1" si="217"/>
        <v>#REF!</v>
      </c>
      <c r="AO70" s="65" t="e">
        <f t="shared" ca="1" si="217"/>
        <v>#REF!</v>
      </c>
      <c r="AP70" s="65" t="e">
        <f t="shared" ca="1" si="217"/>
        <v>#REF!</v>
      </c>
      <c r="AQ70" s="65" t="e">
        <f t="shared" ca="1" si="217"/>
        <v>#REF!</v>
      </c>
      <c r="AR70" s="65" t="e">
        <f t="shared" ca="1" si="217"/>
        <v>#REF!</v>
      </c>
      <c r="AS70" s="65" t="e">
        <f t="shared" ca="1" si="217"/>
        <v>#REF!</v>
      </c>
      <c r="AT70" s="65" t="e">
        <f t="shared" ca="1" si="217"/>
        <v>#REF!</v>
      </c>
      <c r="AU70" s="65" t="e">
        <f t="shared" ca="1" si="217"/>
        <v>#REF!</v>
      </c>
      <c r="AV70" s="65" t="e">
        <f t="shared" ca="1" si="217"/>
        <v>#REF!</v>
      </c>
      <c r="AW70" s="65" t="e">
        <f t="shared" ca="1" si="217"/>
        <v>#REF!</v>
      </c>
      <c r="AX70" s="65" t="e">
        <f t="shared" ca="1" si="217"/>
        <v>#REF!</v>
      </c>
      <c r="AY70" s="65" t="e">
        <f t="shared" ca="1" si="217"/>
        <v>#REF!</v>
      </c>
      <c r="AZ70" s="65" t="e">
        <f t="shared" ca="1" si="217"/>
        <v>#REF!</v>
      </c>
      <c r="BA70" s="65" t="e">
        <f t="shared" ref="BA70:BO85" ca="1" si="241">OFFSET(INDIRECT(TRIM(REPLACE(_xlfn.FORMULATEXT($A70),1,1," "))),0,($D70-2011+$E70-1)*62+COLUMN()+13)</f>
        <v>#REF!</v>
      </c>
      <c r="BB70" s="65" t="e">
        <f t="shared" ca="1" si="241"/>
        <v>#REF!</v>
      </c>
      <c r="BC70" s="65" t="e">
        <f t="shared" ca="1" si="241"/>
        <v>#REF!</v>
      </c>
      <c r="BD70" s="65" t="e">
        <f t="shared" ca="1" si="241"/>
        <v>#REF!</v>
      </c>
      <c r="BE70" s="65" t="e">
        <f t="shared" ca="1" si="241"/>
        <v>#REF!</v>
      </c>
      <c r="BF70" s="65" t="e">
        <f t="shared" ca="1" si="241"/>
        <v>#REF!</v>
      </c>
      <c r="BG70" s="65" t="e">
        <f t="shared" ca="1" si="241"/>
        <v>#REF!</v>
      </c>
      <c r="BH70" s="65" t="e">
        <f t="shared" ca="1" si="241"/>
        <v>#REF!</v>
      </c>
      <c r="BI70" s="65" t="e">
        <f t="shared" ca="1" si="241"/>
        <v>#REF!</v>
      </c>
      <c r="BJ70" s="65" t="e">
        <f t="shared" ca="1" si="241"/>
        <v>#REF!</v>
      </c>
      <c r="BK70" s="65" t="e">
        <f t="shared" ca="1" si="241"/>
        <v>#REF!</v>
      </c>
      <c r="BL70" s="65" t="e">
        <f t="shared" ca="1" si="241"/>
        <v>#REF!</v>
      </c>
      <c r="BM70" s="65" t="e">
        <f t="shared" ca="1" si="241"/>
        <v>#REF!</v>
      </c>
      <c r="BN70" s="65" t="e">
        <f t="shared" ca="1" si="241"/>
        <v>#REF!</v>
      </c>
      <c r="BO70" s="65" t="e">
        <f t="shared" ca="1" si="241"/>
        <v>#REF!</v>
      </c>
      <c r="BP70" s="89">
        <v>20</v>
      </c>
      <c r="BQ70" s="46">
        <f t="shared" ca="1" si="219"/>
        <v>0</v>
      </c>
      <c r="BR70" s="54">
        <f t="shared" ca="1" si="220"/>
        <v>0</v>
      </c>
      <c r="BS70" s="54">
        <f t="shared" ca="1" si="221"/>
        <v>0</v>
      </c>
      <c r="BT70" s="54">
        <f t="shared" ca="1" si="222"/>
        <v>0</v>
      </c>
      <c r="BU70" s="54">
        <f t="shared" ca="1" si="223"/>
        <v>0</v>
      </c>
      <c r="BV70" s="54">
        <f t="shared" ca="1" si="224"/>
        <v>0</v>
      </c>
      <c r="BW70" s="92">
        <f t="shared" ca="1" si="225"/>
        <v>0</v>
      </c>
      <c r="BX70" s="91">
        <f t="shared" ca="1" si="226"/>
        <v>0</v>
      </c>
      <c r="BY70" s="54">
        <f t="shared" ca="1" si="227"/>
        <v>0</v>
      </c>
      <c r="BZ70" s="54">
        <f t="shared" ca="1" si="228"/>
        <v>0</v>
      </c>
      <c r="CA70" s="54">
        <f t="shared" ca="1" si="229"/>
        <v>0</v>
      </c>
      <c r="CB70" s="54">
        <f t="shared" ca="1" si="230"/>
        <v>0</v>
      </c>
      <c r="CC70" s="54">
        <f t="shared" ca="1" si="231"/>
        <v>0</v>
      </c>
      <c r="CD70" s="93">
        <f t="shared" ca="1" si="232"/>
        <v>0</v>
      </c>
      <c r="CE70" s="91" t="e">
        <f t="shared" ca="1" si="233"/>
        <v>#REF!</v>
      </c>
      <c r="CF70" s="46" t="e">
        <f t="shared" ca="1" si="234"/>
        <v>#REF!</v>
      </c>
      <c r="CG70" s="46" t="e">
        <f t="shared" ca="1" si="240"/>
        <v>#REF!</v>
      </c>
      <c r="CH70" s="46" t="e">
        <f t="shared" ca="1" si="235"/>
        <v>#REF!</v>
      </c>
      <c r="CI70" s="46" t="e">
        <f t="shared" ca="1" si="236"/>
        <v>#REF!</v>
      </c>
      <c r="CJ70" s="46" t="e">
        <f t="shared" ca="1" si="237"/>
        <v>#REF!</v>
      </c>
      <c r="CK70" s="46" t="e">
        <f t="shared" ca="1" si="238"/>
        <v>#REF!</v>
      </c>
      <c r="CL70" s="88" t="e">
        <f t="shared" ca="1" si="163"/>
        <v>#REF!</v>
      </c>
      <c r="CM70" s="76" t="e">
        <f t="shared" ca="1" si="164"/>
        <v>#REF!</v>
      </c>
      <c r="CN70" s="76" t="e">
        <f t="shared" ca="1" si="165"/>
        <v>#REF!</v>
      </c>
      <c r="CO70" s="76" t="e">
        <f t="shared" ca="1" si="166"/>
        <v>#REF!</v>
      </c>
      <c r="CP70" s="76" t="e">
        <f t="shared" ca="1" si="167"/>
        <v>#REF!</v>
      </c>
      <c r="CQ70" s="76" t="e">
        <f t="shared" ca="1" si="168"/>
        <v>#REF!</v>
      </c>
      <c r="CR70" s="76" t="e">
        <f t="shared" ca="1" si="169"/>
        <v>#REF!</v>
      </c>
      <c r="CS70" s="76" t="e">
        <f t="shared" ca="1" si="170"/>
        <v>#REF!</v>
      </c>
      <c r="CT70" s="76" t="e">
        <f t="shared" ca="1" si="171"/>
        <v>#REF!</v>
      </c>
      <c r="CU70" s="76" t="e">
        <f t="shared" ca="1" si="172"/>
        <v>#REF!</v>
      </c>
      <c r="CV70" s="76" t="e">
        <f t="shared" ca="1" si="173"/>
        <v>#REF!</v>
      </c>
      <c r="CW70" s="76" t="e">
        <f t="shared" ca="1" si="174"/>
        <v>#REF!</v>
      </c>
      <c r="CX70" s="76" t="e">
        <f t="shared" ca="1" si="175"/>
        <v>#REF!</v>
      </c>
      <c r="CY70" s="76" t="e">
        <f t="shared" ca="1" si="176"/>
        <v>#REF!</v>
      </c>
      <c r="CZ70" s="76" t="e">
        <f t="shared" ca="1" si="177"/>
        <v>#REF!</v>
      </c>
      <c r="DA70" s="76" t="e">
        <f t="shared" ca="1" si="178"/>
        <v>#REF!</v>
      </c>
      <c r="DB70" s="76" t="e">
        <f t="shared" ca="1" si="179"/>
        <v>#REF!</v>
      </c>
      <c r="DC70" s="76" t="e">
        <f t="shared" ca="1" si="180"/>
        <v>#REF!</v>
      </c>
      <c r="DD70" s="76" t="e">
        <f t="shared" ca="1" si="181"/>
        <v>#REF!</v>
      </c>
      <c r="DE70" s="76" t="e">
        <f t="shared" ca="1" si="182"/>
        <v>#REF!</v>
      </c>
      <c r="DF70" s="76" t="e">
        <f t="shared" ca="1" si="183"/>
        <v>#REF!</v>
      </c>
      <c r="DG70" s="76" t="e">
        <f t="shared" ca="1" si="184"/>
        <v>#REF!</v>
      </c>
      <c r="DH70" s="76" t="e">
        <f t="shared" ca="1" si="185"/>
        <v>#REF!</v>
      </c>
      <c r="DI70" s="76" t="e">
        <f t="shared" ca="1" si="186"/>
        <v>#REF!</v>
      </c>
      <c r="DJ70" s="76" t="e">
        <f t="shared" ca="1" si="187"/>
        <v>#REF!</v>
      </c>
      <c r="DK70" s="76" t="e">
        <f t="shared" ca="1" si="188"/>
        <v>#REF!</v>
      </c>
      <c r="DL70" s="76" t="e">
        <f t="shared" ca="1" si="189"/>
        <v>#REF!</v>
      </c>
      <c r="DM70" s="76" t="e">
        <f t="shared" ca="1" si="190"/>
        <v>#REF!</v>
      </c>
      <c r="DN70" s="76" t="e">
        <f t="shared" ca="1" si="191"/>
        <v>#REF!</v>
      </c>
      <c r="DO70" s="76" t="e">
        <f t="shared" ca="1" si="192"/>
        <v>#REF!</v>
      </c>
      <c r="DP70" s="76" t="e">
        <f t="shared" ca="1" si="193"/>
        <v>#REF!</v>
      </c>
      <c r="DQ70" s="76" t="e">
        <f t="shared" ca="1" si="194"/>
        <v>#REF!</v>
      </c>
      <c r="DR70" s="76" t="e">
        <f t="shared" ca="1" si="195"/>
        <v>#REF!</v>
      </c>
      <c r="DS70" s="76" t="e">
        <f t="shared" ca="1" si="196"/>
        <v>#REF!</v>
      </c>
      <c r="DT70" s="76" t="e">
        <f t="shared" ca="1" si="197"/>
        <v>#REF!</v>
      </c>
      <c r="DU70" s="76" t="e">
        <f t="shared" ca="1" si="198"/>
        <v>#REF!</v>
      </c>
      <c r="DV70" s="76" t="e">
        <f t="shared" ca="1" si="199"/>
        <v>#REF!</v>
      </c>
      <c r="DW70" s="76" t="e">
        <f t="shared" ca="1" si="200"/>
        <v>#REF!</v>
      </c>
      <c r="DX70" s="76" t="e">
        <f t="shared" ca="1" si="201"/>
        <v>#REF!</v>
      </c>
      <c r="DY70" s="76" t="e">
        <f t="shared" ca="1" si="202"/>
        <v>#REF!</v>
      </c>
      <c r="DZ70" s="76" t="e">
        <f t="shared" ca="1" si="203"/>
        <v>#REF!</v>
      </c>
      <c r="EA70" s="76" t="e">
        <f t="shared" ca="1" si="204"/>
        <v>#REF!</v>
      </c>
      <c r="EB70" s="76" t="e">
        <f t="shared" ca="1" si="205"/>
        <v>#REF!</v>
      </c>
      <c r="EC70" s="76" t="e">
        <f t="shared" ca="1" si="214"/>
        <v>#REF!</v>
      </c>
      <c r="ED70" s="76" t="e">
        <f t="shared" ca="1" si="206"/>
        <v>#REF!</v>
      </c>
      <c r="EE70" s="76" t="e">
        <f t="shared" ca="1" si="207"/>
        <v>#REF!</v>
      </c>
      <c r="EF70" s="76" t="e">
        <f t="shared" ca="1" si="208"/>
        <v>#REF!</v>
      </c>
      <c r="EG70" s="76" t="e">
        <f t="shared" ca="1" si="209"/>
        <v>#REF!</v>
      </c>
      <c r="EH70" s="76" t="e">
        <f t="shared" ca="1" si="210"/>
        <v>#REF!</v>
      </c>
      <c r="EI70" s="76" t="e">
        <f t="shared" ca="1" si="211"/>
        <v>#REF!</v>
      </c>
      <c r="EJ70" s="76" t="e">
        <f t="shared" ca="1" si="212"/>
        <v>#REF!</v>
      </c>
      <c r="EK70" s="76" t="e">
        <f t="shared" ca="1" si="213"/>
        <v>#REF!</v>
      </c>
    </row>
    <row r="71" spans="1:141" hidden="1" x14ac:dyDescent="0.25">
      <c r="A71" s="46" t="str">
        <f>Графики!A23</f>
        <v>Б12.02.03 Радиоэлектр.ПУ(2014)9 кл., очная</v>
      </c>
      <c r="B71" s="46" t="s">
        <v>321</v>
      </c>
      <c r="C71" s="46" t="s">
        <v>211</v>
      </c>
      <c r="D71" s="64" t="e">
        <f t="shared" ca="1" si="239"/>
        <v>#REF!</v>
      </c>
      <c r="E71" s="46">
        <v>3</v>
      </c>
      <c r="F71" s="72" t="s">
        <v>235</v>
      </c>
      <c r="G71" s="65" t="e">
        <f t="shared" ca="1" si="218"/>
        <v>#REF!</v>
      </c>
      <c r="H71" s="65" t="e">
        <f t="shared" ca="1" si="218"/>
        <v>#REF!</v>
      </c>
      <c r="I71" s="65" t="e">
        <f t="shared" ca="1" si="218"/>
        <v>#REF!</v>
      </c>
      <c r="J71" s="65" t="e">
        <f t="shared" ca="1" si="218"/>
        <v>#REF!</v>
      </c>
      <c r="K71" s="65" t="e">
        <f t="shared" ca="1" si="218"/>
        <v>#REF!</v>
      </c>
      <c r="L71" s="65" t="e">
        <f t="shared" ca="1" si="218"/>
        <v>#REF!</v>
      </c>
      <c r="M71" s="65" t="e">
        <f t="shared" ca="1" si="218"/>
        <v>#REF!</v>
      </c>
      <c r="N71" s="65" t="e">
        <f t="shared" ca="1" si="218"/>
        <v>#REF!</v>
      </c>
      <c r="O71" s="65" t="e">
        <f t="shared" ca="1" si="218"/>
        <v>#REF!</v>
      </c>
      <c r="P71" s="65" t="e">
        <f t="shared" ca="1" si="218"/>
        <v>#REF!</v>
      </c>
      <c r="Q71" s="65" t="e">
        <f t="shared" ca="1" si="218"/>
        <v>#REF!</v>
      </c>
      <c r="R71" s="65" t="e">
        <f t="shared" ca="1" si="218"/>
        <v>#REF!</v>
      </c>
      <c r="S71" s="65" t="e">
        <f t="shared" ca="1" si="218"/>
        <v>#REF!</v>
      </c>
      <c r="T71" s="65" t="e">
        <f t="shared" ca="1" si="218"/>
        <v>#REF!</v>
      </c>
      <c r="U71" s="65" t="e">
        <f t="shared" ca="1" si="218"/>
        <v>#REF!</v>
      </c>
      <c r="V71" s="65" t="e">
        <f t="shared" ref="V71:AK86" ca="1" si="242">OFFSET(INDIRECT(TRIM(REPLACE(_xlfn.FORMULATEXT($A71),1,1," "))),0,($D71-2011+$E71-1)*62+COLUMN()+13)</f>
        <v>#REF!</v>
      </c>
      <c r="W71" s="65" t="e">
        <f t="shared" ca="1" si="242"/>
        <v>#REF!</v>
      </c>
      <c r="X71" s="65" t="e">
        <f t="shared" ca="1" si="242"/>
        <v>#REF!</v>
      </c>
      <c r="Y71" s="65" t="e">
        <f t="shared" ca="1" si="242"/>
        <v>#REF!</v>
      </c>
      <c r="Z71" s="65" t="e">
        <f t="shared" ca="1" si="242"/>
        <v>#REF!</v>
      </c>
      <c r="AA71" s="65" t="e">
        <f t="shared" ca="1" si="242"/>
        <v>#REF!</v>
      </c>
      <c r="AB71" s="65" t="e">
        <f t="shared" ca="1" si="242"/>
        <v>#REF!</v>
      </c>
      <c r="AC71" s="65" t="e">
        <f t="shared" ca="1" si="242"/>
        <v>#REF!</v>
      </c>
      <c r="AD71" s="65" t="e">
        <f t="shared" ca="1" si="242"/>
        <v>#REF!</v>
      </c>
      <c r="AE71" s="65" t="e">
        <f t="shared" ca="1" si="242"/>
        <v>#REF!</v>
      </c>
      <c r="AF71" s="65" t="e">
        <f t="shared" ca="1" si="242"/>
        <v>#REF!</v>
      </c>
      <c r="AG71" s="65" t="e">
        <f t="shared" ca="1" si="242"/>
        <v>#REF!</v>
      </c>
      <c r="AH71" s="65" t="e">
        <f t="shared" ca="1" si="242"/>
        <v>#REF!</v>
      </c>
      <c r="AI71" s="65" t="e">
        <f t="shared" ca="1" si="242"/>
        <v>#REF!</v>
      </c>
      <c r="AJ71" s="65" t="e">
        <f t="shared" ca="1" si="242"/>
        <v>#REF!</v>
      </c>
      <c r="AK71" s="65" t="e">
        <f t="shared" ca="1" si="242"/>
        <v>#REF!</v>
      </c>
      <c r="AL71" s="65" t="e">
        <f t="shared" ref="AL71:BA86" ca="1" si="243">OFFSET(INDIRECT(TRIM(REPLACE(_xlfn.FORMULATEXT($A71),1,1," "))),0,($D71-2011+$E71-1)*62+COLUMN()+13)</f>
        <v>#REF!</v>
      </c>
      <c r="AM71" s="65" t="e">
        <f t="shared" ca="1" si="243"/>
        <v>#REF!</v>
      </c>
      <c r="AN71" s="65" t="e">
        <f t="shared" ca="1" si="243"/>
        <v>#REF!</v>
      </c>
      <c r="AO71" s="65" t="e">
        <f t="shared" ca="1" si="243"/>
        <v>#REF!</v>
      </c>
      <c r="AP71" s="65" t="e">
        <f t="shared" ca="1" si="243"/>
        <v>#REF!</v>
      </c>
      <c r="AQ71" s="65" t="e">
        <f t="shared" ca="1" si="243"/>
        <v>#REF!</v>
      </c>
      <c r="AR71" s="65" t="e">
        <f t="shared" ca="1" si="243"/>
        <v>#REF!</v>
      </c>
      <c r="AS71" s="65" t="e">
        <f t="shared" ca="1" si="243"/>
        <v>#REF!</v>
      </c>
      <c r="AT71" s="65" t="e">
        <f t="shared" ca="1" si="243"/>
        <v>#REF!</v>
      </c>
      <c r="AU71" s="65" t="e">
        <f t="shared" ca="1" si="243"/>
        <v>#REF!</v>
      </c>
      <c r="AV71" s="65" t="e">
        <f t="shared" ca="1" si="243"/>
        <v>#REF!</v>
      </c>
      <c r="AW71" s="65" t="e">
        <f t="shared" ca="1" si="243"/>
        <v>#REF!</v>
      </c>
      <c r="AX71" s="65" t="e">
        <f t="shared" ca="1" si="243"/>
        <v>#REF!</v>
      </c>
      <c r="AY71" s="65" t="e">
        <f t="shared" ca="1" si="243"/>
        <v>#REF!</v>
      </c>
      <c r="AZ71" s="65" t="e">
        <f t="shared" ca="1" si="243"/>
        <v>#REF!</v>
      </c>
      <c r="BA71" s="65" t="e">
        <f t="shared" ca="1" si="243"/>
        <v>#REF!</v>
      </c>
      <c r="BB71" s="65" t="e">
        <f t="shared" ca="1" si="241"/>
        <v>#REF!</v>
      </c>
      <c r="BC71" s="65" t="e">
        <f t="shared" ca="1" si="241"/>
        <v>#REF!</v>
      </c>
      <c r="BD71" s="65" t="e">
        <f t="shared" ca="1" si="241"/>
        <v>#REF!</v>
      </c>
      <c r="BE71" s="65" t="e">
        <f t="shared" ca="1" si="241"/>
        <v>#REF!</v>
      </c>
      <c r="BF71" s="65" t="e">
        <f t="shared" ca="1" si="241"/>
        <v>#REF!</v>
      </c>
      <c r="BG71" s="65" t="e">
        <f t="shared" ca="1" si="241"/>
        <v>#REF!</v>
      </c>
      <c r="BH71" s="65" t="e">
        <f t="shared" ca="1" si="241"/>
        <v>#REF!</v>
      </c>
      <c r="BI71" s="65" t="e">
        <f t="shared" ca="1" si="241"/>
        <v>#REF!</v>
      </c>
      <c r="BJ71" s="65" t="e">
        <f t="shared" ca="1" si="241"/>
        <v>#REF!</v>
      </c>
      <c r="BK71" s="65" t="e">
        <f t="shared" ca="1" si="241"/>
        <v>#REF!</v>
      </c>
      <c r="BL71" s="65" t="e">
        <f t="shared" ca="1" si="241"/>
        <v>#REF!</v>
      </c>
      <c r="BM71" s="65" t="e">
        <f t="shared" ca="1" si="241"/>
        <v>#REF!</v>
      </c>
      <c r="BN71" s="65" t="e">
        <f t="shared" ca="1" si="241"/>
        <v>#REF!</v>
      </c>
      <c r="BO71" s="65" t="e">
        <f t="shared" ca="1" si="241"/>
        <v>#REF!</v>
      </c>
      <c r="BP71" s="89">
        <v>20</v>
      </c>
      <c r="BQ71" s="46">
        <f t="shared" ca="1" si="219"/>
        <v>0</v>
      </c>
      <c r="BR71" s="54">
        <f t="shared" ca="1" si="220"/>
        <v>0</v>
      </c>
      <c r="BS71" s="54">
        <f t="shared" ca="1" si="221"/>
        <v>0</v>
      </c>
      <c r="BT71" s="54">
        <f t="shared" ca="1" si="222"/>
        <v>0</v>
      </c>
      <c r="BU71" s="54">
        <f t="shared" ca="1" si="223"/>
        <v>0</v>
      </c>
      <c r="BV71" s="54">
        <f t="shared" ca="1" si="224"/>
        <v>0</v>
      </c>
      <c r="BW71" s="92">
        <f t="shared" ca="1" si="225"/>
        <v>0</v>
      </c>
      <c r="BX71" s="91">
        <f t="shared" ca="1" si="226"/>
        <v>0</v>
      </c>
      <c r="BY71" s="54">
        <f t="shared" ca="1" si="227"/>
        <v>0</v>
      </c>
      <c r="BZ71" s="54">
        <f t="shared" ca="1" si="228"/>
        <v>0</v>
      </c>
      <c r="CA71" s="54">
        <f t="shared" ca="1" si="229"/>
        <v>0</v>
      </c>
      <c r="CB71" s="54">
        <f t="shared" ca="1" si="230"/>
        <v>0</v>
      </c>
      <c r="CC71" s="54">
        <f t="shared" ca="1" si="231"/>
        <v>0</v>
      </c>
      <c r="CD71" s="93">
        <f t="shared" ca="1" si="232"/>
        <v>0</v>
      </c>
      <c r="CE71" s="91" t="e">
        <f t="shared" ca="1" si="233"/>
        <v>#REF!</v>
      </c>
      <c r="CF71" s="46" t="e">
        <f t="shared" ca="1" si="234"/>
        <v>#REF!</v>
      </c>
      <c r="CG71" s="46" t="e">
        <f t="shared" ca="1" si="240"/>
        <v>#REF!</v>
      </c>
      <c r="CH71" s="46" t="e">
        <f t="shared" ca="1" si="235"/>
        <v>#REF!</v>
      </c>
      <c r="CI71" s="46" t="e">
        <f t="shared" ca="1" si="236"/>
        <v>#REF!</v>
      </c>
      <c r="CJ71" s="46" t="e">
        <f t="shared" ca="1" si="237"/>
        <v>#REF!</v>
      </c>
      <c r="CK71" s="46" t="e">
        <f t="shared" ca="1" si="238"/>
        <v>#REF!</v>
      </c>
      <c r="CL71" s="88" t="e">
        <f t="shared" ca="1" si="163"/>
        <v>#REF!</v>
      </c>
      <c r="CM71" s="76" t="e">
        <f t="shared" ca="1" si="164"/>
        <v>#REF!</v>
      </c>
      <c r="CN71" s="76" t="e">
        <f t="shared" ca="1" si="165"/>
        <v>#REF!</v>
      </c>
      <c r="CO71" s="76" t="e">
        <f t="shared" ca="1" si="166"/>
        <v>#REF!</v>
      </c>
      <c r="CP71" s="76" t="e">
        <f t="shared" ca="1" si="167"/>
        <v>#REF!</v>
      </c>
      <c r="CQ71" s="76" t="e">
        <f t="shared" ca="1" si="168"/>
        <v>#REF!</v>
      </c>
      <c r="CR71" s="76" t="e">
        <f t="shared" ca="1" si="169"/>
        <v>#REF!</v>
      </c>
      <c r="CS71" s="76" t="e">
        <f t="shared" ca="1" si="170"/>
        <v>#REF!</v>
      </c>
      <c r="CT71" s="76" t="e">
        <f t="shared" ca="1" si="171"/>
        <v>#REF!</v>
      </c>
      <c r="CU71" s="76" t="e">
        <f t="shared" ca="1" si="172"/>
        <v>#REF!</v>
      </c>
      <c r="CV71" s="76" t="e">
        <f t="shared" ca="1" si="173"/>
        <v>#REF!</v>
      </c>
      <c r="CW71" s="76" t="e">
        <f t="shared" ca="1" si="174"/>
        <v>#REF!</v>
      </c>
      <c r="CX71" s="76" t="e">
        <f t="shared" ca="1" si="175"/>
        <v>#REF!</v>
      </c>
      <c r="CY71" s="76" t="e">
        <f t="shared" ca="1" si="176"/>
        <v>#REF!</v>
      </c>
      <c r="CZ71" s="76" t="e">
        <f t="shared" ca="1" si="177"/>
        <v>#REF!</v>
      </c>
      <c r="DA71" s="76" t="e">
        <f t="shared" ca="1" si="178"/>
        <v>#REF!</v>
      </c>
      <c r="DB71" s="76" t="e">
        <f t="shared" ca="1" si="179"/>
        <v>#REF!</v>
      </c>
      <c r="DC71" s="76" t="e">
        <f t="shared" ca="1" si="180"/>
        <v>#REF!</v>
      </c>
      <c r="DD71" s="76" t="e">
        <f t="shared" ca="1" si="181"/>
        <v>#REF!</v>
      </c>
      <c r="DE71" s="76" t="e">
        <f t="shared" ca="1" si="182"/>
        <v>#REF!</v>
      </c>
      <c r="DF71" s="76" t="e">
        <f t="shared" ca="1" si="183"/>
        <v>#REF!</v>
      </c>
      <c r="DG71" s="76" t="e">
        <f t="shared" ca="1" si="184"/>
        <v>#REF!</v>
      </c>
      <c r="DH71" s="76" t="e">
        <f t="shared" ca="1" si="185"/>
        <v>#REF!</v>
      </c>
      <c r="DI71" s="76" t="e">
        <f t="shared" ca="1" si="186"/>
        <v>#REF!</v>
      </c>
      <c r="DJ71" s="76" t="e">
        <f t="shared" ca="1" si="187"/>
        <v>#REF!</v>
      </c>
      <c r="DK71" s="76" t="e">
        <f t="shared" ca="1" si="188"/>
        <v>#REF!</v>
      </c>
      <c r="DL71" s="76" t="e">
        <f t="shared" ca="1" si="189"/>
        <v>#REF!</v>
      </c>
      <c r="DM71" s="76" t="e">
        <f t="shared" ca="1" si="190"/>
        <v>#REF!</v>
      </c>
      <c r="DN71" s="76" t="e">
        <f t="shared" ca="1" si="191"/>
        <v>#REF!</v>
      </c>
      <c r="DO71" s="76" t="e">
        <f t="shared" ca="1" si="192"/>
        <v>#REF!</v>
      </c>
      <c r="DP71" s="76" t="e">
        <f t="shared" ca="1" si="193"/>
        <v>#REF!</v>
      </c>
      <c r="DQ71" s="76" t="e">
        <f t="shared" ca="1" si="194"/>
        <v>#REF!</v>
      </c>
      <c r="DR71" s="76" t="e">
        <f t="shared" ca="1" si="195"/>
        <v>#REF!</v>
      </c>
      <c r="DS71" s="76" t="e">
        <f t="shared" ca="1" si="196"/>
        <v>#REF!</v>
      </c>
      <c r="DT71" s="76" t="e">
        <f t="shared" ca="1" si="197"/>
        <v>#REF!</v>
      </c>
      <c r="DU71" s="76" t="e">
        <f t="shared" ca="1" si="198"/>
        <v>#REF!</v>
      </c>
      <c r="DV71" s="76" t="e">
        <f t="shared" ca="1" si="199"/>
        <v>#REF!</v>
      </c>
      <c r="DW71" s="76" t="e">
        <f t="shared" ca="1" si="200"/>
        <v>#REF!</v>
      </c>
      <c r="DX71" s="76" t="e">
        <f t="shared" ca="1" si="201"/>
        <v>#REF!</v>
      </c>
      <c r="DY71" s="76" t="e">
        <f t="shared" ca="1" si="202"/>
        <v>#REF!</v>
      </c>
      <c r="DZ71" s="76" t="e">
        <f t="shared" ca="1" si="203"/>
        <v>#REF!</v>
      </c>
      <c r="EA71" s="76" t="e">
        <f t="shared" ca="1" si="204"/>
        <v>#REF!</v>
      </c>
      <c r="EB71" s="76" t="e">
        <f t="shared" ca="1" si="205"/>
        <v>#REF!</v>
      </c>
      <c r="EC71" s="76" t="e">
        <f t="shared" ca="1" si="214"/>
        <v>#REF!</v>
      </c>
      <c r="ED71" s="76" t="e">
        <f t="shared" ca="1" si="206"/>
        <v>#REF!</v>
      </c>
      <c r="EE71" s="76" t="e">
        <f t="shared" ca="1" si="207"/>
        <v>#REF!</v>
      </c>
      <c r="EF71" s="76" t="e">
        <f t="shared" ca="1" si="208"/>
        <v>#REF!</v>
      </c>
      <c r="EG71" s="76" t="e">
        <f t="shared" ca="1" si="209"/>
        <v>#REF!</v>
      </c>
      <c r="EH71" s="76" t="e">
        <f t="shared" ca="1" si="210"/>
        <v>#REF!</v>
      </c>
      <c r="EI71" s="76" t="e">
        <f t="shared" ca="1" si="211"/>
        <v>#REF!</v>
      </c>
      <c r="EJ71" s="76" t="e">
        <f t="shared" ca="1" si="212"/>
        <v>#REF!</v>
      </c>
      <c r="EK71" s="76" t="e">
        <f t="shared" ca="1" si="213"/>
        <v>#REF!</v>
      </c>
    </row>
    <row r="72" spans="1:141" hidden="1" x14ac:dyDescent="0.25">
      <c r="A72" s="46" t="str">
        <f>Графики!A23</f>
        <v>Б12.02.03 Радиоэлектр.ПУ(2014)9 кл., очная</v>
      </c>
      <c r="B72" s="46" t="s">
        <v>321</v>
      </c>
      <c r="C72" s="46" t="s">
        <v>211</v>
      </c>
      <c r="D72" s="64" t="e">
        <f t="shared" ca="1" si="239"/>
        <v>#REF!</v>
      </c>
      <c r="E72" s="46">
        <v>3</v>
      </c>
      <c r="F72" s="72" t="s">
        <v>239</v>
      </c>
      <c r="G72" s="65" t="e">
        <f t="shared" ref="G72:V87" ca="1" si="244">OFFSET(INDIRECT(TRIM(REPLACE(_xlfn.FORMULATEXT($A72),1,1," "))),0,($D72-2011+$E72-1)*62+COLUMN()+13)</f>
        <v>#REF!</v>
      </c>
      <c r="H72" s="65" t="e">
        <f t="shared" ca="1" si="244"/>
        <v>#REF!</v>
      </c>
      <c r="I72" s="65" t="e">
        <f t="shared" ca="1" si="244"/>
        <v>#REF!</v>
      </c>
      <c r="J72" s="65" t="e">
        <f t="shared" ca="1" si="244"/>
        <v>#REF!</v>
      </c>
      <c r="K72" s="65" t="e">
        <f t="shared" ca="1" si="244"/>
        <v>#REF!</v>
      </c>
      <c r="L72" s="65" t="e">
        <f t="shared" ca="1" si="244"/>
        <v>#REF!</v>
      </c>
      <c r="M72" s="65" t="e">
        <f t="shared" ca="1" si="244"/>
        <v>#REF!</v>
      </c>
      <c r="N72" s="65" t="e">
        <f t="shared" ca="1" si="244"/>
        <v>#REF!</v>
      </c>
      <c r="O72" s="65" t="e">
        <f t="shared" ca="1" si="244"/>
        <v>#REF!</v>
      </c>
      <c r="P72" s="65" t="e">
        <f t="shared" ca="1" si="244"/>
        <v>#REF!</v>
      </c>
      <c r="Q72" s="65" t="e">
        <f t="shared" ca="1" si="244"/>
        <v>#REF!</v>
      </c>
      <c r="R72" s="65" t="e">
        <f t="shared" ca="1" si="244"/>
        <v>#REF!</v>
      </c>
      <c r="S72" s="65" t="e">
        <f t="shared" ca="1" si="244"/>
        <v>#REF!</v>
      </c>
      <c r="T72" s="65" t="e">
        <f t="shared" ca="1" si="244"/>
        <v>#REF!</v>
      </c>
      <c r="U72" s="65" t="e">
        <f t="shared" ca="1" si="244"/>
        <v>#REF!</v>
      </c>
      <c r="V72" s="65" t="e">
        <f t="shared" ca="1" si="244"/>
        <v>#REF!</v>
      </c>
      <c r="W72" s="65" t="e">
        <f t="shared" ca="1" si="242"/>
        <v>#REF!</v>
      </c>
      <c r="X72" s="65" t="e">
        <f t="shared" ca="1" si="242"/>
        <v>#REF!</v>
      </c>
      <c r="Y72" s="65" t="e">
        <f t="shared" ca="1" si="242"/>
        <v>#REF!</v>
      </c>
      <c r="Z72" s="65" t="e">
        <f t="shared" ca="1" si="242"/>
        <v>#REF!</v>
      </c>
      <c r="AA72" s="65" t="e">
        <f t="shared" ca="1" si="242"/>
        <v>#REF!</v>
      </c>
      <c r="AB72" s="65" t="e">
        <f t="shared" ca="1" si="242"/>
        <v>#REF!</v>
      </c>
      <c r="AC72" s="65" t="e">
        <f t="shared" ca="1" si="242"/>
        <v>#REF!</v>
      </c>
      <c r="AD72" s="65" t="e">
        <f t="shared" ca="1" si="242"/>
        <v>#REF!</v>
      </c>
      <c r="AE72" s="65" t="e">
        <f t="shared" ca="1" si="242"/>
        <v>#REF!</v>
      </c>
      <c r="AF72" s="65" t="e">
        <f t="shared" ca="1" si="242"/>
        <v>#REF!</v>
      </c>
      <c r="AG72" s="65" t="e">
        <f t="shared" ca="1" si="242"/>
        <v>#REF!</v>
      </c>
      <c r="AH72" s="65" t="e">
        <f t="shared" ca="1" si="242"/>
        <v>#REF!</v>
      </c>
      <c r="AI72" s="65" t="e">
        <f t="shared" ca="1" si="242"/>
        <v>#REF!</v>
      </c>
      <c r="AJ72" s="65" t="e">
        <f t="shared" ca="1" si="242"/>
        <v>#REF!</v>
      </c>
      <c r="AK72" s="65" t="e">
        <f t="shared" ca="1" si="242"/>
        <v>#REF!</v>
      </c>
      <c r="AL72" s="65" t="e">
        <f t="shared" ca="1" si="243"/>
        <v>#REF!</v>
      </c>
      <c r="AM72" s="65" t="e">
        <f t="shared" ca="1" si="243"/>
        <v>#REF!</v>
      </c>
      <c r="AN72" s="65" t="e">
        <f t="shared" ca="1" si="243"/>
        <v>#REF!</v>
      </c>
      <c r="AO72" s="65" t="e">
        <f t="shared" ca="1" si="243"/>
        <v>#REF!</v>
      </c>
      <c r="AP72" s="65" t="e">
        <f t="shared" ca="1" si="243"/>
        <v>#REF!</v>
      </c>
      <c r="AQ72" s="65" t="e">
        <f t="shared" ca="1" si="243"/>
        <v>#REF!</v>
      </c>
      <c r="AR72" s="65" t="e">
        <f t="shared" ca="1" si="243"/>
        <v>#REF!</v>
      </c>
      <c r="AS72" s="65" t="e">
        <f t="shared" ca="1" si="243"/>
        <v>#REF!</v>
      </c>
      <c r="AT72" s="65" t="e">
        <f t="shared" ca="1" si="243"/>
        <v>#REF!</v>
      </c>
      <c r="AU72" s="65" t="e">
        <f t="shared" ca="1" si="243"/>
        <v>#REF!</v>
      </c>
      <c r="AV72" s="65" t="e">
        <f t="shared" ca="1" si="243"/>
        <v>#REF!</v>
      </c>
      <c r="AW72" s="65" t="e">
        <f t="shared" ca="1" si="243"/>
        <v>#REF!</v>
      </c>
      <c r="AX72" s="65" t="e">
        <f t="shared" ca="1" si="243"/>
        <v>#REF!</v>
      </c>
      <c r="AY72" s="65" t="e">
        <f t="shared" ca="1" si="243"/>
        <v>#REF!</v>
      </c>
      <c r="AZ72" s="65" t="e">
        <f t="shared" ca="1" si="243"/>
        <v>#REF!</v>
      </c>
      <c r="BA72" s="65" t="e">
        <f t="shared" ca="1" si="243"/>
        <v>#REF!</v>
      </c>
      <c r="BB72" s="65" t="e">
        <f t="shared" ca="1" si="241"/>
        <v>#REF!</v>
      </c>
      <c r="BC72" s="65" t="e">
        <f t="shared" ca="1" si="241"/>
        <v>#REF!</v>
      </c>
      <c r="BD72" s="65" t="e">
        <f t="shared" ca="1" si="241"/>
        <v>#REF!</v>
      </c>
      <c r="BE72" s="65" t="e">
        <f t="shared" ca="1" si="241"/>
        <v>#REF!</v>
      </c>
      <c r="BF72" s="65" t="e">
        <f t="shared" ca="1" si="241"/>
        <v>#REF!</v>
      </c>
      <c r="BG72" s="65" t="e">
        <f t="shared" ca="1" si="241"/>
        <v>#REF!</v>
      </c>
      <c r="BH72" s="65" t="e">
        <f t="shared" ca="1" si="241"/>
        <v>#REF!</v>
      </c>
      <c r="BI72" s="65" t="e">
        <f t="shared" ca="1" si="241"/>
        <v>#REF!</v>
      </c>
      <c r="BJ72" s="65" t="e">
        <f t="shared" ca="1" si="241"/>
        <v>#REF!</v>
      </c>
      <c r="BK72" s="65" t="e">
        <f t="shared" ca="1" si="241"/>
        <v>#REF!</v>
      </c>
      <c r="BL72" s="65" t="e">
        <f t="shared" ca="1" si="241"/>
        <v>#REF!</v>
      </c>
      <c r="BM72" s="65" t="e">
        <f t="shared" ca="1" si="241"/>
        <v>#REF!</v>
      </c>
      <c r="BN72" s="65" t="e">
        <f t="shared" ca="1" si="241"/>
        <v>#REF!</v>
      </c>
      <c r="BO72" s="65" t="e">
        <f t="shared" ca="1" si="241"/>
        <v>#REF!</v>
      </c>
      <c r="BP72" s="89">
        <v>20</v>
      </c>
      <c r="BQ72" s="46">
        <f t="shared" ca="1" si="219"/>
        <v>0</v>
      </c>
      <c r="BR72" s="54">
        <f t="shared" ca="1" si="220"/>
        <v>0</v>
      </c>
      <c r="BS72" s="54">
        <f t="shared" ca="1" si="221"/>
        <v>0</v>
      </c>
      <c r="BT72" s="54">
        <f t="shared" ca="1" si="222"/>
        <v>0</v>
      </c>
      <c r="BU72" s="54">
        <f t="shared" ca="1" si="223"/>
        <v>0</v>
      </c>
      <c r="BV72" s="54">
        <f t="shared" ca="1" si="224"/>
        <v>0</v>
      </c>
      <c r="BW72" s="92">
        <f t="shared" ca="1" si="225"/>
        <v>0</v>
      </c>
      <c r="BX72" s="91">
        <f t="shared" ca="1" si="226"/>
        <v>0</v>
      </c>
      <c r="BY72" s="54">
        <f t="shared" ca="1" si="227"/>
        <v>0</v>
      </c>
      <c r="BZ72" s="54">
        <f t="shared" ca="1" si="228"/>
        <v>0</v>
      </c>
      <c r="CA72" s="54">
        <f t="shared" ca="1" si="229"/>
        <v>0</v>
      </c>
      <c r="CB72" s="54">
        <f t="shared" ca="1" si="230"/>
        <v>0</v>
      </c>
      <c r="CC72" s="54">
        <f t="shared" ca="1" si="231"/>
        <v>0</v>
      </c>
      <c r="CD72" s="93">
        <f t="shared" ca="1" si="232"/>
        <v>0</v>
      </c>
      <c r="CE72" s="91" t="e">
        <f t="shared" ca="1" si="233"/>
        <v>#REF!</v>
      </c>
      <c r="CF72" s="46" t="e">
        <f t="shared" ca="1" si="234"/>
        <v>#REF!</v>
      </c>
      <c r="CG72" s="46" t="e">
        <f t="shared" ca="1" si="240"/>
        <v>#REF!</v>
      </c>
      <c r="CH72" s="46" t="e">
        <f t="shared" ca="1" si="235"/>
        <v>#REF!</v>
      </c>
      <c r="CI72" s="46" t="e">
        <f t="shared" ca="1" si="236"/>
        <v>#REF!</v>
      </c>
      <c r="CJ72" s="46" t="e">
        <f t="shared" ca="1" si="237"/>
        <v>#REF!</v>
      </c>
      <c r="CK72" s="46" t="e">
        <f t="shared" ca="1" si="238"/>
        <v>#REF!</v>
      </c>
      <c r="CL72" s="88" t="e">
        <f t="shared" ca="1" si="163"/>
        <v>#REF!</v>
      </c>
      <c r="CM72" s="76" t="e">
        <f t="shared" ca="1" si="164"/>
        <v>#REF!</v>
      </c>
      <c r="CN72" s="76" t="e">
        <f t="shared" ca="1" si="165"/>
        <v>#REF!</v>
      </c>
      <c r="CO72" s="76" t="e">
        <f t="shared" ca="1" si="166"/>
        <v>#REF!</v>
      </c>
      <c r="CP72" s="76" t="e">
        <f t="shared" ca="1" si="167"/>
        <v>#REF!</v>
      </c>
      <c r="CQ72" s="76" t="e">
        <f t="shared" ca="1" si="168"/>
        <v>#REF!</v>
      </c>
      <c r="CR72" s="76" t="e">
        <f t="shared" ca="1" si="169"/>
        <v>#REF!</v>
      </c>
      <c r="CS72" s="76" t="e">
        <f t="shared" ca="1" si="170"/>
        <v>#REF!</v>
      </c>
      <c r="CT72" s="76" t="e">
        <f t="shared" ca="1" si="171"/>
        <v>#REF!</v>
      </c>
      <c r="CU72" s="76" t="e">
        <f t="shared" ca="1" si="172"/>
        <v>#REF!</v>
      </c>
      <c r="CV72" s="76" t="e">
        <f t="shared" ca="1" si="173"/>
        <v>#REF!</v>
      </c>
      <c r="CW72" s="76" t="e">
        <f t="shared" ca="1" si="174"/>
        <v>#REF!</v>
      </c>
      <c r="CX72" s="76" t="e">
        <f t="shared" ca="1" si="175"/>
        <v>#REF!</v>
      </c>
      <c r="CY72" s="76" t="e">
        <f t="shared" ca="1" si="176"/>
        <v>#REF!</v>
      </c>
      <c r="CZ72" s="76" t="e">
        <f t="shared" ca="1" si="177"/>
        <v>#REF!</v>
      </c>
      <c r="DA72" s="76" t="e">
        <f t="shared" ca="1" si="178"/>
        <v>#REF!</v>
      </c>
      <c r="DB72" s="76" t="e">
        <f t="shared" ca="1" si="179"/>
        <v>#REF!</v>
      </c>
      <c r="DC72" s="76" t="e">
        <f t="shared" ca="1" si="180"/>
        <v>#REF!</v>
      </c>
      <c r="DD72" s="76" t="e">
        <f t="shared" ca="1" si="181"/>
        <v>#REF!</v>
      </c>
      <c r="DE72" s="76" t="e">
        <f t="shared" ca="1" si="182"/>
        <v>#REF!</v>
      </c>
      <c r="DF72" s="76" t="e">
        <f t="shared" ca="1" si="183"/>
        <v>#REF!</v>
      </c>
      <c r="DG72" s="76" t="e">
        <f t="shared" ca="1" si="184"/>
        <v>#REF!</v>
      </c>
      <c r="DH72" s="76" t="e">
        <f t="shared" ca="1" si="185"/>
        <v>#REF!</v>
      </c>
      <c r="DI72" s="76" t="e">
        <f t="shared" ca="1" si="186"/>
        <v>#REF!</v>
      </c>
      <c r="DJ72" s="76" t="e">
        <f t="shared" ca="1" si="187"/>
        <v>#REF!</v>
      </c>
      <c r="DK72" s="76" t="e">
        <f t="shared" ca="1" si="188"/>
        <v>#REF!</v>
      </c>
      <c r="DL72" s="76" t="e">
        <f t="shared" ca="1" si="189"/>
        <v>#REF!</v>
      </c>
      <c r="DM72" s="76" t="e">
        <f t="shared" ca="1" si="190"/>
        <v>#REF!</v>
      </c>
      <c r="DN72" s="76" t="e">
        <f t="shared" ca="1" si="191"/>
        <v>#REF!</v>
      </c>
      <c r="DO72" s="76" t="e">
        <f t="shared" ca="1" si="192"/>
        <v>#REF!</v>
      </c>
      <c r="DP72" s="76" t="e">
        <f t="shared" ca="1" si="193"/>
        <v>#REF!</v>
      </c>
      <c r="DQ72" s="76" t="e">
        <f t="shared" ca="1" si="194"/>
        <v>#REF!</v>
      </c>
      <c r="DR72" s="76" t="e">
        <f t="shared" ca="1" si="195"/>
        <v>#REF!</v>
      </c>
      <c r="DS72" s="76" t="e">
        <f t="shared" ca="1" si="196"/>
        <v>#REF!</v>
      </c>
      <c r="DT72" s="76" t="e">
        <f t="shared" ca="1" si="197"/>
        <v>#REF!</v>
      </c>
      <c r="DU72" s="76" t="e">
        <f t="shared" ca="1" si="198"/>
        <v>#REF!</v>
      </c>
      <c r="DV72" s="76" t="e">
        <f t="shared" ca="1" si="199"/>
        <v>#REF!</v>
      </c>
      <c r="DW72" s="76" t="e">
        <f t="shared" ca="1" si="200"/>
        <v>#REF!</v>
      </c>
      <c r="DX72" s="76" t="e">
        <f t="shared" ca="1" si="201"/>
        <v>#REF!</v>
      </c>
      <c r="DY72" s="76" t="e">
        <f t="shared" ca="1" si="202"/>
        <v>#REF!</v>
      </c>
      <c r="DZ72" s="76" t="e">
        <f t="shared" ca="1" si="203"/>
        <v>#REF!</v>
      </c>
      <c r="EA72" s="76" t="e">
        <f t="shared" ca="1" si="204"/>
        <v>#REF!</v>
      </c>
      <c r="EB72" s="76" t="e">
        <f t="shared" ca="1" si="205"/>
        <v>#REF!</v>
      </c>
      <c r="EC72" s="76" t="e">
        <f t="shared" ca="1" si="214"/>
        <v>#REF!</v>
      </c>
      <c r="ED72" s="76" t="e">
        <f t="shared" ca="1" si="206"/>
        <v>#REF!</v>
      </c>
      <c r="EE72" s="76" t="e">
        <f t="shared" ca="1" si="207"/>
        <v>#REF!</v>
      </c>
      <c r="EF72" s="76" t="e">
        <f t="shared" ca="1" si="208"/>
        <v>#REF!</v>
      </c>
      <c r="EG72" s="76" t="e">
        <f t="shared" ca="1" si="209"/>
        <v>#REF!</v>
      </c>
      <c r="EH72" s="76" t="e">
        <f t="shared" ca="1" si="210"/>
        <v>#REF!</v>
      </c>
      <c r="EI72" s="76" t="e">
        <f t="shared" ca="1" si="211"/>
        <v>#REF!</v>
      </c>
      <c r="EJ72" s="76" t="e">
        <f t="shared" ca="1" si="212"/>
        <v>#REF!</v>
      </c>
      <c r="EK72" s="76" t="e">
        <f t="shared" ca="1" si="213"/>
        <v>#REF!</v>
      </c>
    </row>
    <row r="73" spans="1:141" hidden="1" x14ac:dyDescent="0.25">
      <c r="A73" s="46" t="str">
        <f>Графики!A24</f>
        <v>Б13.02.11 Тех.эксплуатация ЭиЭМО(2014)9 кл., очная</v>
      </c>
      <c r="B73" s="46" t="s">
        <v>321</v>
      </c>
      <c r="C73" s="46" t="s">
        <v>211</v>
      </c>
      <c r="D73" s="64" t="e">
        <f t="shared" ca="1" si="239"/>
        <v>#REF!</v>
      </c>
      <c r="E73" s="46">
        <v>3</v>
      </c>
      <c r="F73" s="72" t="s">
        <v>230</v>
      </c>
      <c r="G73" s="65" t="e">
        <f t="shared" ca="1" si="244"/>
        <v>#REF!</v>
      </c>
      <c r="H73" s="65" t="e">
        <f t="shared" ca="1" si="244"/>
        <v>#REF!</v>
      </c>
      <c r="I73" s="65" t="e">
        <f t="shared" ca="1" si="244"/>
        <v>#REF!</v>
      </c>
      <c r="J73" s="65" t="e">
        <f t="shared" ca="1" si="244"/>
        <v>#REF!</v>
      </c>
      <c r="K73" s="65" t="e">
        <f t="shared" ca="1" si="244"/>
        <v>#REF!</v>
      </c>
      <c r="L73" s="65" t="e">
        <f t="shared" ca="1" si="244"/>
        <v>#REF!</v>
      </c>
      <c r="M73" s="65" t="e">
        <f t="shared" ca="1" si="244"/>
        <v>#REF!</v>
      </c>
      <c r="N73" s="65" t="e">
        <f t="shared" ca="1" si="244"/>
        <v>#REF!</v>
      </c>
      <c r="O73" s="65" t="e">
        <f t="shared" ca="1" si="244"/>
        <v>#REF!</v>
      </c>
      <c r="P73" s="65" t="e">
        <f t="shared" ca="1" si="244"/>
        <v>#REF!</v>
      </c>
      <c r="Q73" s="65" t="e">
        <f t="shared" ca="1" si="244"/>
        <v>#REF!</v>
      </c>
      <c r="R73" s="65" t="e">
        <f t="shared" ca="1" si="244"/>
        <v>#REF!</v>
      </c>
      <c r="S73" s="65" t="e">
        <f t="shared" ca="1" si="244"/>
        <v>#REF!</v>
      </c>
      <c r="T73" s="65" t="e">
        <f t="shared" ca="1" si="244"/>
        <v>#REF!</v>
      </c>
      <c r="U73" s="65" t="e">
        <f t="shared" ca="1" si="244"/>
        <v>#REF!</v>
      </c>
      <c r="V73" s="65" t="e">
        <f t="shared" ca="1" si="244"/>
        <v>#REF!</v>
      </c>
      <c r="W73" s="65" t="e">
        <f t="shared" ca="1" si="242"/>
        <v>#REF!</v>
      </c>
      <c r="X73" s="65" t="e">
        <f t="shared" ca="1" si="242"/>
        <v>#REF!</v>
      </c>
      <c r="Y73" s="65" t="e">
        <f t="shared" ca="1" si="242"/>
        <v>#REF!</v>
      </c>
      <c r="Z73" s="65" t="e">
        <f t="shared" ca="1" si="242"/>
        <v>#REF!</v>
      </c>
      <c r="AA73" s="65" t="e">
        <f t="shared" ca="1" si="242"/>
        <v>#REF!</v>
      </c>
      <c r="AB73" s="65" t="e">
        <f t="shared" ca="1" si="242"/>
        <v>#REF!</v>
      </c>
      <c r="AC73" s="65" t="e">
        <f t="shared" ca="1" si="242"/>
        <v>#REF!</v>
      </c>
      <c r="AD73" s="65" t="e">
        <f t="shared" ca="1" si="242"/>
        <v>#REF!</v>
      </c>
      <c r="AE73" s="65" t="e">
        <f t="shared" ca="1" si="242"/>
        <v>#REF!</v>
      </c>
      <c r="AF73" s="65" t="e">
        <f t="shared" ca="1" si="242"/>
        <v>#REF!</v>
      </c>
      <c r="AG73" s="65" t="e">
        <f t="shared" ca="1" si="242"/>
        <v>#REF!</v>
      </c>
      <c r="AH73" s="65" t="e">
        <f t="shared" ca="1" si="242"/>
        <v>#REF!</v>
      </c>
      <c r="AI73" s="65" t="e">
        <f t="shared" ca="1" si="242"/>
        <v>#REF!</v>
      </c>
      <c r="AJ73" s="65" t="e">
        <f t="shared" ca="1" si="242"/>
        <v>#REF!</v>
      </c>
      <c r="AK73" s="65" t="e">
        <f t="shared" ca="1" si="242"/>
        <v>#REF!</v>
      </c>
      <c r="AL73" s="65" t="e">
        <f t="shared" ca="1" si="243"/>
        <v>#REF!</v>
      </c>
      <c r="AM73" s="65" t="e">
        <f t="shared" ca="1" si="243"/>
        <v>#REF!</v>
      </c>
      <c r="AN73" s="65" t="e">
        <f t="shared" ca="1" si="243"/>
        <v>#REF!</v>
      </c>
      <c r="AO73" s="65" t="e">
        <f t="shared" ca="1" si="243"/>
        <v>#REF!</v>
      </c>
      <c r="AP73" s="65" t="e">
        <f t="shared" ca="1" si="243"/>
        <v>#REF!</v>
      </c>
      <c r="AQ73" s="65" t="e">
        <f t="shared" ca="1" si="243"/>
        <v>#REF!</v>
      </c>
      <c r="AR73" s="65" t="e">
        <f t="shared" ca="1" si="243"/>
        <v>#REF!</v>
      </c>
      <c r="AS73" s="65" t="e">
        <f t="shared" ca="1" si="243"/>
        <v>#REF!</v>
      </c>
      <c r="AT73" s="65" t="e">
        <f t="shared" ca="1" si="243"/>
        <v>#REF!</v>
      </c>
      <c r="AU73" s="65" t="e">
        <f t="shared" ca="1" si="243"/>
        <v>#REF!</v>
      </c>
      <c r="AV73" s="65" t="e">
        <f t="shared" ca="1" si="243"/>
        <v>#REF!</v>
      </c>
      <c r="AW73" s="65" t="e">
        <f t="shared" ca="1" si="243"/>
        <v>#REF!</v>
      </c>
      <c r="AX73" s="65" t="e">
        <f t="shared" ca="1" si="243"/>
        <v>#REF!</v>
      </c>
      <c r="AY73" s="65" t="e">
        <f t="shared" ca="1" si="243"/>
        <v>#REF!</v>
      </c>
      <c r="AZ73" s="65" t="e">
        <f t="shared" ca="1" si="243"/>
        <v>#REF!</v>
      </c>
      <c r="BA73" s="65" t="e">
        <f t="shared" ca="1" si="243"/>
        <v>#REF!</v>
      </c>
      <c r="BB73" s="65" t="e">
        <f t="shared" ca="1" si="241"/>
        <v>#REF!</v>
      </c>
      <c r="BC73" s="65" t="e">
        <f t="shared" ca="1" si="241"/>
        <v>#REF!</v>
      </c>
      <c r="BD73" s="65" t="e">
        <f t="shared" ca="1" si="241"/>
        <v>#REF!</v>
      </c>
      <c r="BE73" s="65" t="e">
        <f t="shared" ca="1" si="241"/>
        <v>#REF!</v>
      </c>
      <c r="BF73" s="65" t="e">
        <f t="shared" ca="1" si="241"/>
        <v>#REF!</v>
      </c>
      <c r="BG73" s="65" t="e">
        <f t="shared" ca="1" si="241"/>
        <v>#REF!</v>
      </c>
      <c r="BH73" s="65" t="e">
        <f t="shared" ca="1" si="241"/>
        <v>#REF!</v>
      </c>
      <c r="BI73" s="65" t="e">
        <f t="shared" ca="1" si="241"/>
        <v>#REF!</v>
      </c>
      <c r="BJ73" s="65" t="e">
        <f t="shared" ca="1" si="241"/>
        <v>#REF!</v>
      </c>
      <c r="BK73" s="65" t="e">
        <f t="shared" ca="1" si="241"/>
        <v>#REF!</v>
      </c>
      <c r="BL73" s="65" t="e">
        <f t="shared" ca="1" si="241"/>
        <v>#REF!</v>
      </c>
      <c r="BM73" s="65" t="e">
        <f t="shared" ca="1" si="241"/>
        <v>#REF!</v>
      </c>
      <c r="BN73" s="65" t="e">
        <f t="shared" ca="1" si="241"/>
        <v>#REF!</v>
      </c>
      <c r="BO73" s="65" t="e">
        <f t="shared" ca="1" si="241"/>
        <v>#REF!</v>
      </c>
      <c r="BP73" s="89">
        <v>20</v>
      </c>
      <c r="BQ73" s="46">
        <f t="shared" ca="1" si="219"/>
        <v>0</v>
      </c>
      <c r="BR73" s="54">
        <f t="shared" ca="1" si="220"/>
        <v>0</v>
      </c>
      <c r="BS73" s="54">
        <f t="shared" ca="1" si="221"/>
        <v>0</v>
      </c>
      <c r="BT73" s="54">
        <f t="shared" ca="1" si="222"/>
        <v>0</v>
      </c>
      <c r="BU73" s="54">
        <f t="shared" ca="1" si="223"/>
        <v>0</v>
      </c>
      <c r="BV73" s="54">
        <f t="shared" ca="1" si="224"/>
        <v>0</v>
      </c>
      <c r="BW73" s="92">
        <f t="shared" ca="1" si="225"/>
        <v>0</v>
      </c>
      <c r="BX73" s="91">
        <f t="shared" ca="1" si="226"/>
        <v>0</v>
      </c>
      <c r="BY73" s="54">
        <f t="shared" ca="1" si="227"/>
        <v>0</v>
      </c>
      <c r="BZ73" s="54">
        <f t="shared" ca="1" si="228"/>
        <v>0</v>
      </c>
      <c r="CA73" s="54">
        <f t="shared" ca="1" si="229"/>
        <v>0</v>
      </c>
      <c r="CB73" s="54">
        <f t="shared" ca="1" si="230"/>
        <v>0</v>
      </c>
      <c r="CC73" s="54">
        <f t="shared" ca="1" si="231"/>
        <v>0</v>
      </c>
      <c r="CD73" s="93">
        <f t="shared" ca="1" si="232"/>
        <v>0</v>
      </c>
      <c r="CE73" s="91" t="e">
        <f t="shared" ca="1" si="233"/>
        <v>#REF!</v>
      </c>
      <c r="CF73" s="46" t="e">
        <f t="shared" ca="1" si="234"/>
        <v>#REF!</v>
      </c>
      <c r="CG73" s="46" t="e">
        <f t="shared" ca="1" si="240"/>
        <v>#REF!</v>
      </c>
      <c r="CH73" s="46" t="e">
        <f t="shared" ca="1" si="235"/>
        <v>#REF!</v>
      </c>
      <c r="CI73" s="46" t="e">
        <f t="shared" ca="1" si="236"/>
        <v>#REF!</v>
      </c>
      <c r="CJ73" s="46" t="e">
        <f t="shared" ca="1" si="237"/>
        <v>#REF!</v>
      </c>
      <c r="CK73" s="46" t="e">
        <f t="shared" ca="1" si="238"/>
        <v>#REF!</v>
      </c>
      <c r="CL73" s="88" t="e">
        <f t="shared" ca="1" si="163"/>
        <v>#REF!</v>
      </c>
      <c r="CM73" s="76" t="e">
        <f t="shared" ca="1" si="164"/>
        <v>#REF!</v>
      </c>
      <c r="CN73" s="76" t="e">
        <f t="shared" ca="1" si="165"/>
        <v>#REF!</v>
      </c>
      <c r="CO73" s="76" t="e">
        <f t="shared" ca="1" si="166"/>
        <v>#REF!</v>
      </c>
      <c r="CP73" s="76" t="e">
        <f t="shared" ca="1" si="167"/>
        <v>#REF!</v>
      </c>
      <c r="CQ73" s="76" t="e">
        <f t="shared" ca="1" si="168"/>
        <v>#REF!</v>
      </c>
      <c r="CR73" s="76" t="e">
        <f t="shared" ca="1" si="169"/>
        <v>#REF!</v>
      </c>
      <c r="CS73" s="76" t="e">
        <f t="shared" ca="1" si="170"/>
        <v>#REF!</v>
      </c>
      <c r="CT73" s="76" t="e">
        <f t="shared" ca="1" si="171"/>
        <v>#REF!</v>
      </c>
      <c r="CU73" s="76" t="e">
        <f t="shared" ca="1" si="172"/>
        <v>#REF!</v>
      </c>
      <c r="CV73" s="76" t="e">
        <f t="shared" ca="1" si="173"/>
        <v>#REF!</v>
      </c>
      <c r="CW73" s="76" t="e">
        <f t="shared" ca="1" si="174"/>
        <v>#REF!</v>
      </c>
      <c r="CX73" s="76" t="e">
        <f t="shared" ca="1" si="175"/>
        <v>#REF!</v>
      </c>
      <c r="CY73" s="76" t="e">
        <f t="shared" ca="1" si="176"/>
        <v>#REF!</v>
      </c>
      <c r="CZ73" s="76" t="e">
        <f t="shared" ca="1" si="177"/>
        <v>#REF!</v>
      </c>
      <c r="DA73" s="76" t="e">
        <f t="shared" ca="1" si="178"/>
        <v>#REF!</v>
      </c>
      <c r="DB73" s="76" t="e">
        <f t="shared" ca="1" si="179"/>
        <v>#REF!</v>
      </c>
      <c r="DC73" s="76" t="e">
        <f t="shared" ca="1" si="180"/>
        <v>#REF!</v>
      </c>
      <c r="DD73" s="76" t="e">
        <f t="shared" ca="1" si="181"/>
        <v>#REF!</v>
      </c>
      <c r="DE73" s="76" t="e">
        <f t="shared" ca="1" si="182"/>
        <v>#REF!</v>
      </c>
      <c r="DF73" s="76" t="e">
        <f t="shared" ca="1" si="183"/>
        <v>#REF!</v>
      </c>
      <c r="DG73" s="76" t="e">
        <f t="shared" ca="1" si="184"/>
        <v>#REF!</v>
      </c>
      <c r="DH73" s="76" t="e">
        <f t="shared" ca="1" si="185"/>
        <v>#REF!</v>
      </c>
      <c r="DI73" s="76" t="e">
        <f t="shared" ca="1" si="186"/>
        <v>#REF!</v>
      </c>
      <c r="DJ73" s="76" t="e">
        <f t="shared" ca="1" si="187"/>
        <v>#REF!</v>
      </c>
      <c r="DK73" s="76" t="e">
        <f t="shared" ca="1" si="188"/>
        <v>#REF!</v>
      </c>
      <c r="DL73" s="76" t="e">
        <f t="shared" ca="1" si="189"/>
        <v>#REF!</v>
      </c>
      <c r="DM73" s="76" t="e">
        <f t="shared" ca="1" si="190"/>
        <v>#REF!</v>
      </c>
      <c r="DN73" s="76" t="e">
        <f t="shared" ca="1" si="191"/>
        <v>#REF!</v>
      </c>
      <c r="DO73" s="76" t="e">
        <f t="shared" ca="1" si="192"/>
        <v>#REF!</v>
      </c>
      <c r="DP73" s="76" t="e">
        <f t="shared" ca="1" si="193"/>
        <v>#REF!</v>
      </c>
      <c r="DQ73" s="76" t="e">
        <f t="shared" ca="1" si="194"/>
        <v>#REF!</v>
      </c>
      <c r="DR73" s="76" t="e">
        <f t="shared" ca="1" si="195"/>
        <v>#REF!</v>
      </c>
      <c r="DS73" s="76" t="e">
        <f t="shared" ca="1" si="196"/>
        <v>#REF!</v>
      </c>
      <c r="DT73" s="76" t="e">
        <f t="shared" ca="1" si="197"/>
        <v>#REF!</v>
      </c>
      <c r="DU73" s="76" t="e">
        <f t="shared" ca="1" si="198"/>
        <v>#REF!</v>
      </c>
      <c r="DV73" s="76" t="e">
        <f t="shared" ca="1" si="199"/>
        <v>#REF!</v>
      </c>
      <c r="DW73" s="76" t="e">
        <f t="shared" ca="1" si="200"/>
        <v>#REF!</v>
      </c>
      <c r="DX73" s="76" t="e">
        <f t="shared" ca="1" si="201"/>
        <v>#REF!</v>
      </c>
      <c r="DY73" s="76" t="e">
        <f t="shared" ca="1" si="202"/>
        <v>#REF!</v>
      </c>
      <c r="DZ73" s="76" t="e">
        <f t="shared" ca="1" si="203"/>
        <v>#REF!</v>
      </c>
      <c r="EA73" s="76" t="e">
        <f t="shared" ca="1" si="204"/>
        <v>#REF!</v>
      </c>
      <c r="EB73" s="76" t="e">
        <f t="shared" ca="1" si="205"/>
        <v>#REF!</v>
      </c>
      <c r="EC73" s="76" t="e">
        <f t="shared" ca="1" si="214"/>
        <v>#REF!</v>
      </c>
      <c r="ED73" s="76" t="e">
        <f t="shared" ca="1" si="206"/>
        <v>#REF!</v>
      </c>
      <c r="EE73" s="76" t="e">
        <f t="shared" ca="1" si="207"/>
        <v>#REF!</v>
      </c>
      <c r="EF73" s="76" t="e">
        <f t="shared" ca="1" si="208"/>
        <v>#REF!</v>
      </c>
      <c r="EG73" s="76" t="e">
        <f t="shared" ca="1" si="209"/>
        <v>#REF!</v>
      </c>
      <c r="EH73" s="76" t="e">
        <f t="shared" ca="1" si="210"/>
        <v>#REF!</v>
      </c>
      <c r="EI73" s="76" t="e">
        <f t="shared" ca="1" si="211"/>
        <v>#REF!</v>
      </c>
      <c r="EJ73" s="76" t="e">
        <f t="shared" ca="1" si="212"/>
        <v>#REF!</v>
      </c>
      <c r="EK73" s="76" t="e">
        <f t="shared" ca="1" si="213"/>
        <v>#REF!</v>
      </c>
    </row>
    <row r="74" spans="1:141" hidden="1" x14ac:dyDescent="0.25">
      <c r="A74" s="46" t="str">
        <f>Графики!A26</f>
        <v>Б22.02.06 Сварочное пр-во(2014)9 кл., очная</v>
      </c>
      <c r="B74" s="46" t="s">
        <v>321</v>
      </c>
      <c r="C74" s="46" t="s">
        <v>211</v>
      </c>
      <c r="D74" s="64" t="e">
        <f t="shared" ca="1" si="239"/>
        <v>#REF!</v>
      </c>
      <c r="E74" s="46">
        <v>3</v>
      </c>
      <c r="F74" s="72" t="s">
        <v>258</v>
      </c>
      <c r="G74" s="65" t="e">
        <f t="shared" ca="1" si="244"/>
        <v>#REF!</v>
      </c>
      <c r="H74" s="65" t="e">
        <f t="shared" ca="1" si="244"/>
        <v>#REF!</v>
      </c>
      <c r="I74" s="65" t="e">
        <f t="shared" ca="1" si="244"/>
        <v>#REF!</v>
      </c>
      <c r="J74" s="65" t="e">
        <f t="shared" ca="1" si="244"/>
        <v>#REF!</v>
      </c>
      <c r="K74" s="65" t="e">
        <f t="shared" ca="1" si="244"/>
        <v>#REF!</v>
      </c>
      <c r="L74" s="65" t="e">
        <f t="shared" ca="1" si="244"/>
        <v>#REF!</v>
      </c>
      <c r="M74" s="65" t="e">
        <f t="shared" ca="1" si="244"/>
        <v>#REF!</v>
      </c>
      <c r="N74" s="65" t="e">
        <f t="shared" ca="1" si="244"/>
        <v>#REF!</v>
      </c>
      <c r="O74" s="65" t="e">
        <f t="shared" ca="1" si="244"/>
        <v>#REF!</v>
      </c>
      <c r="P74" s="65" t="e">
        <f t="shared" ca="1" si="244"/>
        <v>#REF!</v>
      </c>
      <c r="Q74" s="65" t="e">
        <f t="shared" ca="1" si="244"/>
        <v>#REF!</v>
      </c>
      <c r="R74" s="65" t="e">
        <f t="shared" ca="1" si="244"/>
        <v>#REF!</v>
      </c>
      <c r="S74" s="65" t="e">
        <f t="shared" ca="1" si="244"/>
        <v>#REF!</v>
      </c>
      <c r="T74" s="65" t="e">
        <f t="shared" ca="1" si="244"/>
        <v>#REF!</v>
      </c>
      <c r="U74" s="65" t="e">
        <f t="shared" ca="1" si="244"/>
        <v>#REF!</v>
      </c>
      <c r="V74" s="65" t="e">
        <f t="shared" ca="1" si="244"/>
        <v>#REF!</v>
      </c>
      <c r="W74" s="65" t="e">
        <f t="shared" ca="1" si="242"/>
        <v>#REF!</v>
      </c>
      <c r="X74" s="65" t="e">
        <f t="shared" ca="1" si="242"/>
        <v>#REF!</v>
      </c>
      <c r="Y74" s="65" t="e">
        <f t="shared" ca="1" si="242"/>
        <v>#REF!</v>
      </c>
      <c r="Z74" s="65" t="e">
        <f t="shared" ca="1" si="242"/>
        <v>#REF!</v>
      </c>
      <c r="AA74" s="65" t="e">
        <f t="shared" ca="1" si="242"/>
        <v>#REF!</v>
      </c>
      <c r="AB74" s="65" t="e">
        <f t="shared" ca="1" si="242"/>
        <v>#REF!</v>
      </c>
      <c r="AC74" s="65" t="e">
        <f t="shared" ca="1" si="242"/>
        <v>#REF!</v>
      </c>
      <c r="AD74" s="65" t="e">
        <f t="shared" ca="1" si="242"/>
        <v>#REF!</v>
      </c>
      <c r="AE74" s="65" t="e">
        <f t="shared" ca="1" si="242"/>
        <v>#REF!</v>
      </c>
      <c r="AF74" s="65" t="e">
        <f t="shared" ca="1" si="242"/>
        <v>#REF!</v>
      </c>
      <c r="AG74" s="65" t="e">
        <f t="shared" ca="1" si="242"/>
        <v>#REF!</v>
      </c>
      <c r="AH74" s="65" t="e">
        <f t="shared" ca="1" si="242"/>
        <v>#REF!</v>
      </c>
      <c r="AI74" s="65" t="e">
        <f t="shared" ca="1" si="242"/>
        <v>#REF!</v>
      </c>
      <c r="AJ74" s="65" t="e">
        <f t="shared" ca="1" si="242"/>
        <v>#REF!</v>
      </c>
      <c r="AK74" s="65" t="e">
        <f t="shared" ca="1" si="242"/>
        <v>#REF!</v>
      </c>
      <c r="AL74" s="65" t="e">
        <f t="shared" ca="1" si="243"/>
        <v>#REF!</v>
      </c>
      <c r="AM74" s="65" t="e">
        <f t="shared" ca="1" si="243"/>
        <v>#REF!</v>
      </c>
      <c r="AN74" s="65" t="e">
        <f t="shared" ca="1" si="243"/>
        <v>#REF!</v>
      </c>
      <c r="AO74" s="65" t="e">
        <f t="shared" ca="1" si="243"/>
        <v>#REF!</v>
      </c>
      <c r="AP74" s="65" t="e">
        <f t="shared" ca="1" si="243"/>
        <v>#REF!</v>
      </c>
      <c r="AQ74" s="65" t="e">
        <f t="shared" ca="1" si="243"/>
        <v>#REF!</v>
      </c>
      <c r="AR74" s="65" t="e">
        <f t="shared" ca="1" si="243"/>
        <v>#REF!</v>
      </c>
      <c r="AS74" s="65" t="e">
        <f t="shared" ca="1" si="243"/>
        <v>#REF!</v>
      </c>
      <c r="AT74" s="65" t="e">
        <f t="shared" ca="1" si="243"/>
        <v>#REF!</v>
      </c>
      <c r="AU74" s="65" t="e">
        <f t="shared" ca="1" si="243"/>
        <v>#REF!</v>
      </c>
      <c r="AV74" s="65" t="e">
        <f t="shared" ca="1" si="243"/>
        <v>#REF!</v>
      </c>
      <c r="AW74" s="65" t="e">
        <f t="shared" ca="1" si="243"/>
        <v>#REF!</v>
      </c>
      <c r="AX74" s="65" t="e">
        <f t="shared" ca="1" si="243"/>
        <v>#REF!</v>
      </c>
      <c r="AY74" s="65" t="e">
        <f t="shared" ca="1" si="243"/>
        <v>#REF!</v>
      </c>
      <c r="AZ74" s="65" t="e">
        <f t="shared" ca="1" si="243"/>
        <v>#REF!</v>
      </c>
      <c r="BA74" s="65" t="e">
        <f t="shared" ca="1" si="243"/>
        <v>#REF!</v>
      </c>
      <c r="BB74" s="65" t="e">
        <f t="shared" ca="1" si="241"/>
        <v>#REF!</v>
      </c>
      <c r="BC74" s="65" t="e">
        <f t="shared" ca="1" si="241"/>
        <v>#REF!</v>
      </c>
      <c r="BD74" s="65" t="e">
        <f t="shared" ca="1" si="241"/>
        <v>#REF!</v>
      </c>
      <c r="BE74" s="65" t="e">
        <f t="shared" ca="1" si="241"/>
        <v>#REF!</v>
      </c>
      <c r="BF74" s="65" t="e">
        <f t="shared" ca="1" si="241"/>
        <v>#REF!</v>
      </c>
      <c r="BG74" s="65" t="e">
        <f t="shared" ca="1" si="241"/>
        <v>#REF!</v>
      </c>
      <c r="BH74" s="65" t="e">
        <f t="shared" ca="1" si="241"/>
        <v>#REF!</v>
      </c>
      <c r="BI74" s="65" t="e">
        <f t="shared" ca="1" si="241"/>
        <v>#REF!</v>
      </c>
      <c r="BJ74" s="65" t="e">
        <f t="shared" ca="1" si="241"/>
        <v>#REF!</v>
      </c>
      <c r="BK74" s="65" t="e">
        <f t="shared" ca="1" si="241"/>
        <v>#REF!</v>
      </c>
      <c r="BL74" s="65" t="e">
        <f t="shared" ca="1" si="241"/>
        <v>#REF!</v>
      </c>
      <c r="BM74" s="65" t="e">
        <f t="shared" ca="1" si="241"/>
        <v>#REF!</v>
      </c>
      <c r="BN74" s="65" t="e">
        <f t="shared" ca="1" si="241"/>
        <v>#REF!</v>
      </c>
      <c r="BO74" s="65" t="e">
        <f t="shared" ca="1" si="241"/>
        <v>#REF!</v>
      </c>
      <c r="BP74" s="89">
        <v>20</v>
      </c>
      <c r="BQ74" s="46">
        <f t="shared" ca="1" si="219"/>
        <v>0</v>
      </c>
      <c r="BR74" s="54">
        <f t="shared" ca="1" si="220"/>
        <v>0</v>
      </c>
      <c r="BS74" s="54">
        <f t="shared" ca="1" si="221"/>
        <v>0</v>
      </c>
      <c r="BT74" s="54">
        <f t="shared" ca="1" si="222"/>
        <v>0</v>
      </c>
      <c r="BU74" s="54">
        <f t="shared" ca="1" si="223"/>
        <v>0</v>
      </c>
      <c r="BV74" s="54">
        <f t="shared" ca="1" si="224"/>
        <v>0</v>
      </c>
      <c r="BW74" s="92">
        <f t="shared" ca="1" si="225"/>
        <v>0</v>
      </c>
      <c r="BX74" s="91">
        <f t="shared" ca="1" si="226"/>
        <v>0</v>
      </c>
      <c r="BY74" s="54">
        <f t="shared" ca="1" si="227"/>
        <v>0</v>
      </c>
      <c r="BZ74" s="54">
        <f t="shared" ca="1" si="228"/>
        <v>0</v>
      </c>
      <c r="CA74" s="54">
        <f t="shared" ca="1" si="229"/>
        <v>0</v>
      </c>
      <c r="CB74" s="54">
        <f t="shared" ca="1" si="230"/>
        <v>0</v>
      </c>
      <c r="CC74" s="54">
        <f t="shared" ca="1" si="231"/>
        <v>0</v>
      </c>
      <c r="CD74" s="93">
        <f t="shared" ca="1" si="232"/>
        <v>0</v>
      </c>
      <c r="CE74" s="91" t="e">
        <f t="shared" ca="1" si="233"/>
        <v>#REF!</v>
      </c>
      <c r="CF74" s="46" t="e">
        <f t="shared" ca="1" si="234"/>
        <v>#REF!</v>
      </c>
      <c r="CG74" s="46" t="e">
        <f t="shared" ca="1" si="240"/>
        <v>#REF!</v>
      </c>
      <c r="CH74" s="46" t="e">
        <f t="shared" ca="1" si="235"/>
        <v>#REF!</v>
      </c>
      <c r="CI74" s="46" t="e">
        <f t="shared" ca="1" si="236"/>
        <v>#REF!</v>
      </c>
      <c r="CJ74" s="46" t="e">
        <f t="shared" ca="1" si="237"/>
        <v>#REF!</v>
      </c>
      <c r="CK74" s="46" t="e">
        <f t="shared" ca="1" si="238"/>
        <v>#REF!</v>
      </c>
      <c r="CL74" s="88" t="e">
        <f t="shared" ca="1" si="163"/>
        <v>#REF!</v>
      </c>
      <c r="CM74" s="76" t="e">
        <f t="shared" ca="1" si="164"/>
        <v>#REF!</v>
      </c>
      <c r="CN74" s="76" t="e">
        <f t="shared" ca="1" si="165"/>
        <v>#REF!</v>
      </c>
      <c r="CO74" s="76" t="e">
        <f t="shared" ca="1" si="166"/>
        <v>#REF!</v>
      </c>
      <c r="CP74" s="76" t="e">
        <f t="shared" ca="1" si="167"/>
        <v>#REF!</v>
      </c>
      <c r="CQ74" s="76" t="e">
        <f t="shared" ca="1" si="168"/>
        <v>#REF!</v>
      </c>
      <c r="CR74" s="76" t="e">
        <f t="shared" ca="1" si="169"/>
        <v>#REF!</v>
      </c>
      <c r="CS74" s="76" t="e">
        <f t="shared" ca="1" si="170"/>
        <v>#REF!</v>
      </c>
      <c r="CT74" s="76" t="e">
        <f t="shared" ca="1" si="171"/>
        <v>#REF!</v>
      </c>
      <c r="CU74" s="76" t="e">
        <f t="shared" ca="1" si="172"/>
        <v>#REF!</v>
      </c>
      <c r="CV74" s="76" t="e">
        <f t="shared" ca="1" si="173"/>
        <v>#REF!</v>
      </c>
      <c r="CW74" s="76" t="e">
        <f t="shared" ca="1" si="174"/>
        <v>#REF!</v>
      </c>
      <c r="CX74" s="76" t="e">
        <f t="shared" ca="1" si="175"/>
        <v>#REF!</v>
      </c>
      <c r="CY74" s="76" t="e">
        <f t="shared" ca="1" si="176"/>
        <v>#REF!</v>
      </c>
      <c r="CZ74" s="76" t="e">
        <f t="shared" ca="1" si="177"/>
        <v>#REF!</v>
      </c>
      <c r="DA74" s="76" t="e">
        <f t="shared" ca="1" si="178"/>
        <v>#REF!</v>
      </c>
      <c r="DB74" s="76" t="e">
        <f t="shared" ca="1" si="179"/>
        <v>#REF!</v>
      </c>
      <c r="DC74" s="76" t="e">
        <f t="shared" ca="1" si="180"/>
        <v>#REF!</v>
      </c>
      <c r="DD74" s="76" t="e">
        <f t="shared" ca="1" si="181"/>
        <v>#REF!</v>
      </c>
      <c r="DE74" s="76" t="e">
        <f t="shared" ca="1" si="182"/>
        <v>#REF!</v>
      </c>
      <c r="DF74" s="76" t="e">
        <f t="shared" ca="1" si="183"/>
        <v>#REF!</v>
      </c>
      <c r="DG74" s="76" t="e">
        <f t="shared" ca="1" si="184"/>
        <v>#REF!</v>
      </c>
      <c r="DH74" s="76" t="e">
        <f t="shared" ca="1" si="185"/>
        <v>#REF!</v>
      </c>
      <c r="DI74" s="76" t="e">
        <f t="shared" ca="1" si="186"/>
        <v>#REF!</v>
      </c>
      <c r="DJ74" s="76" t="e">
        <f t="shared" ca="1" si="187"/>
        <v>#REF!</v>
      </c>
      <c r="DK74" s="76" t="e">
        <f t="shared" ca="1" si="188"/>
        <v>#REF!</v>
      </c>
      <c r="DL74" s="76" t="e">
        <f t="shared" ca="1" si="189"/>
        <v>#REF!</v>
      </c>
      <c r="DM74" s="76" t="e">
        <f t="shared" ca="1" si="190"/>
        <v>#REF!</v>
      </c>
      <c r="DN74" s="76" t="e">
        <f t="shared" ca="1" si="191"/>
        <v>#REF!</v>
      </c>
      <c r="DO74" s="76" t="e">
        <f t="shared" ca="1" si="192"/>
        <v>#REF!</v>
      </c>
      <c r="DP74" s="76" t="e">
        <f t="shared" ca="1" si="193"/>
        <v>#REF!</v>
      </c>
      <c r="DQ74" s="76" t="e">
        <f t="shared" ca="1" si="194"/>
        <v>#REF!</v>
      </c>
      <c r="DR74" s="76" t="e">
        <f t="shared" ca="1" si="195"/>
        <v>#REF!</v>
      </c>
      <c r="DS74" s="76" t="e">
        <f t="shared" ca="1" si="196"/>
        <v>#REF!</v>
      </c>
      <c r="DT74" s="76" t="e">
        <f t="shared" ca="1" si="197"/>
        <v>#REF!</v>
      </c>
      <c r="DU74" s="76" t="e">
        <f t="shared" ca="1" si="198"/>
        <v>#REF!</v>
      </c>
      <c r="DV74" s="76" t="e">
        <f t="shared" ca="1" si="199"/>
        <v>#REF!</v>
      </c>
      <c r="DW74" s="76" t="e">
        <f t="shared" ca="1" si="200"/>
        <v>#REF!</v>
      </c>
      <c r="DX74" s="76" t="e">
        <f t="shared" ca="1" si="201"/>
        <v>#REF!</v>
      </c>
      <c r="DY74" s="76" t="e">
        <f t="shared" ca="1" si="202"/>
        <v>#REF!</v>
      </c>
      <c r="DZ74" s="76" t="e">
        <f t="shared" ca="1" si="203"/>
        <v>#REF!</v>
      </c>
      <c r="EA74" s="76" t="e">
        <f t="shared" ca="1" si="204"/>
        <v>#REF!</v>
      </c>
      <c r="EB74" s="76" t="e">
        <f t="shared" ca="1" si="205"/>
        <v>#REF!</v>
      </c>
      <c r="EC74" s="76" t="e">
        <f t="shared" ca="1" si="214"/>
        <v>#REF!</v>
      </c>
      <c r="ED74" s="76" t="e">
        <f t="shared" ca="1" si="206"/>
        <v>#REF!</v>
      </c>
      <c r="EE74" s="76" t="e">
        <f t="shared" ca="1" si="207"/>
        <v>#REF!</v>
      </c>
      <c r="EF74" s="76" t="e">
        <f t="shared" ca="1" si="208"/>
        <v>#REF!</v>
      </c>
      <c r="EG74" s="76" t="e">
        <f t="shared" ca="1" si="209"/>
        <v>#REF!</v>
      </c>
      <c r="EH74" s="76" t="e">
        <f t="shared" ca="1" si="210"/>
        <v>#REF!</v>
      </c>
      <c r="EI74" s="76" t="e">
        <f t="shared" ca="1" si="211"/>
        <v>#REF!</v>
      </c>
      <c r="EJ74" s="76" t="e">
        <f t="shared" ca="1" si="212"/>
        <v>#REF!</v>
      </c>
      <c r="EK74" s="76" t="e">
        <f t="shared" ca="1" si="213"/>
        <v>#REF!</v>
      </c>
    </row>
    <row r="75" spans="1:141" hidden="1" x14ac:dyDescent="0.25">
      <c r="A75" s="46" t="str">
        <f>Графики!A26</f>
        <v>Б22.02.06 Сварочное пр-во(2014)9 кл., очная</v>
      </c>
      <c r="B75" s="46" t="s">
        <v>321</v>
      </c>
      <c r="C75" s="46" t="s">
        <v>211</v>
      </c>
      <c r="D75" s="64" t="e">
        <f t="shared" ca="1" si="239"/>
        <v>#REF!</v>
      </c>
      <c r="E75" s="46">
        <v>3</v>
      </c>
      <c r="F75" s="72" t="s">
        <v>262</v>
      </c>
      <c r="G75" s="65" t="e">
        <f t="shared" ca="1" si="244"/>
        <v>#REF!</v>
      </c>
      <c r="H75" s="65" t="e">
        <f t="shared" ca="1" si="244"/>
        <v>#REF!</v>
      </c>
      <c r="I75" s="65" t="e">
        <f t="shared" ca="1" si="244"/>
        <v>#REF!</v>
      </c>
      <c r="J75" s="65" t="e">
        <f t="shared" ca="1" si="244"/>
        <v>#REF!</v>
      </c>
      <c r="K75" s="65" t="e">
        <f t="shared" ca="1" si="244"/>
        <v>#REF!</v>
      </c>
      <c r="L75" s="65" t="e">
        <f t="shared" ca="1" si="244"/>
        <v>#REF!</v>
      </c>
      <c r="M75" s="65" t="e">
        <f t="shared" ca="1" si="244"/>
        <v>#REF!</v>
      </c>
      <c r="N75" s="65" t="e">
        <f t="shared" ca="1" si="244"/>
        <v>#REF!</v>
      </c>
      <c r="O75" s="65" t="e">
        <f t="shared" ca="1" si="244"/>
        <v>#REF!</v>
      </c>
      <c r="P75" s="65" t="e">
        <f t="shared" ca="1" si="244"/>
        <v>#REF!</v>
      </c>
      <c r="Q75" s="65" t="e">
        <f t="shared" ca="1" si="244"/>
        <v>#REF!</v>
      </c>
      <c r="R75" s="65" t="e">
        <f t="shared" ca="1" si="244"/>
        <v>#REF!</v>
      </c>
      <c r="S75" s="65" t="e">
        <f t="shared" ca="1" si="244"/>
        <v>#REF!</v>
      </c>
      <c r="T75" s="65" t="e">
        <f t="shared" ca="1" si="244"/>
        <v>#REF!</v>
      </c>
      <c r="U75" s="65" t="e">
        <f t="shared" ca="1" si="244"/>
        <v>#REF!</v>
      </c>
      <c r="V75" s="65" t="e">
        <f t="shared" ca="1" si="244"/>
        <v>#REF!</v>
      </c>
      <c r="W75" s="65" t="e">
        <f t="shared" ca="1" si="242"/>
        <v>#REF!</v>
      </c>
      <c r="X75" s="65" t="e">
        <f t="shared" ca="1" si="242"/>
        <v>#REF!</v>
      </c>
      <c r="Y75" s="65" t="e">
        <f t="shared" ca="1" si="242"/>
        <v>#REF!</v>
      </c>
      <c r="Z75" s="65" t="e">
        <f t="shared" ca="1" si="242"/>
        <v>#REF!</v>
      </c>
      <c r="AA75" s="65" t="e">
        <f t="shared" ca="1" si="242"/>
        <v>#REF!</v>
      </c>
      <c r="AB75" s="65" t="e">
        <f t="shared" ca="1" si="242"/>
        <v>#REF!</v>
      </c>
      <c r="AC75" s="65" t="e">
        <f t="shared" ca="1" si="242"/>
        <v>#REF!</v>
      </c>
      <c r="AD75" s="65" t="e">
        <f t="shared" ca="1" si="242"/>
        <v>#REF!</v>
      </c>
      <c r="AE75" s="65" t="e">
        <f t="shared" ca="1" si="242"/>
        <v>#REF!</v>
      </c>
      <c r="AF75" s="65" t="e">
        <f t="shared" ca="1" si="242"/>
        <v>#REF!</v>
      </c>
      <c r="AG75" s="65" t="e">
        <f t="shared" ca="1" si="242"/>
        <v>#REF!</v>
      </c>
      <c r="AH75" s="65" t="e">
        <f t="shared" ca="1" si="242"/>
        <v>#REF!</v>
      </c>
      <c r="AI75" s="65" t="e">
        <f t="shared" ca="1" si="242"/>
        <v>#REF!</v>
      </c>
      <c r="AJ75" s="65" t="e">
        <f t="shared" ca="1" si="242"/>
        <v>#REF!</v>
      </c>
      <c r="AK75" s="65" t="e">
        <f t="shared" ca="1" si="242"/>
        <v>#REF!</v>
      </c>
      <c r="AL75" s="65" t="e">
        <f t="shared" ca="1" si="243"/>
        <v>#REF!</v>
      </c>
      <c r="AM75" s="65" t="e">
        <f t="shared" ca="1" si="243"/>
        <v>#REF!</v>
      </c>
      <c r="AN75" s="65" t="e">
        <f t="shared" ca="1" si="243"/>
        <v>#REF!</v>
      </c>
      <c r="AO75" s="65" t="e">
        <f t="shared" ca="1" si="243"/>
        <v>#REF!</v>
      </c>
      <c r="AP75" s="65" t="e">
        <f t="shared" ca="1" si="243"/>
        <v>#REF!</v>
      </c>
      <c r="AQ75" s="65" t="e">
        <f t="shared" ca="1" si="243"/>
        <v>#REF!</v>
      </c>
      <c r="AR75" s="65" t="e">
        <f t="shared" ca="1" si="243"/>
        <v>#REF!</v>
      </c>
      <c r="AS75" s="65" t="e">
        <f t="shared" ca="1" si="243"/>
        <v>#REF!</v>
      </c>
      <c r="AT75" s="65" t="e">
        <f t="shared" ca="1" si="243"/>
        <v>#REF!</v>
      </c>
      <c r="AU75" s="65" t="e">
        <f t="shared" ca="1" si="243"/>
        <v>#REF!</v>
      </c>
      <c r="AV75" s="65" t="e">
        <f t="shared" ca="1" si="243"/>
        <v>#REF!</v>
      </c>
      <c r="AW75" s="65" t="e">
        <f t="shared" ca="1" si="243"/>
        <v>#REF!</v>
      </c>
      <c r="AX75" s="65" t="e">
        <f t="shared" ca="1" si="243"/>
        <v>#REF!</v>
      </c>
      <c r="AY75" s="65" t="e">
        <f t="shared" ca="1" si="243"/>
        <v>#REF!</v>
      </c>
      <c r="AZ75" s="65" t="e">
        <f t="shared" ca="1" si="243"/>
        <v>#REF!</v>
      </c>
      <c r="BA75" s="65" t="e">
        <f t="shared" ca="1" si="243"/>
        <v>#REF!</v>
      </c>
      <c r="BB75" s="65" t="e">
        <f t="shared" ca="1" si="241"/>
        <v>#REF!</v>
      </c>
      <c r="BC75" s="65" t="e">
        <f t="shared" ca="1" si="241"/>
        <v>#REF!</v>
      </c>
      <c r="BD75" s="65" t="e">
        <f t="shared" ca="1" si="241"/>
        <v>#REF!</v>
      </c>
      <c r="BE75" s="65" t="e">
        <f t="shared" ca="1" si="241"/>
        <v>#REF!</v>
      </c>
      <c r="BF75" s="65" t="e">
        <f t="shared" ca="1" si="241"/>
        <v>#REF!</v>
      </c>
      <c r="BG75" s="65" t="e">
        <f t="shared" ca="1" si="241"/>
        <v>#REF!</v>
      </c>
      <c r="BH75" s="65" t="e">
        <f t="shared" ca="1" si="241"/>
        <v>#REF!</v>
      </c>
      <c r="BI75" s="65" t="e">
        <f t="shared" ca="1" si="241"/>
        <v>#REF!</v>
      </c>
      <c r="BJ75" s="65" t="e">
        <f t="shared" ca="1" si="241"/>
        <v>#REF!</v>
      </c>
      <c r="BK75" s="65" t="e">
        <f t="shared" ca="1" si="241"/>
        <v>#REF!</v>
      </c>
      <c r="BL75" s="65" t="e">
        <f t="shared" ca="1" si="241"/>
        <v>#REF!</v>
      </c>
      <c r="BM75" s="65" t="e">
        <f t="shared" ca="1" si="241"/>
        <v>#REF!</v>
      </c>
      <c r="BN75" s="65" t="e">
        <f t="shared" ca="1" si="241"/>
        <v>#REF!</v>
      </c>
      <c r="BO75" s="65" t="e">
        <f t="shared" ca="1" si="241"/>
        <v>#REF!</v>
      </c>
      <c r="BP75" s="89">
        <v>20</v>
      </c>
      <c r="BQ75" s="46">
        <f t="shared" ca="1" si="219"/>
        <v>0</v>
      </c>
      <c r="BR75" s="54">
        <f t="shared" ca="1" si="220"/>
        <v>0</v>
      </c>
      <c r="BS75" s="54">
        <f t="shared" ca="1" si="221"/>
        <v>0</v>
      </c>
      <c r="BT75" s="54">
        <f t="shared" ca="1" si="222"/>
        <v>0</v>
      </c>
      <c r="BU75" s="54">
        <f t="shared" ca="1" si="223"/>
        <v>0</v>
      </c>
      <c r="BV75" s="54">
        <f t="shared" ca="1" si="224"/>
        <v>0</v>
      </c>
      <c r="BW75" s="92">
        <f t="shared" ca="1" si="225"/>
        <v>0</v>
      </c>
      <c r="BX75" s="91">
        <f t="shared" ca="1" si="226"/>
        <v>0</v>
      </c>
      <c r="BY75" s="54">
        <f t="shared" ca="1" si="227"/>
        <v>0</v>
      </c>
      <c r="BZ75" s="54">
        <f t="shared" ca="1" si="228"/>
        <v>0</v>
      </c>
      <c r="CA75" s="54">
        <f t="shared" ca="1" si="229"/>
        <v>0</v>
      </c>
      <c r="CB75" s="54">
        <f t="shared" ca="1" si="230"/>
        <v>0</v>
      </c>
      <c r="CC75" s="54">
        <f t="shared" ca="1" si="231"/>
        <v>0</v>
      </c>
      <c r="CD75" s="93">
        <f t="shared" ca="1" si="232"/>
        <v>0</v>
      </c>
      <c r="CE75" s="91" t="e">
        <f t="shared" ca="1" si="233"/>
        <v>#REF!</v>
      </c>
      <c r="CF75" s="46" t="e">
        <f t="shared" ca="1" si="234"/>
        <v>#REF!</v>
      </c>
      <c r="CG75" s="46" t="e">
        <f t="shared" ca="1" si="240"/>
        <v>#REF!</v>
      </c>
      <c r="CH75" s="46" t="e">
        <f t="shared" ca="1" si="235"/>
        <v>#REF!</v>
      </c>
      <c r="CI75" s="46" t="e">
        <f t="shared" ca="1" si="236"/>
        <v>#REF!</v>
      </c>
      <c r="CJ75" s="46" t="e">
        <f t="shared" ca="1" si="237"/>
        <v>#REF!</v>
      </c>
      <c r="CK75" s="46" t="e">
        <f t="shared" ca="1" si="238"/>
        <v>#REF!</v>
      </c>
      <c r="CL75" s="88" t="e">
        <f t="shared" ca="1" si="163"/>
        <v>#REF!</v>
      </c>
      <c r="CM75" s="76" t="e">
        <f t="shared" ca="1" si="164"/>
        <v>#REF!</v>
      </c>
      <c r="CN75" s="76" t="e">
        <f t="shared" ca="1" si="165"/>
        <v>#REF!</v>
      </c>
      <c r="CO75" s="76" t="e">
        <f t="shared" ca="1" si="166"/>
        <v>#REF!</v>
      </c>
      <c r="CP75" s="76" t="e">
        <f t="shared" ca="1" si="167"/>
        <v>#REF!</v>
      </c>
      <c r="CQ75" s="76" t="e">
        <f t="shared" ca="1" si="168"/>
        <v>#REF!</v>
      </c>
      <c r="CR75" s="76" t="e">
        <f t="shared" ca="1" si="169"/>
        <v>#REF!</v>
      </c>
      <c r="CS75" s="76" t="e">
        <f t="shared" ca="1" si="170"/>
        <v>#REF!</v>
      </c>
      <c r="CT75" s="76" t="e">
        <f t="shared" ca="1" si="171"/>
        <v>#REF!</v>
      </c>
      <c r="CU75" s="76" t="e">
        <f t="shared" ca="1" si="172"/>
        <v>#REF!</v>
      </c>
      <c r="CV75" s="76" t="e">
        <f t="shared" ca="1" si="173"/>
        <v>#REF!</v>
      </c>
      <c r="CW75" s="76" t="e">
        <f t="shared" ca="1" si="174"/>
        <v>#REF!</v>
      </c>
      <c r="CX75" s="76" t="e">
        <f t="shared" ca="1" si="175"/>
        <v>#REF!</v>
      </c>
      <c r="CY75" s="76" t="e">
        <f t="shared" ca="1" si="176"/>
        <v>#REF!</v>
      </c>
      <c r="CZ75" s="76" t="e">
        <f t="shared" ca="1" si="177"/>
        <v>#REF!</v>
      </c>
      <c r="DA75" s="76" t="e">
        <f t="shared" ca="1" si="178"/>
        <v>#REF!</v>
      </c>
      <c r="DB75" s="76" t="e">
        <f t="shared" ca="1" si="179"/>
        <v>#REF!</v>
      </c>
      <c r="DC75" s="76" t="e">
        <f t="shared" ca="1" si="180"/>
        <v>#REF!</v>
      </c>
      <c r="DD75" s="76" t="e">
        <f t="shared" ca="1" si="181"/>
        <v>#REF!</v>
      </c>
      <c r="DE75" s="76" t="e">
        <f t="shared" ca="1" si="182"/>
        <v>#REF!</v>
      </c>
      <c r="DF75" s="76" t="e">
        <f t="shared" ca="1" si="183"/>
        <v>#REF!</v>
      </c>
      <c r="DG75" s="76" t="e">
        <f t="shared" ca="1" si="184"/>
        <v>#REF!</v>
      </c>
      <c r="DH75" s="76" t="e">
        <f t="shared" ca="1" si="185"/>
        <v>#REF!</v>
      </c>
      <c r="DI75" s="76" t="e">
        <f t="shared" ca="1" si="186"/>
        <v>#REF!</v>
      </c>
      <c r="DJ75" s="76" t="e">
        <f t="shared" ca="1" si="187"/>
        <v>#REF!</v>
      </c>
      <c r="DK75" s="76" t="e">
        <f t="shared" ca="1" si="188"/>
        <v>#REF!</v>
      </c>
      <c r="DL75" s="76" t="e">
        <f t="shared" ca="1" si="189"/>
        <v>#REF!</v>
      </c>
      <c r="DM75" s="76" t="e">
        <f t="shared" ca="1" si="190"/>
        <v>#REF!</v>
      </c>
      <c r="DN75" s="76" t="e">
        <f t="shared" ca="1" si="191"/>
        <v>#REF!</v>
      </c>
      <c r="DO75" s="76" t="e">
        <f t="shared" ca="1" si="192"/>
        <v>#REF!</v>
      </c>
      <c r="DP75" s="76" t="e">
        <f t="shared" ca="1" si="193"/>
        <v>#REF!</v>
      </c>
      <c r="DQ75" s="76" t="e">
        <f t="shared" ca="1" si="194"/>
        <v>#REF!</v>
      </c>
      <c r="DR75" s="76" t="e">
        <f t="shared" ca="1" si="195"/>
        <v>#REF!</v>
      </c>
      <c r="DS75" s="76" t="e">
        <f t="shared" ca="1" si="196"/>
        <v>#REF!</v>
      </c>
      <c r="DT75" s="76" t="e">
        <f t="shared" ca="1" si="197"/>
        <v>#REF!</v>
      </c>
      <c r="DU75" s="76" t="e">
        <f t="shared" ca="1" si="198"/>
        <v>#REF!</v>
      </c>
      <c r="DV75" s="76" t="e">
        <f t="shared" ca="1" si="199"/>
        <v>#REF!</v>
      </c>
      <c r="DW75" s="76" t="e">
        <f t="shared" ca="1" si="200"/>
        <v>#REF!</v>
      </c>
      <c r="DX75" s="76" t="e">
        <f t="shared" ca="1" si="201"/>
        <v>#REF!</v>
      </c>
      <c r="DY75" s="76" t="e">
        <f t="shared" ca="1" si="202"/>
        <v>#REF!</v>
      </c>
      <c r="DZ75" s="76" t="e">
        <f t="shared" ca="1" si="203"/>
        <v>#REF!</v>
      </c>
      <c r="EA75" s="76" t="e">
        <f t="shared" ca="1" si="204"/>
        <v>#REF!</v>
      </c>
      <c r="EB75" s="76" t="e">
        <f t="shared" ca="1" si="205"/>
        <v>#REF!</v>
      </c>
      <c r="EC75" s="76" t="e">
        <f t="shared" ca="1" si="214"/>
        <v>#REF!</v>
      </c>
      <c r="ED75" s="76" t="e">
        <f t="shared" ca="1" si="206"/>
        <v>#REF!</v>
      </c>
      <c r="EE75" s="76" t="e">
        <f t="shared" ca="1" si="207"/>
        <v>#REF!</v>
      </c>
      <c r="EF75" s="76" t="e">
        <f t="shared" ca="1" si="208"/>
        <v>#REF!</v>
      </c>
      <c r="EG75" s="76" t="e">
        <f t="shared" ca="1" si="209"/>
        <v>#REF!</v>
      </c>
      <c r="EH75" s="76" t="e">
        <f t="shared" ca="1" si="210"/>
        <v>#REF!</v>
      </c>
      <c r="EI75" s="76" t="e">
        <f t="shared" ca="1" si="211"/>
        <v>#REF!</v>
      </c>
      <c r="EJ75" s="76" t="e">
        <f t="shared" ca="1" si="212"/>
        <v>#REF!</v>
      </c>
      <c r="EK75" s="76" t="e">
        <f t="shared" ca="1" si="213"/>
        <v>#REF!</v>
      </c>
    </row>
    <row r="76" spans="1:141" hidden="1" x14ac:dyDescent="0.25">
      <c r="A76" s="46" t="str">
        <f>Графики!A16</f>
        <v>Б15.02.08 ТехМаш(2014)11 кл., очно-заочная</v>
      </c>
      <c r="B76" s="46" t="s">
        <v>324</v>
      </c>
      <c r="C76" s="46" t="s">
        <v>211</v>
      </c>
      <c r="D76" s="64" t="e">
        <f t="shared" ca="1" si="239"/>
        <v>#REF!</v>
      </c>
      <c r="E76" s="46">
        <v>4</v>
      </c>
      <c r="F76" s="72" t="s">
        <v>310</v>
      </c>
      <c r="G76" s="65" t="e">
        <f t="shared" ca="1" si="244"/>
        <v>#REF!</v>
      </c>
      <c r="H76" s="65" t="e">
        <f t="shared" ca="1" si="244"/>
        <v>#REF!</v>
      </c>
      <c r="I76" s="65" t="e">
        <f t="shared" ca="1" si="244"/>
        <v>#REF!</v>
      </c>
      <c r="J76" s="65" t="e">
        <f t="shared" ca="1" si="244"/>
        <v>#REF!</v>
      </c>
      <c r="K76" s="65" t="e">
        <f t="shared" ca="1" si="244"/>
        <v>#REF!</v>
      </c>
      <c r="L76" s="65" t="e">
        <f t="shared" ca="1" si="244"/>
        <v>#REF!</v>
      </c>
      <c r="M76" s="65" t="e">
        <f t="shared" ca="1" si="244"/>
        <v>#REF!</v>
      </c>
      <c r="N76" s="65" t="e">
        <f t="shared" ca="1" si="244"/>
        <v>#REF!</v>
      </c>
      <c r="O76" s="65" t="e">
        <f t="shared" ca="1" si="244"/>
        <v>#REF!</v>
      </c>
      <c r="P76" s="65" t="e">
        <f t="shared" ca="1" si="244"/>
        <v>#REF!</v>
      </c>
      <c r="Q76" s="65" t="e">
        <f t="shared" ca="1" si="244"/>
        <v>#REF!</v>
      </c>
      <c r="R76" s="65" t="e">
        <f t="shared" ca="1" si="244"/>
        <v>#REF!</v>
      </c>
      <c r="S76" s="65" t="e">
        <f t="shared" ca="1" si="244"/>
        <v>#REF!</v>
      </c>
      <c r="T76" s="65" t="e">
        <f t="shared" ca="1" si="244"/>
        <v>#REF!</v>
      </c>
      <c r="U76" s="65" t="e">
        <f t="shared" ca="1" si="244"/>
        <v>#REF!</v>
      </c>
      <c r="V76" s="65" t="e">
        <f t="shared" ca="1" si="244"/>
        <v>#REF!</v>
      </c>
      <c r="W76" s="65" t="e">
        <f t="shared" ca="1" si="242"/>
        <v>#REF!</v>
      </c>
      <c r="X76" s="65" t="e">
        <f t="shared" ca="1" si="242"/>
        <v>#REF!</v>
      </c>
      <c r="Y76" s="65" t="e">
        <f t="shared" ca="1" si="242"/>
        <v>#REF!</v>
      </c>
      <c r="Z76" s="65" t="e">
        <f t="shared" ca="1" si="242"/>
        <v>#REF!</v>
      </c>
      <c r="AA76" s="65" t="e">
        <f t="shared" ca="1" si="242"/>
        <v>#REF!</v>
      </c>
      <c r="AB76" s="65" t="e">
        <f t="shared" ca="1" si="242"/>
        <v>#REF!</v>
      </c>
      <c r="AC76" s="65" t="e">
        <f t="shared" ca="1" si="242"/>
        <v>#REF!</v>
      </c>
      <c r="AD76" s="65" t="e">
        <f t="shared" ca="1" si="242"/>
        <v>#REF!</v>
      </c>
      <c r="AE76" s="65" t="e">
        <f t="shared" ca="1" si="242"/>
        <v>#REF!</v>
      </c>
      <c r="AF76" s="65" t="e">
        <f t="shared" ca="1" si="242"/>
        <v>#REF!</v>
      </c>
      <c r="AG76" s="65" t="e">
        <f t="shared" ca="1" si="242"/>
        <v>#REF!</v>
      </c>
      <c r="AH76" s="65" t="e">
        <f t="shared" ca="1" si="242"/>
        <v>#REF!</v>
      </c>
      <c r="AI76" s="65" t="e">
        <f t="shared" ca="1" si="242"/>
        <v>#REF!</v>
      </c>
      <c r="AJ76" s="65" t="e">
        <f t="shared" ca="1" si="242"/>
        <v>#REF!</v>
      </c>
      <c r="AK76" s="65" t="e">
        <f t="shared" ca="1" si="242"/>
        <v>#REF!</v>
      </c>
      <c r="AL76" s="65" t="e">
        <f t="shared" ca="1" si="243"/>
        <v>#REF!</v>
      </c>
      <c r="AM76" s="65" t="e">
        <f t="shared" ca="1" si="243"/>
        <v>#REF!</v>
      </c>
      <c r="AN76" s="65" t="e">
        <f t="shared" ca="1" si="243"/>
        <v>#REF!</v>
      </c>
      <c r="AO76" s="65" t="e">
        <f t="shared" ca="1" si="243"/>
        <v>#REF!</v>
      </c>
      <c r="AP76" s="65" t="e">
        <f t="shared" ca="1" si="243"/>
        <v>#REF!</v>
      </c>
      <c r="AQ76" s="65" t="e">
        <f t="shared" ca="1" si="243"/>
        <v>#REF!</v>
      </c>
      <c r="AR76" s="65" t="e">
        <f t="shared" ca="1" si="243"/>
        <v>#REF!</v>
      </c>
      <c r="AS76" s="65" t="e">
        <f t="shared" ca="1" si="243"/>
        <v>#REF!</v>
      </c>
      <c r="AT76" s="65" t="e">
        <f t="shared" ca="1" si="243"/>
        <v>#REF!</v>
      </c>
      <c r="AU76" s="65" t="e">
        <f t="shared" ca="1" si="243"/>
        <v>#REF!</v>
      </c>
      <c r="AV76" s="65" t="e">
        <f t="shared" ca="1" si="243"/>
        <v>#REF!</v>
      </c>
      <c r="AW76" s="65" t="e">
        <f t="shared" ca="1" si="243"/>
        <v>#REF!</v>
      </c>
      <c r="AX76" s="65" t="e">
        <f t="shared" ca="1" si="243"/>
        <v>#REF!</v>
      </c>
      <c r="AY76" s="65" t="e">
        <f t="shared" ca="1" si="243"/>
        <v>#REF!</v>
      </c>
      <c r="AZ76" s="65" t="e">
        <f t="shared" ca="1" si="243"/>
        <v>#REF!</v>
      </c>
      <c r="BA76" s="65" t="e">
        <f t="shared" ca="1" si="243"/>
        <v>#REF!</v>
      </c>
      <c r="BB76" s="65" t="e">
        <f t="shared" ca="1" si="241"/>
        <v>#REF!</v>
      </c>
      <c r="BC76" s="65" t="e">
        <f t="shared" ca="1" si="241"/>
        <v>#REF!</v>
      </c>
      <c r="BD76" s="65" t="e">
        <f t="shared" ca="1" si="241"/>
        <v>#REF!</v>
      </c>
      <c r="BE76" s="65" t="e">
        <f t="shared" ca="1" si="241"/>
        <v>#REF!</v>
      </c>
      <c r="BF76" s="65" t="e">
        <f t="shared" ca="1" si="241"/>
        <v>#REF!</v>
      </c>
      <c r="BG76" s="65" t="e">
        <f t="shared" ca="1" si="241"/>
        <v>#REF!</v>
      </c>
      <c r="BH76" s="65" t="e">
        <f t="shared" ca="1" si="241"/>
        <v>#REF!</v>
      </c>
      <c r="BI76" s="65" t="e">
        <f t="shared" ca="1" si="241"/>
        <v>#REF!</v>
      </c>
      <c r="BJ76" s="65" t="e">
        <f t="shared" ca="1" si="241"/>
        <v>#REF!</v>
      </c>
      <c r="BK76" s="65" t="e">
        <f t="shared" ca="1" si="241"/>
        <v>#REF!</v>
      </c>
      <c r="BL76" s="65" t="e">
        <f t="shared" ca="1" si="241"/>
        <v>#REF!</v>
      </c>
      <c r="BM76" s="65" t="e">
        <f t="shared" ca="1" si="241"/>
        <v>#REF!</v>
      </c>
      <c r="BN76" s="65" t="e">
        <f t="shared" ca="1" si="241"/>
        <v>#REF!</v>
      </c>
      <c r="BO76" s="65" t="e">
        <f t="shared" ca="1" si="241"/>
        <v>#REF!</v>
      </c>
      <c r="BP76" s="89">
        <v>20</v>
      </c>
      <c r="BQ76" s="46">
        <f t="shared" ca="1" si="219"/>
        <v>0</v>
      </c>
      <c r="BR76" s="54">
        <f t="shared" ca="1" si="220"/>
        <v>0</v>
      </c>
      <c r="BS76" s="54">
        <f t="shared" ca="1" si="221"/>
        <v>0</v>
      </c>
      <c r="BT76" s="54">
        <f t="shared" ca="1" si="222"/>
        <v>0</v>
      </c>
      <c r="BU76" s="54">
        <f t="shared" ca="1" si="223"/>
        <v>0</v>
      </c>
      <c r="BV76" s="54">
        <f t="shared" ca="1" si="224"/>
        <v>0</v>
      </c>
      <c r="BW76" s="92">
        <f t="shared" ca="1" si="225"/>
        <v>0</v>
      </c>
      <c r="BX76" s="91">
        <f t="shared" ca="1" si="226"/>
        <v>0</v>
      </c>
      <c r="BY76" s="54">
        <f t="shared" ca="1" si="227"/>
        <v>0</v>
      </c>
      <c r="BZ76" s="54">
        <f t="shared" ca="1" si="228"/>
        <v>0</v>
      </c>
      <c r="CA76" s="54">
        <f t="shared" ca="1" si="229"/>
        <v>0</v>
      </c>
      <c r="CB76" s="54">
        <f t="shared" ca="1" si="230"/>
        <v>0</v>
      </c>
      <c r="CC76" s="54">
        <f t="shared" ca="1" si="231"/>
        <v>0</v>
      </c>
      <c r="CD76" s="93">
        <f t="shared" ca="1" si="232"/>
        <v>0</v>
      </c>
      <c r="CE76" s="91" t="e">
        <f t="shared" ca="1" si="233"/>
        <v>#REF!</v>
      </c>
      <c r="CF76" s="46" t="e">
        <f t="shared" ca="1" si="234"/>
        <v>#REF!</v>
      </c>
      <c r="CG76" s="46" t="e">
        <f t="shared" ca="1" si="240"/>
        <v>#REF!</v>
      </c>
      <c r="CH76" s="46" t="e">
        <f t="shared" ca="1" si="235"/>
        <v>#REF!</v>
      </c>
      <c r="CI76" s="46" t="e">
        <f t="shared" ca="1" si="236"/>
        <v>#REF!</v>
      </c>
      <c r="CJ76" s="46" t="e">
        <f t="shared" ca="1" si="237"/>
        <v>#REF!</v>
      </c>
      <c r="CK76" s="46" t="e">
        <f t="shared" ca="1" si="238"/>
        <v>#REF!</v>
      </c>
      <c r="CL76" s="88" t="e">
        <f t="shared" ca="1" si="163"/>
        <v>#REF!</v>
      </c>
      <c r="CM76" s="76" t="e">
        <f t="shared" ca="1" si="164"/>
        <v>#REF!</v>
      </c>
      <c r="CN76" s="76" t="e">
        <f t="shared" ca="1" si="165"/>
        <v>#REF!</v>
      </c>
      <c r="CO76" s="76" t="e">
        <f t="shared" ca="1" si="166"/>
        <v>#REF!</v>
      </c>
      <c r="CP76" s="76" t="e">
        <f t="shared" ca="1" si="167"/>
        <v>#REF!</v>
      </c>
      <c r="CQ76" s="76" t="e">
        <f t="shared" ca="1" si="168"/>
        <v>#REF!</v>
      </c>
      <c r="CR76" s="76" t="e">
        <f t="shared" ca="1" si="169"/>
        <v>#REF!</v>
      </c>
      <c r="CS76" s="76" t="e">
        <f t="shared" ca="1" si="170"/>
        <v>#REF!</v>
      </c>
      <c r="CT76" s="76" t="e">
        <f t="shared" ca="1" si="171"/>
        <v>#REF!</v>
      </c>
      <c r="CU76" s="76" t="e">
        <f t="shared" ca="1" si="172"/>
        <v>#REF!</v>
      </c>
      <c r="CV76" s="76" t="e">
        <f t="shared" ca="1" si="173"/>
        <v>#REF!</v>
      </c>
      <c r="CW76" s="76" t="e">
        <f t="shared" ca="1" si="174"/>
        <v>#REF!</v>
      </c>
      <c r="CX76" s="76" t="e">
        <f t="shared" ca="1" si="175"/>
        <v>#REF!</v>
      </c>
      <c r="CY76" s="76" t="e">
        <f t="shared" ca="1" si="176"/>
        <v>#REF!</v>
      </c>
      <c r="CZ76" s="76" t="e">
        <f t="shared" ca="1" si="177"/>
        <v>#REF!</v>
      </c>
      <c r="DA76" s="76" t="e">
        <f t="shared" ca="1" si="178"/>
        <v>#REF!</v>
      </c>
      <c r="DB76" s="76" t="e">
        <f t="shared" ca="1" si="179"/>
        <v>#REF!</v>
      </c>
      <c r="DC76" s="76" t="e">
        <f t="shared" ca="1" si="180"/>
        <v>#REF!</v>
      </c>
      <c r="DD76" s="76" t="e">
        <f t="shared" ca="1" si="181"/>
        <v>#REF!</v>
      </c>
      <c r="DE76" s="76" t="e">
        <f t="shared" ca="1" si="182"/>
        <v>#REF!</v>
      </c>
      <c r="DF76" s="76" t="e">
        <f t="shared" ca="1" si="183"/>
        <v>#REF!</v>
      </c>
      <c r="DG76" s="76" t="e">
        <f t="shared" ca="1" si="184"/>
        <v>#REF!</v>
      </c>
      <c r="DH76" s="76" t="e">
        <f t="shared" ca="1" si="185"/>
        <v>#REF!</v>
      </c>
      <c r="DI76" s="76" t="e">
        <f t="shared" ca="1" si="186"/>
        <v>#REF!</v>
      </c>
      <c r="DJ76" s="76" t="e">
        <f t="shared" ca="1" si="187"/>
        <v>#REF!</v>
      </c>
      <c r="DK76" s="76" t="e">
        <f t="shared" ca="1" si="188"/>
        <v>#REF!</v>
      </c>
      <c r="DL76" s="76" t="e">
        <f t="shared" ca="1" si="189"/>
        <v>#REF!</v>
      </c>
      <c r="DM76" s="76" t="e">
        <f t="shared" ca="1" si="190"/>
        <v>#REF!</v>
      </c>
      <c r="DN76" s="76" t="e">
        <f t="shared" ca="1" si="191"/>
        <v>#REF!</v>
      </c>
      <c r="DO76" s="76" t="e">
        <f t="shared" ca="1" si="192"/>
        <v>#REF!</v>
      </c>
      <c r="DP76" s="76" t="e">
        <f t="shared" ca="1" si="193"/>
        <v>#REF!</v>
      </c>
      <c r="DQ76" s="76" t="e">
        <f t="shared" ca="1" si="194"/>
        <v>#REF!</v>
      </c>
      <c r="DR76" s="76" t="e">
        <f t="shared" ca="1" si="195"/>
        <v>#REF!</v>
      </c>
      <c r="DS76" s="76" t="e">
        <f t="shared" ca="1" si="196"/>
        <v>#REF!</v>
      </c>
      <c r="DT76" s="76" t="e">
        <f t="shared" ca="1" si="197"/>
        <v>#REF!</v>
      </c>
      <c r="DU76" s="76" t="e">
        <f t="shared" ca="1" si="198"/>
        <v>#REF!</v>
      </c>
      <c r="DV76" s="76" t="e">
        <f t="shared" ca="1" si="199"/>
        <v>#REF!</v>
      </c>
      <c r="DW76" s="76" t="e">
        <f t="shared" ca="1" si="200"/>
        <v>#REF!</v>
      </c>
      <c r="DX76" s="76" t="e">
        <f t="shared" ca="1" si="201"/>
        <v>#REF!</v>
      </c>
      <c r="DY76" s="76" t="e">
        <f t="shared" ca="1" si="202"/>
        <v>#REF!</v>
      </c>
      <c r="DZ76" s="76" t="e">
        <f t="shared" ca="1" si="203"/>
        <v>#REF!</v>
      </c>
      <c r="EA76" s="76" t="e">
        <f t="shared" ca="1" si="204"/>
        <v>#REF!</v>
      </c>
      <c r="EB76" s="76" t="e">
        <f t="shared" ca="1" si="205"/>
        <v>#REF!</v>
      </c>
      <c r="EC76" s="76" t="e">
        <f t="shared" ca="1" si="214"/>
        <v>#REF!</v>
      </c>
      <c r="ED76" s="76" t="e">
        <f t="shared" ca="1" si="206"/>
        <v>#REF!</v>
      </c>
      <c r="EE76" s="76" t="e">
        <f t="shared" ca="1" si="207"/>
        <v>#REF!</v>
      </c>
      <c r="EF76" s="76" t="e">
        <f t="shared" ca="1" si="208"/>
        <v>#REF!</v>
      </c>
      <c r="EG76" s="76" t="e">
        <f t="shared" ca="1" si="209"/>
        <v>#REF!</v>
      </c>
      <c r="EH76" s="76" t="e">
        <f t="shared" ca="1" si="210"/>
        <v>#REF!</v>
      </c>
      <c r="EI76" s="76" t="e">
        <f t="shared" ca="1" si="211"/>
        <v>#REF!</v>
      </c>
      <c r="EJ76" s="76" t="e">
        <f t="shared" ca="1" si="212"/>
        <v>#REF!</v>
      </c>
      <c r="EK76" s="76" t="e">
        <f t="shared" ca="1" si="213"/>
        <v>#REF!</v>
      </c>
    </row>
    <row r="77" spans="1:141" hidden="1" x14ac:dyDescent="0.25">
      <c r="A77" s="46" t="str">
        <f>Графики!A16</f>
        <v>Б15.02.08 ТехМаш(2014)11 кл., очно-заочная</v>
      </c>
      <c r="B77" s="46" t="s">
        <v>324</v>
      </c>
      <c r="C77" s="46" t="s">
        <v>211</v>
      </c>
      <c r="D77" s="64" t="e">
        <f t="shared" ca="1" si="239"/>
        <v>#REF!</v>
      </c>
      <c r="E77" s="46">
        <v>4</v>
      </c>
      <c r="F77" s="72" t="s">
        <v>311</v>
      </c>
      <c r="G77" s="65" t="e">
        <f t="shared" ca="1" si="244"/>
        <v>#REF!</v>
      </c>
      <c r="H77" s="65" t="e">
        <f t="shared" ca="1" si="244"/>
        <v>#REF!</v>
      </c>
      <c r="I77" s="65" t="e">
        <f t="shared" ca="1" si="244"/>
        <v>#REF!</v>
      </c>
      <c r="J77" s="65" t="e">
        <f t="shared" ca="1" si="244"/>
        <v>#REF!</v>
      </c>
      <c r="K77" s="65" t="e">
        <f t="shared" ca="1" si="244"/>
        <v>#REF!</v>
      </c>
      <c r="L77" s="65" t="e">
        <f t="shared" ca="1" si="244"/>
        <v>#REF!</v>
      </c>
      <c r="M77" s="65" t="e">
        <f t="shared" ca="1" si="244"/>
        <v>#REF!</v>
      </c>
      <c r="N77" s="65" t="e">
        <f t="shared" ca="1" si="244"/>
        <v>#REF!</v>
      </c>
      <c r="O77" s="65" t="e">
        <f t="shared" ca="1" si="244"/>
        <v>#REF!</v>
      </c>
      <c r="P77" s="65" t="e">
        <f t="shared" ca="1" si="244"/>
        <v>#REF!</v>
      </c>
      <c r="Q77" s="65" t="e">
        <f t="shared" ca="1" si="244"/>
        <v>#REF!</v>
      </c>
      <c r="R77" s="65" t="e">
        <f t="shared" ca="1" si="244"/>
        <v>#REF!</v>
      </c>
      <c r="S77" s="65" t="e">
        <f t="shared" ca="1" si="244"/>
        <v>#REF!</v>
      </c>
      <c r="T77" s="65" t="e">
        <f t="shared" ca="1" si="244"/>
        <v>#REF!</v>
      </c>
      <c r="U77" s="65" t="e">
        <f t="shared" ca="1" si="244"/>
        <v>#REF!</v>
      </c>
      <c r="V77" s="65" t="e">
        <f t="shared" ca="1" si="244"/>
        <v>#REF!</v>
      </c>
      <c r="W77" s="65" t="e">
        <f t="shared" ca="1" si="242"/>
        <v>#REF!</v>
      </c>
      <c r="X77" s="65" t="e">
        <f t="shared" ca="1" si="242"/>
        <v>#REF!</v>
      </c>
      <c r="Y77" s="65" t="e">
        <f t="shared" ca="1" si="242"/>
        <v>#REF!</v>
      </c>
      <c r="Z77" s="65" t="e">
        <f t="shared" ca="1" si="242"/>
        <v>#REF!</v>
      </c>
      <c r="AA77" s="65" t="e">
        <f t="shared" ca="1" si="242"/>
        <v>#REF!</v>
      </c>
      <c r="AB77" s="65" t="e">
        <f t="shared" ca="1" si="242"/>
        <v>#REF!</v>
      </c>
      <c r="AC77" s="65" t="e">
        <f t="shared" ca="1" si="242"/>
        <v>#REF!</v>
      </c>
      <c r="AD77" s="65" t="e">
        <f t="shared" ca="1" si="242"/>
        <v>#REF!</v>
      </c>
      <c r="AE77" s="65" t="e">
        <f t="shared" ca="1" si="242"/>
        <v>#REF!</v>
      </c>
      <c r="AF77" s="65" t="e">
        <f t="shared" ca="1" si="242"/>
        <v>#REF!</v>
      </c>
      <c r="AG77" s="65" t="e">
        <f t="shared" ca="1" si="242"/>
        <v>#REF!</v>
      </c>
      <c r="AH77" s="65" t="e">
        <f t="shared" ca="1" si="242"/>
        <v>#REF!</v>
      </c>
      <c r="AI77" s="65" t="e">
        <f t="shared" ca="1" si="242"/>
        <v>#REF!</v>
      </c>
      <c r="AJ77" s="65" t="e">
        <f t="shared" ca="1" si="242"/>
        <v>#REF!</v>
      </c>
      <c r="AK77" s="65" t="e">
        <f t="shared" ca="1" si="242"/>
        <v>#REF!</v>
      </c>
      <c r="AL77" s="65" t="e">
        <f t="shared" ca="1" si="243"/>
        <v>#REF!</v>
      </c>
      <c r="AM77" s="65" t="e">
        <f t="shared" ca="1" si="243"/>
        <v>#REF!</v>
      </c>
      <c r="AN77" s="65" t="e">
        <f t="shared" ca="1" si="243"/>
        <v>#REF!</v>
      </c>
      <c r="AO77" s="65" t="e">
        <f t="shared" ca="1" si="243"/>
        <v>#REF!</v>
      </c>
      <c r="AP77" s="65" t="e">
        <f t="shared" ca="1" si="243"/>
        <v>#REF!</v>
      </c>
      <c r="AQ77" s="65" t="e">
        <f t="shared" ca="1" si="243"/>
        <v>#REF!</v>
      </c>
      <c r="AR77" s="65" t="e">
        <f t="shared" ca="1" si="243"/>
        <v>#REF!</v>
      </c>
      <c r="AS77" s="65" t="e">
        <f t="shared" ca="1" si="243"/>
        <v>#REF!</v>
      </c>
      <c r="AT77" s="65" t="e">
        <f t="shared" ca="1" si="243"/>
        <v>#REF!</v>
      </c>
      <c r="AU77" s="65" t="e">
        <f t="shared" ca="1" si="243"/>
        <v>#REF!</v>
      </c>
      <c r="AV77" s="65" t="e">
        <f t="shared" ca="1" si="243"/>
        <v>#REF!</v>
      </c>
      <c r="AW77" s="65" t="e">
        <f t="shared" ca="1" si="243"/>
        <v>#REF!</v>
      </c>
      <c r="AX77" s="65" t="e">
        <f t="shared" ca="1" si="243"/>
        <v>#REF!</v>
      </c>
      <c r="AY77" s="65" t="e">
        <f t="shared" ca="1" si="243"/>
        <v>#REF!</v>
      </c>
      <c r="AZ77" s="65" t="e">
        <f t="shared" ca="1" si="243"/>
        <v>#REF!</v>
      </c>
      <c r="BA77" s="65" t="e">
        <f t="shared" ca="1" si="243"/>
        <v>#REF!</v>
      </c>
      <c r="BB77" s="65" t="e">
        <f t="shared" ca="1" si="241"/>
        <v>#REF!</v>
      </c>
      <c r="BC77" s="65" t="e">
        <f t="shared" ca="1" si="241"/>
        <v>#REF!</v>
      </c>
      <c r="BD77" s="65" t="e">
        <f t="shared" ca="1" si="241"/>
        <v>#REF!</v>
      </c>
      <c r="BE77" s="65" t="e">
        <f t="shared" ca="1" si="241"/>
        <v>#REF!</v>
      </c>
      <c r="BF77" s="65" t="e">
        <f t="shared" ca="1" si="241"/>
        <v>#REF!</v>
      </c>
      <c r="BG77" s="65" t="e">
        <f t="shared" ca="1" si="241"/>
        <v>#REF!</v>
      </c>
      <c r="BH77" s="65" t="e">
        <f t="shared" ca="1" si="241"/>
        <v>#REF!</v>
      </c>
      <c r="BI77" s="65" t="e">
        <f t="shared" ca="1" si="241"/>
        <v>#REF!</v>
      </c>
      <c r="BJ77" s="65" t="e">
        <f t="shared" ca="1" si="241"/>
        <v>#REF!</v>
      </c>
      <c r="BK77" s="65" t="e">
        <f t="shared" ca="1" si="241"/>
        <v>#REF!</v>
      </c>
      <c r="BL77" s="65" t="e">
        <f t="shared" ca="1" si="241"/>
        <v>#REF!</v>
      </c>
      <c r="BM77" s="65" t="e">
        <f t="shared" ca="1" si="241"/>
        <v>#REF!</v>
      </c>
      <c r="BN77" s="65" t="e">
        <f t="shared" ca="1" si="241"/>
        <v>#REF!</v>
      </c>
      <c r="BO77" s="65" t="e">
        <f t="shared" ca="1" si="241"/>
        <v>#REF!</v>
      </c>
      <c r="BP77" s="89">
        <v>20</v>
      </c>
      <c r="BQ77" s="46">
        <f t="shared" ca="1" si="219"/>
        <v>0</v>
      </c>
      <c r="BR77" s="54">
        <f t="shared" ca="1" si="220"/>
        <v>0</v>
      </c>
      <c r="BS77" s="54">
        <f t="shared" ca="1" si="221"/>
        <v>0</v>
      </c>
      <c r="BT77" s="54">
        <f t="shared" ca="1" si="222"/>
        <v>0</v>
      </c>
      <c r="BU77" s="54">
        <f t="shared" ca="1" si="223"/>
        <v>0</v>
      </c>
      <c r="BV77" s="54">
        <f t="shared" ca="1" si="224"/>
        <v>0</v>
      </c>
      <c r="BW77" s="92">
        <f t="shared" ca="1" si="225"/>
        <v>0</v>
      </c>
      <c r="BX77" s="91">
        <f t="shared" ca="1" si="226"/>
        <v>0</v>
      </c>
      <c r="BY77" s="54">
        <f t="shared" ca="1" si="227"/>
        <v>0</v>
      </c>
      <c r="BZ77" s="54">
        <f t="shared" ca="1" si="228"/>
        <v>0</v>
      </c>
      <c r="CA77" s="54">
        <f t="shared" ca="1" si="229"/>
        <v>0</v>
      </c>
      <c r="CB77" s="54">
        <f t="shared" ca="1" si="230"/>
        <v>0</v>
      </c>
      <c r="CC77" s="54">
        <f t="shared" ca="1" si="231"/>
        <v>0</v>
      </c>
      <c r="CD77" s="93">
        <f t="shared" ca="1" si="232"/>
        <v>0</v>
      </c>
      <c r="CE77" s="91" t="e">
        <f t="shared" ca="1" si="233"/>
        <v>#REF!</v>
      </c>
      <c r="CF77" s="46" t="e">
        <f t="shared" ca="1" si="234"/>
        <v>#REF!</v>
      </c>
      <c r="CG77" s="46" t="e">
        <f t="shared" ca="1" si="240"/>
        <v>#REF!</v>
      </c>
      <c r="CH77" s="46" t="e">
        <f t="shared" ca="1" si="235"/>
        <v>#REF!</v>
      </c>
      <c r="CI77" s="46" t="e">
        <f t="shared" ca="1" si="236"/>
        <v>#REF!</v>
      </c>
      <c r="CJ77" s="46" t="e">
        <f t="shared" ca="1" si="237"/>
        <v>#REF!</v>
      </c>
      <c r="CK77" s="46" t="e">
        <f t="shared" ca="1" si="238"/>
        <v>#REF!</v>
      </c>
      <c r="CL77" s="88" t="e">
        <f t="shared" ref="CL77:CL111" ca="1" si="245">IF(G77=0,"",G77)</f>
        <v>#REF!</v>
      </c>
      <c r="CM77" s="76" t="e">
        <f t="shared" ref="CM77:CM111" ca="1" si="246">IF(H77=0,"",H77)</f>
        <v>#REF!</v>
      </c>
      <c r="CN77" s="76" t="e">
        <f t="shared" ref="CN77:CN111" ca="1" si="247">IF(I77=0,"",I77)</f>
        <v>#REF!</v>
      </c>
      <c r="CO77" s="76" t="e">
        <f t="shared" ref="CO77:CO111" ca="1" si="248">IF(J77=0,"",J77)</f>
        <v>#REF!</v>
      </c>
      <c r="CP77" s="76" t="e">
        <f t="shared" ref="CP77:CP111" ca="1" si="249">IF(K77=0,"",K77)</f>
        <v>#REF!</v>
      </c>
      <c r="CQ77" s="76" t="e">
        <f t="shared" ref="CQ77:CQ111" ca="1" si="250">IF(L77=0,"",L77)</f>
        <v>#REF!</v>
      </c>
      <c r="CR77" s="76" t="e">
        <f t="shared" ref="CR77:CR111" ca="1" si="251">IF(M77=0,"",M77)</f>
        <v>#REF!</v>
      </c>
      <c r="CS77" s="76" t="e">
        <f t="shared" ref="CS77:CS111" ca="1" si="252">IF(N77=0,"",N77)</f>
        <v>#REF!</v>
      </c>
      <c r="CT77" s="76" t="e">
        <f t="shared" ref="CT77:CT111" ca="1" si="253">IF(O77=0,"",O77)</f>
        <v>#REF!</v>
      </c>
      <c r="CU77" s="76" t="e">
        <f t="shared" ref="CU77:CU111" ca="1" si="254">IF(P77=0,"",P77)</f>
        <v>#REF!</v>
      </c>
      <c r="CV77" s="76" t="e">
        <f t="shared" ref="CV77:CV111" ca="1" si="255">IF(Q77=0,"",Q77)</f>
        <v>#REF!</v>
      </c>
      <c r="CW77" s="76" t="e">
        <f t="shared" ref="CW77:CW111" ca="1" si="256">IF(R77=0,"",R77)</f>
        <v>#REF!</v>
      </c>
      <c r="CX77" s="76" t="e">
        <f t="shared" ref="CX77:CX111" ca="1" si="257">IF(S77=0,"",S77)</f>
        <v>#REF!</v>
      </c>
      <c r="CY77" s="76" t="e">
        <f t="shared" ref="CY77:CY111" ca="1" si="258">IF(T77=0,"",T77)</f>
        <v>#REF!</v>
      </c>
      <c r="CZ77" s="76" t="e">
        <f t="shared" ref="CZ77:CZ111" ca="1" si="259">IF(U77=0,"",U77)</f>
        <v>#REF!</v>
      </c>
      <c r="DA77" s="76" t="e">
        <f t="shared" ref="DA77:DA111" ca="1" si="260">IF(V77=0,"",V77)</f>
        <v>#REF!</v>
      </c>
      <c r="DB77" s="76" t="e">
        <f t="shared" ref="DB77:DB111" ca="1" si="261">IF(W77=0,"",W77)</f>
        <v>#REF!</v>
      </c>
      <c r="DC77" s="76" t="e">
        <f t="shared" ref="DC77:DC111" ca="1" si="262">IF(X77=0,"",X77)</f>
        <v>#REF!</v>
      </c>
      <c r="DD77" s="76" t="e">
        <f t="shared" ref="DD77:DD111" ca="1" si="263">IF(Y77=0,"",Y77)</f>
        <v>#REF!</v>
      </c>
      <c r="DE77" s="76" t="e">
        <f t="shared" ref="DE77:DE111" ca="1" si="264">IF(Z77=0,"",Z77)</f>
        <v>#REF!</v>
      </c>
      <c r="DF77" s="76" t="e">
        <f t="shared" ref="DF77:DF111" ca="1" si="265">IF(AA77=0,"",AA77)</f>
        <v>#REF!</v>
      </c>
      <c r="DG77" s="76" t="e">
        <f t="shared" ref="DG77:DG111" ca="1" si="266">IF(AB77=0,"",AB77)</f>
        <v>#REF!</v>
      </c>
      <c r="DH77" s="76" t="e">
        <f t="shared" ref="DH77:DH111" ca="1" si="267">IF(AC77=0,"",AC77)</f>
        <v>#REF!</v>
      </c>
      <c r="DI77" s="76" t="e">
        <f t="shared" ref="DI77:DI111" ca="1" si="268">IF(AD77=0,"",AD77)</f>
        <v>#REF!</v>
      </c>
      <c r="DJ77" s="76" t="e">
        <f t="shared" ref="DJ77:DJ111" ca="1" si="269">IF(AE77=0,"",AE77)</f>
        <v>#REF!</v>
      </c>
      <c r="DK77" s="76" t="e">
        <f t="shared" ref="DK77:DK111" ca="1" si="270">IF(AF77=0,"",AF77)</f>
        <v>#REF!</v>
      </c>
      <c r="DL77" s="76" t="e">
        <f t="shared" ref="DL77:DL111" ca="1" si="271">IF(AG77=0,"",AG77)</f>
        <v>#REF!</v>
      </c>
      <c r="DM77" s="76" t="e">
        <f t="shared" ref="DM77:DM111" ca="1" si="272">IF(AH77=0,"",AH77)</f>
        <v>#REF!</v>
      </c>
      <c r="DN77" s="76" t="e">
        <f t="shared" ref="DN77:DN111" ca="1" si="273">IF(AI77=0,"",AI77)</f>
        <v>#REF!</v>
      </c>
      <c r="DO77" s="76" t="e">
        <f t="shared" ref="DO77:DO111" ca="1" si="274">IF(AJ77=0,"",AJ77)</f>
        <v>#REF!</v>
      </c>
      <c r="DP77" s="76" t="e">
        <f t="shared" ref="DP77:DP111" ca="1" si="275">IF(AK77=0,"",AK77)</f>
        <v>#REF!</v>
      </c>
      <c r="DQ77" s="76" t="e">
        <f t="shared" ref="DQ77:DQ111" ca="1" si="276">IF(AL77=0,"",AL77)</f>
        <v>#REF!</v>
      </c>
      <c r="DR77" s="76" t="e">
        <f t="shared" ref="DR77:DR111" ca="1" si="277">IF(AM77=0,"",AM77)</f>
        <v>#REF!</v>
      </c>
      <c r="DS77" s="76" t="e">
        <f t="shared" ref="DS77:DS111" ca="1" si="278">IF(AN77=0,"",AN77)</f>
        <v>#REF!</v>
      </c>
      <c r="DT77" s="76" t="e">
        <f t="shared" ref="DT77:DT111" ca="1" si="279">IF(AO77=0,"",AO77)</f>
        <v>#REF!</v>
      </c>
      <c r="DU77" s="76" t="e">
        <f t="shared" ref="DU77:DU111" ca="1" si="280">IF(AP77=0,"",AP77)</f>
        <v>#REF!</v>
      </c>
      <c r="DV77" s="76" t="e">
        <f t="shared" ref="DV77:DV111" ca="1" si="281">IF(AQ77=0,"",AQ77)</f>
        <v>#REF!</v>
      </c>
      <c r="DW77" s="76" t="e">
        <f t="shared" ref="DW77:DW111" ca="1" si="282">IF(AR77=0,"",AR77)</f>
        <v>#REF!</v>
      </c>
      <c r="DX77" s="76" t="e">
        <f t="shared" ref="DX77:DX111" ca="1" si="283">IF(AS77=0,"",AS77)</f>
        <v>#REF!</v>
      </c>
      <c r="DY77" s="76" t="e">
        <f t="shared" ref="DY77:DY111" ca="1" si="284">IF(AT77=0,"",AT77)</f>
        <v>#REF!</v>
      </c>
      <c r="DZ77" s="76" t="e">
        <f t="shared" ref="DZ77:DZ111" ca="1" si="285">IF(AU77=0,"",AU77)</f>
        <v>#REF!</v>
      </c>
      <c r="EA77" s="76" t="e">
        <f t="shared" ref="EA77:EA111" ca="1" si="286">IF(AV77=0,"",AV77)</f>
        <v>#REF!</v>
      </c>
      <c r="EB77" s="76" t="e">
        <f t="shared" ref="EB77:EB111" ca="1" si="287">IF(AW77=0,"",AW77)</f>
        <v>#REF!</v>
      </c>
      <c r="EC77" s="76" t="e">
        <f t="shared" ca="1" si="214"/>
        <v>#REF!</v>
      </c>
      <c r="ED77" s="76" t="e">
        <f t="shared" ref="ED77:ED111" ca="1" si="288">IF(AY77=0,"",AY77)</f>
        <v>#REF!</v>
      </c>
      <c r="EE77" s="76" t="e">
        <f t="shared" ref="EE77:EE111" ca="1" si="289">IF(AZ77=0,"",AZ77)</f>
        <v>#REF!</v>
      </c>
      <c r="EF77" s="76" t="e">
        <f t="shared" ref="EF77:EF111" ca="1" si="290">IF(BA77=0,"",BA77)</f>
        <v>#REF!</v>
      </c>
      <c r="EG77" s="76" t="e">
        <f t="shared" ref="EG77:EG111" ca="1" si="291">IF(BB77=0,"",BB77)</f>
        <v>#REF!</v>
      </c>
      <c r="EH77" s="76" t="e">
        <f t="shared" ref="EH77:EH111" ca="1" si="292">IF(BC77=0,"",BC77)</f>
        <v>#REF!</v>
      </c>
      <c r="EI77" s="76" t="e">
        <f t="shared" ref="EI77:EI111" ca="1" si="293">IF(BD77=0,"",BD77)</f>
        <v>#REF!</v>
      </c>
      <c r="EJ77" s="76" t="e">
        <f t="shared" ref="EJ77:EJ111" ca="1" si="294">IF(BE77=0,"",BE77)</f>
        <v>#REF!</v>
      </c>
      <c r="EK77" s="76" t="e">
        <f t="shared" ref="EK77:EK111" ca="1" si="295">IF(BF77=0,"",BF77)</f>
        <v>#REF!</v>
      </c>
    </row>
    <row r="78" spans="1:141" hidden="1" x14ac:dyDescent="0.25">
      <c r="A78" s="46" t="str">
        <f>Графики!A17</f>
        <v>Б24.02.02 Пр-во АД(2014)11 кл., очно-заочная</v>
      </c>
      <c r="B78" s="46" t="s">
        <v>324</v>
      </c>
      <c r="C78" s="46" t="s">
        <v>211</v>
      </c>
      <c r="D78" s="64" t="e">
        <f t="shared" ca="1" si="239"/>
        <v>#REF!</v>
      </c>
      <c r="E78" s="46">
        <v>4</v>
      </c>
      <c r="F78" s="72" t="s">
        <v>318</v>
      </c>
      <c r="G78" s="65" t="e">
        <f t="shared" ca="1" si="244"/>
        <v>#REF!</v>
      </c>
      <c r="H78" s="65" t="e">
        <f t="shared" ca="1" si="244"/>
        <v>#REF!</v>
      </c>
      <c r="I78" s="65" t="e">
        <f t="shared" ca="1" si="244"/>
        <v>#REF!</v>
      </c>
      <c r="J78" s="65" t="e">
        <f t="shared" ca="1" si="244"/>
        <v>#REF!</v>
      </c>
      <c r="K78" s="65" t="e">
        <f t="shared" ca="1" si="244"/>
        <v>#REF!</v>
      </c>
      <c r="L78" s="65" t="e">
        <f t="shared" ca="1" si="244"/>
        <v>#REF!</v>
      </c>
      <c r="M78" s="65" t="e">
        <f t="shared" ca="1" si="244"/>
        <v>#REF!</v>
      </c>
      <c r="N78" s="65" t="e">
        <f t="shared" ca="1" si="244"/>
        <v>#REF!</v>
      </c>
      <c r="O78" s="65" t="e">
        <f t="shared" ca="1" si="244"/>
        <v>#REF!</v>
      </c>
      <c r="P78" s="65" t="e">
        <f t="shared" ca="1" si="244"/>
        <v>#REF!</v>
      </c>
      <c r="Q78" s="65" t="e">
        <f t="shared" ca="1" si="244"/>
        <v>#REF!</v>
      </c>
      <c r="R78" s="65" t="e">
        <f t="shared" ca="1" si="244"/>
        <v>#REF!</v>
      </c>
      <c r="S78" s="65" t="e">
        <f t="shared" ca="1" si="244"/>
        <v>#REF!</v>
      </c>
      <c r="T78" s="65" t="e">
        <f t="shared" ca="1" si="244"/>
        <v>#REF!</v>
      </c>
      <c r="U78" s="65" t="e">
        <f t="shared" ca="1" si="244"/>
        <v>#REF!</v>
      </c>
      <c r="V78" s="65" t="e">
        <f t="shared" ca="1" si="244"/>
        <v>#REF!</v>
      </c>
      <c r="W78" s="65" t="e">
        <f t="shared" ca="1" si="242"/>
        <v>#REF!</v>
      </c>
      <c r="X78" s="65" t="e">
        <f t="shared" ca="1" si="242"/>
        <v>#REF!</v>
      </c>
      <c r="Y78" s="65" t="e">
        <f t="shared" ca="1" si="242"/>
        <v>#REF!</v>
      </c>
      <c r="Z78" s="65" t="e">
        <f t="shared" ca="1" si="242"/>
        <v>#REF!</v>
      </c>
      <c r="AA78" s="65" t="e">
        <f t="shared" ca="1" si="242"/>
        <v>#REF!</v>
      </c>
      <c r="AB78" s="65" t="e">
        <f t="shared" ca="1" si="242"/>
        <v>#REF!</v>
      </c>
      <c r="AC78" s="65" t="e">
        <f t="shared" ca="1" si="242"/>
        <v>#REF!</v>
      </c>
      <c r="AD78" s="65" t="e">
        <f t="shared" ca="1" si="242"/>
        <v>#REF!</v>
      </c>
      <c r="AE78" s="65" t="e">
        <f t="shared" ca="1" si="242"/>
        <v>#REF!</v>
      </c>
      <c r="AF78" s="65" t="e">
        <f t="shared" ca="1" si="242"/>
        <v>#REF!</v>
      </c>
      <c r="AG78" s="65" t="e">
        <f t="shared" ca="1" si="242"/>
        <v>#REF!</v>
      </c>
      <c r="AH78" s="65" t="e">
        <f t="shared" ca="1" si="242"/>
        <v>#REF!</v>
      </c>
      <c r="AI78" s="65" t="e">
        <f t="shared" ca="1" si="242"/>
        <v>#REF!</v>
      </c>
      <c r="AJ78" s="65" t="e">
        <f t="shared" ca="1" si="242"/>
        <v>#REF!</v>
      </c>
      <c r="AK78" s="65" t="e">
        <f t="shared" ca="1" si="242"/>
        <v>#REF!</v>
      </c>
      <c r="AL78" s="65" t="e">
        <f t="shared" ca="1" si="243"/>
        <v>#REF!</v>
      </c>
      <c r="AM78" s="65" t="e">
        <f t="shared" ca="1" si="243"/>
        <v>#REF!</v>
      </c>
      <c r="AN78" s="65" t="e">
        <f t="shared" ca="1" si="243"/>
        <v>#REF!</v>
      </c>
      <c r="AO78" s="65" t="e">
        <f t="shared" ca="1" si="243"/>
        <v>#REF!</v>
      </c>
      <c r="AP78" s="65" t="e">
        <f t="shared" ca="1" si="243"/>
        <v>#REF!</v>
      </c>
      <c r="AQ78" s="65" t="e">
        <f t="shared" ca="1" si="243"/>
        <v>#REF!</v>
      </c>
      <c r="AR78" s="65" t="e">
        <f t="shared" ca="1" si="243"/>
        <v>#REF!</v>
      </c>
      <c r="AS78" s="65" t="e">
        <f t="shared" ca="1" si="243"/>
        <v>#REF!</v>
      </c>
      <c r="AT78" s="65" t="e">
        <f t="shared" ca="1" si="243"/>
        <v>#REF!</v>
      </c>
      <c r="AU78" s="65" t="e">
        <f t="shared" ca="1" si="243"/>
        <v>#REF!</v>
      </c>
      <c r="AV78" s="65" t="e">
        <f t="shared" ca="1" si="243"/>
        <v>#REF!</v>
      </c>
      <c r="AW78" s="65" t="e">
        <f t="shared" ca="1" si="243"/>
        <v>#REF!</v>
      </c>
      <c r="AX78" s="65" t="e">
        <f t="shared" ca="1" si="243"/>
        <v>#REF!</v>
      </c>
      <c r="AY78" s="65" t="e">
        <f t="shared" ca="1" si="243"/>
        <v>#REF!</v>
      </c>
      <c r="AZ78" s="65" t="e">
        <f t="shared" ca="1" si="243"/>
        <v>#REF!</v>
      </c>
      <c r="BA78" s="65" t="e">
        <f t="shared" ca="1" si="243"/>
        <v>#REF!</v>
      </c>
      <c r="BB78" s="65" t="e">
        <f t="shared" ca="1" si="241"/>
        <v>#REF!</v>
      </c>
      <c r="BC78" s="65" t="e">
        <f t="shared" ca="1" si="241"/>
        <v>#REF!</v>
      </c>
      <c r="BD78" s="65" t="e">
        <f t="shared" ca="1" si="241"/>
        <v>#REF!</v>
      </c>
      <c r="BE78" s="65" t="e">
        <f t="shared" ca="1" si="241"/>
        <v>#REF!</v>
      </c>
      <c r="BF78" s="65" t="e">
        <f t="shared" ca="1" si="241"/>
        <v>#REF!</v>
      </c>
      <c r="BG78" s="65" t="e">
        <f t="shared" ca="1" si="241"/>
        <v>#REF!</v>
      </c>
      <c r="BH78" s="65" t="e">
        <f t="shared" ca="1" si="241"/>
        <v>#REF!</v>
      </c>
      <c r="BI78" s="65" t="e">
        <f t="shared" ca="1" si="241"/>
        <v>#REF!</v>
      </c>
      <c r="BJ78" s="65" t="e">
        <f t="shared" ca="1" si="241"/>
        <v>#REF!</v>
      </c>
      <c r="BK78" s="65" t="e">
        <f t="shared" ca="1" si="241"/>
        <v>#REF!</v>
      </c>
      <c r="BL78" s="65" t="e">
        <f t="shared" ca="1" si="241"/>
        <v>#REF!</v>
      </c>
      <c r="BM78" s="65" t="e">
        <f t="shared" ca="1" si="241"/>
        <v>#REF!</v>
      </c>
      <c r="BN78" s="65" t="e">
        <f t="shared" ca="1" si="241"/>
        <v>#REF!</v>
      </c>
      <c r="BO78" s="65" t="e">
        <f t="shared" ca="1" si="241"/>
        <v>#REF!</v>
      </c>
      <c r="BP78" s="89">
        <v>20</v>
      </c>
      <c r="BQ78" s="46">
        <f t="shared" ca="1" si="219"/>
        <v>0</v>
      </c>
      <c r="BR78" s="54">
        <f t="shared" ca="1" si="220"/>
        <v>0</v>
      </c>
      <c r="BS78" s="54">
        <f t="shared" ca="1" si="221"/>
        <v>0</v>
      </c>
      <c r="BT78" s="54">
        <f t="shared" ca="1" si="222"/>
        <v>0</v>
      </c>
      <c r="BU78" s="54">
        <f t="shared" ca="1" si="223"/>
        <v>0</v>
      </c>
      <c r="BV78" s="54">
        <f t="shared" ca="1" si="224"/>
        <v>0</v>
      </c>
      <c r="BW78" s="92">
        <f t="shared" ca="1" si="225"/>
        <v>0</v>
      </c>
      <c r="BX78" s="91">
        <f t="shared" ca="1" si="226"/>
        <v>0</v>
      </c>
      <c r="BY78" s="54">
        <f t="shared" ca="1" si="227"/>
        <v>0</v>
      </c>
      <c r="BZ78" s="54">
        <f t="shared" ca="1" si="228"/>
        <v>0</v>
      </c>
      <c r="CA78" s="54">
        <f t="shared" ca="1" si="229"/>
        <v>0</v>
      </c>
      <c r="CB78" s="54">
        <f t="shared" ca="1" si="230"/>
        <v>0</v>
      </c>
      <c r="CC78" s="54">
        <f t="shared" ca="1" si="231"/>
        <v>0</v>
      </c>
      <c r="CD78" s="93">
        <f t="shared" ca="1" si="232"/>
        <v>0</v>
      </c>
      <c r="CE78" s="91" t="e">
        <f t="shared" ca="1" si="233"/>
        <v>#REF!</v>
      </c>
      <c r="CF78" s="46" t="e">
        <f t="shared" ca="1" si="234"/>
        <v>#REF!</v>
      </c>
      <c r="CG78" s="46" t="e">
        <f t="shared" ca="1" si="240"/>
        <v>#REF!</v>
      </c>
      <c r="CH78" s="46" t="e">
        <f t="shared" ca="1" si="235"/>
        <v>#REF!</v>
      </c>
      <c r="CI78" s="46" t="e">
        <f t="shared" ca="1" si="236"/>
        <v>#REF!</v>
      </c>
      <c r="CJ78" s="46" t="e">
        <f t="shared" ca="1" si="237"/>
        <v>#REF!</v>
      </c>
      <c r="CK78" s="46" t="e">
        <f t="shared" ca="1" si="238"/>
        <v>#REF!</v>
      </c>
      <c r="CL78" s="88" t="e">
        <f t="shared" ca="1" si="245"/>
        <v>#REF!</v>
      </c>
      <c r="CM78" s="76" t="e">
        <f t="shared" ca="1" si="246"/>
        <v>#REF!</v>
      </c>
      <c r="CN78" s="76" t="e">
        <f t="shared" ca="1" si="247"/>
        <v>#REF!</v>
      </c>
      <c r="CO78" s="76" t="e">
        <f t="shared" ca="1" si="248"/>
        <v>#REF!</v>
      </c>
      <c r="CP78" s="76" t="e">
        <f t="shared" ca="1" si="249"/>
        <v>#REF!</v>
      </c>
      <c r="CQ78" s="76" t="e">
        <f t="shared" ca="1" si="250"/>
        <v>#REF!</v>
      </c>
      <c r="CR78" s="76" t="e">
        <f t="shared" ca="1" si="251"/>
        <v>#REF!</v>
      </c>
      <c r="CS78" s="76" t="e">
        <f t="shared" ca="1" si="252"/>
        <v>#REF!</v>
      </c>
      <c r="CT78" s="76" t="e">
        <f t="shared" ca="1" si="253"/>
        <v>#REF!</v>
      </c>
      <c r="CU78" s="76" t="e">
        <f t="shared" ca="1" si="254"/>
        <v>#REF!</v>
      </c>
      <c r="CV78" s="76" t="e">
        <f t="shared" ca="1" si="255"/>
        <v>#REF!</v>
      </c>
      <c r="CW78" s="76" t="e">
        <f t="shared" ca="1" si="256"/>
        <v>#REF!</v>
      </c>
      <c r="CX78" s="76" t="e">
        <f t="shared" ca="1" si="257"/>
        <v>#REF!</v>
      </c>
      <c r="CY78" s="76" t="e">
        <f t="shared" ca="1" si="258"/>
        <v>#REF!</v>
      </c>
      <c r="CZ78" s="76" t="e">
        <f t="shared" ca="1" si="259"/>
        <v>#REF!</v>
      </c>
      <c r="DA78" s="76" t="e">
        <f t="shared" ca="1" si="260"/>
        <v>#REF!</v>
      </c>
      <c r="DB78" s="76" t="e">
        <f t="shared" ca="1" si="261"/>
        <v>#REF!</v>
      </c>
      <c r="DC78" s="76" t="e">
        <f t="shared" ca="1" si="262"/>
        <v>#REF!</v>
      </c>
      <c r="DD78" s="76" t="e">
        <f t="shared" ca="1" si="263"/>
        <v>#REF!</v>
      </c>
      <c r="DE78" s="76" t="e">
        <f t="shared" ca="1" si="264"/>
        <v>#REF!</v>
      </c>
      <c r="DF78" s="76" t="e">
        <f t="shared" ca="1" si="265"/>
        <v>#REF!</v>
      </c>
      <c r="DG78" s="76" t="e">
        <f t="shared" ca="1" si="266"/>
        <v>#REF!</v>
      </c>
      <c r="DH78" s="76" t="e">
        <f t="shared" ca="1" si="267"/>
        <v>#REF!</v>
      </c>
      <c r="DI78" s="76" t="e">
        <f t="shared" ca="1" si="268"/>
        <v>#REF!</v>
      </c>
      <c r="DJ78" s="76" t="e">
        <f t="shared" ca="1" si="269"/>
        <v>#REF!</v>
      </c>
      <c r="DK78" s="76" t="e">
        <f t="shared" ca="1" si="270"/>
        <v>#REF!</v>
      </c>
      <c r="DL78" s="76" t="e">
        <f t="shared" ca="1" si="271"/>
        <v>#REF!</v>
      </c>
      <c r="DM78" s="76" t="e">
        <f t="shared" ca="1" si="272"/>
        <v>#REF!</v>
      </c>
      <c r="DN78" s="76" t="e">
        <f t="shared" ca="1" si="273"/>
        <v>#REF!</v>
      </c>
      <c r="DO78" s="76" t="e">
        <f t="shared" ca="1" si="274"/>
        <v>#REF!</v>
      </c>
      <c r="DP78" s="76" t="e">
        <f t="shared" ca="1" si="275"/>
        <v>#REF!</v>
      </c>
      <c r="DQ78" s="76" t="e">
        <f t="shared" ca="1" si="276"/>
        <v>#REF!</v>
      </c>
      <c r="DR78" s="76" t="e">
        <f t="shared" ca="1" si="277"/>
        <v>#REF!</v>
      </c>
      <c r="DS78" s="76" t="e">
        <f t="shared" ca="1" si="278"/>
        <v>#REF!</v>
      </c>
      <c r="DT78" s="76" t="e">
        <f t="shared" ca="1" si="279"/>
        <v>#REF!</v>
      </c>
      <c r="DU78" s="76" t="e">
        <f t="shared" ca="1" si="280"/>
        <v>#REF!</v>
      </c>
      <c r="DV78" s="76" t="e">
        <f t="shared" ca="1" si="281"/>
        <v>#REF!</v>
      </c>
      <c r="DW78" s="76" t="e">
        <f t="shared" ca="1" si="282"/>
        <v>#REF!</v>
      </c>
      <c r="DX78" s="76" t="e">
        <f t="shared" ca="1" si="283"/>
        <v>#REF!</v>
      </c>
      <c r="DY78" s="76" t="e">
        <f t="shared" ca="1" si="284"/>
        <v>#REF!</v>
      </c>
      <c r="DZ78" s="76" t="e">
        <f t="shared" ca="1" si="285"/>
        <v>#REF!</v>
      </c>
      <c r="EA78" s="76" t="e">
        <f t="shared" ca="1" si="286"/>
        <v>#REF!</v>
      </c>
      <c r="EB78" s="76" t="e">
        <f t="shared" ca="1" si="287"/>
        <v>#REF!</v>
      </c>
      <c r="EC78" s="76" t="e">
        <f t="shared" ref="EC78:EC111" ca="1" si="296">IF(AX78=0,"",AX78)</f>
        <v>#REF!</v>
      </c>
      <c r="ED78" s="76" t="e">
        <f t="shared" ca="1" si="288"/>
        <v>#REF!</v>
      </c>
      <c r="EE78" s="76" t="e">
        <f t="shared" ca="1" si="289"/>
        <v>#REF!</v>
      </c>
      <c r="EF78" s="76" t="e">
        <f t="shared" ca="1" si="290"/>
        <v>#REF!</v>
      </c>
      <c r="EG78" s="76" t="e">
        <f t="shared" ca="1" si="291"/>
        <v>#REF!</v>
      </c>
      <c r="EH78" s="76" t="e">
        <f t="shared" ca="1" si="292"/>
        <v>#REF!</v>
      </c>
      <c r="EI78" s="76" t="e">
        <f t="shared" ca="1" si="293"/>
        <v>#REF!</v>
      </c>
      <c r="EJ78" s="76" t="e">
        <f t="shared" ca="1" si="294"/>
        <v>#REF!</v>
      </c>
      <c r="EK78" s="76" t="e">
        <f t="shared" ca="1" si="295"/>
        <v>#REF!</v>
      </c>
    </row>
    <row r="79" spans="1:141" hidden="1" x14ac:dyDescent="0.25">
      <c r="A79" s="46" t="str">
        <f>Графики!A5</f>
        <v>У09.02.03 Прогр-е в КС(2014)9 кл., очная</v>
      </c>
      <c r="B79" s="46" t="s">
        <v>319</v>
      </c>
      <c r="C79" s="46" t="s">
        <v>211</v>
      </c>
      <c r="D79" s="64" t="e">
        <f t="shared" ca="1" si="239"/>
        <v>#REF!</v>
      </c>
      <c r="E79" s="46">
        <v>4</v>
      </c>
      <c r="F79" s="72" t="s">
        <v>223</v>
      </c>
      <c r="G79" s="65" t="e">
        <f t="shared" ca="1" si="244"/>
        <v>#REF!</v>
      </c>
      <c r="H79" s="65" t="e">
        <f t="shared" ca="1" si="244"/>
        <v>#REF!</v>
      </c>
      <c r="I79" s="65" t="e">
        <f t="shared" ca="1" si="244"/>
        <v>#REF!</v>
      </c>
      <c r="J79" s="65" t="e">
        <f t="shared" ca="1" si="244"/>
        <v>#REF!</v>
      </c>
      <c r="K79" s="65" t="e">
        <f t="shared" ca="1" si="244"/>
        <v>#REF!</v>
      </c>
      <c r="L79" s="65" t="e">
        <f t="shared" ca="1" si="244"/>
        <v>#REF!</v>
      </c>
      <c r="M79" s="65" t="e">
        <f t="shared" ca="1" si="244"/>
        <v>#REF!</v>
      </c>
      <c r="N79" s="65" t="e">
        <f t="shared" ca="1" si="244"/>
        <v>#REF!</v>
      </c>
      <c r="O79" s="65" t="e">
        <f t="shared" ca="1" si="244"/>
        <v>#REF!</v>
      </c>
      <c r="P79" s="65" t="e">
        <f t="shared" ca="1" si="244"/>
        <v>#REF!</v>
      </c>
      <c r="Q79" s="65" t="e">
        <f t="shared" ca="1" si="244"/>
        <v>#REF!</v>
      </c>
      <c r="R79" s="65" t="e">
        <f t="shared" ca="1" si="244"/>
        <v>#REF!</v>
      </c>
      <c r="S79" s="65" t="e">
        <f t="shared" ca="1" si="244"/>
        <v>#REF!</v>
      </c>
      <c r="T79" s="65" t="e">
        <f t="shared" ca="1" si="244"/>
        <v>#REF!</v>
      </c>
      <c r="U79" s="65" t="e">
        <f t="shared" ca="1" si="244"/>
        <v>#REF!</v>
      </c>
      <c r="V79" s="65" t="e">
        <f t="shared" ca="1" si="244"/>
        <v>#REF!</v>
      </c>
      <c r="W79" s="65" t="e">
        <f t="shared" ca="1" si="242"/>
        <v>#REF!</v>
      </c>
      <c r="X79" s="65" t="e">
        <f t="shared" ca="1" si="242"/>
        <v>#REF!</v>
      </c>
      <c r="Y79" s="65" t="e">
        <f t="shared" ca="1" si="242"/>
        <v>#REF!</v>
      </c>
      <c r="Z79" s="65" t="e">
        <f t="shared" ca="1" si="242"/>
        <v>#REF!</v>
      </c>
      <c r="AA79" s="65" t="e">
        <f t="shared" ca="1" si="242"/>
        <v>#REF!</v>
      </c>
      <c r="AB79" s="65" t="e">
        <f t="shared" ca="1" si="242"/>
        <v>#REF!</v>
      </c>
      <c r="AC79" s="65" t="e">
        <f t="shared" ca="1" si="242"/>
        <v>#REF!</v>
      </c>
      <c r="AD79" s="65" t="e">
        <f t="shared" ca="1" si="242"/>
        <v>#REF!</v>
      </c>
      <c r="AE79" s="65" t="e">
        <f t="shared" ca="1" si="242"/>
        <v>#REF!</v>
      </c>
      <c r="AF79" s="65" t="e">
        <f t="shared" ca="1" si="242"/>
        <v>#REF!</v>
      </c>
      <c r="AG79" s="65" t="e">
        <f t="shared" ca="1" si="242"/>
        <v>#REF!</v>
      </c>
      <c r="AH79" s="65" t="e">
        <f t="shared" ca="1" si="242"/>
        <v>#REF!</v>
      </c>
      <c r="AI79" s="65" t="e">
        <f t="shared" ca="1" si="242"/>
        <v>#REF!</v>
      </c>
      <c r="AJ79" s="65" t="e">
        <f t="shared" ca="1" si="242"/>
        <v>#REF!</v>
      </c>
      <c r="AK79" s="65" t="e">
        <f t="shared" ca="1" si="242"/>
        <v>#REF!</v>
      </c>
      <c r="AL79" s="65" t="e">
        <f t="shared" ca="1" si="243"/>
        <v>#REF!</v>
      </c>
      <c r="AM79" s="65" t="e">
        <f t="shared" ca="1" si="243"/>
        <v>#REF!</v>
      </c>
      <c r="AN79" s="65" t="e">
        <f t="shared" ca="1" si="243"/>
        <v>#REF!</v>
      </c>
      <c r="AO79" s="65" t="e">
        <f t="shared" ca="1" si="243"/>
        <v>#REF!</v>
      </c>
      <c r="AP79" s="65" t="e">
        <f t="shared" ca="1" si="243"/>
        <v>#REF!</v>
      </c>
      <c r="AQ79" s="65" t="e">
        <f t="shared" ca="1" si="243"/>
        <v>#REF!</v>
      </c>
      <c r="AR79" s="65" t="e">
        <f t="shared" ca="1" si="243"/>
        <v>#REF!</v>
      </c>
      <c r="AS79" s="65" t="e">
        <f t="shared" ca="1" si="243"/>
        <v>#REF!</v>
      </c>
      <c r="AT79" s="65" t="e">
        <f t="shared" ca="1" si="243"/>
        <v>#REF!</v>
      </c>
      <c r="AU79" s="65" t="e">
        <f t="shared" ca="1" si="243"/>
        <v>#REF!</v>
      </c>
      <c r="AV79" s="65" t="e">
        <f t="shared" ca="1" si="243"/>
        <v>#REF!</v>
      </c>
      <c r="AW79" s="65" t="e">
        <f t="shared" ca="1" si="243"/>
        <v>#REF!</v>
      </c>
      <c r="AX79" s="65" t="e">
        <f t="shared" ca="1" si="243"/>
        <v>#REF!</v>
      </c>
      <c r="AY79" s="65" t="e">
        <f t="shared" ca="1" si="243"/>
        <v>#REF!</v>
      </c>
      <c r="AZ79" s="65" t="e">
        <f t="shared" ca="1" si="243"/>
        <v>#REF!</v>
      </c>
      <c r="BA79" s="65" t="e">
        <f t="shared" ca="1" si="243"/>
        <v>#REF!</v>
      </c>
      <c r="BB79" s="65" t="e">
        <f t="shared" ca="1" si="241"/>
        <v>#REF!</v>
      </c>
      <c r="BC79" s="65" t="e">
        <f t="shared" ca="1" si="241"/>
        <v>#REF!</v>
      </c>
      <c r="BD79" s="65" t="e">
        <f t="shared" ca="1" si="241"/>
        <v>#REF!</v>
      </c>
      <c r="BE79" s="65" t="e">
        <f t="shared" ca="1" si="241"/>
        <v>#REF!</v>
      </c>
      <c r="BF79" s="65" t="e">
        <f t="shared" ca="1" si="241"/>
        <v>#REF!</v>
      </c>
      <c r="BG79" s="65" t="e">
        <f t="shared" ca="1" si="241"/>
        <v>#REF!</v>
      </c>
      <c r="BH79" s="65" t="e">
        <f t="shared" ca="1" si="241"/>
        <v>#REF!</v>
      </c>
      <c r="BI79" s="65" t="e">
        <f t="shared" ca="1" si="241"/>
        <v>#REF!</v>
      </c>
      <c r="BJ79" s="65" t="e">
        <f t="shared" ca="1" si="241"/>
        <v>#REF!</v>
      </c>
      <c r="BK79" s="65" t="e">
        <f t="shared" ca="1" si="241"/>
        <v>#REF!</v>
      </c>
      <c r="BL79" s="65" t="e">
        <f t="shared" ca="1" si="241"/>
        <v>#REF!</v>
      </c>
      <c r="BM79" s="65" t="e">
        <f t="shared" ca="1" si="241"/>
        <v>#REF!</v>
      </c>
      <c r="BN79" s="65" t="e">
        <f t="shared" ca="1" si="241"/>
        <v>#REF!</v>
      </c>
      <c r="BO79" s="65" t="e">
        <f t="shared" ca="1" si="241"/>
        <v>#REF!</v>
      </c>
      <c r="BP79" s="89">
        <v>20</v>
      </c>
      <c r="BQ79" s="46">
        <f t="shared" ca="1" si="219"/>
        <v>0</v>
      </c>
      <c r="BR79" s="54">
        <f t="shared" ca="1" si="220"/>
        <v>0</v>
      </c>
      <c r="BS79" s="54">
        <f t="shared" ca="1" si="221"/>
        <v>0</v>
      </c>
      <c r="BT79" s="54">
        <f t="shared" ca="1" si="222"/>
        <v>0</v>
      </c>
      <c r="BU79" s="54">
        <f t="shared" ca="1" si="223"/>
        <v>0</v>
      </c>
      <c r="BV79" s="54">
        <f t="shared" ca="1" si="224"/>
        <v>0</v>
      </c>
      <c r="BW79" s="92">
        <f t="shared" ca="1" si="225"/>
        <v>0</v>
      </c>
      <c r="BX79" s="91">
        <f t="shared" ca="1" si="226"/>
        <v>0</v>
      </c>
      <c r="BY79" s="54">
        <f t="shared" ca="1" si="227"/>
        <v>0</v>
      </c>
      <c r="BZ79" s="54">
        <f t="shared" ca="1" si="228"/>
        <v>0</v>
      </c>
      <c r="CA79" s="54">
        <f t="shared" ca="1" si="229"/>
        <v>0</v>
      </c>
      <c r="CB79" s="54">
        <f t="shared" ca="1" si="230"/>
        <v>0</v>
      </c>
      <c r="CC79" s="54">
        <f t="shared" ca="1" si="231"/>
        <v>0</v>
      </c>
      <c r="CD79" s="93">
        <f t="shared" ca="1" si="232"/>
        <v>0</v>
      </c>
      <c r="CE79" s="91" t="e">
        <f t="shared" ca="1" si="233"/>
        <v>#REF!</v>
      </c>
      <c r="CF79" s="46" t="e">
        <f t="shared" ca="1" si="234"/>
        <v>#REF!</v>
      </c>
      <c r="CG79" s="46" t="e">
        <f t="shared" ca="1" si="240"/>
        <v>#REF!</v>
      </c>
      <c r="CH79" s="46" t="e">
        <f t="shared" ca="1" si="235"/>
        <v>#REF!</v>
      </c>
      <c r="CI79" s="46" t="e">
        <f t="shared" ca="1" si="236"/>
        <v>#REF!</v>
      </c>
      <c r="CJ79" s="46" t="e">
        <f t="shared" ca="1" si="237"/>
        <v>#REF!</v>
      </c>
      <c r="CK79" s="46" t="e">
        <f t="shared" ca="1" si="238"/>
        <v>#REF!</v>
      </c>
      <c r="CL79" s="88" t="e">
        <f t="shared" ca="1" si="245"/>
        <v>#REF!</v>
      </c>
      <c r="CM79" s="76" t="e">
        <f t="shared" ca="1" si="246"/>
        <v>#REF!</v>
      </c>
      <c r="CN79" s="76" t="e">
        <f t="shared" ca="1" si="247"/>
        <v>#REF!</v>
      </c>
      <c r="CO79" s="76" t="e">
        <f t="shared" ca="1" si="248"/>
        <v>#REF!</v>
      </c>
      <c r="CP79" s="76" t="e">
        <f t="shared" ca="1" si="249"/>
        <v>#REF!</v>
      </c>
      <c r="CQ79" s="76" t="e">
        <f t="shared" ca="1" si="250"/>
        <v>#REF!</v>
      </c>
      <c r="CR79" s="76" t="e">
        <f t="shared" ca="1" si="251"/>
        <v>#REF!</v>
      </c>
      <c r="CS79" s="76" t="e">
        <f t="shared" ca="1" si="252"/>
        <v>#REF!</v>
      </c>
      <c r="CT79" s="76" t="e">
        <f t="shared" ca="1" si="253"/>
        <v>#REF!</v>
      </c>
      <c r="CU79" s="76" t="e">
        <f t="shared" ca="1" si="254"/>
        <v>#REF!</v>
      </c>
      <c r="CV79" s="76" t="e">
        <f t="shared" ca="1" si="255"/>
        <v>#REF!</v>
      </c>
      <c r="CW79" s="76" t="e">
        <f t="shared" ca="1" si="256"/>
        <v>#REF!</v>
      </c>
      <c r="CX79" s="76" t="e">
        <f t="shared" ca="1" si="257"/>
        <v>#REF!</v>
      </c>
      <c r="CY79" s="76" t="e">
        <f t="shared" ca="1" si="258"/>
        <v>#REF!</v>
      </c>
      <c r="CZ79" s="76" t="e">
        <f t="shared" ca="1" si="259"/>
        <v>#REF!</v>
      </c>
      <c r="DA79" s="76" t="e">
        <f t="shared" ca="1" si="260"/>
        <v>#REF!</v>
      </c>
      <c r="DB79" s="76" t="e">
        <f t="shared" ca="1" si="261"/>
        <v>#REF!</v>
      </c>
      <c r="DC79" s="76" t="e">
        <f t="shared" ca="1" si="262"/>
        <v>#REF!</v>
      </c>
      <c r="DD79" s="76" t="e">
        <f t="shared" ca="1" si="263"/>
        <v>#REF!</v>
      </c>
      <c r="DE79" s="76" t="e">
        <f t="shared" ca="1" si="264"/>
        <v>#REF!</v>
      </c>
      <c r="DF79" s="76" t="e">
        <f t="shared" ca="1" si="265"/>
        <v>#REF!</v>
      </c>
      <c r="DG79" s="76" t="e">
        <f t="shared" ca="1" si="266"/>
        <v>#REF!</v>
      </c>
      <c r="DH79" s="76" t="e">
        <f t="shared" ca="1" si="267"/>
        <v>#REF!</v>
      </c>
      <c r="DI79" s="76" t="e">
        <f t="shared" ca="1" si="268"/>
        <v>#REF!</v>
      </c>
      <c r="DJ79" s="76" t="e">
        <f t="shared" ca="1" si="269"/>
        <v>#REF!</v>
      </c>
      <c r="DK79" s="76" t="e">
        <f t="shared" ca="1" si="270"/>
        <v>#REF!</v>
      </c>
      <c r="DL79" s="76" t="e">
        <f t="shared" ca="1" si="271"/>
        <v>#REF!</v>
      </c>
      <c r="DM79" s="76" t="e">
        <f t="shared" ca="1" si="272"/>
        <v>#REF!</v>
      </c>
      <c r="DN79" s="76" t="e">
        <f t="shared" ca="1" si="273"/>
        <v>#REF!</v>
      </c>
      <c r="DO79" s="76" t="e">
        <f t="shared" ca="1" si="274"/>
        <v>#REF!</v>
      </c>
      <c r="DP79" s="76" t="e">
        <f t="shared" ca="1" si="275"/>
        <v>#REF!</v>
      </c>
      <c r="DQ79" s="76" t="e">
        <f t="shared" ca="1" si="276"/>
        <v>#REF!</v>
      </c>
      <c r="DR79" s="76" t="e">
        <f t="shared" ca="1" si="277"/>
        <v>#REF!</v>
      </c>
      <c r="DS79" s="76" t="e">
        <f t="shared" ca="1" si="278"/>
        <v>#REF!</v>
      </c>
      <c r="DT79" s="76" t="e">
        <f t="shared" ca="1" si="279"/>
        <v>#REF!</v>
      </c>
      <c r="DU79" s="76" t="e">
        <f t="shared" ca="1" si="280"/>
        <v>#REF!</v>
      </c>
      <c r="DV79" s="76" t="e">
        <f t="shared" ca="1" si="281"/>
        <v>#REF!</v>
      </c>
      <c r="DW79" s="76" t="e">
        <f t="shared" ca="1" si="282"/>
        <v>#REF!</v>
      </c>
      <c r="DX79" s="76" t="e">
        <f t="shared" ca="1" si="283"/>
        <v>#REF!</v>
      </c>
      <c r="DY79" s="76" t="e">
        <f t="shared" ca="1" si="284"/>
        <v>#REF!</v>
      </c>
      <c r="DZ79" s="76" t="e">
        <f t="shared" ca="1" si="285"/>
        <v>#REF!</v>
      </c>
      <c r="EA79" s="76" t="e">
        <f t="shared" ca="1" si="286"/>
        <v>#REF!</v>
      </c>
      <c r="EB79" s="76" t="e">
        <f t="shared" ca="1" si="287"/>
        <v>#REF!</v>
      </c>
      <c r="EC79" s="76" t="e">
        <f t="shared" ca="1" si="296"/>
        <v>#REF!</v>
      </c>
      <c r="ED79" s="76" t="e">
        <f t="shared" ca="1" si="288"/>
        <v>#REF!</v>
      </c>
      <c r="EE79" s="76" t="e">
        <f t="shared" ca="1" si="289"/>
        <v>#REF!</v>
      </c>
      <c r="EF79" s="76" t="e">
        <f t="shared" ca="1" si="290"/>
        <v>#REF!</v>
      </c>
      <c r="EG79" s="76" t="e">
        <f t="shared" ca="1" si="291"/>
        <v>#REF!</v>
      </c>
      <c r="EH79" s="76" t="e">
        <f t="shared" ca="1" si="292"/>
        <v>#REF!</v>
      </c>
      <c r="EI79" s="76" t="e">
        <f t="shared" ca="1" si="293"/>
        <v>#REF!</v>
      </c>
      <c r="EJ79" s="76" t="e">
        <f t="shared" ca="1" si="294"/>
        <v>#REF!</v>
      </c>
      <c r="EK79" s="76" t="e">
        <f t="shared" ca="1" si="295"/>
        <v>#REF!</v>
      </c>
    </row>
    <row r="80" spans="1:141" hidden="1" x14ac:dyDescent="0.25">
      <c r="A80" s="46" t="str">
        <f>Графики!A15</f>
        <v>У38.02.01 Экономика и бухучет(2014)9 кл., очная</v>
      </c>
      <c r="B80" s="46" t="s">
        <v>319</v>
      </c>
      <c r="C80" s="46" t="s">
        <v>211</v>
      </c>
      <c r="D80" s="64" t="e">
        <f t="shared" ca="1" si="239"/>
        <v>#REF!</v>
      </c>
      <c r="E80" s="46">
        <v>4</v>
      </c>
      <c r="F80" s="72" t="s">
        <v>276</v>
      </c>
      <c r="G80" s="65" t="e">
        <f t="shared" ca="1" si="244"/>
        <v>#REF!</v>
      </c>
      <c r="H80" s="65" t="e">
        <f t="shared" ca="1" si="244"/>
        <v>#REF!</v>
      </c>
      <c r="I80" s="65" t="e">
        <f t="shared" ca="1" si="244"/>
        <v>#REF!</v>
      </c>
      <c r="J80" s="65" t="e">
        <f t="shared" ca="1" si="244"/>
        <v>#REF!</v>
      </c>
      <c r="K80" s="65" t="e">
        <f t="shared" ca="1" si="244"/>
        <v>#REF!</v>
      </c>
      <c r="L80" s="65" t="e">
        <f t="shared" ca="1" si="244"/>
        <v>#REF!</v>
      </c>
      <c r="M80" s="65" t="e">
        <f t="shared" ca="1" si="244"/>
        <v>#REF!</v>
      </c>
      <c r="N80" s="65" t="e">
        <f t="shared" ca="1" si="244"/>
        <v>#REF!</v>
      </c>
      <c r="O80" s="65" t="e">
        <f t="shared" ca="1" si="244"/>
        <v>#REF!</v>
      </c>
      <c r="P80" s="65" t="e">
        <f t="shared" ca="1" si="244"/>
        <v>#REF!</v>
      </c>
      <c r="Q80" s="65" t="e">
        <f t="shared" ca="1" si="244"/>
        <v>#REF!</v>
      </c>
      <c r="R80" s="65" t="e">
        <f t="shared" ca="1" si="244"/>
        <v>#REF!</v>
      </c>
      <c r="S80" s="65" t="e">
        <f t="shared" ca="1" si="244"/>
        <v>#REF!</v>
      </c>
      <c r="T80" s="65" t="e">
        <f t="shared" ca="1" si="244"/>
        <v>#REF!</v>
      </c>
      <c r="U80" s="65" t="e">
        <f t="shared" ca="1" si="244"/>
        <v>#REF!</v>
      </c>
      <c r="V80" s="65" t="e">
        <f t="shared" ca="1" si="244"/>
        <v>#REF!</v>
      </c>
      <c r="W80" s="65" t="e">
        <f t="shared" ca="1" si="242"/>
        <v>#REF!</v>
      </c>
      <c r="X80" s="65" t="e">
        <f t="shared" ca="1" si="242"/>
        <v>#REF!</v>
      </c>
      <c r="Y80" s="65" t="e">
        <f t="shared" ca="1" si="242"/>
        <v>#REF!</v>
      </c>
      <c r="Z80" s="65" t="e">
        <f t="shared" ca="1" si="242"/>
        <v>#REF!</v>
      </c>
      <c r="AA80" s="65" t="e">
        <f t="shared" ca="1" si="242"/>
        <v>#REF!</v>
      </c>
      <c r="AB80" s="65" t="e">
        <f t="shared" ca="1" si="242"/>
        <v>#REF!</v>
      </c>
      <c r="AC80" s="65" t="e">
        <f t="shared" ca="1" si="242"/>
        <v>#REF!</v>
      </c>
      <c r="AD80" s="65" t="e">
        <f t="shared" ca="1" si="242"/>
        <v>#REF!</v>
      </c>
      <c r="AE80" s="65" t="e">
        <f t="shared" ca="1" si="242"/>
        <v>#REF!</v>
      </c>
      <c r="AF80" s="65" t="e">
        <f t="shared" ca="1" si="242"/>
        <v>#REF!</v>
      </c>
      <c r="AG80" s="65" t="e">
        <f t="shared" ca="1" si="242"/>
        <v>#REF!</v>
      </c>
      <c r="AH80" s="65" t="e">
        <f t="shared" ca="1" si="242"/>
        <v>#REF!</v>
      </c>
      <c r="AI80" s="65" t="e">
        <f t="shared" ca="1" si="242"/>
        <v>#REF!</v>
      </c>
      <c r="AJ80" s="65" t="e">
        <f t="shared" ca="1" si="242"/>
        <v>#REF!</v>
      </c>
      <c r="AK80" s="65" t="e">
        <f t="shared" ca="1" si="242"/>
        <v>#REF!</v>
      </c>
      <c r="AL80" s="65" t="e">
        <f t="shared" ca="1" si="243"/>
        <v>#REF!</v>
      </c>
      <c r="AM80" s="65" t="e">
        <f t="shared" ca="1" si="243"/>
        <v>#REF!</v>
      </c>
      <c r="AN80" s="65" t="e">
        <f t="shared" ca="1" si="243"/>
        <v>#REF!</v>
      </c>
      <c r="AO80" s="65" t="e">
        <f t="shared" ca="1" si="243"/>
        <v>#REF!</v>
      </c>
      <c r="AP80" s="65" t="e">
        <f t="shared" ca="1" si="243"/>
        <v>#REF!</v>
      </c>
      <c r="AQ80" s="65" t="e">
        <f t="shared" ca="1" si="243"/>
        <v>#REF!</v>
      </c>
      <c r="AR80" s="65" t="e">
        <f t="shared" ca="1" si="243"/>
        <v>#REF!</v>
      </c>
      <c r="AS80" s="65" t="e">
        <f t="shared" ca="1" si="243"/>
        <v>#REF!</v>
      </c>
      <c r="AT80" s="65" t="e">
        <f t="shared" ca="1" si="243"/>
        <v>#REF!</v>
      </c>
      <c r="AU80" s="65" t="e">
        <f t="shared" ca="1" si="243"/>
        <v>#REF!</v>
      </c>
      <c r="AV80" s="65" t="e">
        <f t="shared" ca="1" si="243"/>
        <v>#REF!</v>
      </c>
      <c r="AW80" s="65" t="e">
        <f t="shared" ca="1" si="243"/>
        <v>#REF!</v>
      </c>
      <c r="AX80" s="65" t="e">
        <f t="shared" ca="1" si="243"/>
        <v>#REF!</v>
      </c>
      <c r="AY80" s="65" t="e">
        <f t="shared" ca="1" si="243"/>
        <v>#REF!</v>
      </c>
      <c r="AZ80" s="65" t="e">
        <f t="shared" ca="1" si="243"/>
        <v>#REF!</v>
      </c>
      <c r="BA80" s="65" t="e">
        <f t="shared" ca="1" si="243"/>
        <v>#REF!</v>
      </c>
      <c r="BB80" s="65" t="e">
        <f t="shared" ca="1" si="241"/>
        <v>#REF!</v>
      </c>
      <c r="BC80" s="65" t="e">
        <f t="shared" ca="1" si="241"/>
        <v>#REF!</v>
      </c>
      <c r="BD80" s="65" t="e">
        <f t="shared" ca="1" si="241"/>
        <v>#REF!</v>
      </c>
      <c r="BE80" s="65" t="e">
        <f t="shared" ca="1" si="241"/>
        <v>#REF!</v>
      </c>
      <c r="BF80" s="65" t="e">
        <f t="shared" ca="1" si="241"/>
        <v>#REF!</v>
      </c>
      <c r="BG80" s="65" t="e">
        <f t="shared" ca="1" si="241"/>
        <v>#REF!</v>
      </c>
      <c r="BH80" s="65" t="e">
        <f t="shared" ca="1" si="241"/>
        <v>#REF!</v>
      </c>
      <c r="BI80" s="65" t="e">
        <f t="shared" ca="1" si="241"/>
        <v>#REF!</v>
      </c>
      <c r="BJ80" s="65" t="e">
        <f t="shared" ca="1" si="241"/>
        <v>#REF!</v>
      </c>
      <c r="BK80" s="65" t="e">
        <f t="shared" ca="1" si="241"/>
        <v>#REF!</v>
      </c>
      <c r="BL80" s="65" t="e">
        <f t="shared" ca="1" si="241"/>
        <v>#REF!</v>
      </c>
      <c r="BM80" s="65" t="e">
        <f t="shared" ca="1" si="241"/>
        <v>#REF!</v>
      </c>
      <c r="BN80" s="65" t="e">
        <f t="shared" ca="1" si="241"/>
        <v>#REF!</v>
      </c>
      <c r="BO80" s="65" t="e">
        <f t="shared" ca="1" si="241"/>
        <v>#REF!</v>
      </c>
      <c r="BP80" s="89">
        <v>20</v>
      </c>
      <c r="BQ80" s="46">
        <f t="shared" ca="1" si="219"/>
        <v>0</v>
      </c>
      <c r="BR80" s="54">
        <f t="shared" ca="1" si="220"/>
        <v>0</v>
      </c>
      <c r="BS80" s="54">
        <f t="shared" ca="1" si="221"/>
        <v>0</v>
      </c>
      <c r="BT80" s="54">
        <f t="shared" ca="1" si="222"/>
        <v>0</v>
      </c>
      <c r="BU80" s="54">
        <f t="shared" ca="1" si="223"/>
        <v>0</v>
      </c>
      <c r="BV80" s="54">
        <f t="shared" ca="1" si="224"/>
        <v>0</v>
      </c>
      <c r="BW80" s="92">
        <f t="shared" ca="1" si="225"/>
        <v>0</v>
      </c>
      <c r="BX80" s="91">
        <f t="shared" ca="1" si="226"/>
        <v>0</v>
      </c>
      <c r="BY80" s="54">
        <f t="shared" ca="1" si="227"/>
        <v>0</v>
      </c>
      <c r="BZ80" s="54">
        <f t="shared" ca="1" si="228"/>
        <v>0</v>
      </c>
      <c r="CA80" s="54">
        <f t="shared" ca="1" si="229"/>
        <v>0</v>
      </c>
      <c r="CB80" s="54">
        <f t="shared" ca="1" si="230"/>
        <v>0</v>
      </c>
      <c r="CC80" s="54">
        <f t="shared" ca="1" si="231"/>
        <v>0</v>
      </c>
      <c r="CD80" s="93">
        <f t="shared" ca="1" si="232"/>
        <v>0</v>
      </c>
      <c r="CE80" s="91" t="e">
        <f t="shared" ca="1" si="233"/>
        <v>#REF!</v>
      </c>
      <c r="CF80" s="46" t="e">
        <f t="shared" ca="1" si="234"/>
        <v>#REF!</v>
      </c>
      <c r="CG80" s="46" t="e">
        <f t="shared" ca="1" si="240"/>
        <v>#REF!</v>
      </c>
      <c r="CH80" s="46" t="e">
        <f t="shared" ca="1" si="235"/>
        <v>#REF!</v>
      </c>
      <c r="CI80" s="46" t="e">
        <f t="shared" ca="1" si="236"/>
        <v>#REF!</v>
      </c>
      <c r="CJ80" s="46" t="e">
        <f t="shared" ca="1" si="237"/>
        <v>#REF!</v>
      </c>
      <c r="CK80" s="46" t="e">
        <f t="shared" ca="1" si="238"/>
        <v>#REF!</v>
      </c>
      <c r="CL80" s="88" t="e">
        <f t="shared" ca="1" si="245"/>
        <v>#REF!</v>
      </c>
      <c r="CM80" s="76" t="e">
        <f t="shared" ca="1" si="246"/>
        <v>#REF!</v>
      </c>
      <c r="CN80" s="76" t="e">
        <f t="shared" ca="1" si="247"/>
        <v>#REF!</v>
      </c>
      <c r="CO80" s="76" t="e">
        <f t="shared" ca="1" si="248"/>
        <v>#REF!</v>
      </c>
      <c r="CP80" s="76" t="e">
        <f t="shared" ca="1" si="249"/>
        <v>#REF!</v>
      </c>
      <c r="CQ80" s="76" t="e">
        <f t="shared" ca="1" si="250"/>
        <v>#REF!</v>
      </c>
      <c r="CR80" s="76" t="e">
        <f t="shared" ca="1" si="251"/>
        <v>#REF!</v>
      </c>
      <c r="CS80" s="76" t="e">
        <f t="shared" ca="1" si="252"/>
        <v>#REF!</v>
      </c>
      <c r="CT80" s="76" t="e">
        <f t="shared" ca="1" si="253"/>
        <v>#REF!</v>
      </c>
      <c r="CU80" s="76" t="e">
        <f t="shared" ca="1" si="254"/>
        <v>#REF!</v>
      </c>
      <c r="CV80" s="76" t="e">
        <f t="shared" ca="1" si="255"/>
        <v>#REF!</v>
      </c>
      <c r="CW80" s="76" t="e">
        <f t="shared" ca="1" si="256"/>
        <v>#REF!</v>
      </c>
      <c r="CX80" s="76" t="e">
        <f t="shared" ca="1" si="257"/>
        <v>#REF!</v>
      </c>
      <c r="CY80" s="76" t="e">
        <f t="shared" ca="1" si="258"/>
        <v>#REF!</v>
      </c>
      <c r="CZ80" s="76" t="e">
        <f t="shared" ca="1" si="259"/>
        <v>#REF!</v>
      </c>
      <c r="DA80" s="76" t="e">
        <f t="shared" ca="1" si="260"/>
        <v>#REF!</v>
      </c>
      <c r="DB80" s="76" t="e">
        <f t="shared" ca="1" si="261"/>
        <v>#REF!</v>
      </c>
      <c r="DC80" s="76" t="e">
        <f t="shared" ca="1" si="262"/>
        <v>#REF!</v>
      </c>
      <c r="DD80" s="76" t="e">
        <f t="shared" ca="1" si="263"/>
        <v>#REF!</v>
      </c>
      <c r="DE80" s="76" t="e">
        <f t="shared" ca="1" si="264"/>
        <v>#REF!</v>
      </c>
      <c r="DF80" s="76" t="e">
        <f t="shared" ca="1" si="265"/>
        <v>#REF!</v>
      </c>
      <c r="DG80" s="76" t="e">
        <f t="shared" ca="1" si="266"/>
        <v>#REF!</v>
      </c>
      <c r="DH80" s="76" t="e">
        <f t="shared" ca="1" si="267"/>
        <v>#REF!</v>
      </c>
      <c r="DI80" s="76" t="e">
        <f t="shared" ca="1" si="268"/>
        <v>#REF!</v>
      </c>
      <c r="DJ80" s="76" t="e">
        <f t="shared" ca="1" si="269"/>
        <v>#REF!</v>
      </c>
      <c r="DK80" s="76" t="e">
        <f t="shared" ca="1" si="270"/>
        <v>#REF!</v>
      </c>
      <c r="DL80" s="76" t="e">
        <f t="shared" ca="1" si="271"/>
        <v>#REF!</v>
      </c>
      <c r="DM80" s="76" t="e">
        <f t="shared" ca="1" si="272"/>
        <v>#REF!</v>
      </c>
      <c r="DN80" s="76" t="e">
        <f t="shared" ca="1" si="273"/>
        <v>#REF!</v>
      </c>
      <c r="DO80" s="76" t="e">
        <f t="shared" ca="1" si="274"/>
        <v>#REF!</v>
      </c>
      <c r="DP80" s="76" t="e">
        <f t="shared" ca="1" si="275"/>
        <v>#REF!</v>
      </c>
      <c r="DQ80" s="76" t="e">
        <f t="shared" ca="1" si="276"/>
        <v>#REF!</v>
      </c>
      <c r="DR80" s="76" t="e">
        <f t="shared" ca="1" si="277"/>
        <v>#REF!</v>
      </c>
      <c r="DS80" s="76" t="e">
        <f t="shared" ca="1" si="278"/>
        <v>#REF!</v>
      </c>
      <c r="DT80" s="76" t="e">
        <f t="shared" ca="1" si="279"/>
        <v>#REF!</v>
      </c>
      <c r="DU80" s="76" t="e">
        <f t="shared" ca="1" si="280"/>
        <v>#REF!</v>
      </c>
      <c r="DV80" s="76" t="e">
        <f t="shared" ca="1" si="281"/>
        <v>#REF!</v>
      </c>
      <c r="DW80" s="76" t="e">
        <f t="shared" ca="1" si="282"/>
        <v>#REF!</v>
      </c>
      <c r="DX80" s="76" t="e">
        <f t="shared" ca="1" si="283"/>
        <v>#REF!</v>
      </c>
      <c r="DY80" s="76" t="e">
        <f t="shared" ca="1" si="284"/>
        <v>#REF!</v>
      </c>
      <c r="DZ80" s="76" t="e">
        <f t="shared" ca="1" si="285"/>
        <v>#REF!</v>
      </c>
      <c r="EA80" s="76" t="e">
        <f t="shared" ca="1" si="286"/>
        <v>#REF!</v>
      </c>
      <c r="EB80" s="76" t="e">
        <f t="shared" ca="1" si="287"/>
        <v>#REF!</v>
      </c>
      <c r="EC80" s="76" t="e">
        <f t="shared" ca="1" si="296"/>
        <v>#REF!</v>
      </c>
      <c r="ED80" s="76" t="e">
        <f t="shared" ca="1" si="288"/>
        <v>#REF!</v>
      </c>
      <c r="EE80" s="76" t="e">
        <f t="shared" ca="1" si="289"/>
        <v>#REF!</v>
      </c>
      <c r="EF80" s="76" t="e">
        <f t="shared" ca="1" si="290"/>
        <v>#REF!</v>
      </c>
      <c r="EG80" s="76" t="e">
        <f t="shared" ca="1" si="291"/>
        <v>#REF!</v>
      </c>
      <c r="EH80" s="76" t="e">
        <f t="shared" ca="1" si="292"/>
        <v>#REF!</v>
      </c>
      <c r="EI80" s="76" t="e">
        <f t="shared" ca="1" si="293"/>
        <v>#REF!</v>
      </c>
      <c r="EJ80" s="76" t="e">
        <f t="shared" ca="1" si="294"/>
        <v>#REF!</v>
      </c>
      <c r="EK80" s="76" t="e">
        <f t="shared" ca="1" si="295"/>
        <v>#REF!</v>
      </c>
    </row>
    <row r="81" spans="1:141" hidden="1" x14ac:dyDescent="0.25">
      <c r="A81" s="46" t="str">
        <f>Графики!A11</f>
        <v>Б15.02.08 ТехМаш(2014)9 кл., очная</v>
      </c>
      <c r="B81" s="46" t="s">
        <v>323</v>
      </c>
      <c r="C81" s="46" t="s">
        <v>211</v>
      </c>
      <c r="D81" s="64" t="e">
        <f t="shared" ca="1" si="239"/>
        <v>#REF!</v>
      </c>
      <c r="E81" s="46">
        <v>4</v>
      </c>
      <c r="F81" s="72" t="s">
        <v>244</v>
      </c>
      <c r="G81" s="65" t="e">
        <f t="shared" ca="1" si="244"/>
        <v>#REF!</v>
      </c>
      <c r="H81" s="65" t="e">
        <f t="shared" ca="1" si="244"/>
        <v>#REF!</v>
      </c>
      <c r="I81" s="65" t="e">
        <f t="shared" ca="1" si="244"/>
        <v>#REF!</v>
      </c>
      <c r="J81" s="65" t="e">
        <f t="shared" ca="1" si="244"/>
        <v>#REF!</v>
      </c>
      <c r="K81" s="65" t="e">
        <f t="shared" ca="1" si="244"/>
        <v>#REF!</v>
      </c>
      <c r="L81" s="65" t="e">
        <f t="shared" ca="1" si="244"/>
        <v>#REF!</v>
      </c>
      <c r="M81" s="65" t="e">
        <f t="shared" ca="1" si="244"/>
        <v>#REF!</v>
      </c>
      <c r="N81" s="65" t="e">
        <f t="shared" ca="1" si="244"/>
        <v>#REF!</v>
      </c>
      <c r="O81" s="65" t="e">
        <f t="shared" ca="1" si="244"/>
        <v>#REF!</v>
      </c>
      <c r="P81" s="65" t="e">
        <f t="shared" ca="1" si="244"/>
        <v>#REF!</v>
      </c>
      <c r="Q81" s="65" t="e">
        <f t="shared" ca="1" si="244"/>
        <v>#REF!</v>
      </c>
      <c r="R81" s="65" t="e">
        <f t="shared" ca="1" si="244"/>
        <v>#REF!</v>
      </c>
      <c r="S81" s="65" t="e">
        <f t="shared" ca="1" si="244"/>
        <v>#REF!</v>
      </c>
      <c r="T81" s="65" t="e">
        <f t="shared" ca="1" si="244"/>
        <v>#REF!</v>
      </c>
      <c r="U81" s="65" t="e">
        <f t="shared" ca="1" si="244"/>
        <v>#REF!</v>
      </c>
      <c r="V81" s="65" t="e">
        <f t="shared" ca="1" si="244"/>
        <v>#REF!</v>
      </c>
      <c r="W81" s="65" t="e">
        <f t="shared" ca="1" si="242"/>
        <v>#REF!</v>
      </c>
      <c r="X81" s="65" t="e">
        <f t="shared" ca="1" si="242"/>
        <v>#REF!</v>
      </c>
      <c r="Y81" s="65" t="e">
        <f t="shared" ca="1" si="242"/>
        <v>#REF!</v>
      </c>
      <c r="Z81" s="65" t="e">
        <f t="shared" ca="1" si="242"/>
        <v>#REF!</v>
      </c>
      <c r="AA81" s="65" t="e">
        <f t="shared" ca="1" si="242"/>
        <v>#REF!</v>
      </c>
      <c r="AB81" s="65" t="e">
        <f t="shared" ca="1" si="242"/>
        <v>#REF!</v>
      </c>
      <c r="AC81" s="65" t="e">
        <f t="shared" ca="1" si="242"/>
        <v>#REF!</v>
      </c>
      <c r="AD81" s="65" t="e">
        <f t="shared" ca="1" si="242"/>
        <v>#REF!</v>
      </c>
      <c r="AE81" s="65" t="e">
        <f t="shared" ca="1" si="242"/>
        <v>#REF!</v>
      </c>
      <c r="AF81" s="65" t="e">
        <f t="shared" ca="1" si="242"/>
        <v>#REF!</v>
      </c>
      <c r="AG81" s="65" t="e">
        <f t="shared" ca="1" si="242"/>
        <v>#REF!</v>
      </c>
      <c r="AH81" s="65" t="e">
        <f t="shared" ca="1" si="242"/>
        <v>#REF!</v>
      </c>
      <c r="AI81" s="65" t="e">
        <f t="shared" ca="1" si="242"/>
        <v>#REF!</v>
      </c>
      <c r="AJ81" s="65" t="e">
        <f t="shared" ca="1" si="242"/>
        <v>#REF!</v>
      </c>
      <c r="AK81" s="65" t="e">
        <f t="shared" ca="1" si="242"/>
        <v>#REF!</v>
      </c>
      <c r="AL81" s="65" t="e">
        <f t="shared" ca="1" si="243"/>
        <v>#REF!</v>
      </c>
      <c r="AM81" s="65" t="e">
        <f t="shared" ca="1" si="243"/>
        <v>#REF!</v>
      </c>
      <c r="AN81" s="65" t="e">
        <f t="shared" ca="1" si="243"/>
        <v>#REF!</v>
      </c>
      <c r="AO81" s="65" t="e">
        <f t="shared" ca="1" si="243"/>
        <v>#REF!</v>
      </c>
      <c r="AP81" s="65" t="e">
        <f t="shared" ca="1" si="243"/>
        <v>#REF!</v>
      </c>
      <c r="AQ81" s="65" t="e">
        <f t="shared" ca="1" si="243"/>
        <v>#REF!</v>
      </c>
      <c r="AR81" s="65" t="e">
        <f t="shared" ca="1" si="243"/>
        <v>#REF!</v>
      </c>
      <c r="AS81" s="65" t="e">
        <f t="shared" ca="1" si="243"/>
        <v>#REF!</v>
      </c>
      <c r="AT81" s="65" t="e">
        <f t="shared" ca="1" si="243"/>
        <v>#REF!</v>
      </c>
      <c r="AU81" s="65" t="e">
        <f t="shared" ca="1" si="243"/>
        <v>#REF!</v>
      </c>
      <c r="AV81" s="65" t="e">
        <f t="shared" ca="1" si="243"/>
        <v>#REF!</v>
      </c>
      <c r="AW81" s="65" t="e">
        <f t="shared" ca="1" si="243"/>
        <v>#REF!</v>
      </c>
      <c r="AX81" s="65" t="e">
        <f t="shared" ca="1" si="243"/>
        <v>#REF!</v>
      </c>
      <c r="AY81" s="65" t="e">
        <f t="shared" ca="1" si="243"/>
        <v>#REF!</v>
      </c>
      <c r="AZ81" s="65" t="e">
        <f t="shared" ca="1" si="243"/>
        <v>#REF!</v>
      </c>
      <c r="BA81" s="65" t="e">
        <f t="shared" ca="1" si="243"/>
        <v>#REF!</v>
      </c>
      <c r="BB81" s="65" t="e">
        <f t="shared" ca="1" si="241"/>
        <v>#REF!</v>
      </c>
      <c r="BC81" s="65" t="e">
        <f t="shared" ca="1" si="241"/>
        <v>#REF!</v>
      </c>
      <c r="BD81" s="65" t="e">
        <f t="shared" ca="1" si="241"/>
        <v>#REF!</v>
      </c>
      <c r="BE81" s="65" t="e">
        <f t="shared" ca="1" si="241"/>
        <v>#REF!</v>
      </c>
      <c r="BF81" s="65" t="e">
        <f t="shared" ca="1" si="241"/>
        <v>#REF!</v>
      </c>
      <c r="BG81" s="65" t="e">
        <f t="shared" ca="1" si="241"/>
        <v>#REF!</v>
      </c>
      <c r="BH81" s="65" t="e">
        <f t="shared" ca="1" si="241"/>
        <v>#REF!</v>
      </c>
      <c r="BI81" s="65" t="e">
        <f t="shared" ca="1" si="241"/>
        <v>#REF!</v>
      </c>
      <c r="BJ81" s="65" t="e">
        <f t="shared" ca="1" si="241"/>
        <v>#REF!</v>
      </c>
      <c r="BK81" s="65" t="e">
        <f t="shared" ca="1" si="241"/>
        <v>#REF!</v>
      </c>
      <c r="BL81" s="65" t="e">
        <f t="shared" ca="1" si="241"/>
        <v>#REF!</v>
      </c>
      <c r="BM81" s="65" t="e">
        <f t="shared" ca="1" si="241"/>
        <v>#REF!</v>
      </c>
      <c r="BN81" s="65" t="e">
        <f t="shared" ca="1" si="241"/>
        <v>#REF!</v>
      </c>
      <c r="BO81" s="65" t="e">
        <f t="shared" ca="1" si="241"/>
        <v>#REF!</v>
      </c>
      <c r="BP81" s="89">
        <v>20</v>
      </c>
      <c r="BQ81" s="46">
        <f t="shared" ca="1" si="219"/>
        <v>0</v>
      </c>
      <c r="BR81" s="54">
        <f t="shared" ca="1" si="220"/>
        <v>0</v>
      </c>
      <c r="BS81" s="54">
        <f t="shared" ca="1" si="221"/>
        <v>0</v>
      </c>
      <c r="BT81" s="54">
        <f t="shared" ca="1" si="222"/>
        <v>0</v>
      </c>
      <c r="BU81" s="54">
        <f t="shared" ca="1" si="223"/>
        <v>0</v>
      </c>
      <c r="BV81" s="54">
        <f t="shared" ca="1" si="224"/>
        <v>0</v>
      </c>
      <c r="BW81" s="92">
        <f t="shared" ca="1" si="225"/>
        <v>0</v>
      </c>
      <c r="BX81" s="91">
        <f t="shared" ca="1" si="226"/>
        <v>0</v>
      </c>
      <c r="BY81" s="54">
        <f t="shared" ca="1" si="227"/>
        <v>0</v>
      </c>
      <c r="BZ81" s="54">
        <f t="shared" ca="1" si="228"/>
        <v>0</v>
      </c>
      <c r="CA81" s="54">
        <f t="shared" ca="1" si="229"/>
        <v>0</v>
      </c>
      <c r="CB81" s="54">
        <f t="shared" ca="1" si="230"/>
        <v>0</v>
      </c>
      <c r="CC81" s="54">
        <f t="shared" ca="1" si="231"/>
        <v>0</v>
      </c>
      <c r="CD81" s="93">
        <f t="shared" ca="1" si="232"/>
        <v>0</v>
      </c>
      <c r="CE81" s="91" t="e">
        <f t="shared" ca="1" si="233"/>
        <v>#REF!</v>
      </c>
      <c r="CF81" s="46" t="e">
        <f t="shared" ca="1" si="234"/>
        <v>#REF!</v>
      </c>
      <c r="CG81" s="46" t="e">
        <f t="shared" ca="1" si="240"/>
        <v>#REF!</v>
      </c>
      <c r="CH81" s="46" t="e">
        <f t="shared" ca="1" si="235"/>
        <v>#REF!</v>
      </c>
      <c r="CI81" s="46" t="e">
        <f t="shared" ca="1" si="236"/>
        <v>#REF!</v>
      </c>
      <c r="CJ81" s="46" t="e">
        <f t="shared" ca="1" si="237"/>
        <v>#REF!</v>
      </c>
      <c r="CK81" s="46" t="e">
        <f t="shared" ca="1" si="238"/>
        <v>#REF!</v>
      </c>
      <c r="CL81" s="88" t="e">
        <f t="shared" ca="1" si="245"/>
        <v>#REF!</v>
      </c>
      <c r="CM81" s="76" t="e">
        <f t="shared" ca="1" si="246"/>
        <v>#REF!</v>
      </c>
      <c r="CN81" s="76" t="e">
        <f t="shared" ca="1" si="247"/>
        <v>#REF!</v>
      </c>
      <c r="CO81" s="76" t="e">
        <f t="shared" ca="1" si="248"/>
        <v>#REF!</v>
      </c>
      <c r="CP81" s="76" t="e">
        <f t="shared" ca="1" si="249"/>
        <v>#REF!</v>
      </c>
      <c r="CQ81" s="76" t="e">
        <f t="shared" ca="1" si="250"/>
        <v>#REF!</v>
      </c>
      <c r="CR81" s="76" t="e">
        <f t="shared" ca="1" si="251"/>
        <v>#REF!</v>
      </c>
      <c r="CS81" s="76" t="e">
        <f t="shared" ca="1" si="252"/>
        <v>#REF!</v>
      </c>
      <c r="CT81" s="76" t="e">
        <f t="shared" ca="1" si="253"/>
        <v>#REF!</v>
      </c>
      <c r="CU81" s="76" t="e">
        <f t="shared" ca="1" si="254"/>
        <v>#REF!</v>
      </c>
      <c r="CV81" s="76" t="e">
        <f t="shared" ca="1" si="255"/>
        <v>#REF!</v>
      </c>
      <c r="CW81" s="76" t="e">
        <f t="shared" ca="1" si="256"/>
        <v>#REF!</v>
      </c>
      <c r="CX81" s="76" t="e">
        <f t="shared" ca="1" si="257"/>
        <v>#REF!</v>
      </c>
      <c r="CY81" s="76" t="e">
        <f t="shared" ca="1" si="258"/>
        <v>#REF!</v>
      </c>
      <c r="CZ81" s="76" t="e">
        <f t="shared" ca="1" si="259"/>
        <v>#REF!</v>
      </c>
      <c r="DA81" s="76" t="e">
        <f t="shared" ca="1" si="260"/>
        <v>#REF!</v>
      </c>
      <c r="DB81" s="76" t="e">
        <f t="shared" ca="1" si="261"/>
        <v>#REF!</v>
      </c>
      <c r="DC81" s="76" t="e">
        <f t="shared" ca="1" si="262"/>
        <v>#REF!</v>
      </c>
      <c r="DD81" s="76" t="e">
        <f t="shared" ca="1" si="263"/>
        <v>#REF!</v>
      </c>
      <c r="DE81" s="76" t="e">
        <f t="shared" ca="1" si="264"/>
        <v>#REF!</v>
      </c>
      <c r="DF81" s="76" t="e">
        <f t="shared" ca="1" si="265"/>
        <v>#REF!</v>
      </c>
      <c r="DG81" s="76" t="e">
        <f t="shared" ca="1" si="266"/>
        <v>#REF!</v>
      </c>
      <c r="DH81" s="76" t="e">
        <f t="shared" ca="1" si="267"/>
        <v>#REF!</v>
      </c>
      <c r="DI81" s="76" t="e">
        <f t="shared" ca="1" si="268"/>
        <v>#REF!</v>
      </c>
      <c r="DJ81" s="76" t="e">
        <f t="shared" ca="1" si="269"/>
        <v>#REF!</v>
      </c>
      <c r="DK81" s="76" t="e">
        <f t="shared" ca="1" si="270"/>
        <v>#REF!</v>
      </c>
      <c r="DL81" s="76" t="e">
        <f t="shared" ca="1" si="271"/>
        <v>#REF!</v>
      </c>
      <c r="DM81" s="76" t="e">
        <f t="shared" ca="1" si="272"/>
        <v>#REF!</v>
      </c>
      <c r="DN81" s="76" t="e">
        <f t="shared" ca="1" si="273"/>
        <v>#REF!</v>
      </c>
      <c r="DO81" s="76" t="e">
        <f t="shared" ca="1" si="274"/>
        <v>#REF!</v>
      </c>
      <c r="DP81" s="76" t="e">
        <f t="shared" ca="1" si="275"/>
        <v>#REF!</v>
      </c>
      <c r="DQ81" s="76" t="e">
        <f t="shared" ca="1" si="276"/>
        <v>#REF!</v>
      </c>
      <c r="DR81" s="76" t="e">
        <f t="shared" ca="1" si="277"/>
        <v>#REF!</v>
      </c>
      <c r="DS81" s="76" t="e">
        <f t="shared" ca="1" si="278"/>
        <v>#REF!</v>
      </c>
      <c r="DT81" s="76" t="e">
        <f t="shared" ca="1" si="279"/>
        <v>#REF!</v>
      </c>
      <c r="DU81" s="76" t="e">
        <f t="shared" ca="1" si="280"/>
        <v>#REF!</v>
      </c>
      <c r="DV81" s="76" t="e">
        <f t="shared" ca="1" si="281"/>
        <v>#REF!</v>
      </c>
      <c r="DW81" s="76" t="e">
        <f t="shared" ca="1" si="282"/>
        <v>#REF!</v>
      </c>
      <c r="DX81" s="76" t="e">
        <f t="shared" ca="1" si="283"/>
        <v>#REF!</v>
      </c>
      <c r="DY81" s="76" t="e">
        <f t="shared" ca="1" si="284"/>
        <v>#REF!</v>
      </c>
      <c r="DZ81" s="76" t="e">
        <f t="shared" ca="1" si="285"/>
        <v>#REF!</v>
      </c>
      <c r="EA81" s="76" t="e">
        <f t="shared" ca="1" si="286"/>
        <v>#REF!</v>
      </c>
      <c r="EB81" s="76" t="e">
        <f t="shared" ca="1" si="287"/>
        <v>#REF!</v>
      </c>
      <c r="EC81" s="76" t="e">
        <f t="shared" ca="1" si="296"/>
        <v>#REF!</v>
      </c>
      <c r="ED81" s="76" t="e">
        <f t="shared" ca="1" si="288"/>
        <v>#REF!</v>
      </c>
      <c r="EE81" s="76" t="e">
        <f t="shared" ca="1" si="289"/>
        <v>#REF!</v>
      </c>
      <c r="EF81" s="76" t="e">
        <f t="shared" ca="1" si="290"/>
        <v>#REF!</v>
      </c>
      <c r="EG81" s="76" t="e">
        <f t="shared" ca="1" si="291"/>
        <v>#REF!</v>
      </c>
      <c r="EH81" s="76" t="e">
        <f t="shared" ca="1" si="292"/>
        <v>#REF!</v>
      </c>
      <c r="EI81" s="76" t="e">
        <f t="shared" ca="1" si="293"/>
        <v>#REF!</v>
      </c>
      <c r="EJ81" s="76" t="e">
        <f t="shared" ca="1" si="294"/>
        <v>#REF!</v>
      </c>
      <c r="EK81" s="76" t="e">
        <f t="shared" ca="1" si="295"/>
        <v>#REF!</v>
      </c>
    </row>
    <row r="82" spans="1:141" hidden="1" x14ac:dyDescent="0.25">
      <c r="A82" s="46" t="str">
        <f>Графики!A11</f>
        <v>Б15.02.08 ТехМаш(2014)9 кл., очная</v>
      </c>
      <c r="B82" s="46" t="s">
        <v>323</v>
      </c>
      <c r="C82" s="46" t="s">
        <v>211</v>
      </c>
      <c r="D82" s="64" t="e">
        <f t="shared" ca="1" si="239"/>
        <v>#REF!</v>
      </c>
      <c r="E82" s="46">
        <v>4</v>
      </c>
      <c r="F82" s="72" t="s">
        <v>245</v>
      </c>
      <c r="G82" s="65" t="e">
        <f t="shared" ca="1" si="244"/>
        <v>#REF!</v>
      </c>
      <c r="H82" s="65" t="e">
        <f t="shared" ca="1" si="244"/>
        <v>#REF!</v>
      </c>
      <c r="I82" s="65" t="e">
        <f t="shared" ca="1" si="244"/>
        <v>#REF!</v>
      </c>
      <c r="J82" s="65" t="e">
        <f t="shared" ca="1" si="244"/>
        <v>#REF!</v>
      </c>
      <c r="K82" s="65" t="e">
        <f t="shared" ca="1" si="244"/>
        <v>#REF!</v>
      </c>
      <c r="L82" s="65" t="e">
        <f t="shared" ca="1" si="244"/>
        <v>#REF!</v>
      </c>
      <c r="M82" s="65" t="e">
        <f t="shared" ca="1" si="244"/>
        <v>#REF!</v>
      </c>
      <c r="N82" s="65" t="e">
        <f t="shared" ca="1" si="244"/>
        <v>#REF!</v>
      </c>
      <c r="O82" s="65" t="e">
        <f t="shared" ca="1" si="244"/>
        <v>#REF!</v>
      </c>
      <c r="P82" s="65" t="e">
        <f t="shared" ca="1" si="244"/>
        <v>#REF!</v>
      </c>
      <c r="Q82" s="65" t="e">
        <f t="shared" ca="1" si="244"/>
        <v>#REF!</v>
      </c>
      <c r="R82" s="65" t="e">
        <f t="shared" ca="1" si="244"/>
        <v>#REF!</v>
      </c>
      <c r="S82" s="65" t="e">
        <f t="shared" ca="1" si="244"/>
        <v>#REF!</v>
      </c>
      <c r="T82" s="65" t="e">
        <f t="shared" ca="1" si="244"/>
        <v>#REF!</v>
      </c>
      <c r="U82" s="65" t="e">
        <f t="shared" ca="1" si="244"/>
        <v>#REF!</v>
      </c>
      <c r="V82" s="65" t="e">
        <f t="shared" ca="1" si="244"/>
        <v>#REF!</v>
      </c>
      <c r="W82" s="65" t="e">
        <f t="shared" ca="1" si="242"/>
        <v>#REF!</v>
      </c>
      <c r="X82" s="65" t="e">
        <f t="shared" ca="1" si="242"/>
        <v>#REF!</v>
      </c>
      <c r="Y82" s="65" t="e">
        <f t="shared" ca="1" si="242"/>
        <v>#REF!</v>
      </c>
      <c r="Z82" s="65" t="e">
        <f t="shared" ca="1" si="242"/>
        <v>#REF!</v>
      </c>
      <c r="AA82" s="65" t="e">
        <f t="shared" ca="1" si="242"/>
        <v>#REF!</v>
      </c>
      <c r="AB82" s="65" t="e">
        <f t="shared" ca="1" si="242"/>
        <v>#REF!</v>
      </c>
      <c r="AC82" s="65" t="e">
        <f t="shared" ca="1" si="242"/>
        <v>#REF!</v>
      </c>
      <c r="AD82" s="65" t="e">
        <f t="shared" ca="1" si="242"/>
        <v>#REF!</v>
      </c>
      <c r="AE82" s="65" t="e">
        <f t="shared" ca="1" si="242"/>
        <v>#REF!</v>
      </c>
      <c r="AF82" s="65" t="e">
        <f t="shared" ca="1" si="242"/>
        <v>#REF!</v>
      </c>
      <c r="AG82" s="65" t="e">
        <f t="shared" ca="1" si="242"/>
        <v>#REF!</v>
      </c>
      <c r="AH82" s="65" t="e">
        <f t="shared" ca="1" si="242"/>
        <v>#REF!</v>
      </c>
      <c r="AI82" s="65" t="e">
        <f t="shared" ca="1" si="242"/>
        <v>#REF!</v>
      </c>
      <c r="AJ82" s="65" t="e">
        <f t="shared" ca="1" si="242"/>
        <v>#REF!</v>
      </c>
      <c r="AK82" s="65" t="e">
        <f t="shared" ca="1" si="242"/>
        <v>#REF!</v>
      </c>
      <c r="AL82" s="65" t="e">
        <f t="shared" ca="1" si="243"/>
        <v>#REF!</v>
      </c>
      <c r="AM82" s="65" t="e">
        <f t="shared" ca="1" si="243"/>
        <v>#REF!</v>
      </c>
      <c r="AN82" s="65" t="e">
        <f t="shared" ca="1" si="243"/>
        <v>#REF!</v>
      </c>
      <c r="AO82" s="65" t="e">
        <f t="shared" ca="1" si="243"/>
        <v>#REF!</v>
      </c>
      <c r="AP82" s="65" t="e">
        <f t="shared" ca="1" si="243"/>
        <v>#REF!</v>
      </c>
      <c r="AQ82" s="65" t="e">
        <f t="shared" ca="1" si="243"/>
        <v>#REF!</v>
      </c>
      <c r="AR82" s="65" t="e">
        <f t="shared" ca="1" si="243"/>
        <v>#REF!</v>
      </c>
      <c r="AS82" s="65" t="e">
        <f t="shared" ca="1" si="243"/>
        <v>#REF!</v>
      </c>
      <c r="AT82" s="65" t="e">
        <f t="shared" ca="1" si="243"/>
        <v>#REF!</v>
      </c>
      <c r="AU82" s="65" t="e">
        <f t="shared" ca="1" si="243"/>
        <v>#REF!</v>
      </c>
      <c r="AV82" s="65" t="e">
        <f t="shared" ca="1" si="243"/>
        <v>#REF!</v>
      </c>
      <c r="AW82" s="65" t="e">
        <f t="shared" ca="1" si="243"/>
        <v>#REF!</v>
      </c>
      <c r="AX82" s="65" t="e">
        <f t="shared" ca="1" si="243"/>
        <v>#REF!</v>
      </c>
      <c r="AY82" s="65" t="e">
        <f t="shared" ca="1" si="243"/>
        <v>#REF!</v>
      </c>
      <c r="AZ82" s="65" t="e">
        <f t="shared" ca="1" si="243"/>
        <v>#REF!</v>
      </c>
      <c r="BA82" s="65" t="e">
        <f t="shared" ca="1" si="243"/>
        <v>#REF!</v>
      </c>
      <c r="BB82" s="65" t="e">
        <f t="shared" ca="1" si="241"/>
        <v>#REF!</v>
      </c>
      <c r="BC82" s="65" t="e">
        <f t="shared" ca="1" si="241"/>
        <v>#REF!</v>
      </c>
      <c r="BD82" s="65" t="e">
        <f t="shared" ca="1" si="241"/>
        <v>#REF!</v>
      </c>
      <c r="BE82" s="65" t="e">
        <f t="shared" ca="1" si="241"/>
        <v>#REF!</v>
      </c>
      <c r="BF82" s="65" t="e">
        <f t="shared" ca="1" si="241"/>
        <v>#REF!</v>
      </c>
      <c r="BG82" s="65" t="e">
        <f t="shared" ca="1" si="241"/>
        <v>#REF!</v>
      </c>
      <c r="BH82" s="65" t="e">
        <f t="shared" ca="1" si="241"/>
        <v>#REF!</v>
      </c>
      <c r="BI82" s="65" t="e">
        <f t="shared" ca="1" si="241"/>
        <v>#REF!</v>
      </c>
      <c r="BJ82" s="65" t="e">
        <f t="shared" ca="1" si="241"/>
        <v>#REF!</v>
      </c>
      <c r="BK82" s="65" t="e">
        <f t="shared" ca="1" si="241"/>
        <v>#REF!</v>
      </c>
      <c r="BL82" s="65" t="e">
        <f t="shared" ca="1" si="241"/>
        <v>#REF!</v>
      </c>
      <c r="BM82" s="65" t="e">
        <f t="shared" ca="1" si="241"/>
        <v>#REF!</v>
      </c>
      <c r="BN82" s="65" t="e">
        <f t="shared" ca="1" si="241"/>
        <v>#REF!</v>
      </c>
      <c r="BO82" s="65" t="e">
        <f t="shared" ca="1" si="241"/>
        <v>#REF!</v>
      </c>
      <c r="BP82" s="89">
        <v>20</v>
      </c>
      <c r="BQ82" s="46">
        <f t="shared" ca="1" si="219"/>
        <v>0</v>
      </c>
      <c r="BR82" s="54">
        <f t="shared" ca="1" si="220"/>
        <v>0</v>
      </c>
      <c r="BS82" s="54">
        <f t="shared" ca="1" si="221"/>
        <v>0</v>
      </c>
      <c r="BT82" s="54">
        <f t="shared" ca="1" si="222"/>
        <v>0</v>
      </c>
      <c r="BU82" s="54">
        <f t="shared" ca="1" si="223"/>
        <v>0</v>
      </c>
      <c r="BV82" s="54">
        <f t="shared" ca="1" si="224"/>
        <v>0</v>
      </c>
      <c r="BW82" s="92">
        <f t="shared" ca="1" si="225"/>
        <v>0</v>
      </c>
      <c r="BX82" s="91">
        <f t="shared" ca="1" si="226"/>
        <v>0</v>
      </c>
      <c r="BY82" s="54">
        <f t="shared" ca="1" si="227"/>
        <v>0</v>
      </c>
      <c r="BZ82" s="54">
        <f t="shared" ca="1" si="228"/>
        <v>0</v>
      </c>
      <c r="CA82" s="54">
        <f t="shared" ca="1" si="229"/>
        <v>0</v>
      </c>
      <c r="CB82" s="54">
        <f t="shared" ca="1" si="230"/>
        <v>0</v>
      </c>
      <c r="CC82" s="54">
        <f t="shared" ca="1" si="231"/>
        <v>0</v>
      </c>
      <c r="CD82" s="93">
        <f t="shared" ca="1" si="232"/>
        <v>0</v>
      </c>
      <c r="CE82" s="91" t="e">
        <f t="shared" ca="1" si="233"/>
        <v>#REF!</v>
      </c>
      <c r="CF82" s="46" t="e">
        <f t="shared" ca="1" si="234"/>
        <v>#REF!</v>
      </c>
      <c r="CG82" s="46" t="e">
        <f t="shared" ca="1" si="240"/>
        <v>#REF!</v>
      </c>
      <c r="CH82" s="46" t="e">
        <f t="shared" ca="1" si="235"/>
        <v>#REF!</v>
      </c>
      <c r="CI82" s="46" t="e">
        <f t="shared" ca="1" si="236"/>
        <v>#REF!</v>
      </c>
      <c r="CJ82" s="46" t="e">
        <f t="shared" ca="1" si="237"/>
        <v>#REF!</v>
      </c>
      <c r="CK82" s="46" t="e">
        <f t="shared" ca="1" si="238"/>
        <v>#REF!</v>
      </c>
      <c r="CL82" s="88" t="e">
        <f t="shared" ca="1" si="245"/>
        <v>#REF!</v>
      </c>
      <c r="CM82" s="76" t="e">
        <f t="shared" ca="1" si="246"/>
        <v>#REF!</v>
      </c>
      <c r="CN82" s="76" t="e">
        <f t="shared" ca="1" si="247"/>
        <v>#REF!</v>
      </c>
      <c r="CO82" s="76" t="e">
        <f t="shared" ca="1" si="248"/>
        <v>#REF!</v>
      </c>
      <c r="CP82" s="76" t="e">
        <f t="shared" ca="1" si="249"/>
        <v>#REF!</v>
      </c>
      <c r="CQ82" s="76" t="e">
        <f t="shared" ca="1" si="250"/>
        <v>#REF!</v>
      </c>
      <c r="CR82" s="76" t="e">
        <f t="shared" ca="1" si="251"/>
        <v>#REF!</v>
      </c>
      <c r="CS82" s="76" t="e">
        <f t="shared" ca="1" si="252"/>
        <v>#REF!</v>
      </c>
      <c r="CT82" s="76" t="e">
        <f t="shared" ca="1" si="253"/>
        <v>#REF!</v>
      </c>
      <c r="CU82" s="76" t="e">
        <f t="shared" ca="1" si="254"/>
        <v>#REF!</v>
      </c>
      <c r="CV82" s="76" t="e">
        <f t="shared" ca="1" si="255"/>
        <v>#REF!</v>
      </c>
      <c r="CW82" s="76" t="e">
        <f t="shared" ca="1" si="256"/>
        <v>#REF!</v>
      </c>
      <c r="CX82" s="76" t="e">
        <f t="shared" ca="1" si="257"/>
        <v>#REF!</v>
      </c>
      <c r="CY82" s="76" t="e">
        <f t="shared" ca="1" si="258"/>
        <v>#REF!</v>
      </c>
      <c r="CZ82" s="76" t="e">
        <f t="shared" ca="1" si="259"/>
        <v>#REF!</v>
      </c>
      <c r="DA82" s="76" t="e">
        <f t="shared" ca="1" si="260"/>
        <v>#REF!</v>
      </c>
      <c r="DB82" s="76" t="e">
        <f t="shared" ca="1" si="261"/>
        <v>#REF!</v>
      </c>
      <c r="DC82" s="76" t="e">
        <f t="shared" ca="1" si="262"/>
        <v>#REF!</v>
      </c>
      <c r="DD82" s="76" t="e">
        <f t="shared" ca="1" si="263"/>
        <v>#REF!</v>
      </c>
      <c r="DE82" s="76" t="e">
        <f t="shared" ca="1" si="264"/>
        <v>#REF!</v>
      </c>
      <c r="DF82" s="76" t="e">
        <f t="shared" ca="1" si="265"/>
        <v>#REF!</v>
      </c>
      <c r="DG82" s="76" t="e">
        <f t="shared" ca="1" si="266"/>
        <v>#REF!</v>
      </c>
      <c r="DH82" s="76" t="e">
        <f t="shared" ca="1" si="267"/>
        <v>#REF!</v>
      </c>
      <c r="DI82" s="76" t="e">
        <f t="shared" ca="1" si="268"/>
        <v>#REF!</v>
      </c>
      <c r="DJ82" s="76" t="e">
        <f t="shared" ca="1" si="269"/>
        <v>#REF!</v>
      </c>
      <c r="DK82" s="76" t="e">
        <f t="shared" ca="1" si="270"/>
        <v>#REF!</v>
      </c>
      <c r="DL82" s="76" t="e">
        <f t="shared" ca="1" si="271"/>
        <v>#REF!</v>
      </c>
      <c r="DM82" s="76" t="e">
        <f t="shared" ca="1" si="272"/>
        <v>#REF!</v>
      </c>
      <c r="DN82" s="76" t="e">
        <f t="shared" ca="1" si="273"/>
        <v>#REF!</v>
      </c>
      <c r="DO82" s="76" t="e">
        <f t="shared" ca="1" si="274"/>
        <v>#REF!</v>
      </c>
      <c r="DP82" s="76" t="e">
        <f t="shared" ca="1" si="275"/>
        <v>#REF!</v>
      </c>
      <c r="DQ82" s="76" t="e">
        <f t="shared" ca="1" si="276"/>
        <v>#REF!</v>
      </c>
      <c r="DR82" s="76" t="e">
        <f t="shared" ca="1" si="277"/>
        <v>#REF!</v>
      </c>
      <c r="DS82" s="76" t="e">
        <f t="shared" ca="1" si="278"/>
        <v>#REF!</v>
      </c>
      <c r="DT82" s="76" t="e">
        <f t="shared" ca="1" si="279"/>
        <v>#REF!</v>
      </c>
      <c r="DU82" s="76" t="e">
        <f t="shared" ca="1" si="280"/>
        <v>#REF!</v>
      </c>
      <c r="DV82" s="76" t="e">
        <f t="shared" ca="1" si="281"/>
        <v>#REF!</v>
      </c>
      <c r="DW82" s="76" t="e">
        <f t="shared" ca="1" si="282"/>
        <v>#REF!</v>
      </c>
      <c r="DX82" s="76" t="e">
        <f t="shared" ca="1" si="283"/>
        <v>#REF!</v>
      </c>
      <c r="DY82" s="76" t="e">
        <f t="shared" ca="1" si="284"/>
        <v>#REF!</v>
      </c>
      <c r="DZ82" s="76" t="e">
        <f t="shared" ca="1" si="285"/>
        <v>#REF!</v>
      </c>
      <c r="EA82" s="76" t="e">
        <f t="shared" ca="1" si="286"/>
        <v>#REF!</v>
      </c>
      <c r="EB82" s="76" t="e">
        <f t="shared" ca="1" si="287"/>
        <v>#REF!</v>
      </c>
      <c r="EC82" s="76" t="e">
        <f t="shared" ca="1" si="296"/>
        <v>#REF!</v>
      </c>
      <c r="ED82" s="76" t="e">
        <f t="shared" ca="1" si="288"/>
        <v>#REF!</v>
      </c>
      <c r="EE82" s="76" t="e">
        <f t="shared" ca="1" si="289"/>
        <v>#REF!</v>
      </c>
      <c r="EF82" s="76" t="e">
        <f t="shared" ca="1" si="290"/>
        <v>#REF!</v>
      </c>
      <c r="EG82" s="76" t="e">
        <f t="shared" ca="1" si="291"/>
        <v>#REF!</v>
      </c>
      <c r="EH82" s="76" t="e">
        <f t="shared" ca="1" si="292"/>
        <v>#REF!</v>
      </c>
      <c r="EI82" s="76" t="e">
        <f t="shared" ca="1" si="293"/>
        <v>#REF!</v>
      </c>
      <c r="EJ82" s="76" t="e">
        <f t="shared" ca="1" si="294"/>
        <v>#REF!</v>
      </c>
      <c r="EK82" s="76" t="e">
        <f t="shared" ca="1" si="295"/>
        <v>#REF!</v>
      </c>
    </row>
    <row r="83" spans="1:141" hidden="1" x14ac:dyDescent="0.25">
      <c r="A83" s="46" t="str">
        <f>Графики!A13</f>
        <v>Б24.02.01 Пр-во ЛА(2014)9 кл., очная</v>
      </c>
      <c r="B83" s="46" t="s">
        <v>323</v>
      </c>
      <c r="C83" s="46" t="s">
        <v>211</v>
      </c>
      <c r="D83" s="64" t="e">
        <f t="shared" ca="1" si="239"/>
        <v>#REF!</v>
      </c>
      <c r="E83" s="46">
        <v>4</v>
      </c>
      <c r="F83" s="72" t="s">
        <v>267</v>
      </c>
      <c r="G83" s="65" t="e">
        <f t="shared" ca="1" si="244"/>
        <v>#REF!</v>
      </c>
      <c r="H83" s="65" t="e">
        <f t="shared" ca="1" si="244"/>
        <v>#REF!</v>
      </c>
      <c r="I83" s="65" t="e">
        <f t="shared" ca="1" si="244"/>
        <v>#REF!</v>
      </c>
      <c r="J83" s="65" t="e">
        <f t="shared" ca="1" si="244"/>
        <v>#REF!</v>
      </c>
      <c r="K83" s="65" t="e">
        <f t="shared" ca="1" si="244"/>
        <v>#REF!</v>
      </c>
      <c r="L83" s="65" t="e">
        <f t="shared" ca="1" si="244"/>
        <v>#REF!</v>
      </c>
      <c r="M83" s="65" t="e">
        <f t="shared" ca="1" si="244"/>
        <v>#REF!</v>
      </c>
      <c r="N83" s="65" t="e">
        <f t="shared" ca="1" si="244"/>
        <v>#REF!</v>
      </c>
      <c r="O83" s="65" t="e">
        <f t="shared" ca="1" si="244"/>
        <v>#REF!</v>
      </c>
      <c r="P83" s="65" t="e">
        <f t="shared" ca="1" si="244"/>
        <v>#REF!</v>
      </c>
      <c r="Q83" s="65" t="e">
        <f t="shared" ca="1" si="244"/>
        <v>#REF!</v>
      </c>
      <c r="R83" s="65" t="e">
        <f t="shared" ca="1" si="244"/>
        <v>#REF!</v>
      </c>
      <c r="S83" s="65" t="e">
        <f t="shared" ca="1" si="244"/>
        <v>#REF!</v>
      </c>
      <c r="T83" s="65" t="e">
        <f t="shared" ca="1" si="244"/>
        <v>#REF!</v>
      </c>
      <c r="U83" s="65" t="e">
        <f t="shared" ca="1" si="244"/>
        <v>#REF!</v>
      </c>
      <c r="V83" s="65" t="e">
        <f t="shared" ca="1" si="244"/>
        <v>#REF!</v>
      </c>
      <c r="W83" s="65" t="e">
        <f t="shared" ca="1" si="242"/>
        <v>#REF!</v>
      </c>
      <c r="X83" s="65" t="e">
        <f t="shared" ca="1" si="242"/>
        <v>#REF!</v>
      </c>
      <c r="Y83" s="65" t="e">
        <f t="shared" ca="1" si="242"/>
        <v>#REF!</v>
      </c>
      <c r="Z83" s="65" t="e">
        <f t="shared" ca="1" si="242"/>
        <v>#REF!</v>
      </c>
      <c r="AA83" s="65" t="e">
        <f t="shared" ca="1" si="242"/>
        <v>#REF!</v>
      </c>
      <c r="AB83" s="65" t="e">
        <f t="shared" ca="1" si="242"/>
        <v>#REF!</v>
      </c>
      <c r="AC83" s="65" t="e">
        <f t="shared" ca="1" si="242"/>
        <v>#REF!</v>
      </c>
      <c r="AD83" s="65" t="e">
        <f t="shared" ca="1" si="242"/>
        <v>#REF!</v>
      </c>
      <c r="AE83" s="65" t="e">
        <f t="shared" ca="1" si="242"/>
        <v>#REF!</v>
      </c>
      <c r="AF83" s="65" t="e">
        <f t="shared" ca="1" si="242"/>
        <v>#REF!</v>
      </c>
      <c r="AG83" s="65" t="e">
        <f t="shared" ca="1" si="242"/>
        <v>#REF!</v>
      </c>
      <c r="AH83" s="65" t="e">
        <f t="shared" ca="1" si="242"/>
        <v>#REF!</v>
      </c>
      <c r="AI83" s="65" t="e">
        <f t="shared" ca="1" si="242"/>
        <v>#REF!</v>
      </c>
      <c r="AJ83" s="65" t="e">
        <f t="shared" ca="1" si="242"/>
        <v>#REF!</v>
      </c>
      <c r="AK83" s="65" t="e">
        <f t="shared" ca="1" si="242"/>
        <v>#REF!</v>
      </c>
      <c r="AL83" s="65" t="e">
        <f t="shared" ca="1" si="243"/>
        <v>#REF!</v>
      </c>
      <c r="AM83" s="65" t="e">
        <f t="shared" ca="1" si="243"/>
        <v>#REF!</v>
      </c>
      <c r="AN83" s="65" t="e">
        <f t="shared" ca="1" si="243"/>
        <v>#REF!</v>
      </c>
      <c r="AO83" s="65" t="e">
        <f t="shared" ca="1" si="243"/>
        <v>#REF!</v>
      </c>
      <c r="AP83" s="65" t="e">
        <f t="shared" ca="1" si="243"/>
        <v>#REF!</v>
      </c>
      <c r="AQ83" s="65" t="e">
        <f t="shared" ca="1" si="243"/>
        <v>#REF!</v>
      </c>
      <c r="AR83" s="65" t="e">
        <f t="shared" ca="1" si="243"/>
        <v>#REF!</v>
      </c>
      <c r="AS83" s="65" t="e">
        <f t="shared" ca="1" si="243"/>
        <v>#REF!</v>
      </c>
      <c r="AT83" s="65" t="e">
        <f t="shared" ca="1" si="243"/>
        <v>#REF!</v>
      </c>
      <c r="AU83" s="65" t="e">
        <f t="shared" ca="1" si="243"/>
        <v>#REF!</v>
      </c>
      <c r="AV83" s="65" t="e">
        <f t="shared" ca="1" si="243"/>
        <v>#REF!</v>
      </c>
      <c r="AW83" s="65" t="e">
        <f t="shared" ca="1" si="243"/>
        <v>#REF!</v>
      </c>
      <c r="AX83" s="65" t="e">
        <f t="shared" ca="1" si="243"/>
        <v>#REF!</v>
      </c>
      <c r="AY83" s="65" t="e">
        <f t="shared" ca="1" si="243"/>
        <v>#REF!</v>
      </c>
      <c r="AZ83" s="65" t="e">
        <f t="shared" ca="1" si="243"/>
        <v>#REF!</v>
      </c>
      <c r="BA83" s="65" t="e">
        <f t="shared" ca="1" si="243"/>
        <v>#REF!</v>
      </c>
      <c r="BB83" s="65" t="e">
        <f t="shared" ca="1" si="241"/>
        <v>#REF!</v>
      </c>
      <c r="BC83" s="65" t="e">
        <f t="shared" ca="1" si="241"/>
        <v>#REF!</v>
      </c>
      <c r="BD83" s="65" t="e">
        <f t="shared" ca="1" si="241"/>
        <v>#REF!</v>
      </c>
      <c r="BE83" s="65" t="e">
        <f t="shared" ca="1" si="241"/>
        <v>#REF!</v>
      </c>
      <c r="BF83" s="65" t="e">
        <f t="shared" ca="1" si="241"/>
        <v>#REF!</v>
      </c>
      <c r="BG83" s="65" t="e">
        <f t="shared" ca="1" si="241"/>
        <v>#REF!</v>
      </c>
      <c r="BH83" s="65" t="e">
        <f t="shared" ca="1" si="241"/>
        <v>#REF!</v>
      </c>
      <c r="BI83" s="65" t="e">
        <f t="shared" ca="1" si="241"/>
        <v>#REF!</v>
      </c>
      <c r="BJ83" s="65" t="e">
        <f t="shared" ca="1" si="241"/>
        <v>#REF!</v>
      </c>
      <c r="BK83" s="65" t="e">
        <f t="shared" ca="1" si="241"/>
        <v>#REF!</v>
      </c>
      <c r="BL83" s="65" t="e">
        <f t="shared" ca="1" si="241"/>
        <v>#REF!</v>
      </c>
      <c r="BM83" s="65" t="e">
        <f t="shared" ca="1" si="241"/>
        <v>#REF!</v>
      </c>
      <c r="BN83" s="65" t="e">
        <f t="shared" ca="1" si="241"/>
        <v>#REF!</v>
      </c>
      <c r="BO83" s="65" t="e">
        <f t="shared" ca="1" si="241"/>
        <v>#REF!</v>
      </c>
      <c r="BP83" s="89">
        <v>20</v>
      </c>
      <c r="BQ83" s="46">
        <f t="shared" ca="1" si="219"/>
        <v>0</v>
      </c>
      <c r="BR83" s="54">
        <f t="shared" ca="1" si="220"/>
        <v>0</v>
      </c>
      <c r="BS83" s="54">
        <f t="shared" ca="1" si="221"/>
        <v>0</v>
      </c>
      <c r="BT83" s="54">
        <f t="shared" ca="1" si="222"/>
        <v>0</v>
      </c>
      <c r="BU83" s="54">
        <f t="shared" ca="1" si="223"/>
        <v>0</v>
      </c>
      <c r="BV83" s="54">
        <f t="shared" ca="1" si="224"/>
        <v>0</v>
      </c>
      <c r="BW83" s="92">
        <f t="shared" ca="1" si="225"/>
        <v>0</v>
      </c>
      <c r="BX83" s="91">
        <f t="shared" ca="1" si="226"/>
        <v>0</v>
      </c>
      <c r="BY83" s="54">
        <f t="shared" ca="1" si="227"/>
        <v>0</v>
      </c>
      <c r="BZ83" s="54">
        <f t="shared" ca="1" si="228"/>
        <v>0</v>
      </c>
      <c r="CA83" s="54">
        <f t="shared" ca="1" si="229"/>
        <v>0</v>
      </c>
      <c r="CB83" s="54">
        <f t="shared" ca="1" si="230"/>
        <v>0</v>
      </c>
      <c r="CC83" s="54">
        <f t="shared" ca="1" si="231"/>
        <v>0</v>
      </c>
      <c r="CD83" s="93">
        <f t="shared" ca="1" si="232"/>
        <v>0</v>
      </c>
      <c r="CE83" s="91" t="e">
        <f t="shared" ca="1" si="233"/>
        <v>#REF!</v>
      </c>
      <c r="CF83" s="46" t="e">
        <f t="shared" ca="1" si="234"/>
        <v>#REF!</v>
      </c>
      <c r="CG83" s="46" t="e">
        <f t="shared" ca="1" si="240"/>
        <v>#REF!</v>
      </c>
      <c r="CH83" s="46" t="e">
        <f t="shared" ca="1" si="235"/>
        <v>#REF!</v>
      </c>
      <c r="CI83" s="46" t="e">
        <f t="shared" ca="1" si="236"/>
        <v>#REF!</v>
      </c>
      <c r="CJ83" s="46" t="e">
        <f t="shared" ca="1" si="237"/>
        <v>#REF!</v>
      </c>
      <c r="CK83" s="46" t="e">
        <f t="shared" ca="1" si="238"/>
        <v>#REF!</v>
      </c>
      <c r="CL83" s="88" t="e">
        <f t="shared" ca="1" si="245"/>
        <v>#REF!</v>
      </c>
      <c r="CM83" s="76" t="e">
        <f t="shared" ca="1" si="246"/>
        <v>#REF!</v>
      </c>
      <c r="CN83" s="76" t="e">
        <f t="shared" ca="1" si="247"/>
        <v>#REF!</v>
      </c>
      <c r="CO83" s="76" t="e">
        <f t="shared" ca="1" si="248"/>
        <v>#REF!</v>
      </c>
      <c r="CP83" s="76" t="e">
        <f t="shared" ca="1" si="249"/>
        <v>#REF!</v>
      </c>
      <c r="CQ83" s="76" t="e">
        <f t="shared" ca="1" si="250"/>
        <v>#REF!</v>
      </c>
      <c r="CR83" s="76" t="e">
        <f t="shared" ca="1" si="251"/>
        <v>#REF!</v>
      </c>
      <c r="CS83" s="76" t="e">
        <f t="shared" ca="1" si="252"/>
        <v>#REF!</v>
      </c>
      <c r="CT83" s="76" t="e">
        <f t="shared" ca="1" si="253"/>
        <v>#REF!</v>
      </c>
      <c r="CU83" s="76" t="e">
        <f t="shared" ca="1" si="254"/>
        <v>#REF!</v>
      </c>
      <c r="CV83" s="76" t="e">
        <f t="shared" ca="1" si="255"/>
        <v>#REF!</v>
      </c>
      <c r="CW83" s="76" t="e">
        <f t="shared" ca="1" si="256"/>
        <v>#REF!</v>
      </c>
      <c r="CX83" s="76" t="e">
        <f t="shared" ca="1" si="257"/>
        <v>#REF!</v>
      </c>
      <c r="CY83" s="76" t="e">
        <f t="shared" ca="1" si="258"/>
        <v>#REF!</v>
      </c>
      <c r="CZ83" s="76" t="e">
        <f t="shared" ca="1" si="259"/>
        <v>#REF!</v>
      </c>
      <c r="DA83" s="76" t="e">
        <f t="shared" ca="1" si="260"/>
        <v>#REF!</v>
      </c>
      <c r="DB83" s="76" t="e">
        <f t="shared" ca="1" si="261"/>
        <v>#REF!</v>
      </c>
      <c r="DC83" s="76" t="e">
        <f t="shared" ca="1" si="262"/>
        <v>#REF!</v>
      </c>
      <c r="DD83" s="76" t="e">
        <f t="shared" ca="1" si="263"/>
        <v>#REF!</v>
      </c>
      <c r="DE83" s="76" t="e">
        <f t="shared" ca="1" si="264"/>
        <v>#REF!</v>
      </c>
      <c r="DF83" s="76" t="e">
        <f t="shared" ca="1" si="265"/>
        <v>#REF!</v>
      </c>
      <c r="DG83" s="76" t="e">
        <f t="shared" ca="1" si="266"/>
        <v>#REF!</v>
      </c>
      <c r="DH83" s="76" t="e">
        <f t="shared" ca="1" si="267"/>
        <v>#REF!</v>
      </c>
      <c r="DI83" s="76" t="e">
        <f t="shared" ca="1" si="268"/>
        <v>#REF!</v>
      </c>
      <c r="DJ83" s="76" t="e">
        <f t="shared" ca="1" si="269"/>
        <v>#REF!</v>
      </c>
      <c r="DK83" s="76" t="e">
        <f t="shared" ca="1" si="270"/>
        <v>#REF!</v>
      </c>
      <c r="DL83" s="76" t="e">
        <f t="shared" ca="1" si="271"/>
        <v>#REF!</v>
      </c>
      <c r="DM83" s="76" t="e">
        <f t="shared" ca="1" si="272"/>
        <v>#REF!</v>
      </c>
      <c r="DN83" s="76" t="e">
        <f t="shared" ca="1" si="273"/>
        <v>#REF!</v>
      </c>
      <c r="DO83" s="76" t="e">
        <f t="shared" ca="1" si="274"/>
        <v>#REF!</v>
      </c>
      <c r="DP83" s="76" t="e">
        <f t="shared" ca="1" si="275"/>
        <v>#REF!</v>
      </c>
      <c r="DQ83" s="76" t="e">
        <f t="shared" ca="1" si="276"/>
        <v>#REF!</v>
      </c>
      <c r="DR83" s="76" t="e">
        <f t="shared" ca="1" si="277"/>
        <v>#REF!</v>
      </c>
      <c r="DS83" s="76" t="e">
        <f t="shared" ca="1" si="278"/>
        <v>#REF!</v>
      </c>
      <c r="DT83" s="76" t="e">
        <f t="shared" ca="1" si="279"/>
        <v>#REF!</v>
      </c>
      <c r="DU83" s="76" t="e">
        <f t="shared" ca="1" si="280"/>
        <v>#REF!</v>
      </c>
      <c r="DV83" s="76" t="e">
        <f t="shared" ca="1" si="281"/>
        <v>#REF!</v>
      </c>
      <c r="DW83" s="76" t="e">
        <f t="shared" ca="1" si="282"/>
        <v>#REF!</v>
      </c>
      <c r="DX83" s="76" t="e">
        <f t="shared" ca="1" si="283"/>
        <v>#REF!</v>
      </c>
      <c r="DY83" s="76" t="e">
        <f t="shared" ca="1" si="284"/>
        <v>#REF!</v>
      </c>
      <c r="DZ83" s="76" t="e">
        <f t="shared" ca="1" si="285"/>
        <v>#REF!</v>
      </c>
      <c r="EA83" s="76" t="e">
        <f t="shared" ca="1" si="286"/>
        <v>#REF!</v>
      </c>
      <c r="EB83" s="76" t="e">
        <f t="shared" ca="1" si="287"/>
        <v>#REF!</v>
      </c>
      <c r="EC83" s="76" t="e">
        <f t="shared" ca="1" si="296"/>
        <v>#REF!</v>
      </c>
      <c r="ED83" s="76" t="e">
        <f t="shared" ca="1" si="288"/>
        <v>#REF!</v>
      </c>
      <c r="EE83" s="76" t="e">
        <f t="shared" ca="1" si="289"/>
        <v>#REF!</v>
      </c>
      <c r="EF83" s="76" t="e">
        <f t="shared" ca="1" si="290"/>
        <v>#REF!</v>
      </c>
      <c r="EG83" s="76" t="e">
        <f t="shared" ca="1" si="291"/>
        <v>#REF!</v>
      </c>
      <c r="EH83" s="76" t="e">
        <f t="shared" ca="1" si="292"/>
        <v>#REF!</v>
      </c>
      <c r="EI83" s="76" t="e">
        <f t="shared" ca="1" si="293"/>
        <v>#REF!</v>
      </c>
      <c r="EJ83" s="76" t="e">
        <f t="shared" ca="1" si="294"/>
        <v>#REF!</v>
      </c>
      <c r="EK83" s="76" t="e">
        <f t="shared" ca="1" si="295"/>
        <v>#REF!</v>
      </c>
    </row>
    <row r="84" spans="1:141" hidden="1" x14ac:dyDescent="0.25">
      <c r="A84" s="46" t="str">
        <f>Графики!A14</f>
        <v>Б24.02.02 Пр-во АД(2014)9 кл., очная</v>
      </c>
      <c r="B84" s="46" t="s">
        <v>323</v>
      </c>
      <c r="C84" s="46" t="s">
        <v>211</v>
      </c>
      <c r="D84" s="64" t="e">
        <f t="shared" ca="1" si="239"/>
        <v>#REF!</v>
      </c>
      <c r="E84" s="46">
        <v>4</v>
      </c>
      <c r="F84" s="72" t="s">
        <v>271</v>
      </c>
      <c r="G84" s="65" t="e">
        <f t="shared" ca="1" si="244"/>
        <v>#REF!</v>
      </c>
      <c r="H84" s="65" t="e">
        <f t="shared" ca="1" si="244"/>
        <v>#REF!</v>
      </c>
      <c r="I84" s="65" t="e">
        <f t="shared" ca="1" si="244"/>
        <v>#REF!</v>
      </c>
      <c r="J84" s="65" t="e">
        <f t="shared" ca="1" si="244"/>
        <v>#REF!</v>
      </c>
      <c r="K84" s="65" t="e">
        <f t="shared" ca="1" si="244"/>
        <v>#REF!</v>
      </c>
      <c r="L84" s="65" t="e">
        <f t="shared" ca="1" si="244"/>
        <v>#REF!</v>
      </c>
      <c r="M84" s="65" t="e">
        <f t="shared" ca="1" si="244"/>
        <v>#REF!</v>
      </c>
      <c r="N84" s="65" t="e">
        <f t="shared" ca="1" si="244"/>
        <v>#REF!</v>
      </c>
      <c r="O84" s="65" t="e">
        <f t="shared" ca="1" si="244"/>
        <v>#REF!</v>
      </c>
      <c r="P84" s="65" t="e">
        <f t="shared" ca="1" si="244"/>
        <v>#REF!</v>
      </c>
      <c r="Q84" s="65" t="e">
        <f t="shared" ca="1" si="244"/>
        <v>#REF!</v>
      </c>
      <c r="R84" s="65" t="e">
        <f t="shared" ca="1" si="244"/>
        <v>#REF!</v>
      </c>
      <c r="S84" s="65" t="e">
        <f t="shared" ca="1" si="244"/>
        <v>#REF!</v>
      </c>
      <c r="T84" s="65" t="e">
        <f t="shared" ca="1" si="244"/>
        <v>#REF!</v>
      </c>
      <c r="U84" s="65" t="e">
        <f t="shared" ca="1" si="244"/>
        <v>#REF!</v>
      </c>
      <c r="V84" s="65" t="e">
        <f t="shared" ca="1" si="244"/>
        <v>#REF!</v>
      </c>
      <c r="W84" s="65" t="e">
        <f t="shared" ca="1" si="242"/>
        <v>#REF!</v>
      </c>
      <c r="X84" s="65" t="e">
        <f t="shared" ca="1" si="242"/>
        <v>#REF!</v>
      </c>
      <c r="Y84" s="65" t="e">
        <f t="shared" ca="1" si="242"/>
        <v>#REF!</v>
      </c>
      <c r="Z84" s="65" t="e">
        <f t="shared" ca="1" si="242"/>
        <v>#REF!</v>
      </c>
      <c r="AA84" s="65" t="e">
        <f t="shared" ca="1" si="242"/>
        <v>#REF!</v>
      </c>
      <c r="AB84" s="65" t="e">
        <f t="shared" ca="1" si="242"/>
        <v>#REF!</v>
      </c>
      <c r="AC84" s="65" t="e">
        <f t="shared" ca="1" si="242"/>
        <v>#REF!</v>
      </c>
      <c r="AD84" s="65" t="e">
        <f t="shared" ca="1" si="242"/>
        <v>#REF!</v>
      </c>
      <c r="AE84" s="65" t="e">
        <f t="shared" ca="1" si="242"/>
        <v>#REF!</v>
      </c>
      <c r="AF84" s="65" t="e">
        <f t="shared" ca="1" si="242"/>
        <v>#REF!</v>
      </c>
      <c r="AG84" s="65" t="e">
        <f t="shared" ca="1" si="242"/>
        <v>#REF!</v>
      </c>
      <c r="AH84" s="65" t="e">
        <f t="shared" ca="1" si="242"/>
        <v>#REF!</v>
      </c>
      <c r="AI84" s="65" t="e">
        <f t="shared" ca="1" si="242"/>
        <v>#REF!</v>
      </c>
      <c r="AJ84" s="65" t="e">
        <f t="shared" ca="1" si="242"/>
        <v>#REF!</v>
      </c>
      <c r="AK84" s="65" t="e">
        <f t="shared" ca="1" si="242"/>
        <v>#REF!</v>
      </c>
      <c r="AL84" s="65" t="e">
        <f t="shared" ca="1" si="243"/>
        <v>#REF!</v>
      </c>
      <c r="AM84" s="65" t="e">
        <f t="shared" ca="1" si="243"/>
        <v>#REF!</v>
      </c>
      <c r="AN84" s="65" t="e">
        <f t="shared" ca="1" si="243"/>
        <v>#REF!</v>
      </c>
      <c r="AO84" s="65" t="e">
        <f t="shared" ca="1" si="243"/>
        <v>#REF!</v>
      </c>
      <c r="AP84" s="65" t="e">
        <f t="shared" ca="1" si="243"/>
        <v>#REF!</v>
      </c>
      <c r="AQ84" s="65" t="e">
        <f t="shared" ca="1" si="243"/>
        <v>#REF!</v>
      </c>
      <c r="AR84" s="65" t="e">
        <f t="shared" ca="1" si="243"/>
        <v>#REF!</v>
      </c>
      <c r="AS84" s="65" t="e">
        <f t="shared" ca="1" si="243"/>
        <v>#REF!</v>
      </c>
      <c r="AT84" s="65" t="e">
        <f t="shared" ca="1" si="243"/>
        <v>#REF!</v>
      </c>
      <c r="AU84" s="65" t="e">
        <f t="shared" ca="1" si="243"/>
        <v>#REF!</v>
      </c>
      <c r="AV84" s="65" t="e">
        <f t="shared" ca="1" si="243"/>
        <v>#REF!</v>
      </c>
      <c r="AW84" s="65" t="e">
        <f t="shared" ca="1" si="243"/>
        <v>#REF!</v>
      </c>
      <c r="AX84" s="65" t="e">
        <f t="shared" ca="1" si="243"/>
        <v>#REF!</v>
      </c>
      <c r="AY84" s="65" t="e">
        <f t="shared" ca="1" si="243"/>
        <v>#REF!</v>
      </c>
      <c r="AZ84" s="65" t="e">
        <f t="shared" ca="1" si="243"/>
        <v>#REF!</v>
      </c>
      <c r="BA84" s="65" t="e">
        <f t="shared" ca="1" si="243"/>
        <v>#REF!</v>
      </c>
      <c r="BB84" s="65" t="e">
        <f t="shared" ca="1" si="241"/>
        <v>#REF!</v>
      </c>
      <c r="BC84" s="65" t="e">
        <f t="shared" ca="1" si="241"/>
        <v>#REF!</v>
      </c>
      <c r="BD84" s="65" t="e">
        <f t="shared" ca="1" si="241"/>
        <v>#REF!</v>
      </c>
      <c r="BE84" s="65" t="e">
        <f t="shared" ca="1" si="241"/>
        <v>#REF!</v>
      </c>
      <c r="BF84" s="65" t="e">
        <f t="shared" ca="1" si="241"/>
        <v>#REF!</v>
      </c>
      <c r="BG84" s="65" t="e">
        <f t="shared" ca="1" si="241"/>
        <v>#REF!</v>
      </c>
      <c r="BH84" s="65" t="e">
        <f t="shared" ca="1" si="241"/>
        <v>#REF!</v>
      </c>
      <c r="BI84" s="65" t="e">
        <f t="shared" ca="1" si="241"/>
        <v>#REF!</v>
      </c>
      <c r="BJ84" s="65" t="e">
        <f t="shared" ca="1" si="241"/>
        <v>#REF!</v>
      </c>
      <c r="BK84" s="65" t="e">
        <f t="shared" ca="1" si="241"/>
        <v>#REF!</v>
      </c>
      <c r="BL84" s="65" t="e">
        <f t="shared" ca="1" si="241"/>
        <v>#REF!</v>
      </c>
      <c r="BM84" s="65" t="e">
        <f t="shared" ca="1" si="241"/>
        <v>#REF!</v>
      </c>
      <c r="BN84" s="65" t="e">
        <f t="shared" ca="1" si="241"/>
        <v>#REF!</v>
      </c>
      <c r="BO84" s="65" t="e">
        <f t="shared" ca="1" si="241"/>
        <v>#REF!</v>
      </c>
      <c r="BP84" s="89">
        <v>20</v>
      </c>
      <c r="BQ84" s="46">
        <f t="shared" ca="1" si="219"/>
        <v>0</v>
      </c>
      <c r="BR84" s="54">
        <f t="shared" ca="1" si="220"/>
        <v>0</v>
      </c>
      <c r="BS84" s="54">
        <f t="shared" ca="1" si="221"/>
        <v>0</v>
      </c>
      <c r="BT84" s="54">
        <f t="shared" ca="1" si="222"/>
        <v>0</v>
      </c>
      <c r="BU84" s="54">
        <f t="shared" ca="1" si="223"/>
        <v>0</v>
      </c>
      <c r="BV84" s="54">
        <f t="shared" ca="1" si="224"/>
        <v>0</v>
      </c>
      <c r="BW84" s="92">
        <f t="shared" ca="1" si="225"/>
        <v>0</v>
      </c>
      <c r="BX84" s="91">
        <f t="shared" ca="1" si="226"/>
        <v>0</v>
      </c>
      <c r="BY84" s="54">
        <f t="shared" ca="1" si="227"/>
        <v>0</v>
      </c>
      <c r="BZ84" s="54">
        <f t="shared" ca="1" si="228"/>
        <v>0</v>
      </c>
      <c r="CA84" s="54">
        <f t="shared" ca="1" si="229"/>
        <v>0</v>
      </c>
      <c r="CB84" s="54">
        <f t="shared" ca="1" si="230"/>
        <v>0</v>
      </c>
      <c r="CC84" s="54">
        <f t="shared" ca="1" si="231"/>
        <v>0</v>
      </c>
      <c r="CD84" s="93">
        <f t="shared" ca="1" si="232"/>
        <v>0</v>
      </c>
      <c r="CE84" s="91" t="e">
        <f t="shared" ca="1" si="233"/>
        <v>#REF!</v>
      </c>
      <c r="CF84" s="46" t="e">
        <f t="shared" ca="1" si="234"/>
        <v>#REF!</v>
      </c>
      <c r="CG84" s="46" t="e">
        <f t="shared" ca="1" si="240"/>
        <v>#REF!</v>
      </c>
      <c r="CH84" s="46" t="e">
        <f t="shared" ca="1" si="235"/>
        <v>#REF!</v>
      </c>
      <c r="CI84" s="46" t="e">
        <f t="shared" ca="1" si="236"/>
        <v>#REF!</v>
      </c>
      <c r="CJ84" s="46" t="e">
        <f t="shared" ca="1" si="237"/>
        <v>#REF!</v>
      </c>
      <c r="CK84" s="46" t="e">
        <f t="shared" ca="1" si="238"/>
        <v>#REF!</v>
      </c>
      <c r="CL84" s="88" t="e">
        <f t="shared" ca="1" si="245"/>
        <v>#REF!</v>
      </c>
      <c r="CM84" s="76" t="e">
        <f t="shared" ca="1" si="246"/>
        <v>#REF!</v>
      </c>
      <c r="CN84" s="76" t="e">
        <f t="shared" ca="1" si="247"/>
        <v>#REF!</v>
      </c>
      <c r="CO84" s="76" t="e">
        <f t="shared" ca="1" si="248"/>
        <v>#REF!</v>
      </c>
      <c r="CP84" s="76" t="e">
        <f t="shared" ca="1" si="249"/>
        <v>#REF!</v>
      </c>
      <c r="CQ84" s="76" t="e">
        <f t="shared" ca="1" si="250"/>
        <v>#REF!</v>
      </c>
      <c r="CR84" s="76" t="e">
        <f t="shared" ca="1" si="251"/>
        <v>#REF!</v>
      </c>
      <c r="CS84" s="76" t="e">
        <f t="shared" ca="1" si="252"/>
        <v>#REF!</v>
      </c>
      <c r="CT84" s="76" t="e">
        <f t="shared" ca="1" si="253"/>
        <v>#REF!</v>
      </c>
      <c r="CU84" s="76" t="e">
        <f t="shared" ca="1" si="254"/>
        <v>#REF!</v>
      </c>
      <c r="CV84" s="76" t="e">
        <f t="shared" ca="1" si="255"/>
        <v>#REF!</v>
      </c>
      <c r="CW84" s="76" t="e">
        <f t="shared" ca="1" si="256"/>
        <v>#REF!</v>
      </c>
      <c r="CX84" s="76" t="e">
        <f t="shared" ca="1" si="257"/>
        <v>#REF!</v>
      </c>
      <c r="CY84" s="76" t="e">
        <f t="shared" ca="1" si="258"/>
        <v>#REF!</v>
      </c>
      <c r="CZ84" s="76" t="e">
        <f t="shared" ca="1" si="259"/>
        <v>#REF!</v>
      </c>
      <c r="DA84" s="76" t="e">
        <f t="shared" ca="1" si="260"/>
        <v>#REF!</v>
      </c>
      <c r="DB84" s="76" t="e">
        <f t="shared" ca="1" si="261"/>
        <v>#REF!</v>
      </c>
      <c r="DC84" s="76" t="e">
        <f t="shared" ca="1" si="262"/>
        <v>#REF!</v>
      </c>
      <c r="DD84" s="76" t="e">
        <f t="shared" ca="1" si="263"/>
        <v>#REF!</v>
      </c>
      <c r="DE84" s="76" t="e">
        <f t="shared" ca="1" si="264"/>
        <v>#REF!</v>
      </c>
      <c r="DF84" s="76" t="e">
        <f t="shared" ca="1" si="265"/>
        <v>#REF!</v>
      </c>
      <c r="DG84" s="76" t="e">
        <f t="shared" ca="1" si="266"/>
        <v>#REF!</v>
      </c>
      <c r="DH84" s="76" t="e">
        <f t="shared" ca="1" si="267"/>
        <v>#REF!</v>
      </c>
      <c r="DI84" s="76" t="e">
        <f t="shared" ca="1" si="268"/>
        <v>#REF!</v>
      </c>
      <c r="DJ84" s="76" t="e">
        <f t="shared" ca="1" si="269"/>
        <v>#REF!</v>
      </c>
      <c r="DK84" s="76" t="e">
        <f t="shared" ca="1" si="270"/>
        <v>#REF!</v>
      </c>
      <c r="DL84" s="76" t="e">
        <f t="shared" ca="1" si="271"/>
        <v>#REF!</v>
      </c>
      <c r="DM84" s="76" t="e">
        <f t="shared" ca="1" si="272"/>
        <v>#REF!</v>
      </c>
      <c r="DN84" s="76" t="e">
        <f t="shared" ca="1" si="273"/>
        <v>#REF!</v>
      </c>
      <c r="DO84" s="76" t="e">
        <f t="shared" ca="1" si="274"/>
        <v>#REF!</v>
      </c>
      <c r="DP84" s="76" t="e">
        <f t="shared" ca="1" si="275"/>
        <v>#REF!</v>
      </c>
      <c r="DQ84" s="76" t="e">
        <f t="shared" ca="1" si="276"/>
        <v>#REF!</v>
      </c>
      <c r="DR84" s="76" t="e">
        <f t="shared" ca="1" si="277"/>
        <v>#REF!</v>
      </c>
      <c r="DS84" s="76" t="e">
        <f t="shared" ca="1" si="278"/>
        <v>#REF!</v>
      </c>
      <c r="DT84" s="76" t="e">
        <f t="shared" ca="1" si="279"/>
        <v>#REF!</v>
      </c>
      <c r="DU84" s="76" t="e">
        <f t="shared" ca="1" si="280"/>
        <v>#REF!</v>
      </c>
      <c r="DV84" s="76" t="e">
        <f t="shared" ca="1" si="281"/>
        <v>#REF!</v>
      </c>
      <c r="DW84" s="76" t="e">
        <f t="shared" ca="1" si="282"/>
        <v>#REF!</v>
      </c>
      <c r="DX84" s="76" t="e">
        <f t="shared" ca="1" si="283"/>
        <v>#REF!</v>
      </c>
      <c r="DY84" s="76" t="e">
        <f t="shared" ca="1" si="284"/>
        <v>#REF!</v>
      </c>
      <c r="DZ84" s="76" t="e">
        <f t="shared" ca="1" si="285"/>
        <v>#REF!</v>
      </c>
      <c r="EA84" s="76" t="e">
        <f t="shared" ca="1" si="286"/>
        <v>#REF!</v>
      </c>
      <c r="EB84" s="76" t="e">
        <f t="shared" ca="1" si="287"/>
        <v>#REF!</v>
      </c>
      <c r="EC84" s="76" t="e">
        <f t="shared" ca="1" si="296"/>
        <v>#REF!</v>
      </c>
      <c r="ED84" s="76" t="e">
        <f t="shared" ca="1" si="288"/>
        <v>#REF!</v>
      </c>
      <c r="EE84" s="76" t="e">
        <f t="shared" ca="1" si="289"/>
        <v>#REF!</v>
      </c>
      <c r="EF84" s="76" t="e">
        <f t="shared" ca="1" si="290"/>
        <v>#REF!</v>
      </c>
      <c r="EG84" s="76" t="e">
        <f t="shared" ca="1" si="291"/>
        <v>#REF!</v>
      </c>
      <c r="EH84" s="76" t="e">
        <f t="shared" ca="1" si="292"/>
        <v>#REF!</v>
      </c>
      <c r="EI84" s="76" t="e">
        <f t="shared" ca="1" si="293"/>
        <v>#REF!</v>
      </c>
      <c r="EJ84" s="76" t="e">
        <f t="shared" ca="1" si="294"/>
        <v>#REF!</v>
      </c>
      <c r="EK84" s="76" t="e">
        <f t="shared" ca="1" si="295"/>
        <v>#REF!</v>
      </c>
    </row>
    <row r="85" spans="1:141" hidden="1" x14ac:dyDescent="0.25">
      <c r="A85" s="46" t="str">
        <f>Графики!A6</f>
        <v>У15.02.08 ТехМаш(2014)9 кл., очная</v>
      </c>
      <c r="B85" s="46" t="s">
        <v>323</v>
      </c>
      <c r="C85" s="46" t="s">
        <v>211</v>
      </c>
      <c r="D85" s="64" t="e">
        <f t="shared" ca="1" si="239"/>
        <v>#REF!</v>
      </c>
      <c r="E85" s="46">
        <v>4</v>
      </c>
      <c r="F85" s="72" t="s">
        <v>249</v>
      </c>
      <c r="G85" s="65" t="e">
        <f t="shared" ca="1" si="244"/>
        <v>#REF!</v>
      </c>
      <c r="H85" s="65" t="e">
        <f t="shared" ca="1" si="244"/>
        <v>#REF!</v>
      </c>
      <c r="I85" s="65" t="e">
        <f t="shared" ca="1" si="244"/>
        <v>#REF!</v>
      </c>
      <c r="J85" s="65" t="e">
        <f t="shared" ca="1" si="244"/>
        <v>#REF!</v>
      </c>
      <c r="K85" s="65" t="e">
        <f t="shared" ca="1" si="244"/>
        <v>#REF!</v>
      </c>
      <c r="L85" s="65" t="e">
        <f t="shared" ca="1" si="244"/>
        <v>#REF!</v>
      </c>
      <c r="M85" s="65" t="e">
        <f t="shared" ca="1" si="244"/>
        <v>#REF!</v>
      </c>
      <c r="N85" s="65" t="e">
        <f t="shared" ca="1" si="244"/>
        <v>#REF!</v>
      </c>
      <c r="O85" s="65" t="e">
        <f t="shared" ca="1" si="244"/>
        <v>#REF!</v>
      </c>
      <c r="P85" s="65" t="e">
        <f t="shared" ca="1" si="244"/>
        <v>#REF!</v>
      </c>
      <c r="Q85" s="65" t="e">
        <f t="shared" ca="1" si="244"/>
        <v>#REF!</v>
      </c>
      <c r="R85" s="65" t="e">
        <f t="shared" ca="1" si="244"/>
        <v>#REF!</v>
      </c>
      <c r="S85" s="65" t="e">
        <f t="shared" ca="1" si="244"/>
        <v>#REF!</v>
      </c>
      <c r="T85" s="65" t="e">
        <f t="shared" ca="1" si="244"/>
        <v>#REF!</v>
      </c>
      <c r="U85" s="65" t="e">
        <f t="shared" ca="1" si="244"/>
        <v>#REF!</v>
      </c>
      <c r="V85" s="65" t="e">
        <f t="shared" ca="1" si="244"/>
        <v>#REF!</v>
      </c>
      <c r="W85" s="65" t="e">
        <f t="shared" ca="1" si="242"/>
        <v>#REF!</v>
      </c>
      <c r="X85" s="65" t="e">
        <f t="shared" ca="1" si="242"/>
        <v>#REF!</v>
      </c>
      <c r="Y85" s="65" t="e">
        <f t="shared" ca="1" si="242"/>
        <v>#REF!</v>
      </c>
      <c r="Z85" s="65" t="e">
        <f t="shared" ca="1" si="242"/>
        <v>#REF!</v>
      </c>
      <c r="AA85" s="65" t="e">
        <f t="shared" ca="1" si="242"/>
        <v>#REF!</v>
      </c>
      <c r="AB85" s="65" t="e">
        <f t="shared" ca="1" si="242"/>
        <v>#REF!</v>
      </c>
      <c r="AC85" s="65" t="e">
        <f t="shared" ca="1" si="242"/>
        <v>#REF!</v>
      </c>
      <c r="AD85" s="65" t="e">
        <f t="shared" ca="1" si="242"/>
        <v>#REF!</v>
      </c>
      <c r="AE85" s="65" t="e">
        <f t="shared" ca="1" si="242"/>
        <v>#REF!</v>
      </c>
      <c r="AF85" s="65" t="e">
        <f t="shared" ca="1" si="242"/>
        <v>#REF!</v>
      </c>
      <c r="AG85" s="65" t="e">
        <f t="shared" ca="1" si="242"/>
        <v>#REF!</v>
      </c>
      <c r="AH85" s="65" t="e">
        <f t="shared" ca="1" si="242"/>
        <v>#REF!</v>
      </c>
      <c r="AI85" s="65" t="e">
        <f t="shared" ca="1" si="242"/>
        <v>#REF!</v>
      </c>
      <c r="AJ85" s="65" t="e">
        <f t="shared" ca="1" si="242"/>
        <v>#REF!</v>
      </c>
      <c r="AK85" s="65" t="e">
        <f t="shared" ca="1" si="242"/>
        <v>#REF!</v>
      </c>
      <c r="AL85" s="65" t="e">
        <f t="shared" ca="1" si="243"/>
        <v>#REF!</v>
      </c>
      <c r="AM85" s="65" t="e">
        <f t="shared" ca="1" si="243"/>
        <v>#REF!</v>
      </c>
      <c r="AN85" s="65" t="e">
        <f t="shared" ca="1" si="243"/>
        <v>#REF!</v>
      </c>
      <c r="AO85" s="65" t="e">
        <f t="shared" ca="1" si="243"/>
        <v>#REF!</v>
      </c>
      <c r="AP85" s="65" t="e">
        <f t="shared" ca="1" si="243"/>
        <v>#REF!</v>
      </c>
      <c r="AQ85" s="65" t="e">
        <f t="shared" ca="1" si="243"/>
        <v>#REF!</v>
      </c>
      <c r="AR85" s="65" t="e">
        <f t="shared" ca="1" si="243"/>
        <v>#REF!</v>
      </c>
      <c r="AS85" s="65" t="e">
        <f t="shared" ca="1" si="243"/>
        <v>#REF!</v>
      </c>
      <c r="AT85" s="65" t="e">
        <f t="shared" ca="1" si="243"/>
        <v>#REF!</v>
      </c>
      <c r="AU85" s="65" t="e">
        <f t="shared" ca="1" si="243"/>
        <v>#REF!</v>
      </c>
      <c r="AV85" s="65" t="e">
        <f t="shared" ca="1" si="243"/>
        <v>#REF!</v>
      </c>
      <c r="AW85" s="65" t="e">
        <f t="shared" ca="1" si="243"/>
        <v>#REF!</v>
      </c>
      <c r="AX85" s="65" t="e">
        <f t="shared" ca="1" si="243"/>
        <v>#REF!</v>
      </c>
      <c r="AY85" s="65" t="e">
        <f t="shared" ca="1" si="243"/>
        <v>#REF!</v>
      </c>
      <c r="AZ85" s="65" t="e">
        <f t="shared" ca="1" si="243"/>
        <v>#REF!</v>
      </c>
      <c r="BA85" s="65" t="e">
        <f t="shared" ca="1" si="243"/>
        <v>#REF!</v>
      </c>
      <c r="BB85" s="65" t="e">
        <f t="shared" ca="1" si="241"/>
        <v>#REF!</v>
      </c>
      <c r="BC85" s="65" t="e">
        <f t="shared" ca="1" si="241"/>
        <v>#REF!</v>
      </c>
      <c r="BD85" s="65" t="e">
        <f t="shared" ca="1" si="241"/>
        <v>#REF!</v>
      </c>
      <c r="BE85" s="65" t="e">
        <f t="shared" ca="1" si="241"/>
        <v>#REF!</v>
      </c>
      <c r="BF85" s="65" t="e">
        <f t="shared" ca="1" si="241"/>
        <v>#REF!</v>
      </c>
      <c r="BG85" s="65" t="e">
        <f t="shared" ca="1" si="241"/>
        <v>#REF!</v>
      </c>
      <c r="BH85" s="65" t="e">
        <f t="shared" ca="1" si="241"/>
        <v>#REF!</v>
      </c>
      <c r="BI85" s="65" t="e">
        <f t="shared" ca="1" si="241"/>
        <v>#REF!</v>
      </c>
      <c r="BJ85" s="65" t="e">
        <f t="shared" ca="1" si="241"/>
        <v>#REF!</v>
      </c>
      <c r="BK85" s="65" t="e">
        <f t="shared" ca="1" si="241"/>
        <v>#REF!</v>
      </c>
      <c r="BL85" s="65" t="e">
        <f t="shared" ca="1" si="241"/>
        <v>#REF!</v>
      </c>
      <c r="BM85" s="65" t="e">
        <f t="shared" ca="1" si="241"/>
        <v>#REF!</v>
      </c>
      <c r="BN85" s="65" t="e">
        <f t="shared" ca="1" si="241"/>
        <v>#REF!</v>
      </c>
      <c r="BO85" s="65" t="e">
        <f t="shared" ca="1" si="241"/>
        <v>#REF!</v>
      </c>
      <c r="BP85" s="89">
        <v>20</v>
      </c>
      <c r="BQ85" s="46">
        <f t="shared" ca="1" si="219"/>
        <v>0</v>
      </c>
      <c r="BR85" s="54">
        <f t="shared" ca="1" si="220"/>
        <v>0</v>
      </c>
      <c r="BS85" s="54">
        <f t="shared" ca="1" si="221"/>
        <v>0</v>
      </c>
      <c r="BT85" s="54">
        <f t="shared" ca="1" si="222"/>
        <v>0</v>
      </c>
      <c r="BU85" s="54">
        <f t="shared" ca="1" si="223"/>
        <v>0</v>
      </c>
      <c r="BV85" s="54">
        <f t="shared" ca="1" si="224"/>
        <v>0</v>
      </c>
      <c r="BW85" s="92">
        <f t="shared" ca="1" si="225"/>
        <v>0</v>
      </c>
      <c r="BX85" s="91">
        <f t="shared" ca="1" si="226"/>
        <v>0</v>
      </c>
      <c r="BY85" s="54">
        <f t="shared" ca="1" si="227"/>
        <v>0</v>
      </c>
      <c r="BZ85" s="54">
        <f t="shared" ca="1" si="228"/>
        <v>0</v>
      </c>
      <c r="CA85" s="54">
        <f t="shared" ca="1" si="229"/>
        <v>0</v>
      </c>
      <c r="CB85" s="54">
        <f t="shared" ca="1" si="230"/>
        <v>0</v>
      </c>
      <c r="CC85" s="54">
        <f t="shared" ca="1" si="231"/>
        <v>0</v>
      </c>
      <c r="CD85" s="93">
        <f t="shared" ca="1" si="232"/>
        <v>0</v>
      </c>
      <c r="CE85" s="91" t="e">
        <f t="shared" ca="1" si="233"/>
        <v>#REF!</v>
      </c>
      <c r="CF85" s="46" t="e">
        <f t="shared" ca="1" si="234"/>
        <v>#REF!</v>
      </c>
      <c r="CG85" s="46" t="e">
        <f t="shared" ca="1" si="240"/>
        <v>#REF!</v>
      </c>
      <c r="CH85" s="46" t="e">
        <f t="shared" ca="1" si="235"/>
        <v>#REF!</v>
      </c>
      <c r="CI85" s="46" t="e">
        <f t="shared" ca="1" si="236"/>
        <v>#REF!</v>
      </c>
      <c r="CJ85" s="46" t="e">
        <f t="shared" ca="1" si="237"/>
        <v>#REF!</v>
      </c>
      <c r="CK85" s="46" t="e">
        <f t="shared" ca="1" si="238"/>
        <v>#REF!</v>
      </c>
      <c r="CL85" s="88" t="e">
        <f t="shared" ca="1" si="245"/>
        <v>#REF!</v>
      </c>
      <c r="CM85" s="76" t="e">
        <f t="shared" ca="1" si="246"/>
        <v>#REF!</v>
      </c>
      <c r="CN85" s="76" t="e">
        <f t="shared" ca="1" si="247"/>
        <v>#REF!</v>
      </c>
      <c r="CO85" s="76" t="e">
        <f t="shared" ca="1" si="248"/>
        <v>#REF!</v>
      </c>
      <c r="CP85" s="76" t="e">
        <f t="shared" ca="1" si="249"/>
        <v>#REF!</v>
      </c>
      <c r="CQ85" s="76" t="e">
        <f t="shared" ca="1" si="250"/>
        <v>#REF!</v>
      </c>
      <c r="CR85" s="76" t="e">
        <f t="shared" ca="1" si="251"/>
        <v>#REF!</v>
      </c>
      <c r="CS85" s="76" t="e">
        <f t="shared" ca="1" si="252"/>
        <v>#REF!</v>
      </c>
      <c r="CT85" s="76" t="e">
        <f t="shared" ca="1" si="253"/>
        <v>#REF!</v>
      </c>
      <c r="CU85" s="76" t="e">
        <f t="shared" ca="1" si="254"/>
        <v>#REF!</v>
      </c>
      <c r="CV85" s="76" t="e">
        <f t="shared" ca="1" si="255"/>
        <v>#REF!</v>
      </c>
      <c r="CW85" s="76" t="e">
        <f t="shared" ca="1" si="256"/>
        <v>#REF!</v>
      </c>
      <c r="CX85" s="76" t="e">
        <f t="shared" ca="1" si="257"/>
        <v>#REF!</v>
      </c>
      <c r="CY85" s="76" t="e">
        <f t="shared" ca="1" si="258"/>
        <v>#REF!</v>
      </c>
      <c r="CZ85" s="76" t="e">
        <f t="shared" ca="1" si="259"/>
        <v>#REF!</v>
      </c>
      <c r="DA85" s="76" t="e">
        <f t="shared" ca="1" si="260"/>
        <v>#REF!</v>
      </c>
      <c r="DB85" s="76" t="e">
        <f t="shared" ca="1" si="261"/>
        <v>#REF!</v>
      </c>
      <c r="DC85" s="76" t="e">
        <f t="shared" ca="1" si="262"/>
        <v>#REF!</v>
      </c>
      <c r="DD85" s="76" t="e">
        <f t="shared" ca="1" si="263"/>
        <v>#REF!</v>
      </c>
      <c r="DE85" s="76" t="e">
        <f t="shared" ca="1" si="264"/>
        <v>#REF!</v>
      </c>
      <c r="DF85" s="76" t="e">
        <f t="shared" ca="1" si="265"/>
        <v>#REF!</v>
      </c>
      <c r="DG85" s="76" t="e">
        <f t="shared" ca="1" si="266"/>
        <v>#REF!</v>
      </c>
      <c r="DH85" s="76" t="e">
        <f t="shared" ca="1" si="267"/>
        <v>#REF!</v>
      </c>
      <c r="DI85" s="76" t="e">
        <f t="shared" ca="1" si="268"/>
        <v>#REF!</v>
      </c>
      <c r="DJ85" s="76" t="e">
        <f t="shared" ca="1" si="269"/>
        <v>#REF!</v>
      </c>
      <c r="DK85" s="76" t="e">
        <f t="shared" ca="1" si="270"/>
        <v>#REF!</v>
      </c>
      <c r="DL85" s="76" t="e">
        <f t="shared" ca="1" si="271"/>
        <v>#REF!</v>
      </c>
      <c r="DM85" s="76" t="e">
        <f t="shared" ca="1" si="272"/>
        <v>#REF!</v>
      </c>
      <c r="DN85" s="76" t="e">
        <f t="shared" ca="1" si="273"/>
        <v>#REF!</v>
      </c>
      <c r="DO85" s="76" t="e">
        <f t="shared" ca="1" si="274"/>
        <v>#REF!</v>
      </c>
      <c r="DP85" s="76" t="e">
        <f t="shared" ca="1" si="275"/>
        <v>#REF!</v>
      </c>
      <c r="DQ85" s="76" t="e">
        <f t="shared" ca="1" si="276"/>
        <v>#REF!</v>
      </c>
      <c r="DR85" s="76" t="e">
        <f t="shared" ca="1" si="277"/>
        <v>#REF!</v>
      </c>
      <c r="DS85" s="76" t="e">
        <f t="shared" ca="1" si="278"/>
        <v>#REF!</v>
      </c>
      <c r="DT85" s="76" t="e">
        <f t="shared" ca="1" si="279"/>
        <v>#REF!</v>
      </c>
      <c r="DU85" s="76" t="e">
        <f t="shared" ca="1" si="280"/>
        <v>#REF!</v>
      </c>
      <c r="DV85" s="76" t="e">
        <f t="shared" ca="1" si="281"/>
        <v>#REF!</v>
      </c>
      <c r="DW85" s="76" t="e">
        <f t="shared" ca="1" si="282"/>
        <v>#REF!</v>
      </c>
      <c r="DX85" s="76" t="e">
        <f t="shared" ca="1" si="283"/>
        <v>#REF!</v>
      </c>
      <c r="DY85" s="76" t="e">
        <f t="shared" ca="1" si="284"/>
        <v>#REF!</v>
      </c>
      <c r="DZ85" s="76" t="e">
        <f t="shared" ca="1" si="285"/>
        <v>#REF!</v>
      </c>
      <c r="EA85" s="76" t="e">
        <f t="shared" ca="1" si="286"/>
        <v>#REF!</v>
      </c>
      <c r="EB85" s="76" t="e">
        <f t="shared" ca="1" si="287"/>
        <v>#REF!</v>
      </c>
      <c r="EC85" s="76" t="e">
        <f t="shared" ca="1" si="296"/>
        <v>#REF!</v>
      </c>
      <c r="ED85" s="76" t="e">
        <f t="shared" ca="1" si="288"/>
        <v>#REF!</v>
      </c>
      <c r="EE85" s="76" t="e">
        <f t="shared" ca="1" si="289"/>
        <v>#REF!</v>
      </c>
      <c r="EF85" s="76" t="e">
        <f t="shared" ca="1" si="290"/>
        <v>#REF!</v>
      </c>
      <c r="EG85" s="76" t="e">
        <f t="shared" ca="1" si="291"/>
        <v>#REF!</v>
      </c>
      <c r="EH85" s="76" t="e">
        <f t="shared" ca="1" si="292"/>
        <v>#REF!</v>
      </c>
      <c r="EI85" s="76" t="e">
        <f t="shared" ca="1" si="293"/>
        <v>#REF!</v>
      </c>
      <c r="EJ85" s="76" t="e">
        <f t="shared" ca="1" si="294"/>
        <v>#REF!</v>
      </c>
      <c r="EK85" s="76" t="e">
        <f t="shared" ca="1" si="295"/>
        <v>#REF!</v>
      </c>
    </row>
    <row r="86" spans="1:141" hidden="1" x14ac:dyDescent="0.25">
      <c r="A86" s="46" t="str">
        <f>Графики!A6</f>
        <v>У15.02.08 ТехМаш(2014)9 кл., очная</v>
      </c>
      <c r="B86" s="46" t="s">
        <v>323</v>
      </c>
      <c r="C86" s="46" t="s">
        <v>211</v>
      </c>
      <c r="D86" s="64" t="e">
        <f t="shared" ca="1" si="239"/>
        <v>#REF!</v>
      </c>
      <c r="E86" s="46">
        <v>4</v>
      </c>
      <c r="F86" s="72" t="s">
        <v>254</v>
      </c>
      <c r="G86" s="65" t="e">
        <f t="shared" ca="1" si="244"/>
        <v>#REF!</v>
      </c>
      <c r="H86" s="65" t="e">
        <f t="shared" ca="1" si="244"/>
        <v>#REF!</v>
      </c>
      <c r="I86" s="65" t="e">
        <f t="shared" ca="1" si="244"/>
        <v>#REF!</v>
      </c>
      <c r="J86" s="65" t="e">
        <f t="shared" ca="1" si="244"/>
        <v>#REF!</v>
      </c>
      <c r="K86" s="65" t="e">
        <f t="shared" ca="1" si="244"/>
        <v>#REF!</v>
      </c>
      <c r="L86" s="65" t="e">
        <f t="shared" ca="1" si="244"/>
        <v>#REF!</v>
      </c>
      <c r="M86" s="65" t="e">
        <f t="shared" ca="1" si="244"/>
        <v>#REF!</v>
      </c>
      <c r="N86" s="65" t="e">
        <f t="shared" ca="1" si="244"/>
        <v>#REF!</v>
      </c>
      <c r="O86" s="65" t="e">
        <f t="shared" ca="1" si="244"/>
        <v>#REF!</v>
      </c>
      <c r="P86" s="65" t="e">
        <f t="shared" ca="1" si="244"/>
        <v>#REF!</v>
      </c>
      <c r="Q86" s="65" t="e">
        <f t="shared" ca="1" si="244"/>
        <v>#REF!</v>
      </c>
      <c r="R86" s="65" t="e">
        <f t="shared" ca="1" si="244"/>
        <v>#REF!</v>
      </c>
      <c r="S86" s="65" t="e">
        <f t="shared" ca="1" si="244"/>
        <v>#REF!</v>
      </c>
      <c r="T86" s="65" t="e">
        <f t="shared" ca="1" si="244"/>
        <v>#REF!</v>
      </c>
      <c r="U86" s="65" t="e">
        <f t="shared" ca="1" si="244"/>
        <v>#REF!</v>
      </c>
      <c r="V86" s="65" t="e">
        <f t="shared" ca="1" si="244"/>
        <v>#REF!</v>
      </c>
      <c r="W86" s="65" t="e">
        <f t="shared" ca="1" si="242"/>
        <v>#REF!</v>
      </c>
      <c r="X86" s="65" t="e">
        <f t="shared" ca="1" si="242"/>
        <v>#REF!</v>
      </c>
      <c r="Y86" s="65" t="e">
        <f t="shared" ca="1" si="242"/>
        <v>#REF!</v>
      </c>
      <c r="Z86" s="65" t="e">
        <f t="shared" ca="1" si="242"/>
        <v>#REF!</v>
      </c>
      <c r="AA86" s="65" t="e">
        <f t="shared" ca="1" si="242"/>
        <v>#REF!</v>
      </c>
      <c r="AB86" s="65" t="e">
        <f t="shared" ca="1" si="242"/>
        <v>#REF!</v>
      </c>
      <c r="AC86" s="65" t="e">
        <f t="shared" ca="1" si="242"/>
        <v>#REF!</v>
      </c>
      <c r="AD86" s="65" t="e">
        <f t="shared" ca="1" si="242"/>
        <v>#REF!</v>
      </c>
      <c r="AE86" s="65" t="e">
        <f t="shared" ca="1" si="242"/>
        <v>#REF!</v>
      </c>
      <c r="AF86" s="65" t="e">
        <f t="shared" ca="1" si="242"/>
        <v>#REF!</v>
      </c>
      <c r="AG86" s="65" t="e">
        <f t="shared" ca="1" si="242"/>
        <v>#REF!</v>
      </c>
      <c r="AH86" s="65" t="e">
        <f t="shared" ca="1" si="242"/>
        <v>#REF!</v>
      </c>
      <c r="AI86" s="65" t="e">
        <f t="shared" ca="1" si="242"/>
        <v>#REF!</v>
      </c>
      <c r="AJ86" s="65" t="e">
        <f t="shared" ca="1" si="242"/>
        <v>#REF!</v>
      </c>
      <c r="AK86" s="65" t="e">
        <f t="shared" ca="1" si="242"/>
        <v>#REF!</v>
      </c>
      <c r="AL86" s="65" t="e">
        <f t="shared" ca="1" si="243"/>
        <v>#REF!</v>
      </c>
      <c r="AM86" s="65" t="e">
        <f t="shared" ca="1" si="243"/>
        <v>#REF!</v>
      </c>
      <c r="AN86" s="65" t="e">
        <f t="shared" ca="1" si="243"/>
        <v>#REF!</v>
      </c>
      <c r="AO86" s="65" t="e">
        <f t="shared" ca="1" si="243"/>
        <v>#REF!</v>
      </c>
      <c r="AP86" s="65" t="e">
        <f t="shared" ca="1" si="243"/>
        <v>#REF!</v>
      </c>
      <c r="AQ86" s="65" t="e">
        <f t="shared" ca="1" si="243"/>
        <v>#REF!</v>
      </c>
      <c r="AR86" s="65" t="e">
        <f t="shared" ca="1" si="243"/>
        <v>#REF!</v>
      </c>
      <c r="AS86" s="65" t="e">
        <f t="shared" ca="1" si="243"/>
        <v>#REF!</v>
      </c>
      <c r="AT86" s="65" t="e">
        <f t="shared" ca="1" si="243"/>
        <v>#REF!</v>
      </c>
      <c r="AU86" s="65" t="e">
        <f t="shared" ca="1" si="243"/>
        <v>#REF!</v>
      </c>
      <c r="AV86" s="65" t="e">
        <f t="shared" ca="1" si="243"/>
        <v>#REF!</v>
      </c>
      <c r="AW86" s="65" t="e">
        <f t="shared" ca="1" si="243"/>
        <v>#REF!</v>
      </c>
      <c r="AX86" s="65" t="e">
        <f t="shared" ca="1" si="243"/>
        <v>#REF!</v>
      </c>
      <c r="AY86" s="65" t="e">
        <f t="shared" ca="1" si="243"/>
        <v>#REF!</v>
      </c>
      <c r="AZ86" s="65" t="e">
        <f t="shared" ca="1" si="243"/>
        <v>#REF!</v>
      </c>
      <c r="BA86" s="65" t="e">
        <f t="shared" ref="BA86:BO101" ca="1" si="297">OFFSET(INDIRECT(TRIM(REPLACE(_xlfn.FORMULATEXT($A86),1,1," "))),0,($D86-2011+$E86-1)*62+COLUMN()+13)</f>
        <v>#REF!</v>
      </c>
      <c r="BB86" s="65" t="e">
        <f t="shared" ca="1" si="297"/>
        <v>#REF!</v>
      </c>
      <c r="BC86" s="65" t="e">
        <f t="shared" ca="1" si="297"/>
        <v>#REF!</v>
      </c>
      <c r="BD86" s="65" t="e">
        <f t="shared" ca="1" si="297"/>
        <v>#REF!</v>
      </c>
      <c r="BE86" s="65" t="e">
        <f t="shared" ca="1" si="297"/>
        <v>#REF!</v>
      </c>
      <c r="BF86" s="65" t="e">
        <f t="shared" ca="1" si="297"/>
        <v>#REF!</v>
      </c>
      <c r="BG86" s="65" t="e">
        <f t="shared" ca="1" si="297"/>
        <v>#REF!</v>
      </c>
      <c r="BH86" s="65" t="e">
        <f t="shared" ca="1" si="297"/>
        <v>#REF!</v>
      </c>
      <c r="BI86" s="65" t="e">
        <f t="shared" ca="1" si="297"/>
        <v>#REF!</v>
      </c>
      <c r="BJ86" s="65" t="e">
        <f t="shared" ca="1" si="297"/>
        <v>#REF!</v>
      </c>
      <c r="BK86" s="65" t="e">
        <f t="shared" ca="1" si="297"/>
        <v>#REF!</v>
      </c>
      <c r="BL86" s="65" t="e">
        <f t="shared" ca="1" si="297"/>
        <v>#REF!</v>
      </c>
      <c r="BM86" s="65" t="e">
        <f t="shared" ca="1" si="297"/>
        <v>#REF!</v>
      </c>
      <c r="BN86" s="65" t="e">
        <f t="shared" ca="1" si="297"/>
        <v>#REF!</v>
      </c>
      <c r="BO86" s="65" t="e">
        <f t="shared" ca="1" si="297"/>
        <v>#REF!</v>
      </c>
      <c r="BP86" s="89">
        <v>20</v>
      </c>
      <c r="BQ86" s="46">
        <f t="shared" ca="1" si="219"/>
        <v>0</v>
      </c>
      <c r="BR86" s="54">
        <f t="shared" ca="1" si="220"/>
        <v>0</v>
      </c>
      <c r="BS86" s="54">
        <f t="shared" ca="1" si="221"/>
        <v>0</v>
      </c>
      <c r="BT86" s="54">
        <f t="shared" ca="1" si="222"/>
        <v>0</v>
      </c>
      <c r="BU86" s="54">
        <f t="shared" ca="1" si="223"/>
        <v>0</v>
      </c>
      <c r="BV86" s="54">
        <f t="shared" ca="1" si="224"/>
        <v>0</v>
      </c>
      <c r="BW86" s="92">
        <f t="shared" ca="1" si="225"/>
        <v>0</v>
      </c>
      <c r="BX86" s="91">
        <f t="shared" ca="1" si="226"/>
        <v>0</v>
      </c>
      <c r="BY86" s="54">
        <f t="shared" ca="1" si="227"/>
        <v>0</v>
      </c>
      <c r="BZ86" s="54">
        <f t="shared" ca="1" si="228"/>
        <v>0</v>
      </c>
      <c r="CA86" s="54">
        <f t="shared" ca="1" si="229"/>
        <v>0</v>
      </c>
      <c r="CB86" s="54">
        <f t="shared" ca="1" si="230"/>
        <v>0</v>
      </c>
      <c r="CC86" s="54">
        <f t="shared" ca="1" si="231"/>
        <v>0</v>
      </c>
      <c r="CD86" s="93">
        <f t="shared" ca="1" si="232"/>
        <v>0</v>
      </c>
      <c r="CE86" s="91" t="e">
        <f t="shared" ca="1" si="233"/>
        <v>#REF!</v>
      </c>
      <c r="CF86" s="46" t="e">
        <f t="shared" ca="1" si="234"/>
        <v>#REF!</v>
      </c>
      <c r="CG86" s="46" t="e">
        <f t="shared" ca="1" si="240"/>
        <v>#REF!</v>
      </c>
      <c r="CH86" s="46" t="e">
        <f t="shared" ca="1" si="235"/>
        <v>#REF!</v>
      </c>
      <c r="CI86" s="46" t="e">
        <f t="shared" ca="1" si="236"/>
        <v>#REF!</v>
      </c>
      <c r="CJ86" s="46" t="e">
        <f t="shared" ca="1" si="237"/>
        <v>#REF!</v>
      </c>
      <c r="CK86" s="46" t="e">
        <f t="shared" ca="1" si="238"/>
        <v>#REF!</v>
      </c>
      <c r="CL86" s="88" t="e">
        <f t="shared" ca="1" si="245"/>
        <v>#REF!</v>
      </c>
      <c r="CM86" s="76" t="e">
        <f t="shared" ca="1" si="246"/>
        <v>#REF!</v>
      </c>
      <c r="CN86" s="76" t="e">
        <f t="shared" ca="1" si="247"/>
        <v>#REF!</v>
      </c>
      <c r="CO86" s="76" t="e">
        <f t="shared" ca="1" si="248"/>
        <v>#REF!</v>
      </c>
      <c r="CP86" s="76" t="e">
        <f t="shared" ca="1" si="249"/>
        <v>#REF!</v>
      </c>
      <c r="CQ86" s="76" t="e">
        <f t="shared" ca="1" si="250"/>
        <v>#REF!</v>
      </c>
      <c r="CR86" s="76" t="e">
        <f t="shared" ca="1" si="251"/>
        <v>#REF!</v>
      </c>
      <c r="CS86" s="76" t="e">
        <f t="shared" ca="1" si="252"/>
        <v>#REF!</v>
      </c>
      <c r="CT86" s="76" t="e">
        <f t="shared" ca="1" si="253"/>
        <v>#REF!</v>
      </c>
      <c r="CU86" s="76" t="e">
        <f t="shared" ca="1" si="254"/>
        <v>#REF!</v>
      </c>
      <c r="CV86" s="76" t="e">
        <f t="shared" ca="1" si="255"/>
        <v>#REF!</v>
      </c>
      <c r="CW86" s="76" t="e">
        <f t="shared" ca="1" si="256"/>
        <v>#REF!</v>
      </c>
      <c r="CX86" s="76" t="e">
        <f t="shared" ca="1" si="257"/>
        <v>#REF!</v>
      </c>
      <c r="CY86" s="76" t="e">
        <f t="shared" ca="1" si="258"/>
        <v>#REF!</v>
      </c>
      <c r="CZ86" s="76" t="e">
        <f t="shared" ca="1" si="259"/>
        <v>#REF!</v>
      </c>
      <c r="DA86" s="76" t="e">
        <f t="shared" ca="1" si="260"/>
        <v>#REF!</v>
      </c>
      <c r="DB86" s="76" t="e">
        <f t="shared" ca="1" si="261"/>
        <v>#REF!</v>
      </c>
      <c r="DC86" s="76" t="e">
        <f t="shared" ca="1" si="262"/>
        <v>#REF!</v>
      </c>
      <c r="DD86" s="76" t="e">
        <f t="shared" ca="1" si="263"/>
        <v>#REF!</v>
      </c>
      <c r="DE86" s="76" t="e">
        <f t="shared" ca="1" si="264"/>
        <v>#REF!</v>
      </c>
      <c r="DF86" s="76" t="e">
        <f t="shared" ca="1" si="265"/>
        <v>#REF!</v>
      </c>
      <c r="DG86" s="76" t="e">
        <f t="shared" ca="1" si="266"/>
        <v>#REF!</v>
      </c>
      <c r="DH86" s="76" t="e">
        <f t="shared" ca="1" si="267"/>
        <v>#REF!</v>
      </c>
      <c r="DI86" s="76" t="e">
        <f t="shared" ca="1" si="268"/>
        <v>#REF!</v>
      </c>
      <c r="DJ86" s="76" t="e">
        <f t="shared" ca="1" si="269"/>
        <v>#REF!</v>
      </c>
      <c r="DK86" s="76" t="e">
        <f t="shared" ca="1" si="270"/>
        <v>#REF!</v>
      </c>
      <c r="DL86" s="76" t="e">
        <f t="shared" ca="1" si="271"/>
        <v>#REF!</v>
      </c>
      <c r="DM86" s="76" t="e">
        <f t="shared" ca="1" si="272"/>
        <v>#REF!</v>
      </c>
      <c r="DN86" s="76" t="e">
        <f t="shared" ca="1" si="273"/>
        <v>#REF!</v>
      </c>
      <c r="DO86" s="76" t="e">
        <f t="shared" ca="1" si="274"/>
        <v>#REF!</v>
      </c>
      <c r="DP86" s="76" t="e">
        <f t="shared" ca="1" si="275"/>
        <v>#REF!</v>
      </c>
      <c r="DQ86" s="76" t="e">
        <f t="shared" ca="1" si="276"/>
        <v>#REF!</v>
      </c>
      <c r="DR86" s="76" t="e">
        <f t="shared" ca="1" si="277"/>
        <v>#REF!</v>
      </c>
      <c r="DS86" s="76" t="e">
        <f t="shared" ca="1" si="278"/>
        <v>#REF!</v>
      </c>
      <c r="DT86" s="76" t="e">
        <f t="shared" ca="1" si="279"/>
        <v>#REF!</v>
      </c>
      <c r="DU86" s="76" t="e">
        <f t="shared" ca="1" si="280"/>
        <v>#REF!</v>
      </c>
      <c r="DV86" s="76" t="e">
        <f t="shared" ca="1" si="281"/>
        <v>#REF!</v>
      </c>
      <c r="DW86" s="76" t="e">
        <f t="shared" ca="1" si="282"/>
        <v>#REF!</v>
      </c>
      <c r="DX86" s="76" t="e">
        <f t="shared" ca="1" si="283"/>
        <v>#REF!</v>
      </c>
      <c r="DY86" s="76" t="e">
        <f t="shared" ca="1" si="284"/>
        <v>#REF!</v>
      </c>
      <c r="DZ86" s="76" t="e">
        <f t="shared" ca="1" si="285"/>
        <v>#REF!</v>
      </c>
      <c r="EA86" s="76" t="e">
        <f t="shared" ca="1" si="286"/>
        <v>#REF!</v>
      </c>
      <c r="EB86" s="76" t="e">
        <f t="shared" ca="1" si="287"/>
        <v>#REF!</v>
      </c>
      <c r="EC86" s="76" t="e">
        <f t="shared" ca="1" si="296"/>
        <v>#REF!</v>
      </c>
      <c r="ED86" s="76" t="e">
        <f t="shared" ca="1" si="288"/>
        <v>#REF!</v>
      </c>
      <c r="EE86" s="76" t="e">
        <f t="shared" ca="1" si="289"/>
        <v>#REF!</v>
      </c>
      <c r="EF86" s="76" t="e">
        <f t="shared" ca="1" si="290"/>
        <v>#REF!</v>
      </c>
      <c r="EG86" s="76" t="e">
        <f t="shared" ca="1" si="291"/>
        <v>#REF!</v>
      </c>
      <c r="EH86" s="76" t="e">
        <f t="shared" ca="1" si="292"/>
        <v>#REF!</v>
      </c>
      <c r="EI86" s="76" t="e">
        <f t="shared" ca="1" si="293"/>
        <v>#REF!</v>
      </c>
      <c r="EJ86" s="76" t="e">
        <f t="shared" ca="1" si="294"/>
        <v>#REF!</v>
      </c>
      <c r="EK86" s="76" t="e">
        <f t="shared" ca="1" si="295"/>
        <v>#REF!</v>
      </c>
    </row>
    <row r="87" spans="1:141" hidden="1" x14ac:dyDescent="0.25">
      <c r="A87" s="46" t="str">
        <f>Графики!A9</f>
        <v>Б12.02.03 Радиоэлектр.ПУ(2014)9 кл., очная</v>
      </c>
      <c r="B87" s="46" t="s">
        <v>321</v>
      </c>
      <c r="C87" s="46" t="s">
        <v>211</v>
      </c>
      <c r="D87" s="64" t="e">
        <f t="shared" ca="1" si="239"/>
        <v>#REF!</v>
      </c>
      <c r="E87" s="46">
        <v>4</v>
      </c>
      <c r="F87" s="72" t="s">
        <v>236</v>
      </c>
      <c r="G87" s="65" t="e">
        <f t="shared" ca="1" si="244"/>
        <v>#REF!</v>
      </c>
      <c r="H87" s="65" t="e">
        <f t="shared" ca="1" si="244"/>
        <v>#REF!</v>
      </c>
      <c r="I87" s="65" t="e">
        <f t="shared" ca="1" si="244"/>
        <v>#REF!</v>
      </c>
      <c r="J87" s="65" t="e">
        <f t="shared" ca="1" si="244"/>
        <v>#REF!</v>
      </c>
      <c r="K87" s="65" t="e">
        <f t="shared" ca="1" si="244"/>
        <v>#REF!</v>
      </c>
      <c r="L87" s="65" t="e">
        <f t="shared" ca="1" si="244"/>
        <v>#REF!</v>
      </c>
      <c r="M87" s="65" t="e">
        <f t="shared" ca="1" si="244"/>
        <v>#REF!</v>
      </c>
      <c r="N87" s="65" t="e">
        <f t="shared" ca="1" si="244"/>
        <v>#REF!</v>
      </c>
      <c r="O87" s="65" t="e">
        <f t="shared" ca="1" si="244"/>
        <v>#REF!</v>
      </c>
      <c r="P87" s="65" t="e">
        <f t="shared" ca="1" si="244"/>
        <v>#REF!</v>
      </c>
      <c r="Q87" s="65" t="e">
        <f t="shared" ca="1" si="244"/>
        <v>#REF!</v>
      </c>
      <c r="R87" s="65" t="e">
        <f t="shared" ca="1" si="244"/>
        <v>#REF!</v>
      </c>
      <c r="S87" s="65" t="e">
        <f t="shared" ca="1" si="244"/>
        <v>#REF!</v>
      </c>
      <c r="T87" s="65" t="e">
        <f t="shared" ca="1" si="244"/>
        <v>#REF!</v>
      </c>
      <c r="U87" s="65" t="e">
        <f t="shared" ca="1" si="244"/>
        <v>#REF!</v>
      </c>
      <c r="V87" s="65" t="e">
        <f t="shared" ref="V87:AK102" ca="1" si="298">OFFSET(INDIRECT(TRIM(REPLACE(_xlfn.FORMULATEXT($A87),1,1," "))),0,($D87-2011+$E87-1)*62+COLUMN()+13)</f>
        <v>#REF!</v>
      </c>
      <c r="W87" s="65" t="e">
        <f t="shared" ca="1" si="298"/>
        <v>#REF!</v>
      </c>
      <c r="X87" s="65" t="e">
        <f t="shared" ca="1" si="298"/>
        <v>#REF!</v>
      </c>
      <c r="Y87" s="65" t="e">
        <f t="shared" ca="1" si="298"/>
        <v>#REF!</v>
      </c>
      <c r="Z87" s="65" t="e">
        <f t="shared" ca="1" si="298"/>
        <v>#REF!</v>
      </c>
      <c r="AA87" s="65" t="e">
        <f t="shared" ca="1" si="298"/>
        <v>#REF!</v>
      </c>
      <c r="AB87" s="65" t="e">
        <f t="shared" ca="1" si="298"/>
        <v>#REF!</v>
      </c>
      <c r="AC87" s="65" t="e">
        <f t="shared" ca="1" si="298"/>
        <v>#REF!</v>
      </c>
      <c r="AD87" s="65" t="e">
        <f t="shared" ca="1" si="298"/>
        <v>#REF!</v>
      </c>
      <c r="AE87" s="65" t="e">
        <f t="shared" ca="1" si="298"/>
        <v>#REF!</v>
      </c>
      <c r="AF87" s="65" t="e">
        <f t="shared" ca="1" si="298"/>
        <v>#REF!</v>
      </c>
      <c r="AG87" s="65" t="e">
        <f t="shared" ca="1" si="298"/>
        <v>#REF!</v>
      </c>
      <c r="AH87" s="65" t="e">
        <f t="shared" ca="1" si="298"/>
        <v>#REF!</v>
      </c>
      <c r="AI87" s="65" t="e">
        <f t="shared" ca="1" si="298"/>
        <v>#REF!</v>
      </c>
      <c r="AJ87" s="65" t="e">
        <f t="shared" ca="1" si="298"/>
        <v>#REF!</v>
      </c>
      <c r="AK87" s="65" t="e">
        <f t="shared" ca="1" si="298"/>
        <v>#REF!</v>
      </c>
      <c r="AL87" s="65" t="e">
        <f t="shared" ref="AL87:BA102" ca="1" si="299">OFFSET(INDIRECT(TRIM(REPLACE(_xlfn.FORMULATEXT($A87),1,1," "))),0,($D87-2011+$E87-1)*62+COLUMN()+13)</f>
        <v>#REF!</v>
      </c>
      <c r="AM87" s="65" t="e">
        <f t="shared" ca="1" si="299"/>
        <v>#REF!</v>
      </c>
      <c r="AN87" s="65" t="e">
        <f t="shared" ca="1" si="299"/>
        <v>#REF!</v>
      </c>
      <c r="AO87" s="65" t="e">
        <f t="shared" ca="1" si="299"/>
        <v>#REF!</v>
      </c>
      <c r="AP87" s="65" t="e">
        <f t="shared" ca="1" si="299"/>
        <v>#REF!</v>
      </c>
      <c r="AQ87" s="65" t="e">
        <f t="shared" ca="1" si="299"/>
        <v>#REF!</v>
      </c>
      <c r="AR87" s="65" t="e">
        <f t="shared" ca="1" si="299"/>
        <v>#REF!</v>
      </c>
      <c r="AS87" s="65" t="e">
        <f t="shared" ca="1" si="299"/>
        <v>#REF!</v>
      </c>
      <c r="AT87" s="65" t="e">
        <f t="shared" ca="1" si="299"/>
        <v>#REF!</v>
      </c>
      <c r="AU87" s="65" t="e">
        <f t="shared" ca="1" si="299"/>
        <v>#REF!</v>
      </c>
      <c r="AV87" s="65" t="e">
        <f t="shared" ca="1" si="299"/>
        <v>#REF!</v>
      </c>
      <c r="AW87" s="65" t="e">
        <f t="shared" ca="1" si="299"/>
        <v>#REF!</v>
      </c>
      <c r="AX87" s="65" t="e">
        <f t="shared" ca="1" si="299"/>
        <v>#REF!</v>
      </c>
      <c r="AY87" s="65" t="e">
        <f t="shared" ca="1" si="299"/>
        <v>#REF!</v>
      </c>
      <c r="AZ87" s="65" t="e">
        <f t="shared" ca="1" si="299"/>
        <v>#REF!</v>
      </c>
      <c r="BA87" s="65" t="e">
        <f t="shared" ca="1" si="299"/>
        <v>#REF!</v>
      </c>
      <c r="BB87" s="65" t="e">
        <f t="shared" ca="1" si="297"/>
        <v>#REF!</v>
      </c>
      <c r="BC87" s="65" t="e">
        <f t="shared" ca="1" si="297"/>
        <v>#REF!</v>
      </c>
      <c r="BD87" s="65" t="e">
        <f t="shared" ca="1" si="297"/>
        <v>#REF!</v>
      </c>
      <c r="BE87" s="65" t="e">
        <f t="shared" ca="1" si="297"/>
        <v>#REF!</v>
      </c>
      <c r="BF87" s="65" t="e">
        <f t="shared" ca="1" si="297"/>
        <v>#REF!</v>
      </c>
      <c r="BG87" s="65" t="e">
        <f t="shared" ca="1" si="297"/>
        <v>#REF!</v>
      </c>
      <c r="BH87" s="65" t="e">
        <f t="shared" ca="1" si="297"/>
        <v>#REF!</v>
      </c>
      <c r="BI87" s="65" t="e">
        <f t="shared" ca="1" si="297"/>
        <v>#REF!</v>
      </c>
      <c r="BJ87" s="65" t="e">
        <f t="shared" ca="1" si="297"/>
        <v>#REF!</v>
      </c>
      <c r="BK87" s="65" t="e">
        <f t="shared" ca="1" si="297"/>
        <v>#REF!</v>
      </c>
      <c r="BL87" s="65" t="e">
        <f t="shared" ca="1" si="297"/>
        <v>#REF!</v>
      </c>
      <c r="BM87" s="65" t="e">
        <f t="shared" ca="1" si="297"/>
        <v>#REF!</v>
      </c>
      <c r="BN87" s="65" t="e">
        <f t="shared" ca="1" si="297"/>
        <v>#REF!</v>
      </c>
      <c r="BO87" s="65" t="e">
        <f t="shared" ca="1" si="297"/>
        <v>#REF!</v>
      </c>
      <c r="BP87" s="89">
        <v>34</v>
      </c>
      <c r="BQ87" s="46">
        <f t="shared" ca="1" si="219"/>
        <v>0</v>
      </c>
      <c r="BR87" s="54">
        <f t="shared" ca="1" si="220"/>
        <v>0</v>
      </c>
      <c r="BS87" s="54">
        <f t="shared" ca="1" si="221"/>
        <v>0</v>
      </c>
      <c r="BT87" s="54">
        <f t="shared" ca="1" si="222"/>
        <v>0</v>
      </c>
      <c r="BU87" s="54">
        <f t="shared" ca="1" si="223"/>
        <v>0</v>
      </c>
      <c r="BV87" s="54">
        <f t="shared" ca="1" si="224"/>
        <v>0</v>
      </c>
      <c r="BW87" s="92">
        <f t="shared" ca="1" si="225"/>
        <v>0</v>
      </c>
      <c r="BX87" s="91">
        <f t="shared" ca="1" si="226"/>
        <v>0</v>
      </c>
      <c r="BY87" s="54">
        <f t="shared" ca="1" si="227"/>
        <v>0</v>
      </c>
      <c r="BZ87" s="54">
        <f t="shared" ca="1" si="228"/>
        <v>0</v>
      </c>
      <c r="CA87" s="54">
        <f t="shared" ca="1" si="229"/>
        <v>0</v>
      </c>
      <c r="CB87" s="54">
        <f t="shared" ca="1" si="230"/>
        <v>0</v>
      </c>
      <c r="CC87" s="54">
        <f t="shared" ca="1" si="231"/>
        <v>0</v>
      </c>
      <c r="CD87" s="93">
        <f t="shared" ca="1" si="232"/>
        <v>0</v>
      </c>
      <c r="CE87" s="91" t="e">
        <f t="shared" ca="1" si="233"/>
        <v>#REF!</v>
      </c>
      <c r="CF87" s="46" t="e">
        <f t="shared" ca="1" si="234"/>
        <v>#REF!</v>
      </c>
      <c r="CG87" s="46" t="e">
        <f t="shared" ca="1" si="240"/>
        <v>#REF!</v>
      </c>
      <c r="CH87" s="46" t="e">
        <f t="shared" ca="1" si="235"/>
        <v>#REF!</v>
      </c>
      <c r="CI87" s="46" t="e">
        <f t="shared" ca="1" si="236"/>
        <v>#REF!</v>
      </c>
      <c r="CJ87" s="46" t="e">
        <f t="shared" ca="1" si="237"/>
        <v>#REF!</v>
      </c>
      <c r="CK87" s="46" t="e">
        <f t="shared" ca="1" si="238"/>
        <v>#REF!</v>
      </c>
      <c r="CL87" s="88" t="e">
        <f t="shared" ca="1" si="245"/>
        <v>#REF!</v>
      </c>
      <c r="CM87" s="76" t="e">
        <f t="shared" ca="1" si="246"/>
        <v>#REF!</v>
      </c>
      <c r="CN87" s="76" t="e">
        <f t="shared" ca="1" si="247"/>
        <v>#REF!</v>
      </c>
      <c r="CO87" s="76" t="e">
        <f t="shared" ca="1" si="248"/>
        <v>#REF!</v>
      </c>
      <c r="CP87" s="76" t="e">
        <f t="shared" ca="1" si="249"/>
        <v>#REF!</v>
      </c>
      <c r="CQ87" s="76" t="e">
        <f t="shared" ca="1" si="250"/>
        <v>#REF!</v>
      </c>
      <c r="CR87" s="76" t="e">
        <f t="shared" ca="1" si="251"/>
        <v>#REF!</v>
      </c>
      <c r="CS87" s="76" t="e">
        <f t="shared" ca="1" si="252"/>
        <v>#REF!</v>
      </c>
      <c r="CT87" s="76" t="e">
        <f t="shared" ca="1" si="253"/>
        <v>#REF!</v>
      </c>
      <c r="CU87" s="76" t="e">
        <f t="shared" ca="1" si="254"/>
        <v>#REF!</v>
      </c>
      <c r="CV87" s="76" t="e">
        <f t="shared" ca="1" si="255"/>
        <v>#REF!</v>
      </c>
      <c r="CW87" s="76" t="e">
        <f t="shared" ca="1" si="256"/>
        <v>#REF!</v>
      </c>
      <c r="CX87" s="76" t="e">
        <f t="shared" ca="1" si="257"/>
        <v>#REF!</v>
      </c>
      <c r="CY87" s="76" t="e">
        <f t="shared" ca="1" si="258"/>
        <v>#REF!</v>
      </c>
      <c r="CZ87" s="76" t="e">
        <f t="shared" ca="1" si="259"/>
        <v>#REF!</v>
      </c>
      <c r="DA87" s="76" t="e">
        <f t="shared" ca="1" si="260"/>
        <v>#REF!</v>
      </c>
      <c r="DB87" s="76" t="e">
        <f t="shared" ca="1" si="261"/>
        <v>#REF!</v>
      </c>
      <c r="DC87" s="76" t="e">
        <f t="shared" ca="1" si="262"/>
        <v>#REF!</v>
      </c>
      <c r="DD87" s="76" t="e">
        <f t="shared" ca="1" si="263"/>
        <v>#REF!</v>
      </c>
      <c r="DE87" s="76" t="e">
        <f t="shared" ca="1" si="264"/>
        <v>#REF!</v>
      </c>
      <c r="DF87" s="76" t="e">
        <f t="shared" ca="1" si="265"/>
        <v>#REF!</v>
      </c>
      <c r="DG87" s="76" t="e">
        <f t="shared" ca="1" si="266"/>
        <v>#REF!</v>
      </c>
      <c r="DH87" s="76" t="e">
        <f t="shared" ca="1" si="267"/>
        <v>#REF!</v>
      </c>
      <c r="DI87" s="76" t="e">
        <f t="shared" ca="1" si="268"/>
        <v>#REF!</v>
      </c>
      <c r="DJ87" s="76" t="e">
        <f t="shared" ca="1" si="269"/>
        <v>#REF!</v>
      </c>
      <c r="DK87" s="76" t="e">
        <f t="shared" ca="1" si="270"/>
        <v>#REF!</v>
      </c>
      <c r="DL87" s="76" t="e">
        <f t="shared" ca="1" si="271"/>
        <v>#REF!</v>
      </c>
      <c r="DM87" s="76" t="e">
        <f t="shared" ca="1" si="272"/>
        <v>#REF!</v>
      </c>
      <c r="DN87" s="76" t="e">
        <f t="shared" ca="1" si="273"/>
        <v>#REF!</v>
      </c>
      <c r="DO87" s="76" t="e">
        <f t="shared" ca="1" si="274"/>
        <v>#REF!</v>
      </c>
      <c r="DP87" s="76" t="e">
        <f t="shared" ca="1" si="275"/>
        <v>#REF!</v>
      </c>
      <c r="DQ87" s="76" t="e">
        <f t="shared" ca="1" si="276"/>
        <v>#REF!</v>
      </c>
      <c r="DR87" s="76" t="e">
        <f t="shared" ca="1" si="277"/>
        <v>#REF!</v>
      </c>
      <c r="DS87" s="76" t="e">
        <f t="shared" ca="1" si="278"/>
        <v>#REF!</v>
      </c>
      <c r="DT87" s="76" t="e">
        <f t="shared" ca="1" si="279"/>
        <v>#REF!</v>
      </c>
      <c r="DU87" s="76" t="e">
        <f t="shared" ca="1" si="280"/>
        <v>#REF!</v>
      </c>
      <c r="DV87" s="76" t="e">
        <f t="shared" ca="1" si="281"/>
        <v>#REF!</v>
      </c>
      <c r="DW87" s="76" t="e">
        <f t="shared" ca="1" si="282"/>
        <v>#REF!</v>
      </c>
      <c r="DX87" s="76" t="e">
        <f t="shared" ca="1" si="283"/>
        <v>#REF!</v>
      </c>
      <c r="DY87" s="76" t="e">
        <f t="shared" ca="1" si="284"/>
        <v>#REF!</v>
      </c>
      <c r="DZ87" s="76" t="e">
        <f t="shared" ca="1" si="285"/>
        <v>#REF!</v>
      </c>
      <c r="EA87" s="76" t="e">
        <f t="shared" ca="1" si="286"/>
        <v>#REF!</v>
      </c>
      <c r="EB87" s="76" t="e">
        <f t="shared" ca="1" si="287"/>
        <v>#REF!</v>
      </c>
      <c r="EC87" s="76" t="e">
        <f t="shared" ca="1" si="296"/>
        <v>#REF!</v>
      </c>
      <c r="ED87" s="76" t="e">
        <f t="shared" ca="1" si="288"/>
        <v>#REF!</v>
      </c>
      <c r="EE87" s="76" t="e">
        <f t="shared" ca="1" si="289"/>
        <v>#REF!</v>
      </c>
      <c r="EF87" s="76" t="e">
        <f t="shared" ca="1" si="290"/>
        <v>#REF!</v>
      </c>
      <c r="EG87" s="76" t="e">
        <f t="shared" ca="1" si="291"/>
        <v>#REF!</v>
      </c>
      <c r="EH87" s="76" t="e">
        <f t="shared" ca="1" si="292"/>
        <v>#REF!</v>
      </c>
      <c r="EI87" s="76" t="e">
        <f t="shared" ca="1" si="293"/>
        <v>#REF!</v>
      </c>
      <c r="EJ87" s="76" t="e">
        <f t="shared" ca="1" si="294"/>
        <v>#REF!</v>
      </c>
      <c r="EK87" s="76" t="e">
        <f t="shared" ca="1" si="295"/>
        <v>#REF!</v>
      </c>
    </row>
    <row r="88" spans="1:141" hidden="1" x14ac:dyDescent="0.25">
      <c r="A88" s="46" t="str">
        <f>Графики!A9</f>
        <v>Б12.02.03 Радиоэлектр.ПУ(2014)9 кл., очная</v>
      </c>
      <c r="B88" s="46" t="s">
        <v>321</v>
      </c>
      <c r="C88" s="46" t="s">
        <v>211</v>
      </c>
      <c r="D88" s="64" t="e">
        <f t="shared" ca="1" si="239"/>
        <v>#REF!</v>
      </c>
      <c r="E88" s="46">
        <v>4</v>
      </c>
      <c r="F88" s="72" t="s">
        <v>240</v>
      </c>
      <c r="G88" s="65" t="e">
        <f t="shared" ref="G88:V103" ca="1" si="300">OFFSET(INDIRECT(TRIM(REPLACE(_xlfn.FORMULATEXT($A88),1,1," "))),0,($D88-2011+$E88-1)*62+COLUMN()+13)</f>
        <v>#REF!</v>
      </c>
      <c r="H88" s="65" t="e">
        <f t="shared" ca="1" si="300"/>
        <v>#REF!</v>
      </c>
      <c r="I88" s="65" t="e">
        <f t="shared" ca="1" si="300"/>
        <v>#REF!</v>
      </c>
      <c r="J88" s="65" t="e">
        <f t="shared" ca="1" si="300"/>
        <v>#REF!</v>
      </c>
      <c r="K88" s="65" t="e">
        <f t="shared" ca="1" si="300"/>
        <v>#REF!</v>
      </c>
      <c r="L88" s="65" t="e">
        <f t="shared" ca="1" si="300"/>
        <v>#REF!</v>
      </c>
      <c r="M88" s="65" t="e">
        <f t="shared" ca="1" si="300"/>
        <v>#REF!</v>
      </c>
      <c r="N88" s="65" t="e">
        <f t="shared" ca="1" si="300"/>
        <v>#REF!</v>
      </c>
      <c r="O88" s="65" t="e">
        <f t="shared" ca="1" si="300"/>
        <v>#REF!</v>
      </c>
      <c r="P88" s="65" t="e">
        <f t="shared" ca="1" si="300"/>
        <v>#REF!</v>
      </c>
      <c r="Q88" s="65" t="e">
        <f t="shared" ca="1" si="300"/>
        <v>#REF!</v>
      </c>
      <c r="R88" s="65" t="e">
        <f t="shared" ca="1" si="300"/>
        <v>#REF!</v>
      </c>
      <c r="S88" s="65" t="e">
        <f t="shared" ca="1" si="300"/>
        <v>#REF!</v>
      </c>
      <c r="T88" s="65" t="e">
        <f t="shared" ca="1" si="300"/>
        <v>#REF!</v>
      </c>
      <c r="U88" s="65" t="e">
        <f t="shared" ca="1" si="300"/>
        <v>#REF!</v>
      </c>
      <c r="V88" s="65" t="e">
        <f t="shared" ca="1" si="300"/>
        <v>#REF!</v>
      </c>
      <c r="W88" s="65" t="e">
        <f t="shared" ca="1" si="298"/>
        <v>#REF!</v>
      </c>
      <c r="X88" s="65" t="e">
        <f t="shared" ca="1" si="298"/>
        <v>#REF!</v>
      </c>
      <c r="Y88" s="65" t="e">
        <f t="shared" ca="1" si="298"/>
        <v>#REF!</v>
      </c>
      <c r="Z88" s="65" t="e">
        <f t="shared" ca="1" si="298"/>
        <v>#REF!</v>
      </c>
      <c r="AA88" s="65" t="e">
        <f t="shared" ca="1" si="298"/>
        <v>#REF!</v>
      </c>
      <c r="AB88" s="65" t="e">
        <f t="shared" ca="1" si="298"/>
        <v>#REF!</v>
      </c>
      <c r="AC88" s="65" t="e">
        <f t="shared" ca="1" si="298"/>
        <v>#REF!</v>
      </c>
      <c r="AD88" s="65" t="e">
        <f t="shared" ca="1" si="298"/>
        <v>#REF!</v>
      </c>
      <c r="AE88" s="65" t="e">
        <f t="shared" ca="1" si="298"/>
        <v>#REF!</v>
      </c>
      <c r="AF88" s="65" t="e">
        <f t="shared" ca="1" si="298"/>
        <v>#REF!</v>
      </c>
      <c r="AG88" s="65" t="e">
        <f t="shared" ca="1" si="298"/>
        <v>#REF!</v>
      </c>
      <c r="AH88" s="65" t="e">
        <f t="shared" ca="1" si="298"/>
        <v>#REF!</v>
      </c>
      <c r="AI88" s="65" t="e">
        <f t="shared" ca="1" si="298"/>
        <v>#REF!</v>
      </c>
      <c r="AJ88" s="65" t="e">
        <f t="shared" ca="1" si="298"/>
        <v>#REF!</v>
      </c>
      <c r="AK88" s="65" t="e">
        <f t="shared" ca="1" si="298"/>
        <v>#REF!</v>
      </c>
      <c r="AL88" s="65" t="e">
        <f t="shared" ca="1" si="299"/>
        <v>#REF!</v>
      </c>
      <c r="AM88" s="65" t="e">
        <f t="shared" ca="1" si="299"/>
        <v>#REF!</v>
      </c>
      <c r="AN88" s="65" t="e">
        <f t="shared" ca="1" si="299"/>
        <v>#REF!</v>
      </c>
      <c r="AO88" s="65" t="e">
        <f t="shared" ca="1" si="299"/>
        <v>#REF!</v>
      </c>
      <c r="AP88" s="65" t="e">
        <f t="shared" ca="1" si="299"/>
        <v>#REF!</v>
      </c>
      <c r="AQ88" s="65" t="e">
        <f t="shared" ca="1" si="299"/>
        <v>#REF!</v>
      </c>
      <c r="AR88" s="65" t="e">
        <f t="shared" ca="1" si="299"/>
        <v>#REF!</v>
      </c>
      <c r="AS88" s="65" t="e">
        <f t="shared" ca="1" si="299"/>
        <v>#REF!</v>
      </c>
      <c r="AT88" s="65" t="e">
        <f t="shared" ca="1" si="299"/>
        <v>#REF!</v>
      </c>
      <c r="AU88" s="65" t="e">
        <f t="shared" ca="1" si="299"/>
        <v>#REF!</v>
      </c>
      <c r="AV88" s="65" t="e">
        <f t="shared" ca="1" si="299"/>
        <v>#REF!</v>
      </c>
      <c r="AW88" s="65" t="e">
        <f t="shared" ca="1" si="299"/>
        <v>#REF!</v>
      </c>
      <c r="AX88" s="65" t="e">
        <f t="shared" ca="1" si="299"/>
        <v>#REF!</v>
      </c>
      <c r="AY88" s="65" t="e">
        <f t="shared" ca="1" si="299"/>
        <v>#REF!</v>
      </c>
      <c r="AZ88" s="65" t="e">
        <f t="shared" ca="1" si="299"/>
        <v>#REF!</v>
      </c>
      <c r="BA88" s="65" t="e">
        <f t="shared" ca="1" si="299"/>
        <v>#REF!</v>
      </c>
      <c r="BB88" s="65" t="e">
        <f t="shared" ca="1" si="297"/>
        <v>#REF!</v>
      </c>
      <c r="BC88" s="65" t="e">
        <f t="shared" ca="1" si="297"/>
        <v>#REF!</v>
      </c>
      <c r="BD88" s="65" t="e">
        <f t="shared" ca="1" si="297"/>
        <v>#REF!</v>
      </c>
      <c r="BE88" s="65" t="e">
        <f t="shared" ca="1" si="297"/>
        <v>#REF!</v>
      </c>
      <c r="BF88" s="65" t="e">
        <f t="shared" ca="1" si="297"/>
        <v>#REF!</v>
      </c>
      <c r="BG88" s="65" t="e">
        <f t="shared" ca="1" si="297"/>
        <v>#REF!</v>
      </c>
      <c r="BH88" s="65" t="e">
        <f t="shared" ca="1" si="297"/>
        <v>#REF!</v>
      </c>
      <c r="BI88" s="65" t="e">
        <f t="shared" ca="1" si="297"/>
        <v>#REF!</v>
      </c>
      <c r="BJ88" s="65" t="e">
        <f t="shared" ca="1" si="297"/>
        <v>#REF!</v>
      </c>
      <c r="BK88" s="65" t="e">
        <f t="shared" ca="1" si="297"/>
        <v>#REF!</v>
      </c>
      <c r="BL88" s="65" t="e">
        <f t="shared" ca="1" si="297"/>
        <v>#REF!</v>
      </c>
      <c r="BM88" s="65" t="e">
        <f t="shared" ca="1" si="297"/>
        <v>#REF!</v>
      </c>
      <c r="BN88" s="65" t="e">
        <f t="shared" ca="1" si="297"/>
        <v>#REF!</v>
      </c>
      <c r="BO88" s="65" t="e">
        <f t="shared" ca="1" si="297"/>
        <v>#REF!</v>
      </c>
      <c r="BP88" s="89">
        <v>34</v>
      </c>
      <c r="BQ88" s="46">
        <f t="shared" ca="1" si="219"/>
        <v>0</v>
      </c>
      <c r="BR88" s="54">
        <f t="shared" ca="1" si="220"/>
        <v>0</v>
      </c>
      <c r="BS88" s="54">
        <f t="shared" ca="1" si="221"/>
        <v>0</v>
      </c>
      <c r="BT88" s="54">
        <f t="shared" ca="1" si="222"/>
        <v>0</v>
      </c>
      <c r="BU88" s="54">
        <f t="shared" ca="1" si="223"/>
        <v>0</v>
      </c>
      <c r="BV88" s="54">
        <f t="shared" ca="1" si="224"/>
        <v>0</v>
      </c>
      <c r="BW88" s="92">
        <f t="shared" ca="1" si="225"/>
        <v>0</v>
      </c>
      <c r="BX88" s="91">
        <f t="shared" ca="1" si="226"/>
        <v>0</v>
      </c>
      <c r="BY88" s="54">
        <f t="shared" ca="1" si="227"/>
        <v>0</v>
      </c>
      <c r="BZ88" s="54">
        <f t="shared" ca="1" si="228"/>
        <v>0</v>
      </c>
      <c r="CA88" s="54">
        <f t="shared" ca="1" si="229"/>
        <v>0</v>
      </c>
      <c r="CB88" s="54">
        <f t="shared" ca="1" si="230"/>
        <v>0</v>
      </c>
      <c r="CC88" s="54">
        <f t="shared" ca="1" si="231"/>
        <v>0</v>
      </c>
      <c r="CD88" s="93">
        <f t="shared" ca="1" si="232"/>
        <v>0</v>
      </c>
      <c r="CE88" s="91" t="e">
        <f t="shared" ca="1" si="233"/>
        <v>#REF!</v>
      </c>
      <c r="CF88" s="46" t="e">
        <f t="shared" ca="1" si="234"/>
        <v>#REF!</v>
      </c>
      <c r="CG88" s="46" t="e">
        <f t="shared" ca="1" si="240"/>
        <v>#REF!</v>
      </c>
      <c r="CH88" s="46" t="e">
        <f t="shared" ca="1" si="235"/>
        <v>#REF!</v>
      </c>
      <c r="CI88" s="46" t="e">
        <f t="shared" ca="1" si="236"/>
        <v>#REF!</v>
      </c>
      <c r="CJ88" s="46" t="e">
        <f t="shared" ca="1" si="237"/>
        <v>#REF!</v>
      </c>
      <c r="CK88" s="46" t="e">
        <f t="shared" ca="1" si="238"/>
        <v>#REF!</v>
      </c>
      <c r="CL88" s="88" t="e">
        <f t="shared" ca="1" si="245"/>
        <v>#REF!</v>
      </c>
      <c r="CM88" s="76" t="e">
        <f t="shared" ca="1" si="246"/>
        <v>#REF!</v>
      </c>
      <c r="CN88" s="76" t="e">
        <f t="shared" ca="1" si="247"/>
        <v>#REF!</v>
      </c>
      <c r="CO88" s="76" t="e">
        <f t="shared" ca="1" si="248"/>
        <v>#REF!</v>
      </c>
      <c r="CP88" s="76" t="e">
        <f t="shared" ca="1" si="249"/>
        <v>#REF!</v>
      </c>
      <c r="CQ88" s="76" t="e">
        <f t="shared" ca="1" si="250"/>
        <v>#REF!</v>
      </c>
      <c r="CR88" s="76" t="e">
        <f t="shared" ca="1" si="251"/>
        <v>#REF!</v>
      </c>
      <c r="CS88" s="76" t="e">
        <f t="shared" ca="1" si="252"/>
        <v>#REF!</v>
      </c>
      <c r="CT88" s="76" t="e">
        <f t="shared" ca="1" si="253"/>
        <v>#REF!</v>
      </c>
      <c r="CU88" s="76" t="e">
        <f t="shared" ca="1" si="254"/>
        <v>#REF!</v>
      </c>
      <c r="CV88" s="76" t="e">
        <f t="shared" ca="1" si="255"/>
        <v>#REF!</v>
      </c>
      <c r="CW88" s="76" t="e">
        <f t="shared" ca="1" si="256"/>
        <v>#REF!</v>
      </c>
      <c r="CX88" s="76" t="e">
        <f t="shared" ca="1" si="257"/>
        <v>#REF!</v>
      </c>
      <c r="CY88" s="76" t="e">
        <f t="shared" ca="1" si="258"/>
        <v>#REF!</v>
      </c>
      <c r="CZ88" s="76" t="e">
        <f t="shared" ca="1" si="259"/>
        <v>#REF!</v>
      </c>
      <c r="DA88" s="76" t="e">
        <f t="shared" ca="1" si="260"/>
        <v>#REF!</v>
      </c>
      <c r="DB88" s="76" t="e">
        <f t="shared" ca="1" si="261"/>
        <v>#REF!</v>
      </c>
      <c r="DC88" s="76" t="e">
        <f t="shared" ca="1" si="262"/>
        <v>#REF!</v>
      </c>
      <c r="DD88" s="76" t="e">
        <f t="shared" ca="1" si="263"/>
        <v>#REF!</v>
      </c>
      <c r="DE88" s="76" t="e">
        <f t="shared" ca="1" si="264"/>
        <v>#REF!</v>
      </c>
      <c r="DF88" s="76" t="e">
        <f t="shared" ca="1" si="265"/>
        <v>#REF!</v>
      </c>
      <c r="DG88" s="76" t="e">
        <f t="shared" ca="1" si="266"/>
        <v>#REF!</v>
      </c>
      <c r="DH88" s="76" t="e">
        <f t="shared" ca="1" si="267"/>
        <v>#REF!</v>
      </c>
      <c r="DI88" s="76" t="e">
        <f t="shared" ca="1" si="268"/>
        <v>#REF!</v>
      </c>
      <c r="DJ88" s="76" t="e">
        <f t="shared" ca="1" si="269"/>
        <v>#REF!</v>
      </c>
      <c r="DK88" s="76" t="e">
        <f t="shared" ca="1" si="270"/>
        <v>#REF!</v>
      </c>
      <c r="DL88" s="76" t="e">
        <f t="shared" ca="1" si="271"/>
        <v>#REF!</v>
      </c>
      <c r="DM88" s="76" t="e">
        <f t="shared" ca="1" si="272"/>
        <v>#REF!</v>
      </c>
      <c r="DN88" s="76" t="e">
        <f t="shared" ca="1" si="273"/>
        <v>#REF!</v>
      </c>
      <c r="DO88" s="76" t="e">
        <f t="shared" ca="1" si="274"/>
        <v>#REF!</v>
      </c>
      <c r="DP88" s="76" t="e">
        <f t="shared" ca="1" si="275"/>
        <v>#REF!</v>
      </c>
      <c r="DQ88" s="76" t="e">
        <f t="shared" ca="1" si="276"/>
        <v>#REF!</v>
      </c>
      <c r="DR88" s="76" t="e">
        <f t="shared" ca="1" si="277"/>
        <v>#REF!</v>
      </c>
      <c r="DS88" s="76" t="e">
        <f t="shared" ca="1" si="278"/>
        <v>#REF!</v>
      </c>
      <c r="DT88" s="76" t="e">
        <f t="shared" ca="1" si="279"/>
        <v>#REF!</v>
      </c>
      <c r="DU88" s="76" t="e">
        <f t="shared" ca="1" si="280"/>
        <v>#REF!</v>
      </c>
      <c r="DV88" s="76" t="e">
        <f t="shared" ca="1" si="281"/>
        <v>#REF!</v>
      </c>
      <c r="DW88" s="76" t="e">
        <f t="shared" ca="1" si="282"/>
        <v>#REF!</v>
      </c>
      <c r="DX88" s="76" t="e">
        <f t="shared" ca="1" si="283"/>
        <v>#REF!</v>
      </c>
      <c r="DY88" s="76" t="e">
        <f t="shared" ca="1" si="284"/>
        <v>#REF!</v>
      </c>
      <c r="DZ88" s="76" t="e">
        <f t="shared" ca="1" si="285"/>
        <v>#REF!</v>
      </c>
      <c r="EA88" s="76" t="e">
        <f t="shared" ca="1" si="286"/>
        <v>#REF!</v>
      </c>
      <c r="EB88" s="76" t="e">
        <f t="shared" ca="1" si="287"/>
        <v>#REF!</v>
      </c>
      <c r="EC88" s="76" t="e">
        <f t="shared" ca="1" si="296"/>
        <v>#REF!</v>
      </c>
      <c r="ED88" s="76" t="e">
        <f t="shared" ca="1" si="288"/>
        <v>#REF!</v>
      </c>
      <c r="EE88" s="76" t="e">
        <f t="shared" ca="1" si="289"/>
        <v>#REF!</v>
      </c>
      <c r="EF88" s="76" t="e">
        <f t="shared" ca="1" si="290"/>
        <v>#REF!</v>
      </c>
      <c r="EG88" s="76" t="e">
        <f t="shared" ca="1" si="291"/>
        <v>#REF!</v>
      </c>
      <c r="EH88" s="76" t="e">
        <f t="shared" ca="1" si="292"/>
        <v>#REF!</v>
      </c>
      <c r="EI88" s="76" t="e">
        <f t="shared" ca="1" si="293"/>
        <v>#REF!</v>
      </c>
      <c r="EJ88" s="76" t="e">
        <f t="shared" ca="1" si="294"/>
        <v>#REF!</v>
      </c>
      <c r="EK88" s="76" t="e">
        <f t="shared" ca="1" si="295"/>
        <v>#REF!</v>
      </c>
    </row>
    <row r="89" spans="1:141" hidden="1" x14ac:dyDescent="0.25">
      <c r="A89" s="46" t="str">
        <f>Графики!A10</f>
        <v>Б13.02.11 Тех.эксплуатация ЭиЭМО(2014)9 кл., очная</v>
      </c>
      <c r="B89" s="46" t="s">
        <v>321</v>
      </c>
      <c r="C89" s="46" t="s">
        <v>211</v>
      </c>
      <c r="D89" s="64" t="e">
        <f t="shared" ca="1" si="239"/>
        <v>#REF!</v>
      </c>
      <c r="E89" s="46">
        <v>4</v>
      </c>
      <c r="F89" s="72" t="s">
        <v>231</v>
      </c>
      <c r="G89" s="65" t="e">
        <f t="shared" ca="1" si="300"/>
        <v>#REF!</v>
      </c>
      <c r="H89" s="65" t="e">
        <f t="shared" ca="1" si="300"/>
        <v>#REF!</v>
      </c>
      <c r="I89" s="65" t="e">
        <f t="shared" ca="1" si="300"/>
        <v>#REF!</v>
      </c>
      <c r="J89" s="65" t="e">
        <f t="shared" ca="1" si="300"/>
        <v>#REF!</v>
      </c>
      <c r="K89" s="65" t="e">
        <f t="shared" ca="1" si="300"/>
        <v>#REF!</v>
      </c>
      <c r="L89" s="65" t="e">
        <f t="shared" ca="1" si="300"/>
        <v>#REF!</v>
      </c>
      <c r="M89" s="65" t="e">
        <f t="shared" ca="1" si="300"/>
        <v>#REF!</v>
      </c>
      <c r="N89" s="65" t="e">
        <f t="shared" ca="1" si="300"/>
        <v>#REF!</v>
      </c>
      <c r="O89" s="65" t="e">
        <f t="shared" ca="1" si="300"/>
        <v>#REF!</v>
      </c>
      <c r="P89" s="65" t="e">
        <f t="shared" ca="1" si="300"/>
        <v>#REF!</v>
      </c>
      <c r="Q89" s="65" t="e">
        <f t="shared" ca="1" si="300"/>
        <v>#REF!</v>
      </c>
      <c r="R89" s="65" t="e">
        <f t="shared" ca="1" si="300"/>
        <v>#REF!</v>
      </c>
      <c r="S89" s="65" t="e">
        <f t="shared" ca="1" si="300"/>
        <v>#REF!</v>
      </c>
      <c r="T89" s="65" t="e">
        <f t="shared" ca="1" si="300"/>
        <v>#REF!</v>
      </c>
      <c r="U89" s="65" t="e">
        <f t="shared" ca="1" si="300"/>
        <v>#REF!</v>
      </c>
      <c r="V89" s="65" t="e">
        <f t="shared" ca="1" si="300"/>
        <v>#REF!</v>
      </c>
      <c r="W89" s="65" t="e">
        <f t="shared" ca="1" si="298"/>
        <v>#REF!</v>
      </c>
      <c r="X89" s="65" t="e">
        <f t="shared" ca="1" si="298"/>
        <v>#REF!</v>
      </c>
      <c r="Y89" s="65" t="e">
        <f t="shared" ca="1" si="298"/>
        <v>#REF!</v>
      </c>
      <c r="Z89" s="65" t="e">
        <f t="shared" ca="1" si="298"/>
        <v>#REF!</v>
      </c>
      <c r="AA89" s="65" t="e">
        <f t="shared" ca="1" si="298"/>
        <v>#REF!</v>
      </c>
      <c r="AB89" s="65" t="e">
        <f t="shared" ca="1" si="298"/>
        <v>#REF!</v>
      </c>
      <c r="AC89" s="65" t="e">
        <f t="shared" ca="1" si="298"/>
        <v>#REF!</v>
      </c>
      <c r="AD89" s="65" t="e">
        <f t="shared" ca="1" si="298"/>
        <v>#REF!</v>
      </c>
      <c r="AE89" s="65" t="e">
        <f t="shared" ca="1" si="298"/>
        <v>#REF!</v>
      </c>
      <c r="AF89" s="65" t="e">
        <f t="shared" ca="1" si="298"/>
        <v>#REF!</v>
      </c>
      <c r="AG89" s="65" t="e">
        <f t="shared" ca="1" si="298"/>
        <v>#REF!</v>
      </c>
      <c r="AH89" s="65" t="e">
        <f t="shared" ca="1" si="298"/>
        <v>#REF!</v>
      </c>
      <c r="AI89" s="65" t="e">
        <f t="shared" ca="1" si="298"/>
        <v>#REF!</v>
      </c>
      <c r="AJ89" s="65" t="e">
        <f t="shared" ca="1" si="298"/>
        <v>#REF!</v>
      </c>
      <c r="AK89" s="65" t="e">
        <f t="shared" ca="1" si="298"/>
        <v>#REF!</v>
      </c>
      <c r="AL89" s="65" t="e">
        <f t="shared" ca="1" si="299"/>
        <v>#REF!</v>
      </c>
      <c r="AM89" s="65" t="e">
        <f t="shared" ca="1" si="299"/>
        <v>#REF!</v>
      </c>
      <c r="AN89" s="65" t="e">
        <f t="shared" ca="1" si="299"/>
        <v>#REF!</v>
      </c>
      <c r="AO89" s="65" t="e">
        <f t="shared" ca="1" si="299"/>
        <v>#REF!</v>
      </c>
      <c r="AP89" s="65" t="e">
        <f t="shared" ca="1" si="299"/>
        <v>#REF!</v>
      </c>
      <c r="AQ89" s="65" t="e">
        <f t="shared" ca="1" si="299"/>
        <v>#REF!</v>
      </c>
      <c r="AR89" s="65" t="e">
        <f t="shared" ca="1" si="299"/>
        <v>#REF!</v>
      </c>
      <c r="AS89" s="65" t="e">
        <f t="shared" ca="1" si="299"/>
        <v>#REF!</v>
      </c>
      <c r="AT89" s="65" t="e">
        <f t="shared" ca="1" si="299"/>
        <v>#REF!</v>
      </c>
      <c r="AU89" s="65" t="e">
        <f t="shared" ca="1" si="299"/>
        <v>#REF!</v>
      </c>
      <c r="AV89" s="65" t="e">
        <f t="shared" ca="1" si="299"/>
        <v>#REF!</v>
      </c>
      <c r="AW89" s="65" t="e">
        <f t="shared" ca="1" si="299"/>
        <v>#REF!</v>
      </c>
      <c r="AX89" s="65" t="e">
        <f t="shared" ca="1" si="299"/>
        <v>#REF!</v>
      </c>
      <c r="AY89" s="65" t="e">
        <f t="shared" ca="1" si="299"/>
        <v>#REF!</v>
      </c>
      <c r="AZ89" s="65" t="e">
        <f t="shared" ca="1" si="299"/>
        <v>#REF!</v>
      </c>
      <c r="BA89" s="65" t="e">
        <f t="shared" ca="1" si="299"/>
        <v>#REF!</v>
      </c>
      <c r="BB89" s="65" t="e">
        <f t="shared" ca="1" si="297"/>
        <v>#REF!</v>
      </c>
      <c r="BC89" s="65" t="e">
        <f t="shared" ca="1" si="297"/>
        <v>#REF!</v>
      </c>
      <c r="BD89" s="65" t="e">
        <f t="shared" ca="1" si="297"/>
        <v>#REF!</v>
      </c>
      <c r="BE89" s="65" t="e">
        <f t="shared" ca="1" si="297"/>
        <v>#REF!</v>
      </c>
      <c r="BF89" s="65" t="e">
        <f t="shared" ca="1" si="297"/>
        <v>#REF!</v>
      </c>
      <c r="BG89" s="65" t="e">
        <f t="shared" ca="1" si="297"/>
        <v>#REF!</v>
      </c>
      <c r="BH89" s="65" t="e">
        <f t="shared" ca="1" si="297"/>
        <v>#REF!</v>
      </c>
      <c r="BI89" s="65" t="e">
        <f t="shared" ca="1" si="297"/>
        <v>#REF!</v>
      </c>
      <c r="BJ89" s="65" t="e">
        <f t="shared" ca="1" si="297"/>
        <v>#REF!</v>
      </c>
      <c r="BK89" s="65" t="e">
        <f t="shared" ca="1" si="297"/>
        <v>#REF!</v>
      </c>
      <c r="BL89" s="65" t="e">
        <f t="shared" ca="1" si="297"/>
        <v>#REF!</v>
      </c>
      <c r="BM89" s="65" t="e">
        <f t="shared" ca="1" si="297"/>
        <v>#REF!</v>
      </c>
      <c r="BN89" s="65" t="e">
        <f t="shared" ca="1" si="297"/>
        <v>#REF!</v>
      </c>
      <c r="BO89" s="65" t="e">
        <f t="shared" ca="1" si="297"/>
        <v>#REF!</v>
      </c>
      <c r="BP89" s="89">
        <v>34</v>
      </c>
      <c r="BQ89" s="46">
        <f t="shared" ca="1" si="219"/>
        <v>0</v>
      </c>
      <c r="BR89" s="54">
        <f t="shared" ca="1" si="220"/>
        <v>0</v>
      </c>
      <c r="BS89" s="54">
        <f t="shared" ca="1" si="221"/>
        <v>0</v>
      </c>
      <c r="BT89" s="54">
        <f t="shared" ca="1" si="222"/>
        <v>0</v>
      </c>
      <c r="BU89" s="54">
        <f t="shared" ca="1" si="223"/>
        <v>0</v>
      </c>
      <c r="BV89" s="54">
        <f t="shared" ca="1" si="224"/>
        <v>0</v>
      </c>
      <c r="BW89" s="92">
        <f t="shared" ca="1" si="225"/>
        <v>0</v>
      </c>
      <c r="BX89" s="91">
        <f t="shared" ca="1" si="226"/>
        <v>0</v>
      </c>
      <c r="BY89" s="54">
        <f t="shared" ca="1" si="227"/>
        <v>0</v>
      </c>
      <c r="BZ89" s="54">
        <f t="shared" ca="1" si="228"/>
        <v>0</v>
      </c>
      <c r="CA89" s="54">
        <f t="shared" ca="1" si="229"/>
        <v>0</v>
      </c>
      <c r="CB89" s="54">
        <f t="shared" ca="1" si="230"/>
        <v>0</v>
      </c>
      <c r="CC89" s="54">
        <f t="shared" ca="1" si="231"/>
        <v>0</v>
      </c>
      <c r="CD89" s="93">
        <f t="shared" ca="1" si="232"/>
        <v>0</v>
      </c>
      <c r="CE89" s="91" t="e">
        <f t="shared" ca="1" si="233"/>
        <v>#REF!</v>
      </c>
      <c r="CF89" s="46" t="e">
        <f t="shared" ca="1" si="234"/>
        <v>#REF!</v>
      </c>
      <c r="CG89" s="46" t="e">
        <f t="shared" ca="1" si="240"/>
        <v>#REF!</v>
      </c>
      <c r="CH89" s="46" t="e">
        <f t="shared" ca="1" si="235"/>
        <v>#REF!</v>
      </c>
      <c r="CI89" s="46" t="e">
        <f t="shared" ca="1" si="236"/>
        <v>#REF!</v>
      </c>
      <c r="CJ89" s="46" t="e">
        <f t="shared" ca="1" si="237"/>
        <v>#REF!</v>
      </c>
      <c r="CK89" s="46" t="e">
        <f t="shared" ca="1" si="238"/>
        <v>#REF!</v>
      </c>
      <c r="CL89" s="88" t="e">
        <f t="shared" ca="1" si="245"/>
        <v>#REF!</v>
      </c>
      <c r="CM89" s="76" t="e">
        <f t="shared" ca="1" si="246"/>
        <v>#REF!</v>
      </c>
      <c r="CN89" s="76" t="e">
        <f t="shared" ca="1" si="247"/>
        <v>#REF!</v>
      </c>
      <c r="CO89" s="76" t="e">
        <f t="shared" ca="1" si="248"/>
        <v>#REF!</v>
      </c>
      <c r="CP89" s="76" t="e">
        <f t="shared" ca="1" si="249"/>
        <v>#REF!</v>
      </c>
      <c r="CQ89" s="76" t="e">
        <f t="shared" ca="1" si="250"/>
        <v>#REF!</v>
      </c>
      <c r="CR89" s="76" t="e">
        <f t="shared" ca="1" si="251"/>
        <v>#REF!</v>
      </c>
      <c r="CS89" s="76" t="e">
        <f t="shared" ca="1" si="252"/>
        <v>#REF!</v>
      </c>
      <c r="CT89" s="76" t="e">
        <f t="shared" ca="1" si="253"/>
        <v>#REF!</v>
      </c>
      <c r="CU89" s="76" t="e">
        <f t="shared" ca="1" si="254"/>
        <v>#REF!</v>
      </c>
      <c r="CV89" s="76" t="e">
        <f t="shared" ca="1" si="255"/>
        <v>#REF!</v>
      </c>
      <c r="CW89" s="76" t="e">
        <f t="shared" ca="1" si="256"/>
        <v>#REF!</v>
      </c>
      <c r="CX89" s="76" t="e">
        <f t="shared" ca="1" si="257"/>
        <v>#REF!</v>
      </c>
      <c r="CY89" s="76" t="e">
        <f t="shared" ca="1" si="258"/>
        <v>#REF!</v>
      </c>
      <c r="CZ89" s="76" t="e">
        <f t="shared" ca="1" si="259"/>
        <v>#REF!</v>
      </c>
      <c r="DA89" s="76" t="e">
        <f t="shared" ca="1" si="260"/>
        <v>#REF!</v>
      </c>
      <c r="DB89" s="76" t="e">
        <f t="shared" ca="1" si="261"/>
        <v>#REF!</v>
      </c>
      <c r="DC89" s="76" t="e">
        <f t="shared" ca="1" si="262"/>
        <v>#REF!</v>
      </c>
      <c r="DD89" s="76" t="e">
        <f t="shared" ca="1" si="263"/>
        <v>#REF!</v>
      </c>
      <c r="DE89" s="76" t="e">
        <f t="shared" ca="1" si="264"/>
        <v>#REF!</v>
      </c>
      <c r="DF89" s="76" t="e">
        <f t="shared" ca="1" si="265"/>
        <v>#REF!</v>
      </c>
      <c r="DG89" s="76" t="e">
        <f t="shared" ca="1" si="266"/>
        <v>#REF!</v>
      </c>
      <c r="DH89" s="76" t="e">
        <f t="shared" ca="1" si="267"/>
        <v>#REF!</v>
      </c>
      <c r="DI89" s="76" t="e">
        <f t="shared" ca="1" si="268"/>
        <v>#REF!</v>
      </c>
      <c r="DJ89" s="76" t="e">
        <f t="shared" ca="1" si="269"/>
        <v>#REF!</v>
      </c>
      <c r="DK89" s="76" t="e">
        <f t="shared" ca="1" si="270"/>
        <v>#REF!</v>
      </c>
      <c r="DL89" s="76" t="e">
        <f t="shared" ca="1" si="271"/>
        <v>#REF!</v>
      </c>
      <c r="DM89" s="76" t="e">
        <f t="shared" ca="1" si="272"/>
        <v>#REF!</v>
      </c>
      <c r="DN89" s="76" t="e">
        <f t="shared" ca="1" si="273"/>
        <v>#REF!</v>
      </c>
      <c r="DO89" s="76" t="e">
        <f t="shared" ca="1" si="274"/>
        <v>#REF!</v>
      </c>
      <c r="DP89" s="76" t="e">
        <f t="shared" ca="1" si="275"/>
        <v>#REF!</v>
      </c>
      <c r="DQ89" s="76" t="e">
        <f t="shared" ca="1" si="276"/>
        <v>#REF!</v>
      </c>
      <c r="DR89" s="76" t="e">
        <f t="shared" ca="1" si="277"/>
        <v>#REF!</v>
      </c>
      <c r="DS89" s="76" t="e">
        <f t="shared" ca="1" si="278"/>
        <v>#REF!</v>
      </c>
      <c r="DT89" s="76" t="e">
        <f t="shared" ca="1" si="279"/>
        <v>#REF!</v>
      </c>
      <c r="DU89" s="76" t="e">
        <f t="shared" ca="1" si="280"/>
        <v>#REF!</v>
      </c>
      <c r="DV89" s="76" t="e">
        <f t="shared" ca="1" si="281"/>
        <v>#REF!</v>
      </c>
      <c r="DW89" s="76" t="e">
        <f t="shared" ca="1" si="282"/>
        <v>#REF!</v>
      </c>
      <c r="DX89" s="76" t="e">
        <f t="shared" ca="1" si="283"/>
        <v>#REF!</v>
      </c>
      <c r="DY89" s="76" t="e">
        <f t="shared" ca="1" si="284"/>
        <v>#REF!</v>
      </c>
      <c r="DZ89" s="76" t="e">
        <f t="shared" ca="1" si="285"/>
        <v>#REF!</v>
      </c>
      <c r="EA89" s="76" t="e">
        <f t="shared" ca="1" si="286"/>
        <v>#REF!</v>
      </c>
      <c r="EB89" s="76" t="e">
        <f t="shared" ca="1" si="287"/>
        <v>#REF!</v>
      </c>
      <c r="EC89" s="76" t="e">
        <f t="shared" ca="1" si="296"/>
        <v>#REF!</v>
      </c>
      <c r="ED89" s="76" t="e">
        <f t="shared" ca="1" si="288"/>
        <v>#REF!</v>
      </c>
      <c r="EE89" s="76" t="e">
        <f t="shared" ca="1" si="289"/>
        <v>#REF!</v>
      </c>
      <c r="EF89" s="76" t="e">
        <f t="shared" ca="1" si="290"/>
        <v>#REF!</v>
      </c>
      <c r="EG89" s="76" t="e">
        <f t="shared" ca="1" si="291"/>
        <v>#REF!</v>
      </c>
      <c r="EH89" s="76" t="e">
        <f t="shared" ca="1" si="292"/>
        <v>#REF!</v>
      </c>
      <c r="EI89" s="76" t="e">
        <f t="shared" ca="1" si="293"/>
        <v>#REF!</v>
      </c>
      <c r="EJ89" s="76" t="e">
        <f t="shared" ca="1" si="294"/>
        <v>#REF!</v>
      </c>
      <c r="EK89" s="76" t="e">
        <f t="shared" ca="1" si="295"/>
        <v>#REF!</v>
      </c>
    </row>
    <row r="90" spans="1:141" hidden="1" x14ac:dyDescent="0.25">
      <c r="A90" s="46" t="str">
        <f>Графики!A12</f>
        <v>Б22.02.06 Сварочное пр-во(2014)9 кл., очная</v>
      </c>
      <c r="B90" s="46" t="s">
        <v>321</v>
      </c>
      <c r="C90" s="46" t="s">
        <v>211</v>
      </c>
      <c r="D90" s="64" t="e">
        <f t="shared" ca="1" si="239"/>
        <v>#REF!</v>
      </c>
      <c r="E90" s="46">
        <v>4</v>
      </c>
      <c r="F90" s="72" t="s">
        <v>259</v>
      </c>
      <c r="G90" s="65" t="e">
        <f t="shared" ca="1" si="300"/>
        <v>#REF!</v>
      </c>
      <c r="H90" s="65" t="e">
        <f t="shared" ca="1" si="300"/>
        <v>#REF!</v>
      </c>
      <c r="I90" s="65" t="e">
        <f t="shared" ca="1" si="300"/>
        <v>#REF!</v>
      </c>
      <c r="J90" s="65" t="e">
        <f t="shared" ca="1" si="300"/>
        <v>#REF!</v>
      </c>
      <c r="K90" s="65" t="e">
        <f t="shared" ca="1" si="300"/>
        <v>#REF!</v>
      </c>
      <c r="L90" s="65" t="e">
        <f t="shared" ca="1" si="300"/>
        <v>#REF!</v>
      </c>
      <c r="M90" s="65" t="e">
        <f t="shared" ca="1" si="300"/>
        <v>#REF!</v>
      </c>
      <c r="N90" s="65" t="e">
        <f t="shared" ca="1" si="300"/>
        <v>#REF!</v>
      </c>
      <c r="O90" s="65" t="e">
        <f t="shared" ca="1" si="300"/>
        <v>#REF!</v>
      </c>
      <c r="P90" s="65" t="e">
        <f t="shared" ca="1" si="300"/>
        <v>#REF!</v>
      </c>
      <c r="Q90" s="65" t="e">
        <f t="shared" ca="1" si="300"/>
        <v>#REF!</v>
      </c>
      <c r="R90" s="65" t="e">
        <f t="shared" ca="1" si="300"/>
        <v>#REF!</v>
      </c>
      <c r="S90" s="65" t="e">
        <f t="shared" ca="1" si="300"/>
        <v>#REF!</v>
      </c>
      <c r="T90" s="65" t="e">
        <f t="shared" ca="1" si="300"/>
        <v>#REF!</v>
      </c>
      <c r="U90" s="65" t="e">
        <f t="shared" ca="1" si="300"/>
        <v>#REF!</v>
      </c>
      <c r="V90" s="65" t="e">
        <f t="shared" ca="1" si="300"/>
        <v>#REF!</v>
      </c>
      <c r="W90" s="65" t="e">
        <f t="shared" ca="1" si="298"/>
        <v>#REF!</v>
      </c>
      <c r="X90" s="65" t="e">
        <f t="shared" ca="1" si="298"/>
        <v>#REF!</v>
      </c>
      <c r="Y90" s="65" t="e">
        <f t="shared" ca="1" si="298"/>
        <v>#REF!</v>
      </c>
      <c r="Z90" s="65" t="e">
        <f t="shared" ca="1" si="298"/>
        <v>#REF!</v>
      </c>
      <c r="AA90" s="65" t="e">
        <f t="shared" ca="1" si="298"/>
        <v>#REF!</v>
      </c>
      <c r="AB90" s="65" t="e">
        <f t="shared" ca="1" si="298"/>
        <v>#REF!</v>
      </c>
      <c r="AC90" s="65" t="e">
        <f t="shared" ca="1" si="298"/>
        <v>#REF!</v>
      </c>
      <c r="AD90" s="65" t="e">
        <f t="shared" ca="1" si="298"/>
        <v>#REF!</v>
      </c>
      <c r="AE90" s="65" t="e">
        <f t="shared" ca="1" si="298"/>
        <v>#REF!</v>
      </c>
      <c r="AF90" s="65" t="e">
        <f t="shared" ca="1" si="298"/>
        <v>#REF!</v>
      </c>
      <c r="AG90" s="65" t="e">
        <f t="shared" ca="1" si="298"/>
        <v>#REF!</v>
      </c>
      <c r="AH90" s="65" t="e">
        <f t="shared" ca="1" si="298"/>
        <v>#REF!</v>
      </c>
      <c r="AI90" s="65" t="e">
        <f t="shared" ca="1" si="298"/>
        <v>#REF!</v>
      </c>
      <c r="AJ90" s="65" t="e">
        <f t="shared" ca="1" si="298"/>
        <v>#REF!</v>
      </c>
      <c r="AK90" s="65" t="e">
        <f t="shared" ca="1" si="298"/>
        <v>#REF!</v>
      </c>
      <c r="AL90" s="65" t="e">
        <f t="shared" ca="1" si="299"/>
        <v>#REF!</v>
      </c>
      <c r="AM90" s="65" t="e">
        <f t="shared" ca="1" si="299"/>
        <v>#REF!</v>
      </c>
      <c r="AN90" s="65" t="e">
        <f t="shared" ca="1" si="299"/>
        <v>#REF!</v>
      </c>
      <c r="AO90" s="65" t="e">
        <f t="shared" ca="1" si="299"/>
        <v>#REF!</v>
      </c>
      <c r="AP90" s="65" t="e">
        <f t="shared" ca="1" si="299"/>
        <v>#REF!</v>
      </c>
      <c r="AQ90" s="65" t="e">
        <f t="shared" ca="1" si="299"/>
        <v>#REF!</v>
      </c>
      <c r="AR90" s="65" t="e">
        <f t="shared" ca="1" si="299"/>
        <v>#REF!</v>
      </c>
      <c r="AS90" s="65" t="e">
        <f t="shared" ca="1" si="299"/>
        <v>#REF!</v>
      </c>
      <c r="AT90" s="65" t="e">
        <f t="shared" ca="1" si="299"/>
        <v>#REF!</v>
      </c>
      <c r="AU90" s="65" t="e">
        <f t="shared" ca="1" si="299"/>
        <v>#REF!</v>
      </c>
      <c r="AV90" s="65" t="e">
        <f t="shared" ca="1" si="299"/>
        <v>#REF!</v>
      </c>
      <c r="AW90" s="65" t="e">
        <f t="shared" ca="1" si="299"/>
        <v>#REF!</v>
      </c>
      <c r="AX90" s="65" t="e">
        <f t="shared" ca="1" si="299"/>
        <v>#REF!</v>
      </c>
      <c r="AY90" s="65" t="e">
        <f t="shared" ca="1" si="299"/>
        <v>#REF!</v>
      </c>
      <c r="AZ90" s="65" t="e">
        <f t="shared" ca="1" si="299"/>
        <v>#REF!</v>
      </c>
      <c r="BA90" s="65" t="e">
        <f t="shared" ca="1" si="299"/>
        <v>#REF!</v>
      </c>
      <c r="BB90" s="65" t="e">
        <f t="shared" ca="1" si="297"/>
        <v>#REF!</v>
      </c>
      <c r="BC90" s="65" t="e">
        <f t="shared" ca="1" si="297"/>
        <v>#REF!</v>
      </c>
      <c r="BD90" s="65" t="e">
        <f t="shared" ca="1" si="297"/>
        <v>#REF!</v>
      </c>
      <c r="BE90" s="65" t="e">
        <f t="shared" ca="1" si="297"/>
        <v>#REF!</v>
      </c>
      <c r="BF90" s="65" t="e">
        <f t="shared" ca="1" si="297"/>
        <v>#REF!</v>
      </c>
      <c r="BG90" s="65" t="e">
        <f t="shared" ca="1" si="297"/>
        <v>#REF!</v>
      </c>
      <c r="BH90" s="65" t="e">
        <f t="shared" ca="1" si="297"/>
        <v>#REF!</v>
      </c>
      <c r="BI90" s="65" t="e">
        <f t="shared" ca="1" si="297"/>
        <v>#REF!</v>
      </c>
      <c r="BJ90" s="65" t="e">
        <f t="shared" ca="1" si="297"/>
        <v>#REF!</v>
      </c>
      <c r="BK90" s="65" t="e">
        <f t="shared" ca="1" si="297"/>
        <v>#REF!</v>
      </c>
      <c r="BL90" s="65" t="e">
        <f t="shared" ca="1" si="297"/>
        <v>#REF!</v>
      </c>
      <c r="BM90" s="65" t="e">
        <f t="shared" ca="1" si="297"/>
        <v>#REF!</v>
      </c>
      <c r="BN90" s="65" t="e">
        <f t="shared" ca="1" si="297"/>
        <v>#REF!</v>
      </c>
      <c r="BO90" s="65" t="e">
        <f t="shared" ca="1" si="297"/>
        <v>#REF!</v>
      </c>
      <c r="BP90" s="89">
        <v>34</v>
      </c>
      <c r="BQ90" s="46">
        <f t="shared" ca="1" si="219"/>
        <v>0</v>
      </c>
      <c r="BR90" s="54">
        <f t="shared" ca="1" si="220"/>
        <v>0</v>
      </c>
      <c r="BS90" s="54">
        <f t="shared" ca="1" si="221"/>
        <v>0</v>
      </c>
      <c r="BT90" s="54">
        <f t="shared" ca="1" si="222"/>
        <v>0</v>
      </c>
      <c r="BU90" s="54">
        <f t="shared" ca="1" si="223"/>
        <v>0</v>
      </c>
      <c r="BV90" s="54">
        <f t="shared" ca="1" si="224"/>
        <v>0</v>
      </c>
      <c r="BW90" s="92">
        <f t="shared" ca="1" si="225"/>
        <v>0</v>
      </c>
      <c r="BX90" s="91">
        <f t="shared" ca="1" si="226"/>
        <v>0</v>
      </c>
      <c r="BY90" s="54">
        <f t="shared" ca="1" si="227"/>
        <v>0</v>
      </c>
      <c r="BZ90" s="54">
        <f t="shared" ca="1" si="228"/>
        <v>0</v>
      </c>
      <c r="CA90" s="54">
        <f t="shared" ca="1" si="229"/>
        <v>0</v>
      </c>
      <c r="CB90" s="54">
        <f t="shared" ca="1" si="230"/>
        <v>0</v>
      </c>
      <c r="CC90" s="54">
        <f t="shared" ca="1" si="231"/>
        <v>0</v>
      </c>
      <c r="CD90" s="93">
        <f t="shared" ca="1" si="232"/>
        <v>0</v>
      </c>
      <c r="CE90" s="91" t="e">
        <f t="shared" ca="1" si="233"/>
        <v>#REF!</v>
      </c>
      <c r="CF90" s="46" t="e">
        <f t="shared" ca="1" si="234"/>
        <v>#REF!</v>
      </c>
      <c r="CG90" s="46" t="e">
        <f t="shared" ca="1" si="240"/>
        <v>#REF!</v>
      </c>
      <c r="CH90" s="46" t="e">
        <f t="shared" ca="1" si="235"/>
        <v>#REF!</v>
      </c>
      <c r="CI90" s="46" t="e">
        <f t="shared" ca="1" si="236"/>
        <v>#REF!</v>
      </c>
      <c r="CJ90" s="46" t="e">
        <f t="shared" ca="1" si="237"/>
        <v>#REF!</v>
      </c>
      <c r="CK90" s="46" t="e">
        <f t="shared" ca="1" si="238"/>
        <v>#REF!</v>
      </c>
      <c r="CL90" s="88" t="e">
        <f t="shared" ca="1" si="245"/>
        <v>#REF!</v>
      </c>
      <c r="CM90" s="76" t="e">
        <f t="shared" ca="1" si="246"/>
        <v>#REF!</v>
      </c>
      <c r="CN90" s="76" t="e">
        <f t="shared" ca="1" si="247"/>
        <v>#REF!</v>
      </c>
      <c r="CO90" s="76" t="e">
        <f t="shared" ca="1" si="248"/>
        <v>#REF!</v>
      </c>
      <c r="CP90" s="76" t="e">
        <f t="shared" ca="1" si="249"/>
        <v>#REF!</v>
      </c>
      <c r="CQ90" s="76" t="e">
        <f t="shared" ca="1" si="250"/>
        <v>#REF!</v>
      </c>
      <c r="CR90" s="76" t="e">
        <f t="shared" ca="1" si="251"/>
        <v>#REF!</v>
      </c>
      <c r="CS90" s="76" t="e">
        <f t="shared" ca="1" si="252"/>
        <v>#REF!</v>
      </c>
      <c r="CT90" s="76" t="e">
        <f t="shared" ca="1" si="253"/>
        <v>#REF!</v>
      </c>
      <c r="CU90" s="76" t="e">
        <f t="shared" ca="1" si="254"/>
        <v>#REF!</v>
      </c>
      <c r="CV90" s="76" t="e">
        <f t="shared" ca="1" si="255"/>
        <v>#REF!</v>
      </c>
      <c r="CW90" s="76" t="e">
        <f t="shared" ca="1" si="256"/>
        <v>#REF!</v>
      </c>
      <c r="CX90" s="76" t="e">
        <f t="shared" ca="1" si="257"/>
        <v>#REF!</v>
      </c>
      <c r="CY90" s="76" t="e">
        <f t="shared" ca="1" si="258"/>
        <v>#REF!</v>
      </c>
      <c r="CZ90" s="76" t="e">
        <f t="shared" ca="1" si="259"/>
        <v>#REF!</v>
      </c>
      <c r="DA90" s="76" t="e">
        <f t="shared" ca="1" si="260"/>
        <v>#REF!</v>
      </c>
      <c r="DB90" s="76" t="e">
        <f t="shared" ca="1" si="261"/>
        <v>#REF!</v>
      </c>
      <c r="DC90" s="76" t="e">
        <f t="shared" ca="1" si="262"/>
        <v>#REF!</v>
      </c>
      <c r="DD90" s="76" t="e">
        <f t="shared" ca="1" si="263"/>
        <v>#REF!</v>
      </c>
      <c r="DE90" s="76" t="e">
        <f t="shared" ca="1" si="264"/>
        <v>#REF!</v>
      </c>
      <c r="DF90" s="76" t="e">
        <f t="shared" ca="1" si="265"/>
        <v>#REF!</v>
      </c>
      <c r="DG90" s="76" t="e">
        <f t="shared" ca="1" si="266"/>
        <v>#REF!</v>
      </c>
      <c r="DH90" s="76" t="e">
        <f t="shared" ca="1" si="267"/>
        <v>#REF!</v>
      </c>
      <c r="DI90" s="76" t="e">
        <f t="shared" ca="1" si="268"/>
        <v>#REF!</v>
      </c>
      <c r="DJ90" s="76" t="e">
        <f t="shared" ca="1" si="269"/>
        <v>#REF!</v>
      </c>
      <c r="DK90" s="76" t="e">
        <f t="shared" ca="1" si="270"/>
        <v>#REF!</v>
      </c>
      <c r="DL90" s="76" t="e">
        <f t="shared" ca="1" si="271"/>
        <v>#REF!</v>
      </c>
      <c r="DM90" s="76" t="e">
        <f t="shared" ca="1" si="272"/>
        <v>#REF!</v>
      </c>
      <c r="DN90" s="76" t="e">
        <f t="shared" ca="1" si="273"/>
        <v>#REF!</v>
      </c>
      <c r="DO90" s="76" t="e">
        <f t="shared" ca="1" si="274"/>
        <v>#REF!</v>
      </c>
      <c r="DP90" s="76" t="e">
        <f t="shared" ca="1" si="275"/>
        <v>#REF!</v>
      </c>
      <c r="DQ90" s="76" t="e">
        <f t="shared" ca="1" si="276"/>
        <v>#REF!</v>
      </c>
      <c r="DR90" s="76" t="e">
        <f t="shared" ca="1" si="277"/>
        <v>#REF!</v>
      </c>
      <c r="DS90" s="76" t="e">
        <f t="shared" ca="1" si="278"/>
        <v>#REF!</v>
      </c>
      <c r="DT90" s="76" t="e">
        <f t="shared" ca="1" si="279"/>
        <v>#REF!</v>
      </c>
      <c r="DU90" s="76" t="e">
        <f t="shared" ca="1" si="280"/>
        <v>#REF!</v>
      </c>
      <c r="DV90" s="76" t="e">
        <f t="shared" ca="1" si="281"/>
        <v>#REF!</v>
      </c>
      <c r="DW90" s="76" t="e">
        <f t="shared" ca="1" si="282"/>
        <v>#REF!</v>
      </c>
      <c r="DX90" s="76" t="e">
        <f t="shared" ca="1" si="283"/>
        <v>#REF!</v>
      </c>
      <c r="DY90" s="76" t="e">
        <f t="shared" ca="1" si="284"/>
        <v>#REF!</v>
      </c>
      <c r="DZ90" s="76" t="e">
        <f t="shared" ca="1" si="285"/>
        <v>#REF!</v>
      </c>
      <c r="EA90" s="76" t="e">
        <f t="shared" ca="1" si="286"/>
        <v>#REF!</v>
      </c>
      <c r="EB90" s="76" t="e">
        <f t="shared" ca="1" si="287"/>
        <v>#REF!</v>
      </c>
      <c r="EC90" s="76" t="e">
        <f t="shared" ca="1" si="296"/>
        <v>#REF!</v>
      </c>
      <c r="ED90" s="76" t="e">
        <f t="shared" ca="1" si="288"/>
        <v>#REF!</v>
      </c>
      <c r="EE90" s="76" t="e">
        <f t="shared" ca="1" si="289"/>
        <v>#REF!</v>
      </c>
      <c r="EF90" s="76" t="e">
        <f t="shared" ca="1" si="290"/>
        <v>#REF!</v>
      </c>
      <c r="EG90" s="76" t="e">
        <f t="shared" ca="1" si="291"/>
        <v>#REF!</v>
      </c>
      <c r="EH90" s="76" t="e">
        <f t="shared" ca="1" si="292"/>
        <v>#REF!</v>
      </c>
      <c r="EI90" s="76" t="e">
        <f t="shared" ca="1" si="293"/>
        <v>#REF!</v>
      </c>
      <c r="EJ90" s="76" t="e">
        <f t="shared" ca="1" si="294"/>
        <v>#REF!</v>
      </c>
      <c r="EK90" s="76" t="e">
        <f t="shared" ca="1" si="295"/>
        <v>#REF!</v>
      </c>
    </row>
    <row r="91" spans="1:141" hidden="1" x14ac:dyDescent="0.25">
      <c r="A91" s="46" t="str">
        <f>Графики!A12</f>
        <v>Б22.02.06 Сварочное пр-во(2014)9 кл., очная</v>
      </c>
      <c r="B91" s="46" t="s">
        <v>321</v>
      </c>
      <c r="C91" s="46" t="s">
        <v>211</v>
      </c>
      <c r="D91" s="64" t="e">
        <f t="shared" ca="1" si="239"/>
        <v>#REF!</v>
      </c>
      <c r="E91" s="46">
        <v>4</v>
      </c>
      <c r="F91" s="72" t="s">
        <v>263</v>
      </c>
      <c r="G91" s="65" t="e">
        <f t="shared" ca="1" si="300"/>
        <v>#REF!</v>
      </c>
      <c r="H91" s="65" t="e">
        <f t="shared" ca="1" si="300"/>
        <v>#REF!</v>
      </c>
      <c r="I91" s="65" t="e">
        <f t="shared" ca="1" si="300"/>
        <v>#REF!</v>
      </c>
      <c r="J91" s="65" t="e">
        <f t="shared" ca="1" si="300"/>
        <v>#REF!</v>
      </c>
      <c r="K91" s="65" t="e">
        <f t="shared" ca="1" si="300"/>
        <v>#REF!</v>
      </c>
      <c r="L91" s="65" t="e">
        <f t="shared" ca="1" si="300"/>
        <v>#REF!</v>
      </c>
      <c r="M91" s="65" t="e">
        <f t="shared" ca="1" si="300"/>
        <v>#REF!</v>
      </c>
      <c r="N91" s="65" t="e">
        <f t="shared" ca="1" si="300"/>
        <v>#REF!</v>
      </c>
      <c r="O91" s="65" t="e">
        <f t="shared" ca="1" si="300"/>
        <v>#REF!</v>
      </c>
      <c r="P91" s="65" t="e">
        <f t="shared" ca="1" si="300"/>
        <v>#REF!</v>
      </c>
      <c r="Q91" s="65" t="e">
        <f t="shared" ca="1" si="300"/>
        <v>#REF!</v>
      </c>
      <c r="R91" s="65" t="e">
        <f t="shared" ca="1" si="300"/>
        <v>#REF!</v>
      </c>
      <c r="S91" s="65" t="e">
        <f t="shared" ca="1" si="300"/>
        <v>#REF!</v>
      </c>
      <c r="T91" s="65" t="e">
        <f t="shared" ca="1" si="300"/>
        <v>#REF!</v>
      </c>
      <c r="U91" s="65" t="e">
        <f t="shared" ca="1" si="300"/>
        <v>#REF!</v>
      </c>
      <c r="V91" s="65" t="e">
        <f t="shared" ca="1" si="300"/>
        <v>#REF!</v>
      </c>
      <c r="W91" s="65" t="e">
        <f t="shared" ca="1" si="298"/>
        <v>#REF!</v>
      </c>
      <c r="X91" s="65" t="e">
        <f t="shared" ca="1" si="298"/>
        <v>#REF!</v>
      </c>
      <c r="Y91" s="65" t="e">
        <f t="shared" ca="1" si="298"/>
        <v>#REF!</v>
      </c>
      <c r="Z91" s="65" t="e">
        <f t="shared" ca="1" si="298"/>
        <v>#REF!</v>
      </c>
      <c r="AA91" s="65" t="e">
        <f t="shared" ca="1" si="298"/>
        <v>#REF!</v>
      </c>
      <c r="AB91" s="65" t="e">
        <f t="shared" ca="1" si="298"/>
        <v>#REF!</v>
      </c>
      <c r="AC91" s="65" t="e">
        <f t="shared" ca="1" si="298"/>
        <v>#REF!</v>
      </c>
      <c r="AD91" s="65" t="e">
        <f t="shared" ca="1" si="298"/>
        <v>#REF!</v>
      </c>
      <c r="AE91" s="65" t="e">
        <f t="shared" ca="1" si="298"/>
        <v>#REF!</v>
      </c>
      <c r="AF91" s="65" t="e">
        <f t="shared" ca="1" si="298"/>
        <v>#REF!</v>
      </c>
      <c r="AG91" s="65" t="e">
        <f t="shared" ca="1" si="298"/>
        <v>#REF!</v>
      </c>
      <c r="AH91" s="65" t="e">
        <f t="shared" ca="1" si="298"/>
        <v>#REF!</v>
      </c>
      <c r="AI91" s="65" t="e">
        <f t="shared" ca="1" si="298"/>
        <v>#REF!</v>
      </c>
      <c r="AJ91" s="65" t="e">
        <f t="shared" ca="1" si="298"/>
        <v>#REF!</v>
      </c>
      <c r="AK91" s="65" t="e">
        <f t="shared" ca="1" si="298"/>
        <v>#REF!</v>
      </c>
      <c r="AL91" s="65" t="e">
        <f t="shared" ca="1" si="299"/>
        <v>#REF!</v>
      </c>
      <c r="AM91" s="65" t="e">
        <f t="shared" ca="1" si="299"/>
        <v>#REF!</v>
      </c>
      <c r="AN91" s="65" t="e">
        <f t="shared" ca="1" si="299"/>
        <v>#REF!</v>
      </c>
      <c r="AO91" s="65" t="e">
        <f t="shared" ca="1" si="299"/>
        <v>#REF!</v>
      </c>
      <c r="AP91" s="65" t="e">
        <f t="shared" ca="1" si="299"/>
        <v>#REF!</v>
      </c>
      <c r="AQ91" s="65" t="e">
        <f t="shared" ca="1" si="299"/>
        <v>#REF!</v>
      </c>
      <c r="AR91" s="65" t="e">
        <f t="shared" ca="1" si="299"/>
        <v>#REF!</v>
      </c>
      <c r="AS91" s="65" t="e">
        <f t="shared" ca="1" si="299"/>
        <v>#REF!</v>
      </c>
      <c r="AT91" s="65" t="e">
        <f t="shared" ca="1" si="299"/>
        <v>#REF!</v>
      </c>
      <c r="AU91" s="65" t="e">
        <f t="shared" ca="1" si="299"/>
        <v>#REF!</v>
      </c>
      <c r="AV91" s="65" t="e">
        <f t="shared" ca="1" si="299"/>
        <v>#REF!</v>
      </c>
      <c r="AW91" s="65" t="e">
        <f t="shared" ca="1" si="299"/>
        <v>#REF!</v>
      </c>
      <c r="AX91" s="65" t="e">
        <f t="shared" ca="1" si="299"/>
        <v>#REF!</v>
      </c>
      <c r="AY91" s="65" t="e">
        <f t="shared" ca="1" si="299"/>
        <v>#REF!</v>
      </c>
      <c r="AZ91" s="65" t="e">
        <f t="shared" ca="1" si="299"/>
        <v>#REF!</v>
      </c>
      <c r="BA91" s="65" t="e">
        <f t="shared" ca="1" si="299"/>
        <v>#REF!</v>
      </c>
      <c r="BB91" s="65" t="e">
        <f t="shared" ca="1" si="297"/>
        <v>#REF!</v>
      </c>
      <c r="BC91" s="65" t="e">
        <f t="shared" ca="1" si="297"/>
        <v>#REF!</v>
      </c>
      <c r="BD91" s="65" t="e">
        <f t="shared" ca="1" si="297"/>
        <v>#REF!</v>
      </c>
      <c r="BE91" s="65" t="e">
        <f t="shared" ca="1" si="297"/>
        <v>#REF!</v>
      </c>
      <c r="BF91" s="65" t="e">
        <f t="shared" ca="1" si="297"/>
        <v>#REF!</v>
      </c>
      <c r="BG91" s="65" t="e">
        <f t="shared" ca="1" si="297"/>
        <v>#REF!</v>
      </c>
      <c r="BH91" s="65" t="e">
        <f t="shared" ca="1" si="297"/>
        <v>#REF!</v>
      </c>
      <c r="BI91" s="65" t="e">
        <f t="shared" ca="1" si="297"/>
        <v>#REF!</v>
      </c>
      <c r="BJ91" s="65" t="e">
        <f t="shared" ca="1" si="297"/>
        <v>#REF!</v>
      </c>
      <c r="BK91" s="65" t="e">
        <f t="shared" ca="1" si="297"/>
        <v>#REF!</v>
      </c>
      <c r="BL91" s="65" t="e">
        <f t="shared" ca="1" si="297"/>
        <v>#REF!</v>
      </c>
      <c r="BM91" s="65" t="e">
        <f t="shared" ca="1" si="297"/>
        <v>#REF!</v>
      </c>
      <c r="BN91" s="65" t="e">
        <f t="shared" ca="1" si="297"/>
        <v>#REF!</v>
      </c>
      <c r="BO91" s="65" t="e">
        <f t="shared" ca="1" si="297"/>
        <v>#REF!</v>
      </c>
      <c r="BP91" s="89">
        <v>34</v>
      </c>
      <c r="BQ91" s="46">
        <f t="shared" ca="1" si="219"/>
        <v>0</v>
      </c>
      <c r="BR91" s="54">
        <f t="shared" ca="1" si="220"/>
        <v>0</v>
      </c>
      <c r="BS91" s="54">
        <f t="shared" ca="1" si="221"/>
        <v>0</v>
      </c>
      <c r="BT91" s="54">
        <f t="shared" ca="1" si="222"/>
        <v>0</v>
      </c>
      <c r="BU91" s="54">
        <f t="shared" ca="1" si="223"/>
        <v>0</v>
      </c>
      <c r="BV91" s="54">
        <f t="shared" ca="1" si="224"/>
        <v>0</v>
      </c>
      <c r="BW91" s="92">
        <f t="shared" ca="1" si="225"/>
        <v>0</v>
      </c>
      <c r="BX91" s="91">
        <f t="shared" ca="1" si="226"/>
        <v>0</v>
      </c>
      <c r="BY91" s="54">
        <f t="shared" ca="1" si="227"/>
        <v>0</v>
      </c>
      <c r="BZ91" s="54">
        <f t="shared" ca="1" si="228"/>
        <v>0</v>
      </c>
      <c r="CA91" s="54">
        <f t="shared" ca="1" si="229"/>
        <v>0</v>
      </c>
      <c r="CB91" s="54">
        <f t="shared" ca="1" si="230"/>
        <v>0</v>
      </c>
      <c r="CC91" s="54">
        <f t="shared" ca="1" si="231"/>
        <v>0</v>
      </c>
      <c r="CD91" s="93">
        <f t="shared" ca="1" si="232"/>
        <v>0</v>
      </c>
      <c r="CE91" s="91" t="e">
        <f t="shared" ca="1" si="233"/>
        <v>#REF!</v>
      </c>
      <c r="CF91" s="46" t="e">
        <f t="shared" ca="1" si="234"/>
        <v>#REF!</v>
      </c>
      <c r="CG91" s="46" t="e">
        <f t="shared" ca="1" si="240"/>
        <v>#REF!</v>
      </c>
      <c r="CH91" s="46" t="e">
        <f t="shared" ca="1" si="235"/>
        <v>#REF!</v>
      </c>
      <c r="CI91" s="46" t="e">
        <f t="shared" ca="1" si="236"/>
        <v>#REF!</v>
      </c>
      <c r="CJ91" s="46" t="e">
        <f t="shared" ca="1" si="237"/>
        <v>#REF!</v>
      </c>
      <c r="CK91" s="46" t="e">
        <f t="shared" ca="1" si="238"/>
        <v>#REF!</v>
      </c>
      <c r="CL91" s="88" t="e">
        <f t="shared" ca="1" si="245"/>
        <v>#REF!</v>
      </c>
      <c r="CM91" s="76" t="e">
        <f t="shared" ca="1" si="246"/>
        <v>#REF!</v>
      </c>
      <c r="CN91" s="76" t="e">
        <f t="shared" ca="1" si="247"/>
        <v>#REF!</v>
      </c>
      <c r="CO91" s="76" t="e">
        <f t="shared" ca="1" si="248"/>
        <v>#REF!</v>
      </c>
      <c r="CP91" s="76" t="e">
        <f t="shared" ca="1" si="249"/>
        <v>#REF!</v>
      </c>
      <c r="CQ91" s="76" t="e">
        <f t="shared" ca="1" si="250"/>
        <v>#REF!</v>
      </c>
      <c r="CR91" s="76" t="e">
        <f t="shared" ca="1" si="251"/>
        <v>#REF!</v>
      </c>
      <c r="CS91" s="76" t="e">
        <f t="shared" ca="1" si="252"/>
        <v>#REF!</v>
      </c>
      <c r="CT91" s="76" t="e">
        <f t="shared" ca="1" si="253"/>
        <v>#REF!</v>
      </c>
      <c r="CU91" s="76" t="e">
        <f t="shared" ca="1" si="254"/>
        <v>#REF!</v>
      </c>
      <c r="CV91" s="76" t="e">
        <f t="shared" ca="1" si="255"/>
        <v>#REF!</v>
      </c>
      <c r="CW91" s="76" t="e">
        <f t="shared" ca="1" si="256"/>
        <v>#REF!</v>
      </c>
      <c r="CX91" s="76" t="e">
        <f t="shared" ca="1" si="257"/>
        <v>#REF!</v>
      </c>
      <c r="CY91" s="76" t="e">
        <f t="shared" ca="1" si="258"/>
        <v>#REF!</v>
      </c>
      <c r="CZ91" s="76" t="e">
        <f t="shared" ca="1" si="259"/>
        <v>#REF!</v>
      </c>
      <c r="DA91" s="76" t="e">
        <f t="shared" ca="1" si="260"/>
        <v>#REF!</v>
      </c>
      <c r="DB91" s="76" t="e">
        <f t="shared" ca="1" si="261"/>
        <v>#REF!</v>
      </c>
      <c r="DC91" s="76" t="e">
        <f t="shared" ca="1" si="262"/>
        <v>#REF!</v>
      </c>
      <c r="DD91" s="76" t="e">
        <f t="shared" ca="1" si="263"/>
        <v>#REF!</v>
      </c>
      <c r="DE91" s="76" t="e">
        <f t="shared" ca="1" si="264"/>
        <v>#REF!</v>
      </c>
      <c r="DF91" s="76" t="e">
        <f t="shared" ca="1" si="265"/>
        <v>#REF!</v>
      </c>
      <c r="DG91" s="76" t="e">
        <f t="shared" ca="1" si="266"/>
        <v>#REF!</v>
      </c>
      <c r="DH91" s="76" t="e">
        <f t="shared" ca="1" si="267"/>
        <v>#REF!</v>
      </c>
      <c r="DI91" s="76" t="e">
        <f t="shared" ca="1" si="268"/>
        <v>#REF!</v>
      </c>
      <c r="DJ91" s="76" t="e">
        <f t="shared" ca="1" si="269"/>
        <v>#REF!</v>
      </c>
      <c r="DK91" s="76" t="e">
        <f t="shared" ca="1" si="270"/>
        <v>#REF!</v>
      </c>
      <c r="DL91" s="76" t="e">
        <f t="shared" ca="1" si="271"/>
        <v>#REF!</v>
      </c>
      <c r="DM91" s="76" t="e">
        <f t="shared" ca="1" si="272"/>
        <v>#REF!</v>
      </c>
      <c r="DN91" s="76" t="e">
        <f t="shared" ca="1" si="273"/>
        <v>#REF!</v>
      </c>
      <c r="DO91" s="76" t="e">
        <f t="shared" ca="1" si="274"/>
        <v>#REF!</v>
      </c>
      <c r="DP91" s="76" t="e">
        <f t="shared" ca="1" si="275"/>
        <v>#REF!</v>
      </c>
      <c r="DQ91" s="76" t="e">
        <f t="shared" ca="1" si="276"/>
        <v>#REF!</v>
      </c>
      <c r="DR91" s="76" t="e">
        <f t="shared" ca="1" si="277"/>
        <v>#REF!</v>
      </c>
      <c r="DS91" s="76" t="e">
        <f t="shared" ca="1" si="278"/>
        <v>#REF!</v>
      </c>
      <c r="DT91" s="76" t="e">
        <f t="shared" ca="1" si="279"/>
        <v>#REF!</v>
      </c>
      <c r="DU91" s="76" t="e">
        <f t="shared" ca="1" si="280"/>
        <v>#REF!</v>
      </c>
      <c r="DV91" s="76" t="e">
        <f t="shared" ca="1" si="281"/>
        <v>#REF!</v>
      </c>
      <c r="DW91" s="76" t="e">
        <f t="shared" ca="1" si="282"/>
        <v>#REF!</v>
      </c>
      <c r="DX91" s="76" t="e">
        <f t="shared" ca="1" si="283"/>
        <v>#REF!</v>
      </c>
      <c r="DY91" s="76" t="e">
        <f t="shared" ca="1" si="284"/>
        <v>#REF!</v>
      </c>
      <c r="DZ91" s="76" t="e">
        <f t="shared" ca="1" si="285"/>
        <v>#REF!</v>
      </c>
      <c r="EA91" s="76" t="e">
        <f t="shared" ca="1" si="286"/>
        <v>#REF!</v>
      </c>
      <c r="EB91" s="76" t="e">
        <f t="shared" ca="1" si="287"/>
        <v>#REF!</v>
      </c>
      <c r="EC91" s="76" t="e">
        <f t="shared" ca="1" si="296"/>
        <v>#REF!</v>
      </c>
      <c r="ED91" s="76" t="e">
        <f t="shared" ca="1" si="288"/>
        <v>#REF!</v>
      </c>
      <c r="EE91" s="76" t="e">
        <f t="shared" ca="1" si="289"/>
        <v>#REF!</v>
      </c>
      <c r="EF91" s="76" t="e">
        <f t="shared" ca="1" si="290"/>
        <v>#REF!</v>
      </c>
      <c r="EG91" s="76" t="e">
        <f t="shared" ca="1" si="291"/>
        <v>#REF!</v>
      </c>
      <c r="EH91" s="76" t="e">
        <f t="shared" ca="1" si="292"/>
        <v>#REF!</v>
      </c>
      <c r="EI91" s="76" t="e">
        <f t="shared" ca="1" si="293"/>
        <v>#REF!</v>
      </c>
      <c r="EJ91" s="76" t="e">
        <f t="shared" ca="1" si="294"/>
        <v>#REF!</v>
      </c>
      <c r="EK91" s="76" t="e">
        <f t="shared" ca="1" si="295"/>
        <v>#REF!</v>
      </c>
    </row>
    <row r="92" spans="1:141" hidden="1" x14ac:dyDescent="0.25">
      <c r="A92" s="46" t="str">
        <f>Графики!A3</f>
        <v>У09.02.03 Прогр-е в КС(2014)9 кл., очная</v>
      </c>
      <c r="B92" s="46" t="s">
        <v>319</v>
      </c>
      <c r="C92" s="46" t="s">
        <v>211</v>
      </c>
      <c r="D92" s="64" t="e">
        <f t="shared" ca="1" si="239"/>
        <v>#REF!</v>
      </c>
      <c r="E92" s="46">
        <v>5</v>
      </c>
      <c r="F92" s="72" t="s">
        <v>325</v>
      </c>
      <c r="G92" s="65" t="e">
        <f t="shared" ca="1" si="300"/>
        <v>#REF!</v>
      </c>
      <c r="H92" s="65" t="e">
        <f t="shared" ca="1" si="300"/>
        <v>#REF!</v>
      </c>
      <c r="I92" s="65" t="e">
        <f t="shared" ca="1" si="300"/>
        <v>#REF!</v>
      </c>
      <c r="J92" s="65" t="e">
        <f t="shared" ca="1" si="300"/>
        <v>#REF!</v>
      </c>
      <c r="K92" s="65" t="e">
        <f t="shared" ca="1" si="300"/>
        <v>#REF!</v>
      </c>
      <c r="L92" s="65" t="e">
        <f t="shared" ca="1" si="300"/>
        <v>#REF!</v>
      </c>
      <c r="M92" s="65" t="e">
        <f t="shared" ca="1" si="300"/>
        <v>#REF!</v>
      </c>
      <c r="N92" s="65" t="e">
        <f t="shared" ca="1" si="300"/>
        <v>#REF!</v>
      </c>
      <c r="O92" s="65" t="e">
        <f t="shared" ca="1" si="300"/>
        <v>#REF!</v>
      </c>
      <c r="P92" s="65" t="e">
        <f t="shared" ca="1" si="300"/>
        <v>#REF!</v>
      </c>
      <c r="Q92" s="65" t="e">
        <f t="shared" ca="1" si="300"/>
        <v>#REF!</v>
      </c>
      <c r="R92" s="65" t="e">
        <f t="shared" ca="1" si="300"/>
        <v>#REF!</v>
      </c>
      <c r="S92" s="65" t="e">
        <f t="shared" ca="1" si="300"/>
        <v>#REF!</v>
      </c>
      <c r="T92" s="65" t="e">
        <f t="shared" ca="1" si="300"/>
        <v>#REF!</v>
      </c>
      <c r="U92" s="65" t="e">
        <f t="shared" ca="1" si="300"/>
        <v>#REF!</v>
      </c>
      <c r="V92" s="65" t="e">
        <f t="shared" ca="1" si="300"/>
        <v>#REF!</v>
      </c>
      <c r="W92" s="65" t="e">
        <f t="shared" ca="1" si="298"/>
        <v>#REF!</v>
      </c>
      <c r="X92" s="65" t="e">
        <f t="shared" ca="1" si="298"/>
        <v>#REF!</v>
      </c>
      <c r="Y92" s="65" t="e">
        <f t="shared" ca="1" si="298"/>
        <v>#REF!</v>
      </c>
      <c r="Z92" s="65" t="e">
        <f t="shared" ca="1" si="298"/>
        <v>#REF!</v>
      </c>
      <c r="AA92" s="65" t="e">
        <f t="shared" ca="1" si="298"/>
        <v>#REF!</v>
      </c>
      <c r="AB92" s="65" t="e">
        <f t="shared" ca="1" si="298"/>
        <v>#REF!</v>
      </c>
      <c r="AC92" s="65" t="e">
        <f t="shared" ca="1" si="298"/>
        <v>#REF!</v>
      </c>
      <c r="AD92" s="65" t="e">
        <f t="shared" ca="1" si="298"/>
        <v>#REF!</v>
      </c>
      <c r="AE92" s="65" t="e">
        <f t="shared" ca="1" si="298"/>
        <v>#REF!</v>
      </c>
      <c r="AF92" s="65" t="e">
        <f t="shared" ca="1" si="298"/>
        <v>#REF!</v>
      </c>
      <c r="AG92" s="65" t="e">
        <f t="shared" ca="1" si="298"/>
        <v>#REF!</v>
      </c>
      <c r="AH92" s="65" t="e">
        <f t="shared" ca="1" si="298"/>
        <v>#REF!</v>
      </c>
      <c r="AI92" s="65" t="e">
        <f t="shared" ca="1" si="298"/>
        <v>#REF!</v>
      </c>
      <c r="AJ92" s="65" t="e">
        <f t="shared" ca="1" si="298"/>
        <v>#REF!</v>
      </c>
      <c r="AK92" s="65" t="e">
        <f t="shared" ca="1" si="298"/>
        <v>#REF!</v>
      </c>
      <c r="AL92" s="65" t="e">
        <f t="shared" ca="1" si="299"/>
        <v>#REF!</v>
      </c>
      <c r="AM92" s="65" t="e">
        <f t="shared" ca="1" si="299"/>
        <v>#REF!</v>
      </c>
      <c r="AN92" s="65" t="e">
        <f t="shared" ca="1" si="299"/>
        <v>#REF!</v>
      </c>
      <c r="AO92" s="65" t="e">
        <f t="shared" ca="1" si="299"/>
        <v>#REF!</v>
      </c>
      <c r="AP92" s="65" t="e">
        <f t="shared" ca="1" si="299"/>
        <v>#REF!</v>
      </c>
      <c r="AQ92" s="65" t="e">
        <f t="shared" ca="1" si="299"/>
        <v>#REF!</v>
      </c>
      <c r="AR92" s="65" t="e">
        <f t="shared" ca="1" si="299"/>
        <v>#REF!</v>
      </c>
      <c r="AS92" s="65" t="e">
        <f t="shared" ca="1" si="299"/>
        <v>#REF!</v>
      </c>
      <c r="AT92" s="65" t="e">
        <f t="shared" ca="1" si="299"/>
        <v>#REF!</v>
      </c>
      <c r="AU92" s="65" t="e">
        <f t="shared" ca="1" si="299"/>
        <v>#REF!</v>
      </c>
      <c r="AV92" s="65" t="e">
        <f t="shared" ca="1" si="299"/>
        <v>#REF!</v>
      </c>
      <c r="AW92" s="65" t="e">
        <f t="shared" ca="1" si="299"/>
        <v>#REF!</v>
      </c>
      <c r="AX92" s="65" t="e">
        <f t="shared" ca="1" si="299"/>
        <v>#REF!</v>
      </c>
      <c r="AY92" s="65" t="e">
        <f t="shared" ca="1" si="299"/>
        <v>#REF!</v>
      </c>
      <c r="AZ92" s="65" t="e">
        <f t="shared" ca="1" si="299"/>
        <v>#REF!</v>
      </c>
      <c r="BA92" s="65" t="e">
        <f t="shared" ca="1" si="299"/>
        <v>#REF!</v>
      </c>
      <c r="BB92" s="65" t="e">
        <f t="shared" ca="1" si="297"/>
        <v>#REF!</v>
      </c>
      <c r="BC92" s="65" t="e">
        <f t="shared" ca="1" si="297"/>
        <v>#REF!</v>
      </c>
      <c r="BD92" s="65" t="e">
        <f t="shared" ca="1" si="297"/>
        <v>#REF!</v>
      </c>
      <c r="BE92" s="65" t="e">
        <f t="shared" ca="1" si="297"/>
        <v>#REF!</v>
      </c>
      <c r="BF92" s="65" t="e">
        <f t="shared" ca="1" si="297"/>
        <v>#REF!</v>
      </c>
      <c r="BG92" s="65" t="e">
        <f t="shared" ca="1" si="297"/>
        <v>#REF!</v>
      </c>
      <c r="BH92" s="65" t="e">
        <f t="shared" ca="1" si="297"/>
        <v>#REF!</v>
      </c>
      <c r="BI92" s="65" t="e">
        <f t="shared" ca="1" si="297"/>
        <v>#REF!</v>
      </c>
      <c r="BJ92" s="65" t="e">
        <f t="shared" ca="1" si="297"/>
        <v>#REF!</v>
      </c>
      <c r="BK92" s="65" t="e">
        <f t="shared" ca="1" si="297"/>
        <v>#REF!</v>
      </c>
      <c r="BL92" s="65" t="e">
        <f t="shared" ca="1" si="297"/>
        <v>#REF!</v>
      </c>
      <c r="BM92" s="65" t="e">
        <f t="shared" ca="1" si="297"/>
        <v>#REF!</v>
      </c>
      <c r="BN92" s="65" t="e">
        <f t="shared" ca="1" si="297"/>
        <v>#REF!</v>
      </c>
      <c r="BO92" s="65" t="e">
        <f t="shared" ca="1" si="297"/>
        <v>#REF!</v>
      </c>
      <c r="BP92" s="89">
        <v>20</v>
      </c>
      <c r="BQ92" s="46">
        <f t="shared" ca="1" si="219"/>
        <v>0</v>
      </c>
      <c r="BR92" s="54">
        <f t="shared" ca="1" si="220"/>
        <v>0</v>
      </c>
      <c r="BS92" s="54">
        <f t="shared" ca="1" si="221"/>
        <v>0</v>
      </c>
      <c r="BT92" s="54">
        <f t="shared" ca="1" si="222"/>
        <v>0</v>
      </c>
      <c r="BU92" s="54">
        <f t="shared" ca="1" si="223"/>
        <v>0</v>
      </c>
      <c r="BV92" s="54">
        <f t="shared" ca="1" si="224"/>
        <v>0</v>
      </c>
      <c r="BW92" s="92">
        <f t="shared" ca="1" si="225"/>
        <v>0</v>
      </c>
      <c r="BX92" s="91">
        <f t="shared" ca="1" si="226"/>
        <v>0</v>
      </c>
      <c r="BY92" s="54">
        <f t="shared" ca="1" si="227"/>
        <v>0</v>
      </c>
      <c r="BZ92" s="54">
        <f t="shared" ca="1" si="228"/>
        <v>0</v>
      </c>
      <c r="CA92" s="54">
        <f t="shared" ca="1" si="229"/>
        <v>0</v>
      </c>
      <c r="CB92" s="54">
        <f t="shared" ca="1" si="230"/>
        <v>0</v>
      </c>
      <c r="CC92" s="54">
        <f t="shared" ca="1" si="231"/>
        <v>0</v>
      </c>
      <c r="CD92" s="93">
        <f t="shared" ca="1" si="232"/>
        <v>0</v>
      </c>
      <c r="CE92" s="91" t="e">
        <f t="shared" ca="1" si="233"/>
        <v>#REF!</v>
      </c>
      <c r="CF92" s="46" t="e">
        <f t="shared" ca="1" si="234"/>
        <v>#REF!</v>
      </c>
      <c r="CG92" s="46" t="e">
        <f t="shared" ca="1" si="240"/>
        <v>#REF!</v>
      </c>
      <c r="CH92" s="46" t="e">
        <f t="shared" ca="1" si="235"/>
        <v>#REF!</v>
      </c>
      <c r="CI92" s="46" t="e">
        <f t="shared" ca="1" si="236"/>
        <v>#REF!</v>
      </c>
      <c r="CJ92" s="46" t="e">
        <f t="shared" ca="1" si="237"/>
        <v>#REF!</v>
      </c>
      <c r="CK92" s="46" t="e">
        <f t="shared" ca="1" si="238"/>
        <v>#REF!</v>
      </c>
      <c r="CL92" s="88" t="e">
        <f t="shared" ca="1" si="245"/>
        <v>#REF!</v>
      </c>
      <c r="CM92" s="76" t="e">
        <f t="shared" ca="1" si="246"/>
        <v>#REF!</v>
      </c>
      <c r="CN92" s="76" t="e">
        <f t="shared" ca="1" si="247"/>
        <v>#REF!</v>
      </c>
      <c r="CO92" s="76" t="e">
        <f t="shared" ca="1" si="248"/>
        <v>#REF!</v>
      </c>
      <c r="CP92" s="76" t="e">
        <f t="shared" ca="1" si="249"/>
        <v>#REF!</v>
      </c>
      <c r="CQ92" s="76" t="e">
        <f t="shared" ca="1" si="250"/>
        <v>#REF!</v>
      </c>
      <c r="CR92" s="76" t="e">
        <f t="shared" ca="1" si="251"/>
        <v>#REF!</v>
      </c>
      <c r="CS92" s="76" t="e">
        <f t="shared" ca="1" si="252"/>
        <v>#REF!</v>
      </c>
      <c r="CT92" s="76" t="e">
        <f t="shared" ca="1" si="253"/>
        <v>#REF!</v>
      </c>
      <c r="CU92" s="76" t="e">
        <f t="shared" ca="1" si="254"/>
        <v>#REF!</v>
      </c>
      <c r="CV92" s="76" t="e">
        <f t="shared" ca="1" si="255"/>
        <v>#REF!</v>
      </c>
      <c r="CW92" s="76" t="e">
        <f t="shared" ca="1" si="256"/>
        <v>#REF!</v>
      </c>
      <c r="CX92" s="76" t="e">
        <f t="shared" ca="1" si="257"/>
        <v>#REF!</v>
      </c>
      <c r="CY92" s="76" t="e">
        <f t="shared" ca="1" si="258"/>
        <v>#REF!</v>
      </c>
      <c r="CZ92" s="76" t="e">
        <f t="shared" ca="1" si="259"/>
        <v>#REF!</v>
      </c>
      <c r="DA92" s="76" t="e">
        <f t="shared" ca="1" si="260"/>
        <v>#REF!</v>
      </c>
      <c r="DB92" s="76" t="e">
        <f t="shared" ca="1" si="261"/>
        <v>#REF!</v>
      </c>
      <c r="DC92" s="76" t="e">
        <f t="shared" ca="1" si="262"/>
        <v>#REF!</v>
      </c>
      <c r="DD92" s="76" t="e">
        <f t="shared" ca="1" si="263"/>
        <v>#REF!</v>
      </c>
      <c r="DE92" s="76" t="e">
        <f t="shared" ca="1" si="264"/>
        <v>#REF!</v>
      </c>
      <c r="DF92" s="76" t="e">
        <f t="shared" ca="1" si="265"/>
        <v>#REF!</v>
      </c>
      <c r="DG92" s="76" t="e">
        <f t="shared" ca="1" si="266"/>
        <v>#REF!</v>
      </c>
      <c r="DH92" s="76" t="e">
        <f t="shared" ca="1" si="267"/>
        <v>#REF!</v>
      </c>
      <c r="DI92" s="76" t="e">
        <f t="shared" ca="1" si="268"/>
        <v>#REF!</v>
      </c>
      <c r="DJ92" s="76" t="e">
        <f t="shared" ca="1" si="269"/>
        <v>#REF!</v>
      </c>
      <c r="DK92" s="76" t="e">
        <f t="shared" ca="1" si="270"/>
        <v>#REF!</v>
      </c>
      <c r="DL92" s="76" t="e">
        <f t="shared" ca="1" si="271"/>
        <v>#REF!</v>
      </c>
      <c r="DM92" s="76" t="e">
        <f t="shared" ca="1" si="272"/>
        <v>#REF!</v>
      </c>
      <c r="DN92" s="76" t="e">
        <f t="shared" ca="1" si="273"/>
        <v>#REF!</v>
      </c>
      <c r="DO92" s="76" t="e">
        <f t="shared" ca="1" si="274"/>
        <v>#REF!</v>
      </c>
      <c r="DP92" s="76" t="e">
        <f t="shared" ca="1" si="275"/>
        <v>#REF!</v>
      </c>
      <c r="DQ92" s="76" t="e">
        <f t="shared" ca="1" si="276"/>
        <v>#REF!</v>
      </c>
      <c r="DR92" s="76" t="e">
        <f t="shared" ca="1" si="277"/>
        <v>#REF!</v>
      </c>
      <c r="DS92" s="76" t="e">
        <f t="shared" ca="1" si="278"/>
        <v>#REF!</v>
      </c>
      <c r="DT92" s="76" t="e">
        <f t="shared" ca="1" si="279"/>
        <v>#REF!</v>
      </c>
      <c r="DU92" s="76" t="e">
        <f t="shared" ca="1" si="280"/>
        <v>#REF!</v>
      </c>
      <c r="DV92" s="76" t="e">
        <f t="shared" ca="1" si="281"/>
        <v>#REF!</v>
      </c>
      <c r="DW92" s="76" t="e">
        <f t="shared" ca="1" si="282"/>
        <v>#REF!</v>
      </c>
      <c r="DX92" s="76" t="e">
        <f t="shared" ca="1" si="283"/>
        <v>#REF!</v>
      </c>
      <c r="DY92" s="76" t="e">
        <f t="shared" ca="1" si="284"/>
        <v>#REF!</v>
      </c>
      <c r="DZ92" s="76" t="e">
        <f t="shared" ca="1" si="285"/>
        <v>#REF!</v>
      </c>
      <c r="EA92" s="76" t="e">
        <f t="shared" ca="1" si="286"/>
        <v>#REF!</v>
      </c>
      <c r="EB92" s="76" t="e">
        <f t="shared" ca="1" si="287"/>
        <v>#REF!</v>
      </c>
      <c r="EC92" s="76" t="e">
        <f t="shared" ca="1" si="296"/>
        <v>#REF!</v>
      </c>
      <c r="ED92" s="76" t="e">
        <f t="shared" ca="1" si="288"/>
        <v>#REF!</v>
      </c>
      <c r="EE92" s="76" t="e">
        <f t="shared" ca="1" si="289"/>
        <v>#REF!</v>
      </c>
      <c r="EF92" s="76" t="e">
        <f t="shared" ca="1" si="290"/>
        <v>#REF!</v>
      </c>
      <c r="EG92" s="76" t="e">
        <f t="shared" ca="1" si="291"/>
        <v>#REF!</v>
      </c>
      <c r="EH92" s="76" t="e">
        <f t="shared" ca="1" si="292"/>
        <v>#REF!</v>
      </c>
      <c r="EI92" s="76" t="e">
        <f t="shared" ca="1" si="293"/>
        <v>#REF!</v>
      </c>
      <c r="EJ92" s="76" t="e">
        <f t="shared" ca="1" si="294"/>
        <v>#REF!</v>
      </c>
      <c r="EK92" s="76" t="e">
        <f t="shared" ca="1" si="295"/>
        <v>#REF!</v>
      </c>
    </row>
    <row r="93" spans="1:141" hidden="1" x14ac:dyDescent="0.25">
      <c r="A93" s="46" t="str">
        <f>Графики!A4</f>
        <v>У15.02.08 ТехМаш(2014)9 кл., очная</v>
      </c>
      <c r="B93" s="46" t="s">
        <v>323</v>
      </c>
      <c r="C93" s="46" t="s">
        <v>211</v>
      </c>
      <c r="D93" s="64" t="e">
        <f t="shared" ca="1" si="239"/>
        <v>#REF!</v>
      </c>
      <c r="E93" s="46">
        <v>5</v>
      </c>
      <c r="F93" s="72" t="s">
        <v>250</v>
      </c>
      <c r="G93" s="65" t="e">
        <f t="shared" ca="1" si="300"/>
        <v>#REF!</v>
      </c>
      <c r="H93" s="65" t="e">
        <f t="shared" ca="1" si="300"/>
        <v>#REF!</v>
      </c>
      <c r="I93" s="65" t="e">
        <f t="shared" ca="1" si="300"/>
        <v>#REF!</v>
      </c>
      <c r="J93" s="65" t="e">
        <f t="shared" ca="1" si="300"/>
        <v>#REF!</v>
      </c>
      <c r="K93" s="65" t="e">
        <f t="shared" ca="1" si="300"/>
        <v>#REF!</v>
      </c>
      <c r="L93" s="65" t="e">
        <f t="shared" ca="1" si="300"/>
        <v>#REF!</v>
      </c>
      <c r="M93" s="65" t="e">
        <f t="shared" ca="1" si="300"/>
        <v>#REF!</v>
      </c>
      <c r="N93" s="65" t="e">
        <f t="shared" ca="1" si="300"/>
        <v>#REF!</v>
      </c>
      <c r="O93" s="65" t="e">
        <f t="shared" ca="1" si="300"/>
        <v>#REF!</v>
      </c>
      <c r="P93" s="65" t="e">
        <f t="shared" ca="1" si="300"/>
        <v>#REF!</v>
      </c>
      <c r="Q93" s="65" t="e">
        <f t="shared" ca="1" si="300"/>
        <v>#REF!</v>
      </c>
      <c r="R93" s="65" t="e">
        <f t="shared" ca="1" si="300"/>
        <v>#REF!</v>
      </c>
      <c r="S93" s="65" t="e">
        <f t="shared" ca="1" si="300"/>
        <v>#REF!</v>
      </c>
      <c r="T93" s="65" t="e">
        <f t="shared" ca="1" si="300"/>
        <v>#REF!</v>
      </c>
      <c r="U93" s="65" t="e">
        <f t="shared" ca="1" si="300"/>
        <v>#REF!</v>
      </c>
      <c r="V93" s="65" t="e">
        <f t="shared" ca="1" si="300"/>
        <v>#REF!</v>
      </c>
      <c r="W93" s="65" t="e">
        <f t="shared" ca="1" si="298"/>
        <v>#REF!</v>
      </c>
      <c r="X93" s="65" t="e">
        <f t="shared" ca="1" si="298"/>
        <v>#REF!</v>
      </c>
      <c r="Y93" s="65" t="e">
        <f t="shared" ca="1" si="298"/>
        <v>#REF!</v>
      </c>
      <c r="Z93" s="65" t="e">
        <f t="shared" ca="1" si="298"/>
        <v>#REF!</v>
      </c>
      <c r="AA93" s="65" t="e">
        <f t="shared" ca="1" si="298"/>
        <v>#REF!</v>
      </c>
      <c r="AB93" s="65" t="e">
        <f t="shared" ca="1" si="298"/>
        <v>#REF!</v>
      </c>
      <c r="AC93" s="65" t="e">
        <f t="shared" ca="1" si="298"/>
        <v>#REF!</v>
      </c>
      <c r="AD93" s="65" t="e">
        <f t="shared" ca="1" si="298"/>
        <v>#REF!</v>
      </c>
      <c r="AE93" s="65" t="e">
        <f t="shared" ca="1" si="298"/>
        <v>#REF!</v>
      </c>
      <c r="AF93" s="65" t="e">
        <f t="shared" ca="1" si="298"/>
        <v>#REF!</v>
      </c>
      <c r="AG93" s="65" t="e">
        <f t="shared" ca="1" si="298"/>
        <v>#REF!</v>
      </c>
      <c r="AH93" s="65" t="e">
        <f t="shared" ca="1" si="298"/>
        <v>#REF!</v>
      </c>
      <c r="AI93" s="65" t="e">
        <f t="shared" ca="1" si="298"/>
        <v>#REF!</v>
      </c>
      <c r="AJ93" s="65" t="e">
        <f t="shared" ca="1" si="298"/>
        <v>#REF!</v>
      </c>
      <c r="AK93" s="65" t="e">
        <f t="shared" ca="1" si="298"/>
        <v>#REF!</v>
      </c>
      <c r="AL93" s="65" t="e">
        <f t="shared" ca="1" si="299"/>
        <v>#REF!</v>
      </c>
      <c r="AM93" s="65" t="e">
        <f t="shared" ca="1" si="299"/>
        <v>#REF!</v>
      </c>
      <c r="AN93" s="65" t="e">
        <f t="shared" ca="1" si="299"/>
        <v>#REF!</v>
      </c>
      <c r="AO93" s="65" t="e">
        <f t="shared" ca="1" si="299"/>
        <v>#REF!</v>
      </c>
      <c r="AP93" s="65" t="e">
        <f t="shared" ca="1" si="299"/>
        <v>#REF!</v>
      </c>
      <c r="AQ93" s="65" t="e">
        <f t="shared" ca="1" si="299"/>
        <v>#REF!</v>
      </c>
      <c r="AR93" s="65" t="e">
        <f t="shared" ca="1" si="299"/>
        <v>#REF!</v>
      </c>
      <c r="AS93" s="65" t="e">
        <f t="shared" ca="1" si="299"/>
        <v>#REF!</v>
      </c>
      <c r="AT93" s="65" t="e">
        <f t="shared" ca="1" si="299"/>
        <v>#REF!</v>
      </c>
      <c r="AU93" s="65" t="e">
        <f t="shared" ca="1" si="299"/>
        <v>#REF!</v>
      </c>
      <c r="AV93" s="65" t="e">
        <f t="shared" ca="1" si="299"/>
        <v>#REF!</v>
      </c>
      <c r="AW93" s="65" t="e">
        <f t="shared" ca="1" si="299"/>
        <v>#REF!</v>
      </c>
      <c r="AX93" s="65" t="e">
        <f t="shared" ca="1" si="299"/>
        <v>#REF!</v>
      </c>
      <c r="AY93" s="65" t="e">
        <f t="shared" ca="1" si="299"/>
        <v>#REF!</v>
      </c>
      <c r="AZ93" s="65" t="e">
        <f t="shared" ca="1" si="299"/>
        <v>#REF!</v>
      </c>
      <c r="BA93" s="65" t="e">
        <f t="shared" ca="1" si="299"/>
        <v>#REF!</v>
      </c>
      <c r="BB93" s="65" t="e">
        <f t="shared" ca="1" si="297"/>
        <v>#REF!</v>
      </c>
      <c r="BC93" s="65" t="e">
        <f t="shared" ca="1" si="297"/>
        <v>#REF!</v>
      </c>
      <c r="BD93" s="65" t="e">
        <f t="shared" ca="1" si="297"/>
        <v>#REF!</v>
      </c>
      <c r="BE93" s="65" t="e">
        <f t="shared" ca="1" si="297"/>
        <v>#REF!</v>
      </c>
      <c r="BF93" s="65" t="e">
        <f t="shared" ca="1" si="297"/>
        <v>#REF!</v>
      </c>
      <c r="BG93" s="65" t="e">
        <f t="shared" ca="1" si="297"/>
        <v>#REF!</v>
      </c>
      <c r="BH93" s="65" t="e">
        <f t="shared" ca="1" si="297"/>
        <v>#REF!</v>
      </c>
      <c r="BI93" s="65" t="e">
        <f t="shared" ca="1" si="297"/>
        <v>#REF!</v>
      </c>
      <c r="BJ93" s="65" t="e">
        <f t="shared" ca="1" si="297"/>
        <v>#REF!</v>
      </c>
      <c r="BK93" s="65" t="e">
        <f t="shared" ca="1" si="297"/>
        <v>#REF!</v>
      </c>
      <c r="BL93" s="65" t="e">
        <f t="shared" ca="1" si="297"/>
        <v>#REF!</v>
      </c>
      <c r="BM93" s="65" t="e">
        <f t="shared" ca="1" si="297"/>
        <v>#REF!</v>
      </c>
      <c r="BN93" s="65" t="e">
        <f t="shared" ca="1" si="297"/>
        <v>#REF!</v>
      </c>
      <c r="BO93" s="65" t="e">
        <f t="shared" ca="1" si="297"/>
        <v>#REF!</v>
      </c>
      <c r="BP93" s="89">
        <v>20</v>
      </c>
      <c r="BQ93" s="46">
        <f t="shared" ca="1" si="219"/>
        <v>0</v>
      </c>
      <c r="BR93" s="54">
        <f t="shared" ca="1" si="220"/>
        <v>0</v>
      </c>
      <c r="BS93" s="54">
        <f t="shared" ca="1" si="221"/>
        <v>0</v>
      </c>
      <c r="BT93" s="54">
        <f t="shared" ca="1" si="222"/>
        <v>0</v>
      </c>
      <c r="BU93" s="54">
        <f t="shared" ca="1" si="223"/>
        <v>0</v>
      </c>
      <c r="BV93" s="54">
        <f t="shared" ca="1" si="224"/>
        <v>0</v>
      </c>
      <c r="BW93" s="92">
        <f t="shared" ca="1" si="225"/>
        <v>0</v>
      </c>
      <c r="BX93" s="91">
        <f t="shared" ca="1" si="226"/>
        <v>0</v>
      </c>
      <c r="BY93" s="54">
        <f t="shared" ca="1" si="227"/>
        <v>0</v>
      </c>
      <c r="BZ93" s="54">
        <f t="shared" ca="1" si="228"/>
        <v>0</v>
      </c>
      <c r="CA93" s="54">
        <f t="shared" ca="1" si="229"/>
        <v>0</v>
      </c>
      <c r="CB93" s="54">
        <f t="shared" ca="1" si="230"/>
        <v>0</v>
      </c>
      <c r="CC93" s="54">
        <f t="shared" ca="1" si="231"/>
        <v>0</v>
      </c>
      <c r="CD93" s="93">
        <f t="shared" ca="1" si="232"/>
        <v>0</v>
      </c>
      <c r="CE93" s="91" t="e">
        <f t="shared" ca="1" si="233"/>
        <v>#REF!</v>
      </c>
      <c r="CF93" s="46" t="e">
        <f t="shared" ca="1" si="234"/>
        <v>#REF!</v>
      </c>
      <c r="CG93" s="46" t="e">
        <f t="shared" ca="1" si="240"/>
        <v>#REF!</v>
      </c>
      <c r="CH93" s="46" t="e">
        <f t="shared" ca="1" si="235"/>
        <v>#REF!</v>
      </c>
      <c r="CI93" s="46" t="e">
        <f t="shared" ca="1" si="236"/>
        <v>#REF!</v>
      </c>
      <c r="CJ93" s="46" t="e">
        <f t="shared" ca="1" si="237"/>
        <v>#REF!</v>
      </c>
      <c r="CK93" s="46" t="e">
        <f t="shared" ca="1" si="238"/>
        <v>#REF!</v>
      </c>
      <c r="CL93" s="88" t="e">
        <f t="shared" ca="1" si="245"/>
        <v>#REF!</v>
      </c>
      <c r="CM93" s="76" t="e">
        <f t="shared" ca="1" si="246"/>
        <v>#REF!</v>
      </c>
      <c r="CN93" s="76" t="e">
        <f t="shared" ca="1" si="247"/>
        <v>#REF!</v>
      </c>
      <c r="CO93" s="76" t="e">
        <f t="shared" ca="1" si="248"/>
        <v>#REF!</v>
      </c>
      <c r="CP93" s="76" t="e">
        <f t="shared" ca="1" si="249"/>
        <v>#REF!</v>
      </c>
      <c r="CQ93" s="76" t="e">
        <f t="shared" ca="1" si="250"/>
        <v>#REF!</v>
      </c>
      <c r="CR93" s="76" t="e">
        <f t="shared" ca="1" si="251"/>
        <v>#REF!</v>
      </c>
      <c r="CS93" s="76" t="e">
        <f t="shared" ca="1" si="252"/>
        <v>#REF!</v>
      </c>
      <c r="CT93" s="76" t="e">
        <f t="shared" ca="1" si="253"/>
        <v>#REF!</v>
      </c>
      <c r="CU93" s="76" t="e">
        <f t="shared" ca="1" si="254"/>
        <v>#REF!</v>
      </c>
      <c r="CV93" s="76" t="e">
        <f t="shared" ca="1" si="255"/>
        <v>#REF!</v>
      </c>
      <c r="CW93" s="76" t="e">
        <f t="shared" ca="1" si="256"/>
        <v>#REF!</v>
      </c>
      <c r="CX93" s="76" t="e">
        <f t="shared" ca="1" si="257"/>
        <v>#REF!</v>
      </c>
      <c r="CY93" s="76" t="e">
        <f t="shared" ca="1" si="258"/>
        <v>#REF!</v>
      </c>
      <c r="CZ93" s="76" t="e">
        <f t="shared" ca="1" si="259"/>
        <v>#REF!</v>
      </c>
      <c r="DA93" s="76" t="e">
        <f t="shared" ca="1" si="260"/>
        <v>#REF!</v>
      </c>
      <c r="DB93" s="76" t="e">
        <f t="shared" ca="1" si="261"/>
        <v>#REF!</v>
      </c>
      <c r="DC93" s="76" t="e">
        <f t="shared" ca="1" si="262"/>
        <v>#REF!</v>
      </c>
      <c r="DD93" s="76" t="e">
        <f t="shared" ca="1" si="263"/>
        <v>#REF!</v>
      </c>
      <c r="DE93" s="76" t="e">
        <f t="shared" ca="1" si="264"/>
        <v>#REF!</v>
      </c>
      <c r="DF93" s="76" t="e">
        <f t="shared" ca="1" si="265"/>
        <v>#REF!</v>
      </c>
      <c r="DG93" s="76" t="e">
        <f t="shared" ca="1" si="266"/>
        <v>#REF!</v>
      </c>
      <c r="DH93" s="76" t="e">
        <f t="shared" ca="1" si="267"/>
        <v>#REF!</v>
      </c>
      <c r="DI93" s="76" t="e">
        <f t="shared" ca="1" si="268"/>
        <v>#REF!</v>
      </c>
      <c r="DJ93" s="76" t="e">
        <f t="shared" ca="1" si="269"/>
        <v>#REF!</v>
      </c>
      <c r="DK93" s="76" t="e">
        <f t="shared" ca="1" si="270"/>
        <v>#REF!</v>
      </c>
      <c r="DL93" s="76" t="e">
        <f t="shared" ca="1" si="271"/>
        <v>#REF!</v>
      </c>
      <c r="DM93" s="76" t="e">
        <f t="shared" ca="1" si="272"/>
        <v>#REF!</v>
      </c>
      <c r="DN93" s="76" t="e">
        <f t="shared" ca="1" si="273"/>
        <v>#REF!</v>
      </c>
      <c r="DO93" s="76" t="e">
        <f t="shared" ca="1" si="274"/>
        <v>#REF!</v>
      </c>
      <c r="DP93" s="76" t="e">
        <f t="shared" ca="1" si="275"/>
        <v>#REF!</v>
      </c>
      <c r="DQ93" s="76" t="e">
        <f t="shared" ca="1" si="276"/>
        <v>#REF!</v>
      </c>
      <c r="DR93" s="76" t="e">
        <f t="shared" ca="1" si="277"/>
        <v>#REF!</v>
      </c>
      <c r="DS93" s="76" t="e">
        <f t="shared" ca="1" si="278"/>
        <v>#REF!</v>
      </c>
      <c r="DT93" s="76" t="e">
        <f t="shared" ca="1" si="279"/>
        <v>#REF!</v>
      </c>
      <c r="DU93" s="76" t="e">
        <f t="shared" ca="1" si="280"/>
        <v>#REF!</v>
      </c>
      <c r="DV93" s="76" t="e">
        <f t="shared" ca="1" si="281"/>
        <v>#REF!</v>
      </c>
      <c r="DW93" s="76" t="e">
        <f t="shared" ca="1" si="282"/>
        <v>#REF!</v>
      </c>
      <c r="DX93" s="76" t="e">
        <f t="shared" ca="1" si="283"/>
        <v>#REF!</v>
      </c>
      <c r="DY93" s="76" t="e">
        <f t="shared" ca="1" si="284"/>
        <v>#REF!</v>
      </c>
      <c r="DZ93" s="76" t="e">
        <f t="shared" ca="1" si="285"/>
        <v>#REF!</v>
      </c>
      <c r="EA93" s="76" t="e">
        <f t="shared" ca="1" si="286"/>
        <v>#REF!</v>
      </c>
      <c r="EB93" s="76" t="e">
        <f t="shared" ca="1" si="287"/>
        <v>#REF!</v>
      </c>
      <c r="EC93" s="76" t="e">
        <f t="shared" ca="1" si="296"/>
        <v>#REF!</v>
      </c>
      <c r="ED93" s="76" t="e">
        <f t="shared" ca="1" si="288"/>
        <v>#REF!</v>
      </c>
      <c r="EE93" s="76" t="e">
        <f t="shared" ca="1" si="289"/>
        <v>#REF!</v>
      </c>
      <c r="EF93" s="76" t="e">
        <f t="shared" ca="1" si="290"/>
        <v>#REF!</v>
      </c>
      <c r="EG93" s="76" t="e">
        <f t="shared" ca="1" si="291"/>
        <v>#REF!</v>
      </c>
      <c r="EH93" s="76" t="e">
        <f t="shared" ca="1" si="292"/>
        <v>#REF!</v>
      </c>
      <c r="EI93" s="76" t="e">
        <f t="shared" ca="1" si="293"/>
        <v>#REF!</v>
      </c>
      <c r="EJ93" s="76" t="e">
        <f t="shared" ca="1" si="294"/>
        <v>#REF!</v>
      </c>
      <c r="EK93" s="76" t="e">
        <f t="shared" ca="1" si="295"/>
        <v>#REF!</v>
      </c>
    </row>
    <row r="94" spans="1:141" hidden="1" x14ac:dyDescent="0.25">
      <c r="A94" s="46" t="str">
        <f>Графики!A4</f>
        <v>У15.02.08 ТехМаш(2014)9 кл., очная</v>
      </c>
      <c r="B94" s="46" t="s">
        <v>323</v>
      </c>
      <c r="C94" s="46" t="s">
        <v>211</v>
      </c>
      <c r="D94" s="64" t="e">
        <f t="shared" ca="1" si="239"/>
        <v>#REF!</v>
      </c>
      <c r="E94" s="46">
        <v>5</v>
      </c>
      <c r="F94" s="72" t="s">
        <v>255</v>
      </c>
      <c r="G94" s="65" t="e">
        <f t="shared" ca="1" si="300"/>
        <v>#REF!</v>
      </c>
      <c r="H94" s="65" t="e">
        <f t="shared" ca="1" si="300"/>
        <v>#REF!</v>
      </c>
      <c r="I94" s="65" t="e">
        <f t="shared" ca="1" si="300"/>
        <v>#REF!</v>
      </c>
      <c r="J94" s="65" t="e">
        <f t="shared" ca="1" si="300"/>
        <v>#REF!</v>
      </c>
      <c r="K94" s="65" t="e">
        <f t="shared" ca="1" si="300"/>
        <v>#REF!</v>
      </c>
      <c r="L94" s="65" t="e">
        <f t="shared" ca="1" si="300"/>
        <v>#REF!</v>
      </c>
      <c r="M94" s="65" t="e">
        <f t="shared" ca="1" si="300"/>
        <v>#REF!</v>
      </c>
      <c r="N94" s="65" t="e">
        <f t="shared" ca="1" si="300"/>
        <v>#REF!</v>
      </c>
      <c r="O94" s="65" t="e">
        <f t="shared" ca="1" si="300"/>
        <v>#REF!</v>
      </c>
      <c r="P94" s="65" t="e">
        <f t="shared" ca="1" si="300"/>
        <v>#REF!</v>
      </c>
      <c r="Q94" s="65" t="e">
        <f t="shared" ca="1" si="300"/>
        <v>#REF!</v>
      </c>
      <c r="R94" s="65" t="e">
        <f t="shared" ca="1" si="300"/>
        <v>#REF!</v>
      </c>
      <c r="S94" s="65" t="e">
        <f t="shared" ca="1" si="300"/>
        <v>#REF!</v>
      </c>
      <c r="T94" s="65" t="e">
        <f t="shared" ca="1" si="300"/>
        <v>#REF!</v>
      </c>
      <c r="U94" s="65" t="e">
        <f t="shared" ca="1" si="300"/>
        <v>#REF!</v>
      </c>
      <c r="V94" s="65" t="e">
        <f t="shared" ca="1" si="300"/>
        <v>#REF!</v>
      </c>
      <c r="W94" s="65" t="e">
        <f t="shared" ca="1" si="298"/>
        <v>#REF!</v>
      </c>
      <c r="X94" s="65" t="e">
        <f t="shared" ca="1" si="298"/>
        <v>#REF!</v>
      </c>
      <c r="Y94" s="65" t="e">
        <f t="shared" ca="1" si="298"/>
        <v>#REF!</v>
      </c>
      <c r="Z94" s="65" t="e">
        <f t="shared" ca="1" si="298"/>
        <v>#REF!</v>
      </c>
      <c r="AA94" s="65" t="e">
        <f t="shared" ca="1" si="298"/>
        <v>#REF!</v>
      </c>
      <c r="AB94" s="65" t="e">
        <f t="shared" ca="1" si="298"/>
        <v>#REF!</v>
      </c>
      <c r="AC94" s="65" t="e">
        <f t="shared" ca="1" si="298"/>
        <v>#REF!</v>
      </c>
      <c r="AD94" s="65" t="e">
        <f t="shared" ca="1" si="298"/>
        <v>#REF!</v>
      </c>
      <c r="AE94" s="65" t="e">
        <f t="shared" ca="1" si="298"/>
        <v>#REF!</v>
      </c>
      <c r="AF94" s="65" t="e">
        <f t="shared" ca="1" si="298"/>
        <v>#REF!</v>
      </c>
      <c r="AG94" s="65" t="e">
        <f t="shared" ca="1" si="298"/>
        <v>#REF!</v>
      </c>
      <c r="AH94" s="65" t="e">
        <f t="shared" ca="1" si="298"/>
        <v>#REF!</v>
      </c>
      <c r="AI94" s="65" t="e">
        <f t="shared" ca="1" si="298"/>
        <v>#REF!</v>
      </c>
      <c r="AJ94" s="65" t="e">
        <f t="shared" ca="1" si="298"/>
        <v>#REF!</v>
      </c>
      <c r="AK94" s="65" t="e">
        <f t="shared" ca="1" si="298"/>
        <v>#REF!</v>
      </c>
      <c r="AL94" s="65" t="e">
        <f t="shared" ca="1" si="299"/>
        <v>#REF!</v>
      </c>
      <c r="AM94" s="65" t="e">
        <f t="shared" ca="1" si="299"/>
        <v>#REF!</v>
      </c>
      <c r="AN94" s="65" t="e">
        <f t="shared" ca="1" si="299"/>
        <v>#REF!</v>
      </c>
      <c r="AO94" s="65" t="e">
        <f t="shared" ca="1" si="299"/>
        <v>#REF!</v>
      </c>
      <c r="AP94" s="65" t="e">
        <f t="shared" ca="1" si="299"/>
        <v>#REF!</v>
      </c>
      <c r="AQ94" s="65" t="e">
        <f t="shared" ca="1" si="299"/>
        <v>#REF!</v>
      </c>
      <c r="AR94" s="65" t="e">
        <f t="shared" ca="1" si="299"/>
        <v>#REF!</v>
      </c>
      <c r="AS94" s="65" t="e">
        <f t="shared" ca="1" si="299"/>
        <v>#REF!</v>
      </c>
      <c r="AT94" s="65" t="e">
        <f t="shared" ca="1" si="299"/>
        <v>#REF!</v>
      </c>
      <c r="AU94" s="65" t="e">
        <f t="shared" ca="1" si="299"/>
        <v>#REF!</v>
      </c>
      <c r="AV94" s="65" t="e">
        <f t="shared" ca="1" si="299"/>
        <v>#REF!</v>
      </c>
      <c r="AW94" s="65" t="e">
        <f t="shared" ca="1" si="299"/>
        <v>#REF!</v>
      </c>
      <c r="AX94" s="65" t="e">
        <f t="shared" ca="1" si="299"/>
        <v>#REF!</v>
      </c>
      <c r="AY94" s="65" t="e">
        <f t="shared" ca="1" si="299"/>
        <v>#REF!</v>
      </c>
      <c r="AZ94" s="65" t="e">
        <f t="shared" ca="1" si="299"/>
        <v>#REF!</v>
      </c>
      <c r="BA94" s="65" t="e">
        <f t="shared" ca="1" si="299"/>
        <v>#REF!</v>
      </c>
      <c r="BB94" s="65" t="e">
        <f t="shared" ca="1" si="297"/>
        <v>#REF!</v>
      </c>
      <c r="BC94" s="65" t="e">
        <f t="shared" ca="1" si="297"/>
        <v>#REF!</v>
      </c>
      <c r="BD94" s="65" t="e">
        <f t="shared" ca="1" si="297"/>
        <v>#REF!</v>
      </c>
      <c r="BE94" s="65" t="e">
        <f t="shared" ca="1" si="297"/>
        <v>#REF!</v>
      </c>
      <c r="BF94" s="65" t="e">
        <f t="shared" ca="1" si="297"/>
        <v>#REF!</v>
      </c>
      <c r="BG94" s="65" t="e">
        <f t="shared" ca="1" si="297"/>
        <v>#REF!</v>
      </c>
      <c r="BH94" s="65" t="e">
        <f t="shared" ca="1" si="297"/>
        <v>#REF!</v>
      </c>
      <c r="BI94" s="65" t="e">
        <f t="shared" ca="1" si="297"/>
        <v>#REF!</v>
      </c>
      <c r="BJ94" s="65" t="e">
        <f t="shared" ca="1" si="297"/>
        <v>#REF!</v>
      </c>
      <c r="BK94" s="65" t="e">
        <f t="shared" ca="1" si="297"/>
        <v>#REF!</v>
      </c>
      <c r="BL94" s="65" t="e">
        <f t="shared" ca="1" si="297"/>
        <v>#REF!</v>
      </c>
      <c r="BM94" s="65" t="e">
        <f t="shared" ca="1" si="297"/>
        <v>#REF!</v>
      </c>
      <c r="BN94" s="65" t="e">
        <f t="shared" ca="1" si="297"/>
        <v>#REF!</v>
      </c>
      <c r="BO94" s="65" t="e">
        <f t="shared" ca="1" si="297"/>
        <v>#REF!</v>
      </c>
      <c r="BP94" s="89">
        <v>20</v>
      </c>
      <c r="BQ94" s="46">
        <f t="shared" ca="1" si="219"/>
        <v>0</v>
      </c>
      <c r="BR94" s="54">
        <f t="shared" ca="1" si="220"/>
        <v>0</v>
      </c>
      <c r="BS94" s="54">
        <f t="shared" ca="1" si="221"/>
        <v>0</v>
      </c>
      <c r="BT94" s="54">
        <f t="shared" ca="1" si="222"/>
        <v>0</v>
      </c>
      <c r="BU94" s="54">
        <f t="shared" ca="1" si="223"/>
        <v>0</v>
      </c>
      <c r="BV94" s="54">
        <f t="shared" ca="1" si="224"/>
        <v>0</v>
      </c>
      <c r="BW94" s="92">
        <f t="shared" ca="1" si="225"/>
        <v>0</v>
      </c>
      <c r="BX94" s="91">
        <f t="shared" ca="1" si="226"/>
        <v>0</v>
      </c>
      <c r="BY94" s="54">
        <f t="shared" ca="1" si="227"/>
        <v>0</v>
      </c>
      <c r="BZ94" s="54">
        <f t="shared" ca="1" si="228"/>
        <v>0</v>
      </c>
      <c r="CA94" s="54">
        <f t="shared" ca="1" si="229"/>
        <v>0</v>
      </c>
      <c r="CB94" s="54">
        <f t="shared" ca="1" si="230"/>
        <v>0</v>
      </c>
      <c r="CC94" s="54">
        <f t="shared" ca="1" si="231"/>
        <v>0</v>
      </c>
      <c r="CD94" s="93">
        <f t="shared" ca="1" si="232"/>
        <v>0</v>
      </c>
      <c r="CE94" s="91" t="e">
        <f t="shared" ca="1" si="233"/>
        <v>#REF!</v>
      </c>
      <c r="CF94" s="46" t="e">
        <f t="shared" ca="1" si="234"/>
        <v>#REF!</v>
      </c>
      <c r="CG94" s="46" t="e">
        <f t="shared" ca="1" si="240"/>
        <v>#REF!</v>
      </c>
      <c r="CH94" s="46" t="e">
        <f t="shared" ca="1" si="235"/>
        <v>#REF!</v>
      </c>
      <c r="CI94" s="46" t="e">
        <f t="shared" ca="1" si="236"/>
        <v>#REF!</v>
      </c>
      <c r="CJ94" s="46" t="e">
        <f t="shared" ca="1" si="237"/>
        <v>#REF!</v>
      </c>
      <c r="CK94" s="46" t="e">
        <f t="shared" ca="1" si="238"/>
        <v>#REF!</v>
      </c>
      <c r="CL94" s="88" t="e">
        <f t="shared" ca="1" si="245"/>
        <v>#REF!</v>
      </c>
      <c r="CM94" s="76" t="e">
        <f t="shared" ca="1" si="246"/>
        <v>#REF!</v>
      </c>
      <c r="CN94" s="76" t="e">
        <f t="shared" ca="1" si="247"/>
        <v>#REF!</v>
      </c>
      <c r="CO94" s="76" t="e">
        <f t="shared" ca="1" si="248"/>
        <v>#REF!</v>
      </c>
      <c r="CP94" s="76" t="e">
        <f t="shared" ca="1" si="249"/>
        <v>#REF!</v>
      </c>
      <c r="CQ94" s="76" t="e">
        <f t="shared" ca="1" si="250"/>
        <v>#REF!</v>
      </c>
      <c r="CR94" s="76" t="e">
        <f t="shared" ca="1" si="251"/>
        <v>#REF!</v>
      </c>
      <c r="CS94" s="76" t="e">
        <f t="shared" ca="1" si="252"/>
        <v>#REF!</v>
      </c>
      <c r="CT94" s="76" t="e">
        <f t="shared" ca="1" si="253"/>
        <v>#REF!</v>
      </c>
      <c r="CU94" s="76" t="e">
        <f t="shared" ca="1" si="254"/>
        <v>#REF!</v>
      </c>
      <c r="CV94" s="76" t="e">
        <f t="shared" ca="1" si="255"/>
        <v>#REF!</v>
      </c>
      <c r="CW94" s="76" t="e">
        <f t="shared" ca="1" si="256"/>
        <v>#REF!</v>
      </c>
      <c r="CX94" s="76" t="e">
        <f t="shared" ca="1" si="257"/>
        <v>#REF!</v>
      </c>
      <c r="CY94" s="76" t="e">
        <f t="shared" ca="1" si="258"/>
        <v>#REF!</v>
      </c>
      <c r="CZ94" s="76" t="e">
        <f t="shared" ca="1" si="259"/>
        <v>#REF!</v>
      </c>
      <c r="DA94" s="76" t="e">
        <f t="shared" ca="1" si="260"/>
        <v>#REF!</v>
      </c>
      <c r="DB94" s="76" t="e">
        <f t="shared" ca="1" si="261"/>
        <v>#REF!</v>
      </c>
      <c r="DC94" s="76" t="e">
        <f t="shared" ca="1" si="262"/>
        <v>#REF!</v>
      </c>
      <c r="DD94" s="76" t="e">
        <f t="shared" ca="1" si="263"/>
        <v>#REF!</v>
      </c>
      <c r="DE94" s="76" t="e">
        <f t="shared" ca="1" si="264"/>
        <v>#REF!</v>
      </c>
      <c r="DF94" s="76" t="e">
        <f t="shared" ca="1" si="265"/>
        <v>#REF!</v>
      </c>
      <c r="DG94" s="76" t="e">
        <f t="shared" ca="1" si="266"/>
        <v>#REF!</v>
      </c>
      <c r="DH94" s="76" t="e">
        <f t="shared" ca="1" si="267"/>
        <v>#REF!</v>
      </c>
      <c r="DI94" s="76" t="e">
        <f t="shared" ca="1" si="268"/>
        <v>#REF!</v>
      </c>
      <c r="DJ94" s="76" t="e">
        <f t="shared" ca="1" si="269"/>
        <v>#REF!</v>
      </c>
      <c r="DK94" s="76" t="e">
        <f t="shared" ca="1" si="270"/>
        <v>#REF!</v>
      </c>
      <c r="DL94" s="76" t="e">
        <f t="shared" ca="1" si="271"/>
        <v>#REF!</v>
      </c>
      <c r="DM94" s="76" t="e">
        <f t="shared" ca="1" si="272"/>
        <v>#REF!</v>
      </c>
      <c r="DN94" s="76" t="e">
        <f t="shared" ca="1" si="273"/>
        <v>#REF!</v>
      </c>
      <c r="DO94" s="76" t="e">
        <f t="shared" ca="1" si="274"/>
        <v>#REF!</v>
      </c>
      <c r="DP94" s="76" t="e">
        <f t="shared" ca="1" si="275"/>
        <v>#REF!</v>
      </c>
      <c r="DQ94" s="76" t="e">
        <f t="shared" ca="1" si="276"/>
        <v>#REF!</v>
      </c>
      <c r="DR94" s="76" t="e">
        <f t="shared" ca="1" si="277"/>
        <v>#REF!</v>
      </c>
      <c r="DS94" s="76" t="e">
        <f t="shared" ca="1" si="278"/>
        <v>#REF!</v>
      </c>
      <c r="DT94" s="76" t="e">
        <f t="shared" ca="1" si="279"/>
        <v>#REF!</v>
      </c>
      <c r="DU94" s="76" t="e">
        <f t="shared" ca="1" si="280"/>
        <v>#REF!</v>
      </c>
      <c r="DV94" s="76" t="e">
        <f t="shared" ca="1" si="281"/>
        <v>#REF!</v>
      </c>
      <c r="DW94" s="76" t="e">
        <f t="shared" ca="1" si="282"/>
        <v>#REF!</v>
      </c>
      <c r="DX94" s="76" t="e">
        <f t="shared" ca="1" si="283"/>
        <v>#REF!</v>
      </c>
      <c r="DY94" s="76" t="e">
        <f t="shared" ca="1" si="284"/>
        <v>#REF!</v>
      </c>
      <c r="DZ94" s="76" t="e">
        <f t="shared" ca="1" si="285"/>
        <v>#REF!</v>
      </c>
      <c r="EA94" s="76" t="e">
        <f t="shared" ca="1" si="286"/>
        <v>#REF!</v>
      </c>
      <c r="EB94" s="76" t="e">
        <f t="shared" ca="1" si="287"/>
        <v>#REF!</v>
      </c>
      <c r="EC94" s="76" t="e">
        <f t="shared" ca="1" si="296"/>
        <v>#REF!</v>
      </c>
      <c r="ED94" s="76" t="e">
        <f t="shared" ca="1" si="288"/>
        <v>#REF!</v>
      </c>
      <c r="EE94" s="76" t="e">
        <f t="shared" ca="1" si="289"/>
        <v>#REF!</v>
      </c>
      <c r="EF94" s="76" t="e">
        <f t="shared" ca="1" si="290"/>
        <v>#REF!</v>
      </c>
      <c r="EG94" s="76" t="e">
        <f t="shared" ca="1" si="291"/>
        <v>#REF!</v>
      </c>
      <c r="EH94" s="76" t="e">
        <f t="shared" ca="1" si="292"/>
        <v>#REF!</v>
      </c>
      <c r="EI94" s="76" t="e">
        <f t="shared" ca="1" si="293"/>
        <v>#REF!</v>
      </c>
      <c r="EJ94" s="76" t="e">
        <f t="shared" ca="1" si="294"/>
        <v>#REF!</v>
      </c>
      <c r="EK94" s="76" t="e">
        <f t="shared" ca="1" si="295"/>
        <v>#REF!</v>
      </c>
    </row>
    <row r="95" spans="1:141" hidden="1" x14ac:dyDescent="0.25">
      <c r="A95" s="46" t="str">
        <f>Графики!A68</f>
        <v>Б09.02.03 Прогр-е в КС(2014)9 кл., очная</v>
      </c>
      <c r="B95" s="46" t="s">
        <v>319</v>
      </c>
      <c r="C95" s="46" t="s">
        <v>212</v>
      </c>
      <c r="D95" s="64" t="e">
        <f t="shared" ca="1" si="239"/>
        <v>#REF!</v>
      </c>
      <c r="E95" s="46">
        <v>1</v>
      </c>
      <c r="F95" s="72" t="s">
        <v>216</v>
      </c>
      <c r="G95" s="65" t="e">
        <f t="shared" ca="1" si="300"/>
        <v>#REF!</v>
      </c>
      <c r="H95" s="65" t="e">
        <f t="shared" ca="1" si="300"/>
        <v>#REF!</v>
      </c>
      <c r="I95" s="65" t="e">
        <f t="shared" ca="1" si="300"/>
        <v>#REF!</v>
      </c>
      <c r="J95" s="65" t="e">
        <f t="shared" ca="1" si="300"/>
        <v>#REF!</v>
      </c>
      <c r="K95" s="65" t="e">
        <f t="shared" ca="1" si="300"/>
        <v>#REF!</v>
      </c>
      <c r="L95" s="65" t="e">
        <f t="shared" ca="1" si="300"/>
        <v>#REF!</v>
      </c>
      <c r="M95" s="65" t="e">
        <f t="shared" ca="1" si="300"/>
        <v>#REF!</v>
      </c>
      <c r="N95" s="65" t="e">
        <f t="shared" ca="1" si="300"/>
        <v>#REF!</v>
      </c>
      <c r="O95" s="65" t="e">
        <f t="shared" ca="1" si="300"/>
        <v>#REF!</v>
      </c>
      <c r="P95" s="65" t="e">
        <f t="shared" ca="1" si="300"/>
        <v>#REF!</v>
      </c>
      <c r="Q95" s="65" t="e">
        <f t="shared" ca="1" si="300"/>
        <v>#REF!</v>
      </c>
      <c r="R95" s="65" t="e">
        <f t="shared" ca="1" si="300"/>
        <v>#REF!</v>
      </c>
      <c r="S95" s="65" t="e">
        <f t="shared" ca="1" si="300"/>
        <v>#REF!</v>
      </c>
      <c r="T95" s="65" t="e">
        <f t="shared" ca="1" si="300"/>
        <v>#REF!</v>
      </c>
      <c r="U95" s="65" t="e">
        <f t="shared" ca="1" si="300"/>
        <v>#REF!</v>
      </c>
      <c r="V95" s="65" t="e">
        <f t="shared" ca="1" si="300"/>
        <v>#REF!</v>
      </c>
      <c r="W95" s="65" t="e">
        <f t="shared" ca="1" si="298"/>
        <v>#REF!</v>
      </c>
      <c r="X95" s="65" t="e">
        <f t="shared" ca="1" si="298"/>
        <v>#REF!</v>
      </c>
      <c r="Y95" s="65" t="e">
        <f t="shared" ca="1" si="298"/>
        <v>#REF!</v>
      </c>
      <c r="Z95" s="65" t="e">
        <f t="shared" ca="1" si="298"/>
        <v>#REF!</v>
      </c>
      <c r="AA95" s="65" t="e">
        <f t="shared" ca="1" si="298"/>
        <v>#REF!</v>
      </c>
      <c r="AB95" s="65" t="e">
        <f t="shared" ca="1" si="298"/>
        <v>#REF!</v>
      </c>
      <c r="AC95" s="65" t="e">
        <f t="shared" ca="1" si="298"/>
        <v>#REF!</v>
      </c>
      <c r="AD95" s="65" t="e">
        <f t="shared" ca="1" si="298"/>
        <v>#REF!</v>
      </c>
      <c r="AE95" s="65" t="e">
        <f t="shared" ca="1" si="298"/>
        <v>#REF!</v>
      </c>
      <c r="AF95" s="65" t="e">
        <f t="shared" ca="1" si="298"/>
        <v>#REF!</v>
      </c>
      <c r="AG95" s="65" t="e">
        <f t="shared" ca="1" si="298"/>
        <v>#REF!</v>
      </c>
      <c r="AH95" s="65" t="e">
        <f t="shared" ca="1" si="298"/>
        <v>#REF!</v>
      </c>
      <c r="AI95" s="65" t="e">
        <f t="shared" ca="1" si="298"/>
        <v>#REF!</v>
      </c>
      <c r="AJ95" s="65" t="e">
        <f t="shared" ca="1" si="298"/>
        <v>#REF!</v>
      </c>
      <c r="AK95" s="65" t="e">
        <f t="shared" ca="1" si="298"/>
        <v>#REF!</v>
      </c>
      <c r="AL95" s="65" t="e">
        <f t="shared" ca="1" si="299"/>
        <v>#REF!</v>
      </c>
      <c r="AM95" s="65" t="e">
        <f t="shared" ca="1" si="299"/>
        <v>#REF!</v>
      </c>
      <c r="AN95" s="65" t="e">
        <f t="shared" ca="1" si="299"/>
        <v>#REF!</v>
      </c>
      <c r="AO95" s="65" t="e">
        <f t="shared" ca="1" si="299"/>
        <v>#REF!</v>
      </c>
      <c r="AP95" s="65" t="e">
        <f t="shared" ca="1" si="299"/>
        <v>#REF!</v>
      </c>
      <c r="AQ95" s="65" t="e">
        <f t="shared" ca="1" si="299"/>
        <v>#REF!</v>
      </c>
      <c r="AR95" s="65" t="e">
        <f t="shared" ca="1" si="299"/>
        <v>#REF!</v>
      </c>
      <c r="AS95" s="65" t="e">
        <f t="shared" ca="1" si="299"/>
        <v>#REF!</v>
      </c>
      <c r="AT95" s="65" t="e">
        <f t="shared" ca="1" si="299"/>
        <v>#REF!</v>
      </c>
      <c r="AU95" s="65" t="e">
        <f t="shared" ca="1" si="299"/>
        <v>#REF!</v>
      </c>
      <c r="AV95" s="65" t="e">
        <f t="shared" ca="1" si="299"/>
        <v>#REF!</v>
      </c>
      <c r="AW95" s="65" t="e">
        <f t="shared" ca="1" si="299"/>
        <v>#REF!</v>
      </c>
      <c r="AX95" s="65" t="e">
        <f t="shared" ca="1" si="299"/>
        <v>#REF!</v>
      </c>
      <c r="AY95" s="65" t="e">
        <f t="shared" ca="1" si="299"/>
        <v>#REF!</v>
      </c>
      <c r="AZ95" s="65" t="e">
        <f t="shared" ca="1" si="299"/>
        <v>#REF!</v>
      </c>
      <c r="BA95" s="65" t="e">
        <f t="shared" ca="1" si="299"/>
        <v>#REF!</v>
      </c>
      <c r="BB95" s="65" t="e">
        <f t="shared" ca="1" si="297"/>
        <v>#REF!</v>
      </c>
      <c r="BC95" s="65" t="e">
        <f t="shared" ca="1" si="297"/>
        <v>#REF!</v>
      </c>
      <c r="BD95" s="65" t="e">
        <f t="shared" ca="1" si="297"/>
        <v>#REF!</v>
      </c>
      <c r="BE95" s="65" t="e">
        <f t="shared" ca="1" si="297"/>
        <v>#REF!</v>
      </c>
      <c r="BF95" s="65" t="e">
        <f t="shared" ca="1" si="297"/>
        <v>#REF!</v>
      </c>
      <c r="BG95" s="65" t="e">
        <f t="shared" ca="1" si="297"/>
        <v>#REF!</v>
      </c>
      <c r="BH95" s="65" t="e">
        <f t="shared" ca="1" si="297"/>
        <v>#REF!</v>
      </c>
      <c r="BI95" s="65" t="e">
        <f t="shared" ca="1" si="297"/>
        <v>#REF!</v>
      </c>
      <c r="BJ95" s="65" t="e">
        <f t="shared" ca="1" si="297"/>
        <v>#REF!</v>
      </c>
      <c r="BK95" s="65" t="e">
        <f t="shared" ca="1" si="297"/>
        <v>#REF!</v>
      </c>
      <c r="BL95" s="65" t="e">
        <f t="shared" ca="1" si="297"/>
        <v>#REF!</v>
      </c>
      <c r="BM95" s="65" t="e">
        <f t="shared" ca="1" si="297"/>
        <v>#REF!</v>
      </c>
      <c r="BN95" s="65" t="e">
        <f t="shared" ca="1" si="297"/>
        <v>#REF!</v>
      </c>
      <c r="BO95" s="65" t="e">
        <f t="shared" ca="1" si="297"/>
        <v>#REF!</v>
      </c>
      <c r="BP95" s="89">
        <v>20</v>
      </c>
      <c r="BQ95" s="46">
        <f t="shared" ca="1" si="219"/>
        <v>0</v>
      </c>
      <c r="BR95" s="54">
        <f t="shared" ca="1" si="220"/>
        <v>0</v>
      </c>
      <c r="BS95" s="54">
        <f t="shared" ca="1" si="221"/>
        <v>0</v>
      </c>
      <c r="BT95" s="54">
        <f t="shared" ca="1" si="222"/>
        <v>0</v>
      </c>
      <c r="BU95" s="54">
        <f t="shared" ca="1" si="223"/>
        <v>0</v>
      </c>
      <c r="BV95" s="54">
        <f t="shared" ca="1" si="224"/>
        <v>0</v>
      </c>
      <c r="BW95" s="92">
        <f t="shared" ca="1" si="225"/>
        <v>0</v>
      </c>
      <c r="BX95" s="91">
        <f t="shared" ca="1" si="226"/>
        <v>0</v>
      </c>
      <c r="BY95" s="54">
        <f t="shared" ca="1" si="227"/>
        <v>0</v>
      </c>
      <c r="BZ95" s="54">
        <f t="shared" ca="1" si="228"/>
        <v>0</v>
      </c>
      <c r="CA95" s="54">
        <f t="shared" ca="1" si="229"/>
        <v>0</v>
      </c>
      <c r="CB95" s="54">
        <f t="shared" ca="1" si="230"/>
        <v>0</v>
      </c>
      <c r="CC95" s="54">
        <f t="shared" ca="1" si="231"/>
        <v>0</v>
      </c>
      <c r="CD95" s="93">
        <f t="shared" ca="1" si="232"/>
        <v>0</v>
      </c>
      <c r="CE95" s="91" t="e">
        <f t="shared" ca="1" si="233"/>
        <v>#REF!</v>
      </c>
      <c r="CF95" s="46" t="e">
        <f t="shared" ca="1" si="234"/>
        <v>#REF!</v>
      </c>
      <c r="CG95" s="46" t="e">
        <f t="shared" ca="1" si="240"/>
        <v>#REF!</v>
      </c>
      <c r="CH95" s="46" t="e">
        <f t="shared" ca="1" si="235"/>
        <v>#REF!</v>
      </c>
      <c r="CI95" s="46" t="e">
        <f t="shared" ca="1" si="236"/>
        <v>#REF!</v>
      </c>
      <c r="CJ95" s="46" t="e">
        <f t="shared" ca="1" si="237"/>
        <v>#REF!</v>
      </c>
      <c r="CK95" s="46" t="e">
        <f t="shared" ca="1" si="238"/>
        <v>#REF!</v>
      </c>
      <c r="CL95" s="88" t="e">
        <f t="shared" ca="1" si="245"/>
        <v>#REF!</v>
      </c>
      <c r="CM95" s="76" t="e">
        <f t="shared" ca="1" si="246"/>
        <v>#REF!</v>
      </c>
      <c r="CN95" s="76" t="e">
        <f t="shared" ca="1" si="247"/>
        <v>#REF!</v>
      </c>
      <c r="CO95" s="76" t="e">
        <f t="shared" ca="1" si="248"/>
        <v>#REF!</v>
      </c>
      <c r="CP95" s="76" t="e">
        <f t="shared" ca="1" si="249"/>
        <v>#REF!</v>
      </c>
      <c r="CQ95" s="76" t="e">
        <f t="shared" ca="1" si="250"/>
        <v>#REF!</v>
      </c>
      <c r="CR95" s="76" t="e">
        <f t="shared" ca="1" si="251"/>
        <v>#REF!</v>
      </c>
      <c r="CS95" s="76" t="e">
        <f t="shared" ca="1" si="252"/>
        <v>#REF!</v>
      </c>
      <c r="CT95" s="76" t="e">
        <f t="shared" ca="1" si="253"/>
        <v>#REF!</v>
      </c>
      <c r="CU95" s="76" t="e">
        <f t="shared" ca="1" si="254"/>
        <v>#REF!</v>
      </c>
      <c r="CV95" s="76" t="e">
        <f t="shared" ca="1" si="255"/>
        <v>#REF!</v>
      </c>
      <c r="CW95" s="76" t="e">
        <f t="shared" ca="1" si="256"/>
        <v>#REF!</v>
      </c>
      <c r="CX95" s="76" t="e">
        <f t="shared" ca="1" si="257"/>
        <v>#REF!</v>
      </c>
      <c r="CY95" s="76" t="e">
        <f t="shared" ca="1" si="258"/>
        <v>#REF!</v>
      </c>
      <c r="CZ95" s="76" t="e">
        <f t="shared" ca="1" si="259"/>
        <v>#REF!</v>
      </c>
      <c r="DA95" s="76" t="e">
        <f t="shared" ca="1" si="260"/>
        <v>#REF!</v>
      </c>
      <c r="DB95" s="76" t="e">
        <f t="shared" ca="1" si="261"/>
        <v>#REF!</v>
      </c>
      <c r="DC95" s="76" t="e">
        <f t="shared" ca="1" si="262"/>
        <v>#REF!</v>
      </c>
      <c r="DD95" s="76" t="e">
        <f t="shared" ca="1" si="263"/>
        <v>#REF!</v>
      </c>
      <c r="DE95" s="76" t="e">
        <f t="shared" ca="1" si="264"/>
        <v>#REF!</v>
      </c>
      <c r="DF95" s="76" t="e">
        <f t="shared" ca="1" si="265"/>
        <v>#REF!</v>
      </c>
      <c r="DG95" s="76" t="e">
        <f t="shared" ca="1" si="266"/>
        <v>#REF!</v>
      </c>
      <c r="DH95" s="76" t="e">
        <f t="shared" ca="1" si="267"/>
        <v>#REF!</v>
      </c>
      <c r="DI95" s="76" t="e">
        <f t="shared" ca="1" si="268"/>
        <v>#REF!</v>
      </c>
      <c r="DJ95" s="76" t="e">
        <f t="shared" ca="1" si="269"/>
        <v>#REF!</v>
      </c>
      <c r="DK95" s="76" t="e">
        <f t="shared" ca="1" si="270"/>
        <v>#REF!</v>
      </c>
      <c r="DL95" s="76" t="e">
        <f t="shared" ca="1" si="271"/>
        <v>#REF!</v>
      </c>
      <c r="DM95" s="76" t="e">
        <f t="shared" ca="1" si="272"/>
        <v>#REF!</v>
      </c>
      <c r="DN95" s="76" t="e">
        <f t="shared" ca="1" si="273"/>
        <v>#REF!</v>
      </c>
      <c r="DO95" s="76" t="e">
        <f t="shared" ca="1" si="274"/>
        <v>#REF!</v>
      </c>
      <c r="DP95" s="76" t="e">
        <f t="shared" ca="1" si="275"/>
        <v>#REF!</v>
      </c>
      <c r="DQ95" s="76" t="e">
        <f t="shared" ca="1" si="276"/>
        <v>#REF!</v>
      </c>
      <c r="DR95" s="76" t="e">
        <f t="shared" ca="1" si="277"/>
        <v>#REF!</v>
      </c>
      <c r="DS95" s="76" t="e">
        <f t="shared" ca="1" si="278"/>
        <v>#REF!</v>
      </c>
      <c r="DT95" s="76" t="e">
        <f t="shared" ca="1" si="279"/>
        <v>#REF!</v>
      </c>
      <c r="DU95" s="76" t="e">
        <f t="shared" ca="1" si="280"/>
        <v>#REF!</v>
      </c>
      <c r="DV95" s="76" t="e">
        <f t="shared" ca="1" si="281"/>
        <v>#REF!</v>
      </c>
      <c r="DW95" s="76" t="e">
        <f t="shared" ca="1" si="282"/>
        <v>#REF!</v>
      </c>
      <c r="DX95" s="76" t="e">
        <f t="shared" ca="1" si="283"/>
        <v>#REF!</v>
      </c>
      <c r="DY95" s="76" t="e">
        <f t="shared" ca="1" si="284"/>
        <v>#REF!</v>
      </c>
      <c r="DZ95" s="76" t="e">
        <f t="shared" ca="1" si="285"/>
        <v>#REF!</v>
      </c>
      <c r="EA95" s="76" t="e">
        <f t="shared" ca="1" si="286"/>
        <v>#REF!</v>
      </c>
      <c r="EB95" s="76" t="e">
        <f t="shared" ca="1" si="287"/>
        <v>#REF!</v>
      </c>
      <c r="EC95" s="76" t="e">
        <f t="shared" ca="1" si="296"/>
        <v>#REF!</v>
      </c>
      <c r="ED95" s="76" t="e">
        <f t="shared" ca="1" si="288"/>
        <v>#REF!</v>
      </c>
      <c r="EE95" s="76" t="e">
        <f t="shared" ca="1" si="289"/>
        <v>#REF!</v>
      </c>
      <c r="EF95" s="76" t="e">
        <f t="shared" ca="1" si="290"/>
        <v>#REF!</v>
      </c>
      <c r="EG95" s="76" t="e">
        <f t="shared" ca="1" si="291"/>
        <v>#REF!</v>
      </c>
      <c r="EH95" s="76" t="e">
        <f t="shared" ca="1" si="292"/>
        <v>#REF!</v>
      </c>
      <c r="EI95" s="76" t="e">
        <f t="shared" ca="1" si="293"/>
        <v>#REF!</v>
      </c>
      <c r="EJ95" s="76" t="e">
        <f t="shared" ca="1" si="294"/>
        <v>#REF!</v>
      </c>
      <c r="EK95" s="76" t="e">
        <f t="shared" ca="1" si="295"/>
        <v>#REF!</v>
      </c>
    </row>
    <row r="96" spans="1:141" hidden="1" x14ac:dyDescent="0.25">
      <c r="A96" s="46" t="str">
        <f>Графики!A68</f>
        <v>Б09.02.03 Прогр-е в КС(2014)9 кл., очная</v>
      </c>
      <c r="B96" s="46" t="s">
        <v>319</v>
      </c>
      <c r="C96" s="46" t="s">
        <v>212</v>
      </c>
      <c r="D96" s="64" t="e">
        <f t="shared" ca="1" si="239"/>
        <v>#REF!</v>
      </c>
      <c r="E96" s="46">
        <v>1</v>
      </c>
      <c r="F96" s="72" t="s">
        <v>232</v>
      </c>
      <c r="G96" s="65" t="e">
        <f t="shared" ca="1" si="300"/>
        <v>#REF!</v>
      </c>
      <c r="H96" s="65" t="e">
        <f t="shared" ca="1" si="300"/>
        <v>#REF!</v>
      </c>
      <c r="I96" s="65" t="e">
        <f t="shared" ca="1" si="300"/>
        <v>#REF!</v>
      </c>
      <c r="J96" s="65" t="e">
        <f t="shared" ca="1" si="300"/>
        <v>#REF!</v>
      </c>
      <c r="K96" s="65" t="e">
        <f t="shared" ca="1" si="300"/>
        <v>#REF!</v>
      </c>
      <c r="L96" s="65" t="e">
        <f t="shared" ca="1" si="300"/>
        <v>#REF!</v>
      </c>
      <c r="M96" s="65" t="e">
        <f t="shared" ca="1" si="300"/>
        <v>#REF!</v>
      </c>
      <c r="N96" s="65" t="e">
        <f t="shared" ca="1" si="300"/>
        <v>#REF!</v>
      </c>
      <c r="O96" s="65" t="e">
        <f t="shared" ca="1" si="300"/>
        <v>#REF!</v>
      </c>
      <c r="P96" s="65" t="e">
        <f t="shared" ca="1" si="300"/>
        <v>#REF!</v>
      </c>
      <c r="Q96" s="65" t="e">
        <f t="shared" ca="1" si="300"/>
        <v>#REF!</v>
      </c>
      <c r="R96" s="65" t="e">
        <f t="shared" ca="1" si="300"/>
        <v>#REF!</v>
      </c>
      <c r="S96" s="65" t="e">
        <f t="shared" ca="1" si="300"/>
        <v>#REF!</v>
      </c>
      <c r="T96" s="65" t="e">
        <f t="shared" ca="1" si="300"/>
        <v>#REF!</v>
      </c>
      <c r="U96" s="65" t="e">
        <f t="shared" ca="1" si="300"/>
        <v>#REF!</v>
      </c>
      <c r="V96" s="65" t="e">
        <f t="shared" ca="1" si="300"/>
        <v>#REF!</v>
      </c>
      <c r="W96" s="65" t="e">
        <f t="shared" ca="1" si="298"/>
        <v>#REF!</v>
      </c>
      <c r="X96" s="65" t="e">
        <f t="shared" ca="1" si="298"/>
        <v>#REF!</v>
      </c>
      <c r="Y96" s="65" t="e">
        <f t="shared" ca="1" si="298"/>
        <v>#REF!</v>
      </c>
      <c r="Z96" s="65" t="e">
        <f t="shared" ca="1" si="298"/>
        <v>#REF!</v>
      </c>
      <c r="AA96" s="65" t="e">
        <f t="shared" ca="1" si="298"/>
        <v>#REF!</v>
      </c>
      <c r="AB96" s="65" t="e">
        <f t="shared" ca="1" si="298"/>
        <v>#REF!</v>
      </c>
      <c r="AC96" s="65" t="e">
        <f t="shared" ca="1" si="298"/>
        <v>#REF!</v>
      </c>
      <c r="AD96" s="65" t="e">
        <f t="shared" ca="1" si="298"/>
        <v>#REF!</v>
      </c>
      <c r="AE96" s="65" t="e">
        <f t="shared" ca="1" si="298"/>
        <v>#REF!</v>
      </c>
      <c r="AF96" s="65" t="e">
        <f t="shared" ca="1" si="298"/>
        <v>#REF!</v>
      </c>
      <c r="AG96" s="65" t="e">
        <f t="shared" ca="1" si="298"/>
        <v>#REF!</v>
      </c>
      <c r="AH96" s="65" t="e">
        <f t="shared" ca="1" si="298"/>
        <v>#REF!</v>
      </c>
      <c r="AI96" s="65" t="e">
        <f t="shared" ca="1" si="298"/>
        <v>#REF!</v>
      </c>
      <c r="AJ96" s="65" t="e">
        <f t="shared" ca="1" si="298"/>
        <v>#REF!</v>
      </c>
      <c r="AK96" s="65" t="e">
        <f t="shared" ca="1" si="298"/>
        <v>#REF!</v>
      </c>
      <c r="AL96" s="65" t="e">
        <f t="shared" ca="1" si="299"/>
        <v>#REF!</v>
      </c>
      <c r="AM96" s="65" t="e">
        <f t="shared" ca="1" si="299"/>
        <v>#REF!</v>
      </c>
      <c r="AN96" s="65" t="e">
        <f t="shared" ca="1" si="299"/>
        <v>#REF!</v>
      </c>
      <c r="AO96" s="65" t="e">
        <f t="shared" ca="1" si="299"/>
        <v>#REF!</v>
      </c>
      <c r="AP96" s="65" t="e">
        <f t="shared" ca="1" si="299"/>
        <v>#REF!</v>
      </c>
      <c r="AQ96" s="65" t="e">
        <f t="shared" ca="1" si="299"/>
        <v>#REF!</v>
      </c>
      <c r="AR96" s="65" t="e">
        <f t="shared" ca="1" si="299"/>
        <v>#REF!</v>
      </c>
      <c r="AS96" s="65" t="e">
        <f t="shared" ca="1" si="299"/>
        <v>#REF!</v>
      </c>
      <c r="AT96" s="65" t="e">
        <f t="shared" ca="1" si="299"/>
        <v>#REF!</v>
      </c>
      <c r="AU96" s="65" t="e">
        <f t="shared" ca="1" si="299"/>
        <v>#REF!</v>
      </c>
      <c r="AV96" s="65" t="e">
        <f t="shared" ca="1" si="299"/>
        <v>#REF!</v>
      </c>
      <c r="AW96" s="65" t="e">
        <f t="shared" ca="1" si="299"/>
        <v>#REF!</v>
      </c>
      <c r="AX96" s="65" t="e">
        <f t="shared" ca="1" si="299"/>
        <v>#REF!</v>
      </c>
      <c r="AY96" s="65" t="e">
        <f t="shared" ca="1" si="299"/>
        <v>#REF!</v>
      </c>
      <c r="AZ96" s="65" t="e">
        <f t="shared" ca="1" si="299"/>
        <v>#REF!</v>
      </c>
      <c r="BA96" s="65" t="e">
        <f t="shared" ca="1" si="299"/>
        <v>#REF!</v>
      </c>
      <c r="BB96" s="65" t="e">
        <f t="shared" ca="1" si="297"/>
        <v>#REF!</v>
      </c>
      <c r="BC96" s="65" t="e">
        <f t="shared" ca="1" si="297"/>
        <v>#REF!</v>
      </c>
      <c r="BD96" s="65" t="e">
        <f t="shared" ca="1" si="297"/>
        <v>#REF!</v>
      </c>
      <c r="BE96" s="65" t="e">
        <f t="shared" ca="1" si="297"/>
        <v>#REF!</v>
      </c>
      <c r="BF96" s="65" t="e">
        <f t="shared" ca="1" si="297"/>
        <v>#REF!</v>
      </c>
      <c r="BG96" s="65" t="e">
        <f t="shared" ca="1" si="297"/>
        <v>#REF!</v>
      </c>
      <c r="BH96" s="65" t="e">
        <f t="shared" ca="1" si="297"/>
        <v>#REF!</v>
      </c>
      <c r="BI96" s="65" t="e">
        <f t="shared" ca="1" si="297"/>
        <v>#REF!</v>
      </c>
      <c r="BJ96" s="65" t="e">
        <f t="shared" ca="1" si="297"/>
        <v>#REF!</v>
      </c>
      <c r="BK96" s="65" t="e">
        <f t="shared" ca="1" si="297"/>
        <v>#REF!</v>
      </c>
      <c r="BL96" s="65" t="e">
        <f t="shared" ca="1" si="297"/>
        <v>#REF!</v>
      </c>
      <c r="BM96" s="65" t="e">
        <f t="shared" ca="1" si="297"/>
        <v>#REF!</v>
      </c>
      <c r="BN96" s="65" t="e">
        <f t="shared" ca="1" si="297"/>
        <v>#REF!</v>
      </c>
      <c r="BO96" s="65" t="e">
        <f t="shared" ca="1" si="297"/>
        <v>#REF!</v>
      </c>
      <c r="BP96" s="89">
        <v>20</v>
      </c>
      <c r="BQ96" s="46">
        <f t="shared" ca="1" si="219"/>
        <v>0</v>
      </c>
      <c r="BR96" s="54">
        <f t="shared" ca="1" si="220"/>
        <v>0</v>
      </c>
      <c r="BS96" s="54">
        <f t="shared" ca="1" si="221"/>
        <v>0</v>
      </c>
      <c r="BT96" s="54">
        <f t="shared" ca="1" si="222"/>
        <v>0</v>
      </c>
      <c r="BU96" s="54">
        <f t="shared" ca="1" si="223"/>
        <v>0</v>
      </c>
      <c r="BV96" s="54">
        <f t="shared" ca="1" si="224"/>
        <v>0</v>
      </c>
      <c r="BW96" s="92">
        <f t="shared" ca="1" si="225"/>
        <v>0</v>
      </c>
      <c r="BX96" s="91">
        <f t="shared" ca="1" si="226"/>
        <v>0</v>
      </c>
      <c r="BY96" s="54">
        <f t="shared" ca="1" si="227"/>
        <v>0</v>
      </c>
      <c r="BZ96" s="54">
        <f t="shared" ca="1" si="228"/>
        <v>0</v>
      </c>
      <c r="CA96" s="54">
        <f t="shared" ca="1" si="229"/>
        <v>0</v>
      </c>
      <c r="CB96" s="54">
        <f t="shared" ca="1" si="230"/>
        <v>0</v>
      </c>
      <c r="CC96" s="54">
        <f t="shared" ca="1" si="231"/>
        <v>0</v>
      </c>
      <c r="CD96" s="93">
        <f t="shared" ca="1" si="232"/>
        <v>0</v>
      </c>
      <c r="CE96" s="91" t="e">
        <f t="shared" ca="1" si="233"/>
        <v>#REF!</v>
      </c>
      <c r="CF96" s="46" t="e">
        <f t="shared" ca="1" si="234"/>
        <v>#REF!</v>
      </c>
      <c r="CG96" s="46" t="e">
        <f t="shared" ca="1" si="240"/>
        <v>#REF!</v>
      </c>
      <c r="CH96" s="46" t="e">
        <f t="shared" ca="1" si="235"/>
        <v>#REF!</v>
      </c>
      <c r="CI96" s="46" t="e">
        <f t="shared" ca="1" si="236"/>
        <v>#REF!</v>
      </c>
      <c r="CJ96" s="46" t="e">
        <f t="shared" ca="1" si="237"/>
        <v>#REF!</v>
      </c>
      <c r="CK96" s="46" t="e">
        <f t="shared" ca="1" si="238"/>
        <v>#REF!</v>
      </c>
      <c r="CL96" s="88" t="e">
        <f t="shared" ca="1" si="245"/>
        <v>#REF!</v>
      </c>
      <c r="CM96" s="76" t="e">
        <f t="shared" ca="1" si="246"/>
        <v>#REF!</v>
      </c>
      <c r="CN96" s="76" t="e">
        <f t="shared" ca="1" si="247"/>
        <v>#REF!</v>
      </c>
      <c r="CO96" s="76" t="e">
        <f t="shared" ca="1" si="248"/>
        <v>#REF!</v>
      </c>
      <c r="CP96" s="76" t="e">
        <f t="shared" ca="1" si="249"/>
        <v>#REF!</v>
      </c>
      <c r="CQ96" s="76" t="e">
        <f t="shared" ca="1" si="250"/>
        <v>#REF!</v>
      </c>
      <c r="CR96" s="76" t="e">
        <f t="shared" ca="1" si="251"/>
        <v>#REF!</v>
      </c>
      <c r="CS96" s="76" t="e">
        <f t="shared" ca="1" si="252"/>
        <v>#REF!</v>
      </c>
      <c r="CT96" s="76" t="e">
        <f t="shared" ca="1" si="253"/>
        <v>#REF!</v>
      </c>
      <c r="CU96" s="76" t="e">
        <f t="shared" ca="1" si="254"/>
        <v>#REF!</v>
      </c>
      <c r="CV96" s="76" t="e">
        <f t="shared" ca="1" si="255"/>
        <v>#REF!</v>
      </c>
      <c r="CW96" s="76" t="e">
        <f t="shared" ca="1" si="256"/>
        <v>#REF!</v>
      </c>
      <c r="CX96" s="76" t="e">
        <f t="shared" ca="1" si="257"/>
        <v>#REF!</v>
      </c>
      <c r="CY96" s="76" t="e">
        <f t="shared" ca="1" si="258"/>
        <v>#REF!</v>
      </c>
      <c r="CZ96" s="76" t="e">
        <f t="shared" ca="1" si="259"/>
        <v>#REF!</v>
      </c>
      <c r="DA96" s="76" t="e">
        <f t="shared" ca="1" si="260"/>
        <v>#REF!</v>
      </c>
      <c r="DB96" s="76" t="e">
        <f t="shared" ca="1" si="261"/>
        <v>#REF!</v>
      </c>
      <c r="DC96" s="76" t="e">
        <f t="shared" ca="1" si="262"/>
        <v>#REF!</v>
      </c>
      <c r="DD96" s="76" t="e">
        <f t="shared" ca="1" si="263"/>
        <v>#REF!</v>
      </c>
      <c r="DE96" s="76" t="e">
        <f t="shared" ca="1" si="264"/>
        <v>#REF!</v>
      </c>
      <c r="DF96" s="76" t="e">
        <f t="shared" ca="1" si="265"/>
        <v>#REF!</v>
      </c>
      <c r="DG96" s="76" t="e">
        <f t="shared" ca="1" si="266"/>
        <v>#REF!</v>
      </c>
      <c r="DH96" s="76" t="e">
        <f t="shared" ca="1" si="267"/>
        <v>#REF!</v>
      </c>
      <c r="DI96" s="76" t="e">
        <f t="shared" ca="1" si="268"/>
        <v>#REF!</v>
      </c>
      <c r="DJ96" s="76" t="e">
        <f t="shared" ca="1" si="269"/>
        <v>#REF!</v>
      </c>
      <c r="DK96" s="76" t="e">
        <f t="shared" ca="1" si="270"/>
        <v>#REF!</v>
      </c>
      <c r="DL96" s="76" t="e">
        <f t="shared" ca="1" si="271"/>
        <v>#REF!</v>
      </c>
      <c r="DM96" s="76" t="e">
        <f t="shared" ca="1" si="272"/>
        <v>#REF!</v>
      </c>
      <c r="DN96" s="76" t="e">
        <f t="shared" ca="1" si="273"/>
        <v>#REF!</v>
      </c>
      <c r="DO96" s="76" t="e">
        <f t="shared" ca="1" si="274"/>
        <v>#REF!</v>
      </c>
      <c r="DP96" s="76" t="e">
        <f t="shared" ca="1" si="275"/>
        <v>#REF!</v>
      </c>
      <c r="DQ96" s="76" t="e">
        <f t="shared" ca="1" si="276"/>
        <v>#REF!</v>
      </c>
      <c r="DR96" s="76" t="e">
        <f t="shared" ca="1" si="277"/>
        <v>#REF!</v>
      </c>
      <c r="DS96" s="76" t="e">
        <f t="shared" ca="1" si="278"/>
        <v>#REF!</v>
      </c>
      <c r="DT96" s="76" t="e">
        <f t="shared" ca="1" si="279"/>
        <v>#REF!</v>
      </c>
      <c r="DU96" s="76" t="e">
        <f t="shared" ca="1" si="280"/>
        <v>#REF!</v>
      </c>
      <c r="DV96" s="76" t="e">
        <f t="shared" ca="1" si="281"/>
        <v>#REF!</v>
      </c>
      <c r="DW96" s="76" t="e">
        <f t="shared" ca="1" si="282"/>
        <v>#REF!</v>
      </c>
      <c r="DX96" s="76" t="e">
        <f t="shared" ca="1" si="283"/>
        <v>#REF!</v>
      </c>
      <c r="DY96" s="76" t="e">
        <f t="shared" ca="1" si="284"/>
        <v>#REF!</v>
      </c>
      <c r="DZ96" s="76" t="e">
        <f t="shared" ca="1" si="285"/>
        <v>#REF!</v>
      </c>
      <c r="EA96" s="76" t="e">
        <f t="shared" ca="1" si="286"/>
        <v>#REF!</v>
      </c>
      <c r="EB96" s="76" t="e">
        <f t="shared" ca="1" si="287"/>
        <v>#REF!</v>
      </c>
      <c r="EC96" s="76" t="e">
        <f t="shared" ca="1" si="296"/>
        <v>#REF!</v>
      </c>
      <c r="ED96" s="76" t="e">
        <f t="shared" ca="1" si="288"/>
        <v>#REF!</v>
      </c>
      <c r="EE96" s="76" t="e">
        <f t="shared" ca="1" si="289"/>
        <v>#REF!</v>
      </c>
      <c r="EF96" s="76" t="e">
        <f t="shared" ca="1" si="290"/>
        <v>#REF!</v>
      </c>
      <c r="EG96" s="76" t="e">
        <f t="shared" ca="1" si="291"/>
        <v>#REF!</v>
      </c>
      <c r="EH96" s="76" t="e">
        <f t="shared" ca="1" si="292"/>
        <v>#REF!</v>
      </c>
      <c r="EI96" s="76" t="e">
        <f t="shared" ca="1" si="293"/>
        <v>#REF!</v>
      </c>
      <c r="EJ96" s="76" t="e">
        <f t="shared" ca="1" si="294"/>
        <v>#REF!</v>
      </c>
      <c r="EK96" s="76" t="e">
        <f t="shared" ca="1" si="295"/>
        <v>#REF!</v>
      </c>
    </row>
    <row r="97" spans="1:141" hidden="1" x14ac:dyDescent="0.25">
      <c r="A97" s="46" t="str">
        <f>Графики!A70</f>
        <v>Б10.02.03 Инф.безопасность АС(2014)9 кл., очная</v>
      </c>
      <c r="B97" s="46" t="s">
        <v>319</v>
      </c>
      <c r="C97" s="46" t="s">
        <v>212</v>
      </c>
      <c r="D97" s="64" t="e">
        <f t="shared" ca="1" si="239"/>
        <v>#REF!</v>
      </c>
      <c r="E97" s="46">
        <v>1</v>
      </c>
      <c r="F97" s="72" t="s">
        <v>224</v>
      </c>
      <c r="G97" s="65" t="e">
        <f t="shared" ca="1" si="300"/>
        <v>#REF!</v>
      </c>
      <c r="H97" s="65" t="e">
        <f t="shared" ca="1" si="300"/>
        <v>#REF!</v>
      </c>
      <c r="I97" s="65" t="e">
        <f t="shared" ca="1" si="300"/>
        <v>#REF!</v>
      </c>
      <c r="J97" s="65" t="e">
        <f t="shared" ca="1" si="300"/>
        <v>#REF!</v>
      </c>
      <c r="K97" s="65" t="e">
        <f t="shared" ca="1" si="300"/>
        <v>#REF!</v>
      </c>
      <c r="L97" s="65" t="e">
        <f t="shared" ca="1" si="300"/>
        <v>#REF!</v>
      </c>
      <c r="M97" s="65" t="e">
        <f t="shared" ca="1" si="300"/>
        <v>#REF!</v>
      </c>
      <c r="N97" s="65" t="e">
        <f t="shared" ca="1" si="300"/>
        <v>#REF!</v>
      </c>
      <c r="O97" s="65" t="e">
        <f t="shared" ca="1" si="300"/>
        <v>#REF!</v>
      </c>
      <c r="P97" s="65" t="e">
        <f t="shared" ca="1" si="300"/>
        <v>#REF!</v>
      </c>
      <c r="Q97" s="65" t="e">
        <f t="shared" ca="1" si="300"/>
        <v>#REF!</v>
      </c>
      <c r="R97" s="65" t="e">
        <f t="shared" ca="1" si="300"/>
        <v>#REF!</v>
      </c>
      <c r="S97" s="65" t="e">
        <f t="shared" ca="1" si="300"/>
        <v>#REF!</v>
      </c>
      <c r="T97" s="65" t="e">
        <f t="shared" ca="1" si="300"/>
        <v>#REF!</v>
      </c>
      <c r="U97" s="65" t="e">
        <f t="shared" ca="1" si="300"/>
        <v>#REF!</v>
      </c>
      <c r="V97" s="65" t="e">
        <f t="shared" ca="1" si="300"/>
        <v>#REF!</v>
      </c>
      <c r="W97" s="65" t="e">
        <f t="shared" ca="1" si="298"/>
        <v>#REF!</v>
      </c>
      <c r="X97" s="65" t="e">
        <f t="shared" ca="1" si="298"/>
        <v>#REF!</v>
      </c>
      <c r="Y97" s="65" t="e">
        <f t="shared" ca="1" si="298"/>
        <v>#REF!</v>
      </c>
      <c r="Z97" s="65" t="e">
        <f t="shared" ca="1" si="298"/>
        <v>#REF!</v>
      </c>
      <c r="AA97" s="65" t="e">
        <f t="shared" ca="1" si="298"/>
        <v>#REF!</v>
      </c>
      <c r="AB97" s="65" t="e">
        <f t="shared" ca="1" si="298"/>
        <v>#REF!</v>
      </c>
      <c r="AC97" s="65" t="e">
        <f t="shared" ca="1" si="298"/>
        <v>#REF!</v>
      </c>
      <c r="AD97" s="65" t="e">
        <f t="shared" ca="1" si="298"/>
        <v>#REF!</v>
      </c>
      <c r="AE97" s="65" t="e">
        <f t="shared" ca="1" si="298"/>
        <v>#REF!</v>
      </c>
      <c r="AF97" s="65" t="e">
        <f t="shared" ca="1" si="298"/>
        <v>#REF!</v>
      </c>
      <c r="AG97" s="65" t="e">
        <f t="shared" ca="1" si="298"/>
        <v>#REF!</v>
      </c>
      <c r="AH97" s="65" t="e">
        <f t="shared" ca="1" si="298"/>
        <v>#REF!</v>
      </c>
      <c r="AI97" s="65" t="e">
        <f t="shared" ca="1" si="298"/>
        <v>#REF!</v>
      </c>
      <c r="AJ97" s="65" t="e">
        <f t="shared" ca="1" si="298"/>
        <v>#REF!</v>
      </c>
      <c r="AK97" s="65" t="e">
        <f t="shared" ca="1" si="298"/>
        <v>#REF!</v>
      </c>
      <c r="AL97" s="65" t="e">
        <f t="shared" ca="1" si="299"/>
        <v>#REF!</v>
      </c>
      <c r="AM97" s="65" t="e">
        <f t="shared" ca="1" si="299"/>
        <v>#REF!</v>
      </c>
      <c r="AN97" s="65" t="e">
        <f t="shared" ca="1" si="299"/>
        <v>#REF!</v>
      </c>
      <c r="AO97" s="65" t="e">
        <f t="shared" ca="1" si="299"/>
        <v>#REF!</v>
      </c>
      <c r="AP97" s="65" t="e">
        <f t="shared" ca="1" si="299"/>
        <v>#REF!</v>
      </c>
      <c r="AQ97" s="65" t="e">
        <f t="shared" ca="1" si="299"/>
        <v>#REF!</v>
      </c>
      <c r="AR97" s="65" t="e">
        <f t="shared" ca="1" si="299"/>
        <v>#REF!</v>
      </c>
      <c r="AS97" s="65" t="e">
        <f t="shared" ca="1" si="299"/>
        <v>#REF!</v>
      </c>
      <c r="AT97" s="65" t="e">
        <f t="shared" ca="1" si="299"/>
        <v>#REF!</v>
      </c>
      <c r="AU97" s="65" t="e">
        <f t="shared" ca="1" si="299"/>
        <v>#REF!</v>
      </c>
      <c r="AV97" s="65" t="e">
        <f t="shared" ca="1" si="299"/>
        <v>#REF!</v>
      </c>
      <c r="AW97" s="65" t="e">
        <f t="shared" ca="1" si="299"/>
        <v>#REF!</v>
      </c>
      <c r="AX97" s="65" t="e">
        <f t="shared" ca="1" si="299"/>
        <v>#REF!</v>
      </c>
      <c r="AY97" s="65" t="e">
        <f t="shared" ca="1" si="299"/>
        <v>#REF!</v>
      </c>
      <c r="AZ97" s="65" t="e">
        <f t="shared" ca="1" si="299"/>
        <v>#REF!</v>
      </c>
      <c r="BA97" s="65" t="e">
        <f t="shared" ca="1" si="299"/>
        <v>#REF!</v>
      </c>
      <c r="BB97" s="65" t="e">
        <f t="shared" ca="1" si="297"/>
        <v>#REF!</v>
      </c>
      <c r="BC97" s="65" t="e">
        <f t="shared" ca="1" si="297"/>
        <v>#REF!</v>
      </c>
      <c r="BD97" s="65" t="e">
        <f t="shared" ca="1" si="297"/>
        <v>#REF!</v>
      </c>
      <c r="BE97" s="65" t="e">
        <f t="shared" ca="1" si="297"/>
        <v>#REF!</v>
      </c>
      <c r="BF97" s="65" t="e">
        <f t="shared" ca="1" si="297"/>
        <v>#REF!</v>
      </c>
      <c r="BG97" s="65" t="e">
        <f t="shared" ca="1" si="297"/>
        <v>#REF!</v>
      </c>
      <c r="BH97" s="65" t="e">
        <f t="shared" ca="1" si="297"/>
        <v>#REF!</v>
      </c>
      <c r="BI97" s="65" t="e">
        <f t="shared" ca="1" si="297"/>
        <v>#REF!</v>
      </c>
      <c r="BJ97" s="65" t="e">
        <f t="shared" ca="1" si="297"/>
        <v>#REF!</v>
      </c>
      <c r="BK97" s="65" t="e">
        <f t="shared" ca="1" si="297"/>
        <v>#REF!</v>
      </c>
      <c r="BL97" s="65" t="e">
        <f t="shared" ca="1" si="297"/>
        <v>#REF!</v>
      </c>
      <c r="BM97" s="65" t="e">
        <f t="shared" ca="1" si="297"/>
        <v>#REF!</v>
      </c>
      <c r="BN97" s="65" t="e">
        <f t="shared" ca="1" si="297"/>
        <v>#REF!</v>
      </c>
      <c r="BO97" s="65" t="e">
        <f t="shared" ca="1" si="297"/>
        <v>#REF!</v>
      </c>
      <c r="BP97" s="89">
        <v>20</v>
      </c>
      <c r="BQ97" s="46">
        <f t="shared" ca="1" si="219"/>
        <v>0</v>
      </c>
      <c r="BR97" s="54">
        <f t="shared" ca="1" si="220"/>
        <v>0</v>
      </c>
      <c r="BS97" s="54">
        <f t="shared" ca="1" si="221"/>
        <v>0</v>
      </c>
      <c r="BT97" s="54">
        <f t="shared" ca="1" si="222"/>
        <v>0</v>
      </c>
      <c r="BU97" s="54">
        <f t="shared" ca="1" si="223"/>
        <v>0</v>
      </c>
      <c r="BV97" s="54">
        <f t="shared" ca="1" si="224"/>
        <v>0</v>
      </c>
      <c r="BW97" s="92">
        <f t="shared" ca="1" si="225"/>
        <v>0</v>
      </c>
      <c r="BX97" s="91">
        <f t="shared" ca="1" si="226"/>
        <v>0</v>
      </c>
      <c r="BY97" s="54">
        <f t="shared" ca="1" si="227"/>
        <v>0</v>
      </c>
      <c r="BZ97" s="54">
        <f t="shared" ca="1" si="228"/>
        <v>0</v>
      </c>
      <c r="CA97" s="54">
        <f t="shared" ca="1" si="229"/>
        <v>0</v>
      </c>
      <c r="CB97" s="54">
        <f t="shared" ca="1" si="230"/>
        <v>0</v>
      </c>
      <c r="CC97" s="54">
        <f t="shared" ca="1" si="231"/>
        <v>0</v>
      </c>
      <c r="CD97" s="93">
        <f t="shared" ca="1" si="232"/>
        <v>0</v>
      </c>
      <c r="CE97" s="91" t="e">
        <f t="shared" ca="1" si="233"/>
        <v>#REF!</v>
      </c>
      <c r="CF97" s="46" t="e">
        <f t="shared" ca="1" si="234"/>
        <v>#REF!</v>
      </c>
      <c r="CG97" s="46" t="e">
        <f t="shared" ca="1" si="240"/>
        <v>#REF!</v>
      </c>
      <c r="CH97" s="46" t="e">
        <f t="shared" ca="1" si="235"/>
        <v>#REF!</v>
      </c>
      <c r="CI97" s="46" t="e">
        <f t="shared" ca="1" si="236"/>
        <v>#REF!</v>
      </c>
      <c r="CJ97" s="46" t="e">
        <f t="shared" ca="1" si="237"/>
        <v>#REF!</v>
      </c>
      <c r="CK97" s="46" t="e">
        <f t="shared" ca="1" si="238"/>
        <v>#REF!</v>
      </c>
      <c r="CL97" s="88" t="e">
        <f t="shared" ca="1" si="245"/>
        <v>#REF!</v>
      </c>
      <c r="CM97" s="76" t="e">
        <f t="shared" ca="1" si="246"/>
        <v>#REF!</v>
      </c>
      <c r="CN97" s="76" t="e">
        <f t="shared" ca="1" si="247"/>
        <v>#REF!</v>
      </c>
      <c r="CO97" s="76" t="e">
        <f t="shared" ca="1" si="248"/>
        <v>#REF!</v>
      </c>
      <c r="CP97" s="76" t="e">
        <f t="shared" ca="1" si="249"/>
        <v>#REF!</v>
      </c>
      <c r="CQ97" s="76" t="e">
        <f t="shared" ca="1" si="250"/>
        <v>#REF!</v>
      </c>
      <c r="CR97" s="76" t="e">
        <f t="shared" ca="1" si="251"/>
        <v>#REF!</v>
      </c>
      <c r="CS97" s="76" t="e">
        <f t="shared" ca="1" si="252"/>
        <v>#REF!</v>
      </c>
      <c r="CT97" s="76" t="e">
        <f t="shared" ca="1" si="253"/>
        <v>#REF!</v>
      </c>
      <c r="CU97" s="76" t="e">
        <f t="shared" ca="1" si="254"/>
        <v>#REF!</v>
      </c>
      <c r="CV97" s="76" t="e">
        <f t="shared" ca="1" si="255"/>
        <v>#REF!</v>
      </c>
      <c r="CW97" s="76" t="e">
        <f t="shared" ca="1" si="256"/>
        <v>#REF!</v>
      </c>
      <c r="CX97" s="76" t="e">
        <f t="shared" ca="1" si="257"/>
        <v>#REF!</v>
      </c>
      <c r="CY97" s="76" t="e">
        <f t="shared" ca="1" si="258"/>
        <v>#REF!</v>
      </c>
      <c r="CZ97" s="76" t="e">
        <f t="shared" ca="1" si="259"/>
        <v>#REF!</v>
      </c>
      <c r="DA97" s="76" t="e">
        <f t="shared" ca="1" si="260"/>
        <v>#REF!</v>
      </c>
      <c r="DB97" s="76" t="e">
        <f t="shared" ca="1" si="261"/>
        <v>#REF!</v>
      </c>
      <c r="DC97" s="76" t="e">
        <f t="shared" ca="1" si="262"/>
        <v>#REF!</v>
      </c>
      <c r="DD97" s="76" t="e">
        <f t="shared" ca="1" si="263"/>
        <v>#REF!</v>
      </c>
      <c r="DE97" s="76" t="e">
        <f t="shared" ca="1" si="264"/>
        <v>#REF!</v>
      </c>
      <c r="DF97" s="76" t="e">
        <f t="shared" ca="1" si="265"/>
        <v>#REF!</v>
      </c>
      <c r="DG97" s="76" t="e">
        <f t="shared" ca="1" si="266"/>
        <v>#REF!</v>
      </c>
      <c r="DH97" s="76" t="e">
        <f t="shared" ca="1" si="267"/>
        <v>#REF!</v>
      </c>
      <c r="DI97" s="76" t="e">
        <f t="shared" ca="1" si="268"/>
        <v>#REF!</v>
      </c>
      <c r="DJ97" s="76" t="e">
        <f t="shared" ca="1" si="269"/>
        <v>#REF!</v>
      </c>
      <c r="DK97" s="76" t="e">
        <f t="shared" ca="1" si="270"/>
        <v>#REF!</v>
      </c>
      <c r="DL97" s="76" t="e">
        <f t="shared" ca="1" si="271"/>
        <v>#REF!</v>
      </c>
      <c r="DM97" s="76" t="e">
        <f t="shared" ca="1" si="272"/>
        <v>#REF!</v>
      </c>
      <c r="DN97" s="76" t="e">
        <f t="shared" ca="1" si="273"/>
        <v>#REF!</v>
      </c>
      <c r="DO97" s="76" t="e">
        <f t="shared" ca="1" si="274"/>
        <v>#REF!</v>
      </c>
      <c r="DP97" s="76" t="e">
        <f t="shared" ca="1" si="275"/>
        <v>#REF!</v>
      </c>
      <c r="DQ97" s="76" t="e">
        <f t="shared" ca="1" si="276"/>
        <v>#REF!</v>
      </c>
      <c r="DR97" s="76" t="e">
        <f t="shared" ca="1" si="277"/>
        <v>#REF!</v>
      </c>
      <c r="DS97" s="76" t="e">
        <f t="shared" ca="1" si="278"/>
        <v>#REF!</v>
      </c>
      <c r="DT97" s="76" t="e">
        <f t="shared" ca="1" si="279"/>
        <v>#REF!</v>
      </c>
      <c r="DU97" s="76" t="e">
        <f t="shared" ca="1" si="280"/>
        <v>#REF!</v>
      </c>
      <c r="DV97" s="76" t="e">
        <f t="shared" ca="1" si="281"/>
        <v>#REF!</v>
      </c>
      <c r="DW97" s="76" t="e">
        <f t="shared" ca="1" si="282"/>
        <v>#REF!</v>
      </c>
      <c r="DX97" s="76" t="e">
        <f t="shared" ca="1" si="283"/>
        <v>#REF!</v>
      </c>
      <c r="DY97" s="76" t="e">
        <f t="shared" ca="1" si="284"/>
        <v>#REF!</v>
      </c>
      <c r="DZ97" s="76" t="e">
        <f t="shared" ca="1" si="285"/>
        <v>#REF!</v>
      </c>
      <c r="EA97" s="76" t="e">
        <f t="shared" ca="1" si="286"/>
        <v>#REF!</v>
      </c>
      <c r="EB97" s="76" t="e">
        <f t="shared" ca="1" si="287"/>
        <v>#REF!</v>
      </c>
      <c r="EC97" s="76" t="e">
        <f t="shared" ca="1" si="296"/>
        <v>#REF!</v>
      </c>
      <c r="ED97" s="76" t="e">
        <f t="shared" ca="1" si="288"/>
        <v>#REF!</v>
      </c>
      <c r="EE97" s="76" t="e">
        <f t="shared" ca="1" si="289"/>
        <v>#REF!</v>
      </c>
      <c r="EF97" s="76" t="e">
        <f t="shared" ca="1" si="290"/>
        <v>#REF!</v>
      </c>
      <c r="EG97" s="76" t="e">
        <f t="shared" ca="1" si="291"/>
        <v>#REF!</v>
      </c>
      <c r="EH97" s="76" t="e">
        <f t="shared" ca="1" si="292"/>
        <v>#REF!</v>
      </c>
      <c r="EI97" s="76" t="e">
        <f t="shared" ca="1" si="293"/>
        <v>#REF!</v>
      </c>
      <c r="EJ97" s="76" t="e">
        <f t="shared" ca="1" si="294"/>
        <v>#REF!</v>
      </c>
      <c r="EK97" s="76" t="e">
        <f t="shared" ca="1" si="295"/>
        <v>#REF!</v>
      </c>
    </row>
    <row r="98" spans="1:141" hidden="1" x14ac:dyDescent="0.25">
      <c r="A98" s="46" t="str">
        <f>Графики!A78</f>
        <v>Б38.02.03 Логистика(2014)9 кл., очная</v>
      </c>
      <c r="B98" s="46" t="s">
        <v>319</v>
      </c>
      <c r="C98" s="46" t="s">
        <v>212</v>
      </c>
      <c r="D98" s="64" t="e">
        <f t="shared" ca="1" si="239"/>
        <v>#REF!</v>
      </c>
      <c r="E98" s="46">
        <v>1</v>
      </c>
      <c r="F98" s="72" t="s">
        <v>279</v>
      </c>
      <c r="G98" s="65" t="e">
        <f t="shared" ca="1" si="300"/>
        <v>#REF!</v>
      </c>
      <c r="H98" s="65" t="e">
        <f t="shared" ca="1" si="300"/>
        <v>#REF!</v>
      </c>
      <c r="I98" s="65" t="e">
        <f t="shared" ca="1" si="300"/>
        <v>#REF!</v>
      </c>
      <c r="J98" s="65" t="e">
        <f t="shared" ca="1" si="300"/>
        <v>#REF!</v>
      </c>
      <c r="K98" s="65" t="e">
        <f t="shared" ca="1" si="300"/>
        <v>#REF!</v>
      </c>
      <c r="L98" s="65" t="e">
        <f t="shared" ca="1" si="300"/>
        <v>#REF!</v>
      </c>
      <c r="M98" s="65" t="e">
        <f t="shared" ca="1" si="300"/>
        <v>#REF!</v>
      </c>
      <c r="N98" s="65" t="e">
        <f t="shared" ca="1" si="300"/>
        <v>#REF!</v>
      </c>
      <c r="O98" s="65" t="e">
        <f t="shared" ca="1" si="300"/>
        <v>#REF!</v>
      </c>
      <c r="P98" s="65" t="e">
        <f t="shared" ca="1" si="300"/>
        <v>#REF!</v>
      </c>
      <c r="Q98" s="65" t="e">
        <f t="shared" ca="1" si="300"/>
        <v>#REF!</v>
      </c>
      <c r="R98" s="65" t="e">
        <f t="shared" ca="1" si="300"/>
        <v>#REF!</v>
      </c>
      <c r="S98" s="65" t="e">
        <f t="shared" ca="1" si="300"/>
        <v>#REF!</v>
      </c>
      <c r="T98" s="65" t="e">
        <f t="shared" ca="1" si="300"/>
        <v>#REF!</v>
      </c>
      <c r="U98" s="65" t="e">
        <f t="shared" ca="1" si="300"/>
        <v>#REF!</v>
      </c>
      <c r="V98" s="65" t="e">
        <f t="shared" ca="1" si="300"/>
        <v>#REF!</v>
      </c>
      <c r="W98" s="65" t="e">
        <f t="shared" ca="1" si="298"/>
        <v>#REF!</v>
      </c>
      <c r="X98" s="65" t="e">
        <f t="shared" ca="1" si="298"/>
        <v>#REF!</v>
      </c>
      <c r="Y98" s="65" t="e">
        <f t="shared" ca="1" si="298"/>
        <v>#REF!</v>
      </c>
      <c r="Z98" s="65" t="e">
        <f t="shared" ca="1" si="298"/>
        <v>#REF!</v>
      </c>
      <c r="AA98" s="65" t="e">
        <f t="shared" ca="1" si="298"/>
        <v>#REF!</v>
      </c>
      <c r="AB98" s="65" t="e">
        <f t="shared" ca="1" si="298"/>
        <v>#REF!</v>
      </c>
      <c r="AC98" s="65" t="e">
        <f t="shared" ca="1" si="298"/>
        <v>#REF!</v>
      </c>
      <c r="AD98" s="65" t="e">
        <f t="shared" ca="1" si="298"/>
        <v>#REF!</v>
      </c>
      <c r="AE98" s="65" t="e">
        <f t="shared" ca="1" si="298"/>
        <v>#REF!</v>
      </c>
      <c r="AF98" s="65" t="e">
        <f t="shared" ca="1" si="298"/>
        <v>#REF!</v>
      </c>
      <c r="AG98" s="65" t="e">
        <f t="shared" ca="1" si="298"/>
        <v>#REF!</v>
      </c>
      <c r="AH98" s="65" t="e">
        <f t="shared" ca="1" si="298"/>
        <v>#REF!</v>
      </c>
      <c r="AI98" s="65" t="e">
        <f t="shared" ca="1" si="298"/>
        <v>#REF!</v>
      </c>
      <c r="AJ98" s="65" t="e">
        <f t="shared" ca="1" si="298"/>
        <v>#REF!</v>
      </c>
      <c r="AK98" s="65" t="e">
        <f t="shared" ca="1" si="298"/>
        <v>#REF!</v>
      </c>
      <c r="AL98" s="65" t="e">
        <f t="shared" ca="1" si="299"/>
        <v>#REF!</v>
      </c>
      <c r="AM98" s="65" t="e">
        <f t="shared" ca="1" si="299"/>
        <v>#REF!</v>
      </c>
      <c r="AN98" s="65" t="e">
        <f t="shared" ca="1" si="299"/>
        <v>#REF!</v>
      </c>
      <c r="AO98" s="65" t="e">
        <f t="shared" ca="1" si="299"/>
        <v>#REF!</v>
      </c>
      <c r="AP98" s="65" t="e">
        <f t="shared" ca="1" si="299"/>
        <v>#REF!</v>
      </c>
      <c r="AQ98" s="65" t="e">
        <f t="shared" ca="1" si="299"/>
        <v>#REF!</v>
      </c>
      <c r="AR98" s="65" t="e">
        <f t="shared" ca="1" si="299"/>
        <v>#REF!</v>
      </c>
      <c r="AS98" s="65" t="e">
        <f t="shared" ca="1" si="299"/>
        <v>#REF!</v>
      </c>
      <c r="AT98" s="65" t="e">
        <f t="shared" ca="1" si="299"/>
        <v>#REF!</v>
      </c>
      <c r="AU98" s="65" t="e">
        <f t="shared" ca="1" si="299"/>
        <v>#REF!</v>
      </c>
      <c r="AV98" s="65" t="e">
        <f t="shared" ca="1" si="299"/>
        <v>#REF!</v>
      </c>
      <c r="AW98" s="65" t="e">
        <f t="shared" ca="1" si="299"/>
        <v>#REF!</v>
      </c>
      <c r="AX98" s="65" t="e">
        <f t="shared" ca="1" si="299"/>
        <v>#REF!</v>
      </c>
      <c r="AY98" s="65" t="e">
        <f t="shared" ca="1" si="299"/>
        <v>#REF!</v>
      </c>
      <c r="AZ98" s="65" t="e">
        <f t="shared" ca="1" si="299"/>
        <v>#REF!</v>
      </c>
      <c r="BA98" s="65" t="e">
        <f t="shared" ca="1" si="299"/>
        <v>#REF!</v>
      </c>
      <c r="BB98" s="65" t="e">
        <f t="shared" ca="1" si="297"/>
        <v>#REF!</v>
      </c>
      <c r="BC98" s="65" t="e">
        <f t="shared" ca="1" si="297"/>
        <v>#REF!</v>
      </c>
      <c r="BD98" s="65" t="e">
        <f t="shared" ca="1" si="297"/>
        <v>#REF!</v>
      </c>
      <c r="BE98" s="65" t="e">
        <f t="shared" ca="1" si="297"/>
        <v>#REF!</v>
      </c>
      <c r="BF98" s="65" t="e">
        <f t="shared" ca="1" si="297"/>
        <v>#REF!</v>
      </c>
      <c r="BG98" s="65" t="e">
        <f t="shared" ca="1" si="297"/>
        <v>#REF!</v>
      </c>
      <c r="BH98" s="65" t="e">
        <f t="shared" ca="1" si="297"/>
        <v>#REF!</v>
      </c>
      <c r="BI98" s="65" t="e">
        <f t="shared" ca="1" si="297"/>
        <v>#REF!</v>
      </c>
      <c r="BJ98" s="65" t="e">
        <f t="shared" ca="1" si="297"/>
        <v>#REF!</v>
      </c>
      <c r="BK98" s="65" t="e">
        <f t="shared" ca="1" si="297"/>
        <v>#REF!</v>
      </c>
      <c r="BL98" s="65" t="e">
        <f t="shared" ca="1" si="297"/>
        <v>#REF!</v>
      </c>
      <c r="BM98" s="65" t="e">
        <f t="shared" ca="1" si="297"/>
        <v>#REF!</v>
      </c>
      <c r="BN98" s="65" t="e">
        <f t="shared" ca="1" si="297"/>
        <v>#REF!</v>
      </c>
      <c r="BO98" s="65" t="e">
        <f t="shared" ca="1" si="297"/>
        <v>#REF!</v>
      </c>
      <c r="BP98" s="89">
        <v>20</v>
      </c>
      <c r="BQ98" s="46">
        <f t="shared" ca="1" si="219"/>
        <v>0</v>
      </c>
      <c r="BR98" s="54">
        <f t="shared" ca="1" si="220"/>
        <v>0</v>
      </c>
      <c r="BS98" s="54">
        <f t="shared" ca="1" si="221"/>
        <v>0</v>
      </c>
      <c r="BT98" s="54">
        <f t="shared" ca="1" si="222"/>
        <v>0</v>
      </c>
      <c r="BU98" s="54">
        <f t="shared" ca="1" si="223"/>
        <v>0</v>
      </c>
      <c r="BV98" s="54">
        <f t="shared" ca="1" si="224"/>
        <v>0</v>
      </c>
      <c r="BW98" s="92">
        <f t="shared" ca="1" si="225"/>
        <v>0</v>
      </c>
      <c r="BX98" s="91">
        <f t="shared" ca="1" si="226"/>
        <v>0</v>
      </c>
      <c r="BY98" s="54">
        <f t="shared" ca="1" si="227"/>
        <v>0</v>
      </c>
      <c r="BZ98" s="54">
        <f t="shared" ca="1" si="228"/>
        <v>0</v>
      </c>
      <c r="CA98" s="54">
        <f t="shared" ca="1" si="229"/>
        <v>0</v>
      </c>
      <c r="CB98" s="54">
        <f t="shared" ca="1" si="230"/>
        <v>0</v>
      </c>
      <c r="CC98" s="54">
        <f t="shared" ca="1" si="231"/>
        <v>0</v>
      </c>
      <c r="CD98" s="93">
        <f t="shared" ca="1" si="232"/>
        <v>0</v>
      </c>
      <c r="CE98" s="91" t="e">
        <f t="shared" ca="1" si="233"/>
        <v>#REF!</v>
      </c>
      <c r="CF98" s="46" t="e">
        <f t="shared" ca="1" si="234"/>
        <v>#REF!</v>
      </c>
      <c r="CG98" s="46" t="e">
        <f t="shared" ca="1" si="240"/>
        <v>#REF!</v>
      </c>
      <c r="CH98" s="46" t="e">
        <f t="shared" ca="1" si="235"/>
        <v>#REF!</v>
      </c>
      <c r="CI98" s="46" t="e">
        <f t="shared" ca="1" si="236"/>
        <v>#REF!</v>
      </c>
      <c r="CJ98" s="46" t="e">
        <f t="shared" ca="1" si="237"/>
        <v>#REF!</v>
      </c>
      <c r="CK98" s="46" t="e">
        <f t="shared" ca="1" si="238"/>
        <v>#REF!</v>
      </c>
      <c r="CL98" s="88" t="e">
        <f t="shared" ca="1" si="245"/>
        <v>#REF!</v>
      </c>
      <c r="CM98" s="76" t="e">
        <f t="shared" ca="1" si="246"/>
        <v>#REF!</v>
      </c>
      <c r="CN98" s="76" t="e">
        <f t="shared" ca="1" si="247"/>
        <v>#REF!</v>
      </c>
      <c r="CO98" s="76" t="e">
        <f t="shared" ca="1" si="248"/>
        <v>#REF!</v>
      </c>
      <c r="CP98" s="76" t="e">
        <f t="shared" ca="1" si="249"/>
        <v>#REF!</v>
      </c>
      <c r="CQ98" s="76" t="e">
        <f t="shared" ca="1" si="250"/>
        <v>#REF!</v>
      </c>
      <c r="CR98" s="76" t="e">
        <f t="shared" ca="1" si="251"/>
        <v>#REF!</v>
      </c>
      <c r="CS98" s="76" t="e">
        <f t="shared" ca="1" si="252"/>
        <v>#REF!</v>
      </c>
      <c r="CT98" s="76" t="e">
        <f t="shared" ca="1" si="253"/>
        <v>#REF!</v>
      </c>
      <c r="CU98" s="76" t="e">
        <f t="shared" ca="1" si="254"/>
        <v>#REF!</v>
      </c>
      <c r="CV98" s="76" t="e">
        <f t="shared" ca="1" si="255"/>
        <v>#REF!</v>
      </c>
      <c r="CW98" s="76" t="e">
        <f t="shared" ca="1" si="256"/>
        <v>#REF!</v>
      </c>
      <c r="CX98" s="76" t="e">
        <f t="shared" ca="1" si="257"/>
        <v>#REF!</v>
      </c>
      <c r="CY98" s="76" t="e">
        <f t="shared" ca="1" si="258"/>
        <v>#REF!</v>
      </c>
      <c r="CZ98" s="76" t="e">
        <f t="shared" ca="1" si="259"/>
        <v>#REF!</v>
      </c>
      <c r="DA98" s="76" t="e">
        <f t="shared" ca="1" si="260"/>
        <v>#REF!</v>
      </c>
      <c r="DB98" s="76" t="e">
        <f t="shared" ca="1" si="261"/>
        <v>#REF!</v>
      </c>
      <c r="DC98" s="76" t="e">
        <f t="shared" ca="1" si="262"/>
        <v>#REF!</v>
      </c>
      <c r="DD98" s="76" t="e">
        <f t="shared" ca="1" si="263"/>
        <v>#REF!</v>
      </c>
      <c r="DE98" s="76" t="e">
        <f t="shared" ca="1" si="264"/>
        <v>#REF!</v>
      </c>
      <c r="DF98" s="76" t="e">
        <f t="shared" ca="1" si="265"/>
        <v>#REF!</v>
      </c>
      <c r="DG98" s="76" t="e">
        <f t="shared" ca="1" si="266"/>
        <v>#REF!</v>
      </c>
      <c r="DH98" s="76" t="e">
        <f t="shared" ca="1" si="267"/>
        <v>#REF!</v>
      </c>
      <c r="DI98" s="76" t="e">
        <f t="shared" ca="1" si="268"/>
        <v>#REF!</v>
      </c>
      <c r="DJ98" s="76" t="e">
        <f t="shared" ca="1" si="269"/>
        <v>#REF!</v>
      </c>
      <c r="DK98" s="76" t="e">
        <f t="shared" ca="1" si="270"/>
        <v>#REF!</v>
      </c>
      <c r="DL98" s="76" t="e">
        <f t="shared" ca="1" si="271"/>
        <v>#REF!</v>
      </c>
      <c r="DM98" s="76" t="e">
        <f t="shared" ca="1" si="272"/>
        <v>#REF!</v>
      </c>
      <c r="DN98" s="76" t="e">
        <f t="shared" ca="1" si="273"/>
        <v>#REF!</v>
      </c>
      <c r="DO98" s="76" t="e">
        <f t="shared" ca="1" si="274"/>
        <v>#REF!</v>
      </c>
      <c r="DP98" s="76" t="e">
        <f t="shared" ca="1" si="275"/>
        <v>#REF!</v>
      </c>
      <c r="DQ98" s="76" t="e">
        <f t="shared" ca="1" si="276"/>
        <v>#REF!</v>
      </c>
      <c r="DR98" s="76" t="e">
        <f t="shared" ca="1" si="277"/>
        <v>#REF!</v>
      </c>
      <c r="DS98" s="76" t="e">
        <f t="shared" ca="1" si="278"/>
        <v>#REF!</v>
      </c>
      <c r="DT98" s="76" t="e">
        <f t="shared" ca="1" si="279"/>
        <v>#REF!</v>
      </c>
      <c r="DU98" s="76" t="e">
        <f t="shared" ca="1" si="280"/>
        <v>#REF!</v>
      </c>
      <c r="DV98" s="76" t="e">
        <f t="shared" ca="1" si="281"/>
        <v>#REF!</v>
      </c>
      <c r="DW98" s="76" t="e">
        <f t="shared" ca="1" si="282"/>
        <v>#REF!</v>
      </c>
      <c r="DX98" s="76" t="e">
        <f t="shared" ca="1" si="283"/>
        <v>#REF!</v>
      </c>
      <c r="DY98" s="76" t="e">
        <f t="shared" ca="1" si="284"/>
        <v>#REF!</v>
      </c>
      <c r="DZ98" s="76" t="e">
        <f t="shared" ca="1" si="285"/>
        <v>#REF!</v>
      </c>
      <c r="EA98" s="76" t="e">
        <f t="shared" ca="1" si="286"/>
        <v>#REF!</v>
      </c>
      <c r="EB98" s="76" t="e">
        <f t="shared" ca="1" si="287"/>
        <v>#REF!</v>
      </c>
      <c r="EC98" s="76" t="e">
        <f t="shared" ca="1" si="296"/>
        <v>#REF!</v>
      </c>
      <c r="ED98" s="76" t="e">
        <f t="shared" ca="1" si="288"/>
        <v>#REF!</v>
      </c>
      <c r="EE98" s="76" t="e">
        <f t="shared" ca="1" si="289"/>
        <v>#REF!</v>
      </c>
      <c r="EF98" s="76" t="e">
        <f t="shared" ca="1" si="290"/>
        <v>#REF!</v>
      </c>
      <c r="EG98" s="76" t="e">
        <f t="shared" ca="1" si="291"/>
        <v>#REF!</v>
      </c>
      <c r="EH98" s="76" t="e">
        <f t="shared" ca="1" si="292"/>
        <v>#REF!</v>
      </c>
      <c r="EI98" s="76" t="e">
        <f t="shared" ca="1" si="293"/>
        <v>#REF!</v>
      </c>
      <c r="EJ98" s="76" t="e">
        <f t="shared" ca="1" si="294"/>
        <v>#REF!</v>
      </c>
      <c r="EK98" s="76" t="e">
        <f t="shared" ca="1" si="295"/>
        <v>#REF!</v>
      </c>
    </row>
    <row r="99" spans="1:141" hidden="1" x14ac:dyDescent="0.25">
      <c r="A99" s="46" t="str">
        <f>Графики!A77</f>
        <v>У38.02.01 Экономика и бухучет(2014)9 кл., очная</v>
      </c>
      <c r="B99" s="46" t="s">
        <v>319</v>
      </c>
      <c r="C99" s="46" t="s">
        <v>212</v>
      </c>
      <c r="D99" s="64" t="e">
        <f t="shared" ca="1" si="239"/>
        <v>#REF!</v>
      </c>
      <c r="E99" s="46">
        <v>1</v>
      </c>
      <c r="F99" s="72" t="s">
        <v>277</v>
      </c>
      <c r="G99" s="65" t="e">
        <f t="shared" ca="1" si="300"/>
        <v>#REF!</v>
      </c>
      <c r="H99" s="65" t="e">
        <f t="shared" ca="1" si="300"/>
        <v>#REF!</v>
      </c>
      <c r="I99" s="65" t="e">
        <f t="shared" ca="1" si="300"/>
        <v>#REF!</v>
      </c>
      <c r="J99" s="65" t="e">
        <f t="shared" ca="1" si="300"/>
        <v>#REF!</v>
      </c>
      <c r="K99" s="65" t="e">
        <f t="shared" ca="1" si="300"/>
        <v>#REF!</v>
      </c>
      <c r="L99" s="65" t="e">
        <f t="shared" ca="1" si="300"/>
        <v>#REF!</v>
      </c>
      <c r="M99" s="65" t="e">
        <f t="shared" ca="1" si="300"/>
        <v>#REF!</v>
      </c>
      <c r="N99" s="65" t="e">
        <f t="shared" ca="1" si="300"/>
        <v>#REF!</v>
      </c>
      <c r="O99" s="65" t="e">
        <f t="shared" ca="1" si="300"/>
        <v>#REF!</v>
      </c>
      <c r="P99" s="65" t="e">
        <f t="shared" ca="1" si="300"/>
        <v>#REF!</v>
      </c>
      <c r="Q99" s="65" t="e">
        <f t="shared" ca="1" si="300"/>
        <v>#REF!</v>
      </c>
      <c r="R99" s="65" t="e">
        <f t="shared" ca="1" si="300"/>
        <v>#REF!</v>
      </c>
      <c r="S99" s="65" t="e">
        <f t="shared" ca="1" si="300"/>
        <v>#REF!</v>
      </c>
      <c r="T99" s="65" t="e">
        <f t="shared" ca="1" si="300"/>
        <v>#REF!</v>
      </c>
      <c r="U99" s="65" t="e">
        <f t="shared" ca="1" si="300"/>
        <v>#REF!</v>
      </c>
      <c r="V99" s="65" t="e">
        <f t="shared" ca="1" si="300"/>
        <v>#REF!</v>
      </c>
      <c r="W99" s="65" t="e">
        <f t="shared" ca="1" si="298"/>
        <v>#REF!</v>
      </c>
      <c r="X99" s="65" t="e">
        <f t="shared" ca="1" si="298"/>
        <v>#REF!</v>
      </c>
      <c r="Y99" s="65" t="e">
        <f t="shared" ca="1" si="298"/>
        <v>#REF!</v>
      </c>
      <c r="Z99" s="65" t="e">
        <f t="shared" ca="1" si="298"/>
        <v>#REF!</v>
      </c>
      <c r="AA99" s="65" t="e">
        <f t="shared" ca="1" si="298"/>
        <v>#REF!</v>
      </c>
      <c r="AB99" s="65" t="e">
        <f t="shared" ca="1" si="298"/>
        <v>#REF!</v>
      </c>
      <c r="AC99" s="65" t="e">
        <f t="shared" ca="1" si="298"/>
        <v>#REF!</v>
      </c>
      <c r="AD99" s="65" t="e">
        <f t="shared" ca="1" si="298"/>
        <v>#REF!</v>
      </c>
      <c r="AE99" s="65" t="e">
        <f t="shared" ca="1" si="298"/>
        <v>#REF!</v>
      </c>
      <c r="AF99" s="65" t="e">
        <f t="shared" ca="1" si="298"/>
        <v>#REF!</v>
      </c>
      <c r="AG99" s="65" t="e">
        <f t="shared" ca="1" si="298"/>
        <v>#REF!</v>
      </c>
      <c r="AH99" s="65" t="e">
        <f t="shared" ca="1" si="298"/>
        <v>#REF!</v>
      </c>
      <c r="AI99" s="65" t="e">
        <f t="shared" ca="1" si="298"/>
        <v>#REF!</v>
      </c>
      <c r="AJ99" s="65" t="e">
        <f t="shared" ca="1" si="298"/>
        <v>#REF!</v>
      </c>
      <c r="AK99" s="65" t="e">
        <f t="shared" ca="1" si="298"/>
        <v>#REF!</v>
      </c>
      <c r="AL99" s="65" t="e">
        <f t="shared" ca="1" si="299"/>
        <v>#REF!</v>
      </c>
      <c r="AM99" s="65" t="e">
        <f t="shared" ca="1" si="299"/>
        <v>#REF!</v>
      </c>
      <c r="AN99" s="65" t="e">
        <f t="shared" ca="1" si="299"/>
        <v>#REF!</v>
      </c>
      <c r="AO99" s="65" t="e">
        <f t="shared" ca="1" si="299"/>
        <v>#REF!</v>
      </c>
      <c r="AP99" s="65" t="e">
        <f t="shared" ca="1" si="299"/>
        <v>#REF!</v>
      </c>
      <c r="AQ99" s="65" t="e">
        <f t="shared" ca="1" si="299"/>
        <v>#REF!</v>
      </c>
      <c r="AR99" s="65" t="e">
        <f t="shared" ca="1" si="299"/>
        <v>#REF!</v>
      </c>
      <c r="AS99" s="65" t="e">
        <f t="shared" ca="1" si="299"/>
        <v>#REF!</v>
      </c>
      <c r="AT99" s="65" t="e">
        <f t="shared" ca="1" si="299"/>
        <v>#REF!</v>
      </c>
      <c r="AU99" s="65" t="e">
        <f t="shared" ca="1" si="299"/>
        <v>#REF!</v>
      </c>
      <c r="AV99" s="65" t="e">
        <f t="shared" ca="1" si="299"/>
        <v>#REF!</v>
      </c>
      <c r="AW99" s="65" t="e">
        <f t="shared" ca="1" si="299"/>
        <v>#REF!</v>
      </c>
      <c r="AX99" s="65" t="e">
        <f t="shared" ca="1" si="299"/>
        <v>#REF!</v>
      </c>
      <c r="AY99" s="65" t="e">
        <f t="shared" ca="1" si="299"/>
        <v>#REF!</v>
      </c>
      <c r="AZ99" s="65" t="e">
        <f t="shared" ca="1" si="299"/>
        <v>#REF!</v>
      </c>
      <c r="BA99" s="65" t="e">
        <f t="shared" ca="1" si="299"/>
        <v>#REF!</v>
      </c>
      <c r="BB99" s="65" t="e">
        <f t="shared" ca="1" si="297"/>
        <v>#REF!</v>
      </c>
      <c r="BC99" s="65" t="e">
        <f t="shared" ca="1" si="297"/>
        <v>#REF!</v>
      </c>
      <c r="BD99" s="65" t="e">
        <f t="shared" ca="1" si="297"/>
        <v>#REF!</v>
      </c>
      <c r="BE99" s="65" t="e">
        <f t="shared" ca="1" si="297"/>
        <v>#REF!</v>
      </c>
      <c r="BF99" s="65" t="e">
        <f t="shared" ca="1" si="297"/>
        <v>#REF!</v>
      </c>
      <c r="BG99" s="65" t="e">
        <f t="shared" ca="1" si="297"/>
        <v>#REF!</v>
      </c>
      <c r="BH99" s="65" t="e">
        <f t="shared" ca="1" si="297"/>
        <v>#REF!</v>
      </c>
      <c r="BI99" s="65" t="e">
        <f t="shared" ca="1" si="297"/>
        <v>#REF!</v>
      </c>
      <c r="BJ99" s="65" t="e">
        <f t="shared" ca="1" si="297"/>
        <v>#REF!</v>
      </c>
      <c r="BK99" s="65" t="e">
        <f t="shared" ca="1" si="297"/>
        <v>#REF!</v>
      </c>
      <c r="BL99" s="65" t="e">
        <f t="shared" ca="1" si="297"/>
        <v>#REF!</v>
      </c>
      <c r="BM99" s="65" t="e">
        <f t="shared" ca="1" si="297"/>
        <v>#REF!</v>
      </c>
      <c r="BN99" s="65" t="e">
        <f t="shared" ca="1" si="297"/>
        <v>#REF!</v>
      </c>
      <c r="BO99" s="65" t="e">
        <f t="shared" ca="1" si="297"/>
        <v>#REF!</v>
      </c>
      <c r="BP99" s="89">
        <v>20</v>
      </c>
      <c r="BQ99" s="46">
        <f t="shared" ref="BQ99:BQ111" ca="1" si="301">COUNTIF(OFFSET($CL99,0,0,1,$BP99-1),"")+COUNTIF(OFFSET($CL99,0,0,1,$BP99-1),"|*")/2+COUNTIF(OFFSET($CL99,0,0,1,$BP99-1),"*|")/2+COUNTIF(OFFSET($CL99,0,0,1,$BP99-1),"у")+COUNTIF(OFFSET($CL99,0,0,1,$BP99-1),"п")</f>
        <v>0</v>
      </c>
      <c r="BR99" s="54">
        <f t="shared" ref="BR99:BR111" ca="1" si="302">COUNTIF(OFFSET($CL99,0,0,1,$BP99-1),"УП*")+COUNTIF(OFFSET($CL99,0,0,1,$BP99-1),"*|УП*")/2-COUNTIF(OFFSET($CL99,0,0,1,$BP99-1),"УП*|*")/2</f>
        <v>0</v>
      </c>
      <c r="BS99" s="54">
        <f t="shared" ref="BS99:BS111" ca="1" si="303">COUNTIF(OFFSET($CL99,0,0,1,$BP99-1),"ПП*")+COUNTIF(OFFSET($CL99,0,0,1,$BP99-1),"*|ПП*")/2-COUNTIF(OFFSET($CL99,0,0,1,$BP99-1),"ПП*|*")/2</f>
        <v>0</v>
      </c>
      <c r="BT99" s="54">
        <f t="shared" ref="BT99:BT111" ca="1" si="304">COUNTIF(OFFSET($CL99,0,0,1,$BP99-1),"С*")+COUNTIF(OFFSET($CL99,0,0,1,$BP99-1),"*|С*")/2-COUNTIF(OFFSET($CL99,0,0,1,$BP99-1),"С*|*")/2</f>
        <v>0</v>
      </c>
      <c r="BU99" s="54">
        <f t="shared" ref="BU99:BU111" ca="1" si="305">COUNTIF(OFFSET($CL99,0,0,1,$BP99-1),"Д")</f>
        <v>0</v>
      </c>
      <c r="BV99" s="54">
        <f t="shared" ref="BV99:BV111" ca="1" si="306">COUNTIF(OFFSET($CL99,0,0,1,$BP99-1),"ГИА")</f>
        <v>0</v>
      </c>
      <c r="BW99" s="92">
        <f t="shared" ref="BW99:BW111" ca="1" si="307">COUNTIF(OFFSET($CL99,0,0,1,$BP99-1),"К")+COUNTIF(OFFSET($CL99,0,0,1,$BP99-1),"*|К")/2+COUNTIF(OFFSET($CL99,0,0,1,$BP99-1),"К|*")/2</f>
        <v>0</v>
      </c>
      <c r="BX99" s="91">
        <f t="shared" ref="BX99:BX111" ca="1" si="308">COUNTIF(OFFSET($CL99,0,$BP99-1,1,53-$BP99),"")+COUNTIF(OFFSET($CL99,0,$BP99-1,1,53-$BP99),"|*")/2+COUNTIF(OFFSET($CL99,0,$BP99-1,1,53-$BP99),"*|")/2+COUNTIF(OFFSET($CL99,0,$BP99-1,1,53-$BP99),"у")+COUNTIF(OFFSET($CL99,0,$BP99-1,1,53-$BP99),"п")</f>
        <v>0</v>
      </c>
      <c r="BY99" s="54">
        <f t="shared" ref="BY99:BY111" ca="1" si="309">COUNTIF(OFFSET($CL99,0,$BP99-1,1,53-$BP99),"УП*")+COUNTIF(OFFSET($CL99,0,$BP99-1,1,53-$BP99),"*|УП*")/2-COUNTIF(OFFSET($CL99,0,$BP99-1,1,53-$BP99),"УП*|*")/2</f>
        <v>0</v>
      </c>
      <c r="BZ99" s="54">
        <f t="shared" ref="BZ99:BZ111" ca="1" si="310">COUNTIF(OFFSET($CL99,0,$BP99-1,1,53-$BP99),"ПП*")+COUNTIF(OFFSET($CL99,0,$BP99-1,1,53-$BP99),"*|ПП*")/2-COUNTIF(OFFSET($CL99,0,$BP99-1,1,53-$BP99),"ПП*|*")/2</f>
        <v>0</v>
      </c>
      <c r="CA99" s="54">
        <f t="shared" ref="CA99:CA111" ca="1" si="311">COUNTIF(OFFSET($CL99,0,$BP99-1,1,53-$BP99),"С*")+COUNTIF(OFFSET($CL99,0,$BP99-1,1,53-$BP99),"*|С*")/2-COUNTIF(OFFSET($CL99,0,$BP99-1,1,53-$BP99),"С*|*")/2</f>
        <v>0</v>
      </c>
      <c r="CB99" s="54">
        <f t="shared" ref="CB99:CB111" ca="1" si="312">COUNTIF(OFFSET($CL99,0,$BP99-1,1,53-$BP99),"Д")</f>
        <v>0</v>
      </c>
      <c r="CC99" s="54">
        <f t="shared" ref="CC99:CC111" ca="1" si="313">COUNTIF(OFFSET($CL99,0,$BP99-1,1,53-$BP99),"ГИА")</f>
        <v>0</v>
      </c>
      <c r="CD99" s="93">
        <f t="shared" ref="CD99:CD111" ca="1" si="314">COUNTIF(OFFSET($CL99,0,$BP99-1,1,53-$BP99),"К")+COUNTIF(OFFSET($CL99,0,$BP99-1,1,53-$BP99),"*|К")/2+COUNTIF(OFFSET($CL99,0,$BP99-1,1,53-$BP99),"К|*")/2</f>
        <v>0</v>
      </c>
      <c r="CE99" s="91" t="e">
        <f t="shared" ref="CE99:CE111" ca="1" si="315">IF(BQ99+BX99=BG99,BQ99+BX99,"ОШ!")</f>
        <v>#REF!</v>
      </c>
      <c r="CF99" s="46" t="e">
        <f t="shared" ref="CF99:CF111" ca="1" si="316">IF(BR99+BY99=BH99,BR99+BY99,"ОШ!")</f>
        <v>#REF!</v>
      </c>
      <c r="CG99" s="46" t="e">
        <f t="shared" ca="1" si="240"/>
        <v>#REF!</v>
      </c>
      <c r="CH99" s="46" t="e">
        <f t="shared" ref="CH99:CH111" ca="1" si="317">IF(BT99+CA99=BK99,BT99+CA99,"ОШ!")</f>
        <v>#REF!</v>
      </c>
      <c r="CI99" s="46" t="e">
        <f t="shared" ref="CI99:CI111" ca="1" si="318">IF(BU99+CB99=BL99,BU99+CB99,"ОШ!")</f>
        <v>#REF!</v>
      </c>
      <c r="CJ99" s="46" t="e">
        <f t="shared" ref="CJ99:CJ111" ca="1" si="319">IF(BV99+CC99=BM99,BV99+CC99,"ОШ!")</f>
        <v>#REF!</v>
      </c>
      <c r="CK99" s="46" t="e">
        <f t="shared" ref="CK99:CK111" ca="1" si="320">IF(BW99+CD99=BN99,BW99+CD99,"ОШ!")</f>
        <v>#REF!</v>
      </c>
      <c r="CL99" s="88" t="e">
        <f t="shared" ca="1" si="245"/>
        <v>#REF!</v>
      </c>
      <c r="CM99" s="76" t="e">
        <f t="shared" ca="1" si="246"/>
        <v>#REF!</v>
      </c>
      <c r="CN99" s="76" t="e">
        <f t="shared" ca="1" si="247"/>
        <v>#REF!</v>
      </c>
      <c r="CO99" s="76" t="e">
        <f t="shared" ca="1" si="248"/>
        <v>#REF!</v>
      </c>
      <c r="CP99" s="76" t="e">
        <f t="shared" ca="1" si="249"/>
        <v>#REF!</v>
      </c>
      <c r="CQ99" s="76" t="e">
        <f t="shared" ca="1" si="250"/>
        <v>#REF!</v>
      </c>
      <c r="CR99" s="76" t="e">
        <f t="shared" ca="1" si="251"/>
        <v>#REF!</v>
      </c>
      <c r="CS99" s="76" t="e">
        <f t="shared" ca="1" si="252"/>
        <v>#REF!</v>
      </c>
      <c r="CT99" s="76" t="e">
        <f t="shared" ca="1" si="253"/>
        <v>#REF!</v>
      </c>
      <c r="CU99" s="76" t="e">
        <f t="shared" ca="1" si="254"/>
        <v>#REF!</v>
      </c>
      <c r="CV99" s="76" t="e">
        <f t="shared" ca="1" si="255"/>
        <v>#REF!</v>
      </c>
      <c r="CW99" s="76" t="e">
        <f t="shared" ca="1" si="256"/>
        <v>#REF!</v>
      </c>
      <c r="CX99" s="76" t="e">
        <f t="shared" ca="1" si="257"/>
        <v>#REF!</v>
      </c>
      <c r="CY99" s="76" t="e">
        <f t="shared" ca="1" si="258"/>
        <v>#REF!</v>
      </c>
      <c r="CZ99" s="76" t="e">
        <f t="shared" ca="1" si="259"/>
        <v>#REF!</v>
      </c>
      <c r="DA99" s="76" t="e">
        <f t="shared" ca="1" si="260"/>
        <v>#REF!</v>
      </c>
      <c r="DB99" s="76" t="e">
        <f t="shared" ca="1" si="261"/>
        <v>#REF!</v>
      </c>
      <c r="DC99" s="76" t="e">
        <f t="shared" ca="1" si="262"/>
        <v>#REF!</v>
      </c>
      <c r="DD99" s="76" t="e">
        <f t="shared" ca="1" si="263"/>
        <v>#REF!</v>
      </c>
      <c r="DE99" s="76" t="e">
        <f t="shared" ca="1" si="264"/>
        <v>#REF!</v>
      </c>
      <c r="DF99" s="76" t="e">
        <f t="shared" ca="1" si="265"/>
        <v>#REF!</v>
      </c>
      <c r="DG99" s="76" t="e">
        <f t="shared" ca="1" si="266"/>
        <v>#REF!</v>
      </c>
      <c r="DH99" s="76" t="e">
        <f t="shared" ca="1" si="267"/>
        <v>#REF!</v>
      </c>
      <c r="DI99" s="76" t="e">
        <f t="shared" ca="1" si="268"/>
        <v>#REF!</v>
      </c>
      <c r="DJ99" s="76" t="e">
        <f t="shared" ca="1" si="269"/>
        <v>#REF!</v>
      </c>
      <c r="DK99" s="76" t="e">
        <f t="shared" ca="1" si="270"/>
        <v>#REF!</v>
      </c>
      <c r="DL99" s="76" t="e">
        <f t="shared" ca="1" si="271"/>
        <v>#REF!</v>
      </c>
      <c r="DM99" s="76" t="e">
        <f t="shared" ca="1" si="272"/>
        <v>#REF!</v>
      </c>
      <c r="DN99" s="76" t="e">
        <f t="shared" ca="1" si="273"/>
        <v>#REF!</v>
      </c>
      <c r="DO99" s="76" t="e">
        <f t="shared" ca="1" si="274"/>
        <v>#REF!</v>
      </c>
      <c r="DP99" s="76" t="e">
        <f t="shared" ca="1" si="275"/>
        <v>#REF!</v>
      </c>
      <c r="DQ99" s="76" t="e">
        <f t="shared" ca="1" si="276"/>
        <v>#REF!</v>
      </c>
      <c r="DR99" s="76" t="e">
        <f t="shared" ca="1" si="277"/>
        <v>#REF!</v>
      </c>
      <c r="DS99" s="76" t="e">
        <f t="shared" ca="1" si="278"/>
        <v>#REF!</v>
      </c>
      <c r="DT99" s="76" t="e">
        <f t="shared" ca="1" si="279"/>
        <v>#REF!</v>
      </c>
      <c r="DU99" s="76" t="e">
        <f t="shared" ca="1" si="280"/>
        <v>#REF!</v>
      </c>
      <c r="DV99" s="76" t="e">
        <f t="shared" ca="1" si="281"/>
        <v>#REF!</v>
      </c>
      <c r="DW99" s="76" t="e">
        <f t="shared" ca="1" si="282"/>
        <v>#REF!</v>
      </c>
      <c r="DX99" s="76" t="e">
        <f t="shared" ca="1" si="283"/>
        <v>#REF!</v>
      </c>
      <c r="DY99" s="76" t="e">
        <f t="shared" ca="1" si="284"/>
        <v>#REF!</v>
      </c>
      <c r="DZ99" s="76" t="e">
        <f t="shared" ca="1" si="285"/>
        <v>#REF!</v>
      </c>
      <c r="EA99" s="76" t="e">
        <f t="shared" ca="1" si="286"/>
        <v>#REF!</v>
      </c>
      <c r="EB99" s="76" t="e">
        <f t="shared" ca="1" si="287"/>
        <v>#REF!</v>
      </c>
      <c r="EC99" s="76" t="e">
        <f t="shared" ca="1" si="296"/>
        <v>#REF!</v>
      </c>
      <c r="ED99" s="76" t="e">
        <f t="shared" ca="1" si="288"/>
        <v>#REF!</v>
      </c>
      <c r="EE99" s="76" t="e">
        <f t="shared" ca="1" si="289"/>
        <v>#REF!</v>
      </c>
      <c r="EF99" s="76" t="e">
        <f t="shared" ca="1" si="290"/>
        <v>#REF!</v>
      </c>
      <c r="EG99" s="76" t="e">
        <f t="shared" ca="1" si="291"/>
        <v>#REF!</v>
      </c>
      <c r="EH99" s="76" t="e">
        <f t="shared" ca="1" si="292"/>
        <v>#REF!</v>
      </c>
      <c r="EI99" s="76" t="e">
        <f t="shared" ca="1" si="293"/>
        <v>#REF!</v>
      </c>
      <c r="EJ99" s="76" t="e">
        <f t="shared" ca="1" si="294"/>
        <v>#REF!</v>
      </c>
      <c r="EK99" s="76" t="e">
        <f t="shared" ca="1" si="295"/>
        <v>#REF!</v>
      </c>
    </row>
    <row r="100" spans="1:141" x14ac:dyDescent="0.25">
      <c r="A100" s="46" t="str">
        <f>Графики!A87</f>
        <v>П19.01.17 Повар, кондитер(2015)11 кл., очная</v>
      </c>
      <c r="B100" s="46" t="s">
        <v>320</v>
      </c>
      <c r="C100" s="46" t="s">
        <v>212</v>
      </c>
      <c r="D100" s="64" t="e">
        <f t="shared" ca="1" si="239"/>
        <v>#REF!</v>
      </c>
      <c r="E100" s="46">
        <v>1</v>
      </c>
      <c r="F100" s="72" t="s">
        <v>303</v>
      </c>
      <c r="G100" s="65" t="e">
        <f t="shared" ca="1" si="300"/>
        <v>#REF!</v>
      </c>
      <c r="H100" s="65" t="e">
        <f t="shared" ca="1" si="300"/>
        <v>#REF!</v>
      </c>
      <c r="I100" s="65" t="e">
        <f t="shared" ca="1" si="300"/>
        <v>#REF!</v>
      </c>
      <c r="J100" s="65" t="e">
        <f t="shared" ca="1" si="300"/>
        <v>#REF!</v>
      </c>
      <c r="K100" s="65" t="e">
        <f t="shared" ca="1" si="300"/>
        <v>#REF!</v>
      </c>
      <c r="L100" s="65" t="e">
        <f t="shared" ca="1" si="300"/>
        <v>#REF!</v>
      </c>
      <c r="M100" s="65" t="e">
        <f t="shared" ca="1" si="300"/>
        <v>#REF!</v>
      </c>
      <c r="N100" s="65" t="e">
        <f t="shared" ca="1" si="300"/>
        <v>#REF!</v>
      </c>
      <c r="O100" s="65" t="e">
        <f t="shared" ca="1" si="300"/>
        <v>#REF!</v>
      </c>
      <c r="P100" s="65" t="e">
        <f t="shared" ca="1" si="300"/>
        <v>#REF!</v>
      </c>
      <c r="Q100" s="65" t="e">
        <f t="shared" ca="1" si="300"/>
        <v>#REF!</v>
      </c>
      <c r="R100" s="65" t="e">
        <f t="shared" ca="1" si="300"/>
        <v>#REF!</v>
      </c>
      <c r="S100" s="65" t="e">
        <f t="shared" ca="1" si="300"/>
        <v>#REF!</v>
      </c>
      <c r="T100" s="65" t="e">
        <f t="shared" ca="1" si="300"/>
        <v>#REF!</v>
      </c>
      <c r="U100" s="65" t="e">
        <f t="shared" ca="1" si="300"/>
        <v>#REF!</v>
      </c>
      <c r="V100" s="65" t="e">
        <f t="shared" ca="1" si="300"/>
        <v>#REF!</v>
      </c>
      <c r="W100" s="65" t="e">
        <f t="shared" ca="1" si="298"/>
        <v>#REF!</v>
      </c>
      <c r="X100" s="65" t="e">
        <f t="shared" ca="1" si="298"/>
        <v>#REF!</v>
      </c>
      <c r="Y100" s="65" t="e">
        <f t="shared" ca="1" si="298"/>
        <v>#REF!</v>
      </c>
      <c r="Z100" s="65" t="e">
        <f t="shared" ca="1" si="298"/>
        <v>#REF!</v>
      </c>
      <c r="AA100" s="65" t="e">
        <f t="shared" ca="1" si="298"/>
        <v>#REF!</v>
      </c>
      <c r="AB100" s="65" t="e">
        <f t="shared" ca="1" si="298"/>
        <v>#REF!</v>
      </c>
      <c r="AC100" s="65" t="e">
        <f t="shared" ca="1" si="298"/>
        <v>#REF!</v>
      </c>
      <c r="AD100" s="65" t="e">
        <f t="shared" ca="1" si="298"/>
        <v>#REF!</v>
      </c>
      <c r="AE100" s="65" t="e">
        <f t="shared" ca="1" si="298"/>
        <v>#REF!</v>
      </c>
      <c r="AF100" s="65" t="e">
        <f t="shared" ca="1" si="298"/>
        <v>#REF!</v>
      </c>
      <c r="AG100" s="65" t="e">
        <f t="shared" ca="1" si="298"/>
        <v>#REF!</v>
      </c>
      <c r="AH100" s="65" t="e">
        <f t="shared" ca="1" si="298"/>
        <v>#REF!</v>
      </c>
      <c r="AI100" s="65" t="e">
        <f t="shared" ca="1" si="298"/>
        <v>#REF!</v>
      </c>
      <c r="AJ100" s="65" t="e">
        <f t="shared" ca="1" si="298"/>
        <v>#REF!</v>
      </c>
      <c r="AK100" s="65" t="e">
        <f t="shared" ca="1" si="298"/>
        <v>#REF!</v>
      </c>
      <c r="AL100" s="65" t="e">
        <f t="shared" ca="1" si="299"/>
        <v>#REF!</v>
      </c>
      <c r="AM100" s="65" t="e">
        <f t="shared" ca="1" si="299"/>
        <v>#REF!</v>
      </c>
      <c r="AN100" s="65" t="e">
        <f t="shared" ca="1" si="299"/>
        <v>#REF!</v>
      </c>
      <c r="AO100" s="65" t="e">
        <f t="shared" ca="1" si="299"/>
        <v>#REF!</v>
      </c>
      <c r="AP100" s="65" t="e">
        <f t="shared" ca="1" si="299"/>
        <v>#REF!</v>
      </c>
      <c r="AQ100" s="65" t="e">
        <f t="shared" ca="1" si="299"/>
        <v>#REF!</v>
      </c>
      <c r="AR100" s="65" t="e">
        <f t="shared" ca="1" si="299"/>
        <v>#REF!</v>
      </c>
      <c r="AS100" s="65" t="e">
        <f t="shared" ca="1" si="299"/>
        <v>#REF!</v>
      </c>
      <c r="AT100" s="65" t="e">
        <f t="shared" ca="1" si="299"/>
        <v>#REF!</v>
      </c>
      <c r="AU100" s="65" t="e">
        <f t="shared" ca="1" si="299"/>
        <v>#REF!</v>
      </c>
      <c r="AV100" s="65" t="e">
        <f t="shared" ca="1" si="299"/>
        <v>#REF!</v>
      </c>
      <c r="AW100" s="65" t="e">
        <f t="shared" ca="1" si="299"/>
        <v>#REF!</v>
      </c>
      <c r="AX100" s="65" t="e">
        <f t="shared" ca="1" si="299"/>
        <v>#REF!</v>
      </c>
      <c r="AY100" s="65" t="e">
        <f t="shared" ca="1" si="299"/>
        <v>#REF!</v>
      </c>
      <c r="AZ100" s="65" t="e">
        <f t="shared" ca="1" si="299"/>
        <v>#REF!</v>
      </c>
      <c r="BA100" s="65" t="e">
        <f t="shared" ca="1" si="299"/>
        <v>#REF!</v>
      </c>
      <c r="BB100" s="65" t="e">
        <f t="shared" ca="1" si="297"/>
        <v>#REF!</v>
      </c>
      <c r="BC100" s="65" t="e">
        <f t="shared" ca="1" si="297"/>
        <v>#REF!</v>
      </c>
      <c r="BD100" s="65" t="e">
        <f t="shared" ca="1" si="297"/>
        <v>#REF!</v>
      </c>
      <c r="BE100" s="65" t="e">
        <f t="shared" ca="1" si="297"/>
        <v>#REF!</v>
      </c>
      <c r="BF100" s="65" t="e">
        <f t="shared" ca="1" si="297"/>
        <v>#REF!</v>
      </c>
      <c r="BG100" s="65" t="e">
        <f t="shared" ca="1" si="297"/>
        <v>#REF!</v>
      </c>
      <c r="BH100" s="65" t="e">
        <f t="shared" ca="1" si="297"/>
        <v>#REF!</v>
      </c>
      <c r="BI100" s="65" t="e">
        <f t="shared" ca="1" si="297"/>
        <v>#REF!</v>
      </c>
      <c r="BJ100" s="65" t="e">
        <f t="shared" ca="1" si="297"/>
        <v>#REF!</v>
      </c>
      <c r="BK100" s="65" t="e">
        <f t="shared" ca="1" si="297"/>
        <v>#REF!</v>
      </c>
      <c r="BL100" s="65" t="e">
        <f t="shared" ca="1" si="297"/>
        <v>#REF!</v>
      </c>
      <c r="BM100" s="65" t="e">
        <f t="shared" ca="1" si="297"/>
        <v>#REF!</v>
      </c>
      <c r="BN100" s="65" t="e">
        <f t="shared" ca="1" si="297"/>
        <v>#REF!</v>
      </c>
      <c r="BO100" s="65" t="e">
        <f t="shared" ca="1" si="297"/>
        <v>#REF!</v>
      </c>
      <c r="BP100" s="89">
        <v>20</v>
      </c>
      <c r="BQ100" s="46">
        <f t="shared" ca="1" si="301"/>
        <v>0</v>
      </c>
      <c r="BR100" s="54">
        <f t="shared" ca="1" si="302"/>
        <v>0</v>
      </c>
      <c r="BS100" s="54">
        <f t="shared" ca="1" si="303"/>
        <v>0</v>
      </c>
      <c r="BT100" s="54">
        <f t="shared" ca="1" si="304"/>
        <v>0</v>
      </c>
      <c r="BU100" s="54">
        <f t="shared" ca="1" si="305"/>
        <v>0</v>
      </c>
      <c r="BV100" s="54">
        <f t="shared" ca="1" si="306"/>
        <v>0</v>
      </c>
      <c r="BW100" s="92">
        <f t="shared" ca="1" si="307"/>
        <v>0</v>
      </c>
      <c r="BX100" s="91">
        <f t="shared" ca="1" si="308"/>
        <v>0</v>
      </c>
      <c r="BY100" s="54">
        <f t="shared" ca="1" si="309"/>
        <v>0</v>
      </c>
      <c r="BZ100" s="54">
        <f t="shared" ca="1" si="310"/>
        <v>0</v>
      </c>
      <c r="CA100" s="54">
        <f t="shared" ca="1" si="311"/>
        <v>0</v>
      </c>
      <c r="CB100" s="54">
        <f t="shared" ca="1" si="312"/>
        <v>0</v>
      </c>
      <c r="CC100" s="54">
        <f t="shared" ca="1" si="313"/>
        <v>0</v>
      </c>
      <c r="CD100" s="93">
        <f t="shared" ca="1" si="314"/>
        <v>0</v>
      </c>
      <c r="CE100" s="91" t="e">
        <f t="shared" ca="1" si="315"/>
        <v>#REF!</v>
      </c>
      <c r="CF100" s="46" t="e">
        <f t="shared" ca="1" si="316"/>
        <v>#REF!</v>
      </c>
      <c r="CG100" s="46" t="e">
        <f t="shared" ca="1" si="240"/>
        <v>#REF!</v>
      </c>
      <c r="CH100" s="46" t="e">
        <f t="shared" ca="1" si="317"/>
        <v>#REF!</v>
      </c>
      <c r="CI100" s="46" t="e">
        <f t="shared" ca="1" si="318"/>
        <v>#REF!</v>
      </c>
      <c r="CJ100" s="46" t="e">
        <f t="shared" ca="1" si="319"/>
        <v>#REF!</v>
      </c>
      <c r="CK100" s="46" t="e">
        <f t="shared" ca="1" si="320"/>
        <v>#REF!</v>
      </c>
      <c r="CL100" s="88" t="e">
        <f t="shared" ca="1" si="245"/>
        <v>#REF!</v>
      </c>
      <c r="CM100" s="76" t="e">
        <f t="shared" ca="1" si="246"/>
        <v>#REF!</v>
      </c>
      <c r="CN100" s="76" t="e">
        <f t="shared" ca="1" si="247"/>
        <v>#REF!</v>
      </c>
      <c r="CO100" s="76" t="e">
        <f t="shared" ca="1" si="248"/>
        <v>#REF!</v>
      </c>
      <c r="CP100" s="76" t="e">
        <f t="shared" ca="1" si="249"/>
        <v>#REF!</v>
      </c>
      <c r="CQ100" s="76" t="e">
        <f t="shared" ca="1" si="250"/>
        <v>#REF!</v>
      </c>
      <c r="CR100" s="76" t="e">
        <f t="shared" ca="1" si="251"/>
        <v>#REF!</v>
      </c>
      <c r="CS100" s="76" t="e">
        <f t="shared" ca="1" si="252"/>
        <v>#REF!</v>
      </c>
      <c r="CT100" s="76" t="e">
        <f t="shared" ca="1" si="253"/>
        <v>#REF!</v>
      </c>
      <c r="CU100" s="76" t="e">
        <f t="shared" ca="1" si="254"/>
        <v>#REF!</v>
      </c>
      <c r="CV100" s="76" t="e">
        <f t="shared" ca="1" si="255"/>
        <v>#REF!</v>
      </c>
      <c r="CW100" s="76" t="e">
        <f t="shared" ca="1" si="256"/>
        <v>#REF!</v>
      </c>
      <c r="CX100" s="76" t="e">
        <f t="shared" ca="1" si="257"/>
        <v>#REF!</v>
      </c>
      <c r="CY100" s="76" t="e">
        <f t="shared" ca="1" si="258"/>
        <v>#REF!</v>
      </c>
      <c r="CZ100" s="76" t="e">
        <f t="shared" ca="1" si="259"/>
        <v>#REF!</v>
      </c>
      <c r="DA100" s="76" t="e">
        <f t="shared" ca="1" si="260"/>
        <v>#REF!</v>
      </c>
      <c r="DB100" s="76" t="e">
        <f t="shared" ca="1" si="261"/>
        <v>#REF!</v>
      </c>
      <c r="DC100" s="76" t="e">
        <f t="shared" ca="1" si="262"/>
        <v>#REF!</v>
      </c>
      <c r="DD100" s="76" t="e">
        <f t="shared" ca="1" si="263"/>
        <v>#REF!</v>
      </c>
      <c r="DE100" s="76" t="e">
        <f t="shared" ca="1" si="264"/>
        <v>#REF!</v>
      </c>
      <c r="DF100" s="76" t="e">
        <f t="shared" ca="1" si="265"/>
        <v>#REF!</v>
      </c>
      <c r="DG100" s="76" t="e">
        <f t="shared" ca="1" si="266"/>
        <v>#REF!</v>
      </c>
      <c r="DH100" s="76" t="e">
        <f t="shared" ca="1" si="267"/>
        <v>#REF!</v>
      </c>
      <c r="DI100" s="76" t="e">
        <f t="shared" ca="1" si="268"/>
        <v>#REF!</v>
      </c>
      <c r="DJ100" s="76" t="e">
        <f t="shared" ca="1" si="269"/>
        <v>#REF!</v>
      </c>
      <c r="DK100" s="76" t="e">
        <f t="shared" ca="1" si="270"/>
        <v>#REF!</v>
      </c>
      <c r="DL100" s="76" t="e">
        <f t="shared" ca="1" si="271"/>
        <v>#REF!</v>
      </c>
      <c r="DM100" s="76" t="e">
        <f t="shared" ca="1" si="272"/>
        <v>#REF!</v>
      </c>
      <c r="DN100" s="76" t="e">
        <f t="shared" ca="1" si="273"/>
        <v>#REF!</v>
      </c>
      <c r="DO100" s="76" t="e">
        <f t="shared" ca="1" si="274"/>
        <v>#REF!</v>
      </c>
      <c r="DP100" s="76" t="e">
        <f t="shared" ca="1" si="275"/>
        <v>#REF!</v>
      </c>
      <c r="DQ100" s="76" t="e">
        <f t="shared" ca="1" si="276"/>
        <v>#REF!</v>
      </c>
      <c r="DR100" s="76" t="e">
        <f t="shared" ca="1" si="277"/>
        <v>#REF!</v>
      </c>
      <c r="DS100" s="76" t="e">
        <f t="shared" ca="1" si="278"/>
        <v>#REF!</v>
      </c>
      <c r="DT100" s="76" t="e">
        <f t="shared" ca="1" si="279"/>
        <v>#REF!</v>
      </c>
      <c r="DU100" s="76" t="e">
        <f t="shared" ca="1" si="280"/>
        <v>#REF!</v>
      </c>
      <c r="DV100" s="76" t="e">
        <f t="shared" ca="1" si="281"/>
        <v>#REF!</v>
      </c>
      <c r="DW100" s="76" t="e">
        <f t="shared" ca="1" si="282"/>
        <v>#REF!</v>
      </c>
      <c r="DX100" s="76" t="e">
        <f t="shared" ca="1" si="283"/>
        <v>#REF!</v>
      </c>
      <c r="DY100" s="76" t="e">
        <f t="shared" ca="1" si="284"/>
        <v>#REF!</v>
      </c>
      <c r="DZ100" s="76" t="e">
        <f t="shared" ca="1" si="285"/>
        <v>#REF!</v>
      </c>
      <c r="EA100" s="76" t="e">
        <f t="shared" ca="1" si="286"/>
        <v>#REF!</v>
      </c>
      <c r="EB100" s="76" t="e">
        <f t="shared" ca="1" si="287"/>
        <v>#REF!</v>
      </c>
      <c r="EC100" s="76" t="e">
        <f t="shared" ca="1" si="296"/>
        <v>#REF!</v>
      </c>
      <c r="ED100" s="76" t="e">
        <f t="shared" ca="1" si="288"/>
        <v>#REF!</v>
      </c>
      <c r="EE100" s="76" t="e">
        <f t="shared" ca="1" si="289"/>
        <v>#REF!</v>
      </c>
      <c r="EF100" s="76" t="e">
        <f t="shared" ca="1" si="290"/>
        <v>#REF!</v>
      </c>
      <c r="EG100" s="76" t="e">
        <f t="shared" ca="1" si="291"/>
        <v>#REF!</v>
      </c>
      <c r="EH100" s="76" t="e">
        <f t="shared" ca="1" si="292"/>
        <v>#REF!</v>
      </c>
      <c r="EI100" s="76" t="e">
        <f t="shared" ca="1" si="293"/>
        <v>#REF!</v>
      </c>
      <c r="EJ100" s="76" t="e">
        <f t="shared" ca="1" si="294"/>
        <v>#REF!</v>
      </c>
      <c r="EK100" s="76" t="e">
        <f t="shared" ca="1" si="295"/>
        <v>#REF!</v>
      </c>
    </row>
    <row r="101" spans="1:141" x14ac:dyDescent="0.25">
      <c r="A101" s="46" t="str">
        <f>Графики!A86</f>
        <v>П19.01.17 Повар, кондитер(2015)9 кл., очная</v>
      </c>
      <c r="B101" s="46" t="s">
        <v>320</v>
      </c>
      <c r="C101" s="46" t="s">
        <v>212</v>
      </c>
      <c r="D101" s="64" t="e">
        <f t="shared" ca="1" si="239"/>
        <v>#REF!</v>
      </c>
      <c r="E101" s="46">
        <v>1</v>
      </c>
      <c r="F101" s="72" t="s">
        <v>298</v>
      </c>
      <c r="G101" s="65" t="e">
        <f t="shared" ca="1" si="300"/>
        <v>#REF!</v>
      </c>
      <c r="H101" s="65" t="e">
        <f t="shared" ca="1" si="300"/>
        <v>#REF!</v>
      </c>
      <c r="I101" s="65" t="e">
        <f t="shared" ca="1" si="300"/>
        <v>#REF!</v>
      </c>
      <c r="J101" s="65" t="e">
        <f t="shared" ca="1" si="300"/>
        <v>#REF!</v>
      </c>
      <c r="K101" s="65" t="e">
        <f t="shared" ca="1" si="300"/>
        <v>#REF!</v>
      </c>
      <c r="L101" s="65" t="e">
        <f t="shared" ca="1" si="300"/>
        <v>#REF!</v>
      </c>
      <c r="M101" s="65" t="e">
        <f t="shared" ca="1" si="300"/>
        <v>#REF!</v>
      </c>
      <c r="N101" s="65" t="e">
        <f t="shared" ca="1" si="300"/>
        <v>#REF!</v>
      </c>
      <c r="O101" s="65" t="e">
        <f t="shared" ca="1" si="300"/>
        <v>#REF!</v>
      </c>
      <c r="P101" s="65" t="e">
        <f t="shared" ca="1" si="300"/>
        <v>#REF!</v>
      </c>
      <c r="Q101" s="65" t="e">
        <f t="shared" ca="1" si="300"/>
        <v>#REF!</v>
      </c>
      <c r="R101" s="65" t="e">
        <f t="shared" ca="1" si="300"/>
        <v>#REF!</v>
      </c>
      <c r="S101" s="65" t="e">
        <f t="shared" ca="1" si="300"/>
        <v>#REF!</v>
      </c>
      <c r="T101" s="65" t="e">
        <f t="shared" ca="1" si="300"/>
        <v>#REF!</v>
      </c>
      <c r="U101" s="65" t="e">
        <f t="shared" ca="1" si="300"/>
        <v>#REF!</v>
      </c>
      <c r="V101" s="65" t="e">
        <f t="shared" ca="1" si="300"/>
        <v>#REF!</v>
      </c>
      <c r="W101" s="65" t="e">
        <f t="shared" ca="1" si="298"/>
        <v>#REF!</v>
      </c>
      <c r="X101" s="65" t="e">
        <f t="shared" ca="1" si="298"/>
        <v>#REF!</v>
      </c>
      <c r="Y101" s="65" t="e">
        <f t="shared" ca="1" si="298"/>
        <v>#REF!</v>
      </c>
      <c r="Z101" s="65" t="e">
        <f t="shared" ca="1" si="298"/>
        <v>#REF!</v>
      </c>
      <c r="AA101" s="65" t="e">
        <f t="shared" ca="1" si="298"/>
        <v>#REF!</v>
      </c>
      <c r="AB101" s="65" t="e">
        <f t="shared" ca="1" si="298"/>
        <v>#REF!</v>
      </c>
      <c r="AC101" s="65" t="e">
        <f t="shared" ca="1" si="298"/>
        <v>#REF!</v>
      </c>
      <c r="AD101" s="65" t="e">
        <f t="shared" ca="1" si="298"/>
        <v>#REF!</v>
      </c>
      <c r="AE101" s="65" t="e">
        <f t="shared" ca="1" si="298"/>
        <v>#REF!</v>
      </c>
      <c r="AF101" s="65" t="e">
        <f t="shared" ca="1" si="298"/>
        <v>#REF!</v>
      </c>
      <c r="AG101" s="65" t="e">
        <f t="shared" ca="1" si="298"/>
        <v>#REF!</v>
      </c>
      <c r="AH101" s="65" t="e">
        <f t="shared" ca="1" si="298"/>
        <v>#REF!</v>
      </c>
      <c r="AI101" s="65" t="e">
        <f t="shared" ca="1" si="298"/>
        <v>#REF!</v>
      </c>
      <c r="AJ101" s="65" t="e">
        <f t="shared" ca="1" si="298"/>
        <v>#REF!</v>
      </c>
      <c r="AK101" s="65" t="e">
        <f t="shared" ca="1" si="298"/>
        <v>#REF!</v>
      </c>
      <c r="AL101" s="65" t="e">
        <f t="shared" ca="1" si="299"/>
        <v>#REF!</v>
      </c>
      <c r="AM101" s="65" t="e">
        <f t="shared" ca="1" si="299"/>
        <v>#REF!</v>
      </c>
      <c r="AN101" s="65" t="e">
        <f t="shared" ca="1" si="299"/>
        <v>#REF!</v>
      </c>
      <c r="AO101" s="65" t="e">
        <f t="shared" ca="1" si="299"/>
        <v>#REF!</v>
      </c>
      <c r="AP101" s="65" t="e">
        <f t="shared" ca="1" si="299"/>
        <v>#REF!</v>
      </c>
      <c r="AQ101" s="65" t="e">
        <f t="shared" ca="1" si="299"/>
        <v>#REF!</v>
      </c>
      <c r="AR101" s="65" t="e">
        <f t="shared" ca="1" si="299"/>
        <v>#REF!</v>
      </c>
      <c r="AS101" s="65" t="e">
        <f t="shared" ca="1" si="299"/>
        <v>#REF!</v>
      </c>
      <c r="AT101" s="65" t="e">
        <f t="shared" ca="1" si="299"/>
        <v>#REF!</v>
      </c>
      <c r="AU101" s="65" t="e">
        <f t="shared" ca="1" si="299"/>
        <v>#REF!</v>
      </c>
      <c r="AV101" s="65" t="e">
        <f t="shared" ca="1" si="299"/>
        <v>#REF!</v>
      </c>
      <c r="AW101" s="65" t="e">
        <f t="shared" ca="1" si="299"/>
        <v>#REF!</v>
      </c>
      <c r="AX101" s="65" t="e">
        <f t="shared" ca="1" si="299"/>
        <v>#REF!</v>
      </c>
      <c r="AY101" s="65" t="e">
        <f t="shared" ca="1" si="299"/>
        <v>#REF!</v>
      </c>
      <c r="AZ101" s="65" t="e">
        <f t="shared" ca="1" si="299"/>
        <v>#REF!</v>
      </c>
      <c r="BA101" s="65" t="e">
        <f t="shared" ca="1" si="299"/>
        <v>#REF!</v>
      </c>
      <c r="BB101" s="65" t="e">
        <f t="shared" ca="1" si="297"/>
        <v>#REF!</v>
      </c>
      <c r="BC101" s="65" t="e">
        <f t="shared" ca="1" si="297"/>
        <v>#REF!</v>
      </c>
      <c r="BD101" s="65" t="e">
        <f t="shared" ca="1" si="297"/>
        <v>#REF!</v>
      </c>
      <c r="BE101" s="65" t="e">
        <f t="shared" ca="1" si="297"/>
        <v>#REF!</v>
      </c>
      <c r="BF101" s="65" t="e">
        <f t="shared" ca="1" si="297"/>
        <v>#REF!</v>
      </c>
      <c r="BG101" s="65" t="e">
        <f t="shared" ca="1" si="297"/>
        <v>#REF!</v>
      </c>
      <c r="BH101" s="65" t="e">
        <f t="shared" ca="1" si="297"/>
        <v>#REF!</v>
      </c>
      <c r="BI101" s="65" t="e">
        <f t="shared" ca="1" si="297"/>
        <v>#REF!</v>
      </c>
      <c r="BJ101" s="65" t="e">
        <f t="shared" ca="1" si="297"/>
        <v>#REF!</v>
      </c>
      <c r="BK101" s="65" t="e">
        <f t="shared" ca="1" si="297"/>
        <v>#REF!</v>
      </c>
      <c r="BL101" s="65" t="e">
        <f t="shared" ca="1" si="297"/>
        <v>#REF!</v>
      </c>
      <c r="BM101" s="65" t="e">
        <f t="shared" ca="1" si="297"/>
        <v>#REF!</v>
      </c>
      <c r="BN101" s="65" t="e">
        <f t="shared" ca="1" si="297"/>
        <v>#REF!</v>
      </c>
      <c r="BO101" s="65" t="e">
        <f t="shared" ca="1" si="297"/>
        <v>#REF!</v>
      </c>
      <c r="BP101" s="89">
        <v>20</v>
      </c>
      <c r="BQ101" s="46">
        <f t="shared" ca="1" si="301"/>
        <v>0</v>
      </c>
      <c r="BR101" s="54">
        <f t="shared" ca="1" si="302"/>
        <v>0</v>
      </c>
      <c r="BS101" s="54">
        <f t="shared" ca="1" si="303"/>
        <v>0</v>
      </c>
      <c r="BT101" s="54">
        <f t="shared" ca="1" si="304"/>
        <v>0</v>
      </c>
      <c r="BU101" s="54">
        <f t="shared" ca="1" si="305"/>
        <v>0</v>
      </c>
      <c r="BV101" s="54">
        <f t="shared" ca="1" si="306"/>
        <v>0</v>
      </c>
      <c r="BW101" s="92">
        <f t="shared" ca="1" si="307"/>
        <v>0</v>
      </c>
      <c r="BX101" s="91">
        <f t="shared" ca="1" si="308"/>
        <v>0</v>
      </c>
      <c r="BY101" s="54">
        <f t="shared" ca="1" si="309"/>
        <v>0</v>
      </c>
      <c r="BZ101" s="54">
        <f t="shared" ca="1" si="310"/>
        <v>0</v>
      </c>
      <c r="CA101" s="54">
        <f t="shared" ca="1" si="311"/>
        <v>0</v>
      </c>
      <c r="CB101" s="54">
        <f t="shared" ca="1" si="312"/>
        <v>0</v>
      </c>
      <c r="CC101" s="54">
        <f t="shared" ca="1" si="313"/>
        <v>0</v>
      </c>
      <c r="CD101" s="93">
        <f t="shared" ca="1" si="314"/>
        <v>0</v>
      </c>
      <c r="CE101" s="91" t="e">
        <f t="shared" ca="1" si="315"/>
        <v>#REF!</v>
      </c>
      <c r="CF101" s="46" t="e">
        <f t="shared" ca="1" si="316"/>
        <v>#REF!</v>
      </c>
      <c r="CG101" s="46" t="e">
        <f t="shared" ca="1" si="240"/>
        <v>#REF!</v>
      </c>
      <c r="CH101" s="46" t="e">
        <f t="shared" ca="1" si="317"/>
        <v>#REF!</v>
      </c>
      <c r="CI101" s="46" t="e">
        <f t="shared" ca="1" si="318"/>
        <v>#REF!</v>
      </c>
      <c r="CJ101" s="46" t="e">
        <f t="shared" ca="1" si="319"/>
        <v>#REF!</v>
      </c>
      <c r="CK101" s="46" t="e">
        <f t="shared" ca="1" si="320"/>
        <v>#REF!</v>
      </c>
      <c r="CL101" s="88" t="e">
        <f t="shared" ca="1" si="245"/>
        <v>#REF!</v>
      </c>
      <c r="CM101" s="76" t="e">
        <f t="shared" ca="1" si="246"/>
        <v>#REF!</v>
      </c>
      <c r="CN101" s="76" t="e">
        <f t="shared" ca="1" si="247"/>
        <v>#REF!</v>
      </c>
      <c r="CO101" s="76" t="e">
        <f t="shared" ca="1" si="248"/>
        <v>#REF!</v>
      </c>
      <c r="CP101" s="76" t="e">
        <f t="shared" ca="1" si="249"/>
        <v>#REF!</v>
      </c>
      <c r="CQ101" s="76" t="e">
        <f t="shared" ca="1" si="250"/>
        <v>#REF!</v>
      </c>
      <c r="CR101" s="76" t="e">
        <f t="shared" ca="1" si="251"/>
        <v>#REF!</v>
      </c>
      <c r="CS101" s="76" t="e">
        <f t="shared" ca="1" si="252"/>
        <v>#REF!</v>
      </c>
      <c r="CT101" s="76" t="e">
        <f t="shared" ca="1" si="253"/>
        <v>#REF!</v>
      </c>
      <c r="CU101" s="76" t="e">
        <f t="shared" ca="1" si="254"/>
        <v>#REF!</v>
      </c>
      <c r="CV101" s="76" t="e">
        <f t="shared" ca="1" si="255"/>
        <v>#REF!</v>
      </c>
      <c r="CW101" s="76" t="e">
        <f t="shared" ca="1" si="256"/>
        <v>#REF!</v>
      </c>
      <c r="CX101" s="76" t="e">
        <f t="shared" ca="1" si="257"/>
        <v>#REF!</v>
      </c>
      <c r="CY101" s="76" t="e">
        <f t="shared" ca="1" si="258"/>
        <v>#REF!</v>
      </c>
      <c r="CZ101" s="76" t="e">
        <f t="shared" ca="1" si="259"/>
        <v>#REF!</v>
      </c>
      <c r="DA101" s="76" t="e">
        <f t="shared" ca="1" si="260"/>
        <v>#REF!</v>
      </c>
      <c r="DB101" s="76" t="e">
        <f t="shared" ca="1" si="261"/>
        <v>#REF!</v>
      </c>
      <c r="DC101" s="76" t="e">
        <f t="shared" ca="1" si="262"/>
        <v>#REF!</v>
      </c>
      <c r="DD101" s="76" t="e">
        <f t="shared" ca="1" si="263"/>
        <v>#REF!</v>
      </c>
      <c r="DE101" s="76" t="e">
        <f t="shared" ca="1" si="264"/>
        <v>#REF!</v>
      </c>
      <c r="DF101" s="76" t="e">
        <f t="shared" ca="1" si="265"/>
        <v>#REF!</v>
      </c>
      <c r="DG101" s="76" t="e">
        <f t="shared" ca="1" si="266"/>
        <v>#REF!</v>
      </c>
      <c r="DH101" s="76" t="e">
        <f t="shared" ca="1" si="267"/>
        <v>#REF!</v>
      </c>
      <c r="DI101" s="76" t="e">
        <f t="shared" ca="1" si="268"/>
        <v>#REF!</v>
      </c>
      <c r="DJ101" s="76" t="e">
        <f t="shared" ca="1" si="269"/>
        <v>#REF!</v>
      </c>
      <c r="DK101" s="76" t="e">
        <f t="shared" ca="1" si="270"/>
        <v>#REF!</v>
      </c>
      <c r="DL101" s="76" t="e">
        <f t="shared" ca="1" si="271"/>
        <v>#REF!</v>
      </c>
      <c r="DM101" s="76" t="e">
        <f t="shared" ca="1" si="272"/>
        <v>#REF!</v>
      </c>
      <c r="DN101" s="76" t="e">
        <f t="shared" ca="1" si="273"/>
        <v>#REF!</v>
      </c>
      <c r="DO101" s="76" t="e">
        <f t="shared" ca="1" si="274"/>
        <v>#REF!</v>
      </c>
      <c r="DP101" s="76" t="e">
        <f t="shared" ca="1" si="275"/>
        <v>#REF!</v>
      </c>
      <c r="DQ101" s="76" t="e">
        <f t="shared" ca="1" si="276"/>
        <v>#REF!</v>
      </c>
      <c r="DR101" s="76" t="e">
        <f t="shared" ca="1" si="277"/>
        <v>#REF!</v>
      </c>
      <c r="DS101" s="76" t="e">
        <f t="shared" ca="1" si="278"/>
        <v>#REF!</v>
      </c>
      <c r="DT101" s="76" t="e">
        <f t="shared" ca="1" si="279"/>
        <v>#REF!</v>
      </c>
      <c r="DU101" s="76" t="e">
        <f t="shared" ca="1" si="280"/>
        <v>#REF!</v>
      </c>
      <c r="DV101" s="76" t="e">
        <f t="shared" ca="1" si="281"/>
        <v>#REF!</v>
      </c>
      <c r="DW101" s="76" t="e">
        <f t="shared" ca="1" si="282"/>
        <v>#REF!</v>
      </c>
      <c r="DX101" s="76" t="e">
        <f t="shared" ca="1" si="283"/>
        <v>#REF!</v>
      </c>
      <c r="DY101" s="76" t="e">
        <f t="shared" ca="1" si="284"/>
        <v>#REF!</v>
      </c>
      <c r="DZ101" s="76" t="e">
        <f t="shared" ca="1" si="285"/>
        <v>#REF!</v>
      </c>
      <c r="EA101" s="76" t="e">
        <f t="shared" ca="1" si="286"/>
        <v>#REF!</v>
      </c>
      <c r="EB101" s="76" t="e">
        <f t="shared" ca="1" si="287"/>
        <v>#REF!</v>
      </c>
      <c r="EC101" s="76" t="e">
        <f t="shared" ca="1" si="296"/>
        <v>#REF!</v>
      </c>
      <c r="ED101" s="76" t="e">
        <f t="shared" ca="1" si="288"/>
        <v>#REF!</v>
      </c>
      <c r="EE101" s="76" t="e">
        <f t="shared" ca="1" si="289"/>
        <v>#REF!</v>
      </c>
      <c r="EF101" s="76" t="e">
        <f t="shared" ca="1" si="290"/>
        <v>#REF!</v>
      </c>
      <c r="EG101" s="76" t="e">
        <f t="shared" ca="1" si="291"/>
        <v>#REF!</v>
      </c>
      <c r="EH101" s="76" t="e">
        <f t="shared" ca="1" si="292"/>
        <v>#REF!</v>
      </c>
      <c r="EI101" s="76" t="e">
        <f t="shared" ca="1" si="293"/>
        <v>#REF!</v>
      </c>
      <c r="EJ101" s="76" t="e">
        <f t="shared" ca="1" si="294"/>
        <v>#REF!</v>
      </c>
      <c r="EK101" s="76" t="e">
        <f t="shared" ca="1" si="295"/>
        <v>#REF!</v>
      </c>
    </row>
    <row r="102" spans="1:141" hidden="1" x14ac:dyDescent="0.25">
      <c r="A102" s="46" t="str">
        <f>Графики!A45</f>
        <v>Б09.02.03 Прогр-е в КС(2014)9 кл., очная</v>
      </c>
      <c r="B102" s="46" t="s">
        <v>319</v>
      </c>
      <c r="C102" s="46" t="s">
        <v>212</v>
      </c>
      <c r="D102" s="64" t="e">
        <f t="shared" ca="1" si="239"/>
        <v>#REF!</v>
      </c>
      <c r="E102" s="46">
        <v>2</v>
      </c>
      <c r="F102" s="72" t="s">
        <v>217</v>
      </c>
      <c r="G102" s="65" t="e">
        <f t="shared" ca="1" si="300"/>
        <v>#REF!</v>
      </c>
      <c r="H102" s="65" t="e">
        <f t="shared" ca="1" si="300"/>
        <v>#REF!</v>
      </c>
      <c r="I102" s="65" t="e">
        <f t="shared" ca="1" si="300"/>
        <v>#REF!</v>
      </c>
      <c r="J102" s="65" t="e">
        <f t="shared" ca="1" si="300"/>
        <v>#REF!</v>
      </c>
      <c r="K102" s="65" t="e">
        <f t="shared" ca="1" si="300"/>
        <v>#REF!</v>
      </c>
      <c r="L102" s="65" t="e">
        <f t="shared" ca="1" si="300"/>
        <v>#REF!</v>
      </c>
      <c r="M102" s="65" t="e">
        <f t="shared" ca="1" si="300"/>
        <v>#REF!</v>
      </c>
      <c r="N102" s="65" t="e">
        <f t="shared" ca="1" si="300"/>
        <v>#REF!</v>
      </c>
      <c r="O102" s="65" t="e">
        <f t="shared" ca="1" si="300"/>
        <v>#REF!</v>
      </c>
      <c r="P102" s="65" t="e">
        <f t="shared" ca="1" si="300"/>
        <v>#REF!</v>
      </c>
      <c r="Q102" s="65" t="e">
        <f t="shared" ca="1" si="300"/>
        <v>#REF!</v>
      </c>
      <c r="R102" s="65" t="e">
        <f t="shared" ca="1" si="300"/>
        <v>#REF!</v>
      </c>
      <c r="S102" s="65" t="e">
        <f t="shared" ca="1" si="300"/>
        <v>#REF!</v>
      </c>
      <c r="T102" s="65" t="e">
        <f t="shared" ca="1" si="300"/>
        <v>#REF!</v>
      </c>
      <c r="U102" s="65" t="e">
        <f t="shared" ca="1" si="300"/>
        <v>#REF!</v>
      </c>
      <c r="V102" s="65" t="e">
        <f t="shared" ca="1" si="300"/>
        <v>#REF!</v>
      </c>
      <c r="W102" s="65" t="e">
        <f t="shared" ca="1" si="298"/>
        <v>#REF!</v>
      </c>
      <c r="X102" s="65" t="e">
        <f t="shared" ca="1" si="298"/>
        <v>#REF!</v>
      </c>
      <c r="Y102" s="65" t="e">
        <f t="shared" ca="1" si="298"/>
        <v>#REF!</v>
      </c>
      <c r="Z102" s="65" t="e">
        <f t="shared" ca="1" si="298"/>
        <v>#REF!</v>
      </c>
      <c r="AA102" s="65" t="e">
        <f t="shared" ca="1" si="298"/>
        <v>#REF!</v>
      </c>
      <c r="AB102" s="65" t="e">
        <f t="shared" ca="1" si="298"/>
        <v>#REF!</v>
      </c>
      <c r="AC102" s="65" t="e">
        <f t="shared" ca="1" si="298"/>
        <v>#REF!</v>
      </c>
      <c r="AD102" s="65" t="e">
        <f t="shared" ca="1" si="298"/>
        <v>#REF!</v>
      </c>
      <c r="AE102" s="65" t="e">
        <f t="shared" ca="1" si="298"/>
        <v>#REF!</v>
      </c>
      <c r="AF102" s="65" t="e">
        <f t="shared" ca="1" si="298"/>
        <v>#REF!</v>
      </c>
      <c r="AG102" s="65" t="e">
        <f t="shared" ca="1" si="298"/>
        <v>#REF!</v>
      </c>
      <c r="AH102" s="65" t="e">
        <f t="shared" ca="1" si="298"/>
        <v>#REF!</v>
      </c>
      <c r="AI102" s="65" t="e">
        <f t="shared" ca="1" si="298"/>
        <v>#REF!</v>
      </c>
      <c r="AJ102" s="65" t="e">
        <f t="shared" ca="1" si="298"/>
        <v>#REF!</v>
      </c>
      <c r="AK102" s="65" t="e">
        <f t="shared" ca="1" si="298"/>
        <v>#REF!</v>
      </c>
      <c r="AL102" s="65" t="e">
        <f t="shared" ca="1" si="299"/>
        <v>#REF!</v>
      </c>
      <c r="AM102" s="65" t="e">
        <f t="shared" ca="1" si="299"/>
        <v>#REF!</v>
      </c>
      <c r="AN102" s="65" t="e">
        <f t="shared" ca="1" si="299"/>
        <v>#REF!</v>
      </c>
      <c r="AO102" s="65" t="e">
        <f t="shared" ca="1" si="299"/>
        <v>#REF!</v>
      </c>
      <c r="AP102" s="65" t="e">
        <f t="shared" ca="1" si="299"/>
        <v>#REF!</v>
      </c>
      <c r="AQ102" s="65" t="e">
        <f t="shared" ca="1" si="299"/>
        <v>#REF!</v>
      </c>
      <c r="AR102" s="65" t="e">
        <f t="shared" ca="1" si="299"/>
        <v>#REF!</v>
      </c>
      <c r="AS102" s="65" t="e">
        <f t="shared" ca="1" si="299"/>
        <v>#REF!</v>
      </c>
      <c r="AT102" s="65" t="e">
        <f t="shared" ca="1" si="299"/>
        <v>#REF!</v>
      </c>
      <c r="AU102" s="65" t="e">
        <f t="shared" ca="1" si="299"/>
        <v>#REF!</v>
      </c>
      <c r="AV102" s="65" t="e">
        <f t="shared" ca="1" si="299"/>
        <v>#REF!</v>
      </c>
      <c r="AW102" s="65" t="e">
        <f t="shared" ca="1" si="299"/>
        <v>#REF!</v>
      </c>
      <c r="AX102" s="65" t="e">
        <f t="shared" ca="1" si="299"/>
        <v>#REF!</v>
      </c>
      <c r="AY102" s="65" t="e">
        <f t="shared" ca="1" si="299"/>
        <v>#REF!</v>
      </c>
      <c r="AZ102" s="65" t="e">
        <f t="shared" ca="1" si="299"/>
        <v>#REF!</v>
      </c>
      <c r="BA102" s="65" t="e">
        <f t="shared" ref="BA102:BO111" ca="1" si="321">OFFSET(INDIRECT(TRIM(REPLACE(_xlfn.FORMULATEXT($A102),1,1," "))),0,($D102-2011+$E102-1)*62+COLUMN()+13)</f>
        <v>#REF!</v>
      </c>
      <c r="BB102" s="65" t="e">
        <f t="shared" ca="1" si="321"/>
        <v>#REF!</v>
      </c>
      <c r="BC102" s="65" t="e">
        <f t="shared" ca="1" si="321"/>
        <v>#REF!</v>
      </c>
      <c r="BD102" s="65" t="e">
        <f t="shared" ca="1" si="321"/>
        <v>#REF!</v>
      </c>
      <c r="BE102" s="65" t="e">
        <f t="shared" ca="1" si="321"/>
        <v>#REF!</v>
      </c>
      <c r="BF102" s="65" t="e">
        <f t="shared" ca="1" si="321"/>
        <v>#REF!</v>
      </c>
      <c r="BG102" s="65" t="e">
        <f t="shared" ca="1" si="321"/>
        <v>#REF!</v>
      </c>
      <c r="BH102" s="65" t="e">
        <f t="shared" ca="1" si="321"/>
        <v>#REF!</v>
      </c>
      <c r="BI102" s="65" t="e">
        <f t="shared" ca="1" si="321"/>
        <v>#REF!</v>
      </c>
      <c r="BJ102" s="65" t="e">
        <f t="shared" ca="1" si="321"/>
        <v>#REF!</v>
      </c>
      <c r="BK102" s="65" t="e">
        <f t="shared" ca="1" si="321"/>
        <v>#REF!</v>
      </c>
      <c r="BL102" s="65" t="e">
        <f t="shared" ca="1" si="321"/>
        <v>#REF!</v>
      </c>
      <c r="BM102" s="65" t="e">
        <f t="shared" ca="1" si="321"/>
        <v>#REF!</v>
      </c>
      <c r="BN102" s="65" t="e">
        <f t="shared" ca="1" si="321"/>
        <v>#REF!</v>
      </c>
      <c r="BO102" s="65" t="e">
        <f t="shared" ca="1" si="321"/>
        <v>#REF!</v>
      </c>
      <c r="BP102" s="89">
        <v>20</v>
      </c>
      <c r="BQ102" s="46">
        <f t="shared" ca="1" si="301"/>
        <v>0</v>
      </c>
      <c r="BR102" s="54">
        <f t="shared" ca="1" si="302"/>
        <v>0</v>
      </c>
      <c r="BS102" s="54">
        <f t="shared" ca="1" si="303"/>
        <v>0</v>
      </c>
      <c r="BT102" s="54">
        <f t="shared" ca="1" si="304"/>
        <v>0</v>
      </c>
      <c r="BU102" s="54">
        <f t="shared" ca="1" si="305"/>
        <v>0</v>
      </c>
      <c r="BV102" s="54">
        <f t="shared" ca="1" si="306"/>
        <v>0</v>
      </c>
      <c r="BW102" s="92">
        <f t="shared" ca="1" si="307"/>
        <v>0</v>
      </c>
      <c r="BX102" s="91">
        <f t="shared" ca="1" si="308"/>
        <v>0</v>
      </c>
      <c r="BY102" s="54">
        <f t="shared" ca="1" si="309"/>
        <v>0</v>
      </c>
      <c r="BZ102" s="54">
        <f t="shared" ca="1" si="310"/>
        <v>0</v>
      </c>
      <c r="CA102" s="54">
        <f t="shared" ca="1" si="311"/>
        <v>0</v>
      </c>
      <c r="CB102" s="54">
        <f t="shared" ca="1" si="312"/>
        <v>0</v>
      </c>
      <c r="CC102" s="54">
        <f t="shared" ca="1" si="313"/>
        <v>0</v>
      </c>
      <c r="CD102" s="93">
        <f t="shared" ca="1" si="314"/>
        <v>0</v>
      </c>
      <c r="CE102" s="91" t="e">
        <f t="shared" ca="1" si="315"/>
        <v>#REF!</v>
      </c>
      <c r="CF102" s="46" t="e">
        <f t="shared" ca="1" si="316"/>
        <v>#REF!</v>
      </c>
      <c r="CG102" s="46" t="e">
        <f t="shared" ca="1" si="240"/>
        <v>#REF!</v>
      </c>
      <c r="CH102" s="46" t="e">
        <f t="shared" ca="1" si="317"/>
        <v>#REF!</v>
      </c>
      <c r="CI102" s="46" t="e">
        <f t="shared" ca="1" si="318"/>
        <v>#REF!</v>
      </c>
      <c r="CJ102" s="46" t="e">
        <f t="shared" ca="1" si="319"/>
        <v>#REF!</v>
      </c>
      <c r="CK102" s="46" t="e">
        <f t="shared" ca="1" si="320"/>
        <v>#REF!</v>
      </c>
      <c r="CL102" s="88" t="e">
        <f t="shared" ca="1" si="245"/>
        <v>#REF!</v>
      </c>
      <c r="CM102" s="76" t="e">
        <f t="shared" ca="1" si="246"/>
        <v>#REF!</v>
      </c>
      <c r="CN102" s="76" t="e">
        <f t="shared" ca="1" si="247"/>
        <v>#REF!</v>
      </c>
      <c r="CO102" s="76" t="e">
        <f t="shared" ca="1" si="248"/>
        <v>#REF!</v>
      </c>
      <c r="CP102" s="76" t="e">
        <f t="shared" ca="1" si="249"/>
        <v>#REF!</v>
      </c>
      <c r="CQ102" s="76" t="e">
        <f t="shared" ca="1" si="250"/>
        <v>#REF!</v>
      </c>
      <c r="CR102" s="76" t="e">
        <f t="shared" ca="1" si="251"/>
        <v>#REF!</v>
      </c>
      <c r="CS102" s="76" t="e">
        <f t="shared" ca="1" si="252"/>
        <v>#REF!</v>
      </c>
      <c r="CT102" s="76" t="e">
        <f t="shared" ca="1" si="253"/>
        <v>#REF!</v>
      </c>
      <c r="CU102" s="76" t="e">
        <f t="shared" ca="1" si="254"/>
        <v>#REF!</v>
      </c>
      <c r="CV102" s="76" t="e">
        <f t="shared" ca="1" si="255"/>
        <v>#REF!</v>
      </c>
      <c r="CW102" s="76" t="e">
        <f t="shared" ca="1" si="256"/>
        <v>#REF!</v>
      </c>
      <c r="CX102" s="76" t="e">
        <f t="shared" ca="1" si="257"/>
        <v>#REF!</v>
      </c>
      <c r="CY102" s="76" t="e">
        <f t="shared" ca="1" si="258"/>
        <v>#REF!</v>
      </c>
      <c r="CZ102" s="76" t="e">
        <f t="shared" ca="1" si="259"/>
        <v>#REF!</v>
      </c>
      <c r="DA102" s="76" t="e">
        <f t="shared" ca="1" si="260"/>
        <v>#REF!</v>
      </c>
      <c r="DB102" s="76" t="e">
        <f t="shared" ca="1" si="261"/>
        <v>#REF!</v>
      </c>
      <c r="DC102" s="76" t="e">
        <f t="shared" ca="1" si="262"/>
        <v>#REF!</v>
      </c>
      <c r="DD102" s="76" t="e">
        <f t="shared" ca="1" si="263"/>
        <v>#REF!</v>
      </c>
      <c r="DE102" s="76" t="e">
        <f t="shared" ca="1" si="264"/>
        <v>#REF!</v>
      </c>
      <c r="DF102" s="76" t="e">
        <f t="shared" ca="1" si="265"/>
        <v>#REF!</v>
      </c>
      <c r="DG102" s="76" t="e">
        <f t="shared" ca="1" si="266"/>
        <v>#REF!</v>
      </c>
      <c r="DH102" s="76" t="e">
        <f t="shared" ca="1" si="267"/>
        <v>#REF!</v>
      </c>
      <c r="DI102" s="76" t="e">
        <f t="shared" ca="1" si="268"/>
        <v>#REF!</v>
      </c>
      <c r="DJ102" s="76" t="e">
        <f t="shared" ca="1" si="269"/>
        <v>#REF!</v>
      </c>
      <c r="DK102" s="76" t="e">
        <f t="shared" ca="1" si="270"/>
        <v>#REF!</v>
      </c>
      <c r="DL102" s="76" t="e">
        <f t="shared" ca="1" si="271"/>
        <v>#REF!</v>
      </c>
      <c r="DM102" s="76" t="e">
        <f t="shared" ca="1" si="272"/>
        <v>#REF!</v>
      </c>
      <c r="DN102" s="76" t="e">
        <f t="shared" ca="1" si="273"/>
        <v>#REF!</v>
      </c>
      <c r="DO102" s="76" t="e">
        <f t="shared" ca="1" si="274"/>
        <v>#REF!</v>
      </c>
      <c r="DP102" s="76" t="e">
        <f t="shared" ca="1" si="275"/>
        <v>#REF!</v>
      </c>
      <c r="DQ102" s="76" t="e">
        <f t="shared" ca="1" si="276"/>
        <v>#REF!</v>
      </c>
      <c r="DR102" s="76" t="e">
        <f t="shared" ca="1" si="277"/>
        <v>#REF!</v>
      </c>
      <c r="DS102" s="76" t="e">
        <f t="shared" ca="1" si="278"/>
        <v>#REF!</v>
      </c>
      <c r="DT102" s="76" t="e">
        <f t="shared" ca="1" si="279"/>
        <v>#REF!</v>
      </c>
      <c r="DU102" s="76" t="e">
        <f t="shared" ca="1" si="280"/>
        <v>#REF!</v>
      </c>
      <c r="DV102" s="76" t="e">
        <f t="shared" ca="1" si="281"/>
        <v>#REF!</v>
      </c>
      <c r="DW102" s="76" t="e">
        <f t="shared" ca="1" si="282"/>
        <v>#REF!</v>
      </c>
      <c r="DX102" s="76" t="e">
        <f t="shared" ca="1" si="283"/>
        <v>#REF!</v>
      </c>
      <c r="DY102" s="76" t="e">
        <f t="shared" ca="1" si="284"/>
        <v>#REF!</v>
      </c>
      <c r="DZ102" s="76" t="e">
        <f t="shared" ca="1" si="285"/>
        <v>#REF!</v>
      </c>
      <c r="EA102" s="76" t="e">
        <f t="shared" ca="1" si="286"/>
        <v>#REF!</v>
      </c>
      <c r="EB102" s="76" t="e">
        <f t="shared" ca="1" si="287"/>
        <v>#REF!</v>
      </c>
      <c r="EC102" s="76" t="e">
        <f t="shared" ca="1" si="296"/>
        <v>#REF!</v>
      </c>
      <c r="ED102" s="76" t="e">
        <f t="shared" ca="1" si="288"/>
        <v>#REF!</v>
      </c>
      <c r="EE102" s="76" t="e">
        <f t="shared" ca="1" si="289"/>
        <v>#REF!</v>
      </c>
      <c r="EF102" s="76" t="e">
        <f t="shared" ca="1" si="290"/>
        <v>#REF!</v>
      </c>
      <c r="EG102" s="76" t="e">
        <f t="shared" ca="1" si="291"/>
        <v>#REF!</v>
      </c>
      <c r="EH102" s="76" t="e">
        <f t="shared" ca="1" si="292"/>
        <v>#REF!</v>
      </c>
      <c r="EI102" s="76" t="e">
        <f t="shared" ca="1" si="293"/>
        <v>#REF!</v>
      </c>
      <c r="EJ102" s="76" t="e">
        <f t="shared" ca="1" si="294"/>
        <v>#REF!</v>
      </c>
      <c r="EK102" s="76" t="e">
        <f t="shared" ca="1" si="295"/>
        <v>#REF!</v>
      </c>
    </row>
    <row r="103" spans="1:141" hidden="1" x14ac:dyDescent="0.25">
      <c r="A103" s="46" t="str">
        <f>Графики!A47</f>
        <v>Б10.02.03 Инф.безопасность АС(2014)9 кл., очная</v>
      </c>
      <c r="B103" s="46" t="s">
        <v>319</v>
      </c>
      <c r="C103" s="46" t="s">
        <v>212</v>
      </c>
      <c r="D103" s="64" t="e">
        <f t="shared" ca="1" si="239"/>
        <v>#REF!</v>
      </c>
      <c r="E103" s="46">
        <v>2</v>
      </c>
      <c r="F103" s="72" t="s">
        <v>225</v>
      </c>
      <c r="G103" s="65" t="e">
        <f t="shared" ca="1" si="300"/>
        <v>#REF!</v>
      </c>
      <c r="H103" s="65" t="e">
        <f t="shared" ca="1" si="300"/>
        <v>#REF!</v>
      </c>
      <c r="I103" s="65" t="e">
        <f t="shared" ca="1" si="300"/>
        <v>#REF!</v>
      </c>
      <c r="J103" s="65" t="e">
        <f t="shared" ca="1" si="300"/>
        <v>#REF!</v>
      </c>
      <c r="K103" s="65" t="e">
        <f t="shared" ca="1" si="300"/>
        <v>#REF!</v>
      </c>
      <c r="L103" s="65" t="e">
        <f t="shared" ca="1" si="300"/>
        <v>#REF!</v>
      </c>
      <c r="M103" s="65" t="e">
        <f t="shared" ca="1" si="300"/>
        <v>#REF!</v>
      </c>
      <c r="N103" s="65" t="e">
        <f t="shared" ca="1" si="300"/>
        <v>#REF!</v>
      </c>
      <c r="O103" s="65" t="e">
        <f t="shared" ca="1" si="300"/>
        <v>#REF!</v>
      </c>
      <c r="P103" s="65" t="e">
        <f t="shared" ca="1" si="300"/>
        <v>#REF!</v>
      </c>
      <c r="Q103" s="65" t="e">
        <f t="shared" ca="1" si="300"/>
        <v>#REF!</v>
      </c>
      <c r="R103" s="65" t="e">
        <f t="shared" ca="1" si="300"/>
        <v>#REF!</v>
      </c>
      <c r="S103" s="65" t="e">
        <f t="shared" ca="1" si="300"/>
        <v>#REF!</v>
      </c>
      <c r="T103" s="65" t="e">
        <f t="shared" ca="1" si="300"/>
        <v>#REF!</v>
      </c>
      <c r="U103" s="65" t="e">
        <f t="shared" ca="1" si="300"/>
        <v>#REF!</v>
      </c>
      <c r="V103" s="65" t="e">
        <f t="shared" ref="V103:AK111" ca="1" si="322">OFFSET(INDIRECT(TRIM(REPLACE(_xlfn.FORMULATEXT($A103),1,1," "))),0,($D103-2011+$E103-1)*62+COLUMN()+13)</f>
        <v>#REF!</v>
      </c>
      <c r="W103" s="65" t="e">
        <f t="shared" ca="1" si="322"/>
        <v>#REF!</v>
      </c>
      <c r="X103" s="65" t="e">
        <f t="shared" ca="1" si="322"/>
        <v>#REF!</v>
      </c>
      <c r="Y103" s="65" t="e">
        <f t="shared" ca="1" si="322"/>
        <v>#REF!</v>
      </c>
      <c r="Z103" s="65" t="e">
        <f t="shared" ca="1" si="322"/>
        <v>#REF!</v>
      </c>
      <c r="AA103" s="65" t="e">
        <f t="shared" ca="1" si="322"/>
        <v>#REF!</v>
      </c>
      <c r="AB103" s="65" t="e">
        <f t="shared" ca="1" si="322"/>
        <v>#REF!</v>
      </c>
      <c r="AC103" s="65" t="e">
        <f t="shared" ca="1" si="322"/>
        <v>#REF!</v>
      </c>
      <c r="AD103" s="65" t="e">
        <f t="shared" ca="1" si="322"/>
        <v>#REF!</v>
      </c>
      <c r="AE103" s="65" t="e">
        <f t="shared" ca="1" si="322"/>
        <v>#REF!</v>
      </c>
      <c r="AF103" s="65" t="e">
        <f t="shared" ca="1" si="322"/>
        <v>#REF!</v>
      </c>
      <c r="AG103" s="65" t="e">
        <f t="shared" ca="1" si="322"/>
        <v>#REF!</v>
      </c>
      <c r="AH103" s="65" t="e">
        <f t="shared" ca="1" si="322"/>
        <v>#REF!</v>
      </c>
      <c r="AI103" s="65" t="e">
        <f t="shared" ca="1" si="322"/>
        <v>#REF!</v>
      </c>
      <c r="AJ103" s="65" t="e">
        <f t="shared" ca="1" si="322"/>
        <v>#REF!</v>
      </c>
      <c r="AK103" s="65" t="e">
        <f t="shared" ca="1" si="322"/>
        <v>#REF!</v>
      </c>
      <c r="AL103" s="65" t="e">
        <f t="shared" ref="AL103:BA111" ca="1" si="323">OFFSET(INDIRECT(TRIM(REPLACE(_xlfn.FORMULATEXT($A103),1,1," "))),0,($D103-2011+$E103-1)*62+COLUMN()+13)</f>
        <v>#REF!</v>
      </c>
      <c r="AM103" s="65" t="e">
        <f t="shared" ca="1" si="323"/>
        <v>#REF!</v>
      </c>
      <c r="AN103" s="65" t="e">
        <f t="shared" ca="1" si="323"/>
        <v>#REF!</v>
      </c>
      <c r="AO103" s="65" t="e">
        <f t="shared" ca="1" si="323"/>
        <v>#REF!</v>
      </c>
      <c r="AP103" s="65" t="e">
        <f t="shared" ca="1" si="323"/>
        <v>#REF!</v>
      </c>
      <c r="AQ103" s="65" t="e">
        <f t="shared" ca="1" si="323"/>
        <v>#REF!</v>
      </c>
      <c r="AR103" s="65" t="e">
        <f t="shared" ca="1" si="323"/>
        <v>#REF!</v>
      </c>
      <c r="AS103" s="65" t="e">
        <f t="shared" ca="1" si="323"/>
        <v>#REF!</v>
      </c>
      <c r="AT103" s="65" t="e">
        <f t="shared" ca="1" si="323"/>
        <v>#REF!</v>
      </c>
      <c r="AU103" s="65" t="e">
        <f t="shared" ca="1" si="323"/>
        <v>#REF!</v>
      </c>
      <c r="AV103" s="65" t="e">
        <f t="shared" ca="1" si="323"/>
        <v>#REF!</v>
      </c>
      <c r="AW103" s="65" t="e">
        <f t="shared" ca="1" si="323"/>
        <v>#REF!</v>
      </c>
      <c r="AX103" s="65" t="e">
        <f t="shared" ca="1" si="323"/>
        <v>#REF!</v>
      </c>
      <c r="AY103" s="65" t="e">
        <f t="shared" ca="1" si="323"/>
        <v>#REF!</v>
      </c>
      <c r="AZ103" s="65" t="e">
        <f t="shared" ca="1" si="323"/>
        <v>#REF!</v>
      </c>
      <c r="BA103" s="65" t="e">
        <f t="shared" ca="1" si="323"/>
        <v>#REF!</v>
      </c>
      <c r="BB103" s="65" t="e">
        <f t="shared" ca="1" si="321"/>
        <v>#REF!</v>
      </c>
      <c r="BC103" s="65" t="e">
        <f t="shared" ca="1" si="321"/>
        <v>#REF!</v>
      </c>
      <c r="BD103" s="65" t="e">
        <f t="shared" ca="1" si="321"/>
        <v>#REF!</v>
      </c>
      <c r="BE103" s="65" t="e">
        <f t="shared" ca="1" si="321"/>
        <v>#REF!</v>
      </c>
      <c r="BF103" s="65" t="e">
        <f t="shared" ca="1" si="321"/>
        <v>#REF!</v>
      </c>
      <c r="BG103" s="65" t="e">
        <f t="shared" ca="1" si="321"/>
        <v>#REF!</v>
      </c>
      <c r="BH103" s="65" t="e">
        <f t="shared" ca="1" si="321"/>
        <v>#REF!</v>
      </c>
      <c r="BI103" s="65" t="e">
        <f t="shared" ca="1" si="321"/>
        <v>#REF!</v>
      </c>
      <c r="BJ103" s="65" t="e">
        <f t="shared" ca="1" si="321"/>
        <v>#REF!</v>
      </c>
      <c r="BK103" s="65" t="e">
        <f t="shared" ca="1" si="321"/>
        <v>#REF!</v>
      </c>
      <c r="BL103" s="65" t="e">
        <f t="shared" ca="1" si="321"/>
        <v>#REF!</v>
      </c>
      <c r="BM103" s="65" t="e">
        <f t="shared" ca="1" si="321"/>
        <v>#REF!</v>
      </c>
      <c r="BN103" s="65" t="e">
        <f t="shared" ca="1" si="321"/>
        <v>#REF!</v>
      </c>
      <c r="BO103" s="65" t="e">
        <f t="shared" ca="1" si="321"/>
        <v>#REF!</v>
      </c>
      <c r="BP103" s="89">
        <v>20</v>
      </c>
      <c r="BQ103" s="46">
        <f t="shared" ca="1" si="301"/>
        <v>0</v>
      </c>
      <c r="BR103" s="54">
        <f t="shared" ca="1" si="302"/>
        <v>0</v>
      </c>
      <c r="BS103" s="54">
        <f t="shared" ca="1" si="303"/>
        <v>0</v>
      </c>
      <c r="BT103" s="54">
        <f t="shared" ca="1" si="304"/>
        <v>0</v>
      </c>
      <c r="BU103" s="54">
        <f t="shared" ca="1" si="305"/>
        <v>0</v>
      </c>
      <c r="BV103" s="54">
        <f t="shared" ca="1" si="306"/>
        <v>0</v>
      </c>
      <c r="BW103" s="92">
        <f t="shared" ca="1" si="307"/>
        <v>0</v>
      </c>
      <c r="BX103" s="91">
        <f t="shared" ca="1" si="308"/>
        <v>0</v>
      </c>
      <c r="BY103" s="54">
        <f t="shared" ca="1" si="309"/>
        <v>0</v>
      </c>
      <c r="BZ103" s="54">
        <f t="shared" ca="1" si="310"/>
        <v>0</v>
      </c>
      <c r="CA103" s="54">
        <f t="shared" ca="1" si="311"/>
        <v>0</v>
      </c>
      <c r="CB103" s="54">
        <f t="shared" ca="1" si="312"/>
        <v>0</v>
      </c>
      <c r="CC103" s="54">
        <f t="shared" ca="1" si="313"/>
        <v>0</v>
      </c>
      <c r="CD103" s="93">
        <f t="shared" ca="1" si="314"/>
        <v>0</v>
      </c>
      <c r="CE103" s="91" t="e">
        <f t="shared" ca="1" si="315"/>
        <v>#REF!</v>
      </c>
      <c r="CF103" s="46" t="e">
        <f t="shared" ca="1" si="316"/>
        <v>#REF!</v>
      </c>
      <c r="CG103" s="46" t="e">
        <f t="shared" ca="1" si="240"/>
        <v>#REF!</v>
      </c>
      <c r="CH103" s="46" t="e">
        <f t="shared" ca="1" si="317"/>
        <v>#REF!</v>
      </c>
      <c r="CI103" s="46" t="e">
        <f t="shared" ca="1" si="318"/>
        <v>#REF!</v>
      </c>
      <c r="CJ103" s="46" t="e">
        <f t="shared" ca="1" si="319"/>
        <v>#REF!</v>
      </c>
      <c r="CK103" s="46" t="e">
        <f t="shared" ca="1" si="320"/>
        <v>#REF!</v>
      </c>
      <c r="CL103" s="88" t="e">
        <f t="shared" ca="1" si="245"/>
        <v>#REF!</v>
      </c>
      <c r="CM103" s="76" t="e">
        <f t="shared" ca="1" si="246"/>
        <v>#REF!</v>
      </c>
      <c r="CN103" s="76" t="e">
        <f t="shared" ca="1" si="247"/>
        <v>#REF!</v>
      </c>
      <c r="CO103" s="76" t="e">
        <f t="shared" ca="1" si="248"/>
        <v>#REF!</v>
      </c>
      <c r="CP103" s="76" t="e">
        <f t="shared" ca="1" si="249"/>
        <v>#REF!</v>
      </c>
      <c r="CQ103" s="76" t="e">
        <f t="shared" ca="1" si="250"/>
        <v>#REF!</v>
      </c>
      <c r="CR103" s="76" t="e">
        <f t="shared" ca="1" si="251"/>
        <v>#REF!</v>
      </c>
      <c r="CS103" s="76" t="e">
        <f t="shared" ca="1" si="252"/>
        <v>#REF!</v>
      </c>
      <c r="CT103" s="76" t="e">
        <f t="shared" ca="1" si="253"/>
        <v>#REF!</v>
      </c>
      <c r="CU103" s="76" t="e">
        <f t="shared" ca="1" si="254"/>
        <v>#REF!</v>
      </c>
      <c r="CV103" s="76" t="e">
        <f t="shared" ca="1" si="255"/>
        <v>#REF!</v>
      </c>
      <c r="CW103" s="76" t="e">
        <f t="shared" ca="1" si="256"/>
        <v>#REF!</v>
      </c>
      <c r="CX103" s="76" t="e">
        <f t="shared" ca="1" si="257"/>
        <v>#REF!</v>
      </c>
      <c r="CY103" s="76" t="e">
        <f t="shared" ca="1" si="258"/>
        <v>#REF!</v>
      </c>
      <c r="CZ103" s="76" t="e">
        <f t="shared" ca="1" si="259"/>
        <v>#REF!</v>
      </c>
      <c r="DA103" s="76" t="e">
        <f t="shared" ca="1" si="260"/>
        <v>#REF!</v>
      </c>
      <c r="DB103" s="76" t="e">
        <f t="shared" ca="1" si="261"/>
        <v>#REF!</v>
      </c>
      <c r="DC103" s="76" t="e">
        <f t="shared" ca="1" si="262"/>
        <v>#REF!</v>
      </c>
      <c r="DD103" s="76" t="e">
        <f t="shared" ca="1" si="263"/>
        <v>#REF!</v>
      </c>
      <c r="DE103" s="76" t="e">
        <f t="shared" ca="1" si="264"/>
        <v>#REF!</v>
      </c>
      <c r="DF103" s="76" t="e">
        <f t="shared" ca="1" si="265"/>
        <v>#REF!</v>
      </c>
      <c r="DG103" s="76" t="e">
        <f t="shared" ca="1" si="266"/>
        <v>#REF!</v>
      </c>
      <c r="DH103" s="76" t="e">
        <f t="shared" ca="1" si="267"/>
        <v>#REF!</v>
      </c>
      <c r="DI103" s="76" t="e">
        <f t="shared" ca="1" si="268"/>
        <v>#REF!</v>
      </c>
      <c r="DJ103" s="76" t="e">
        <f t="shared" ca="1" si="269"/>
        <v>#REF!</v>
      </c>
      <c r="DK103" s="76" t="e">
        <f t="shared" ca="1" si="270"/>
        <v>#REF!</v>
      </c>
      <c r="DL103" s="76" t="e">
        <f t="shared" ca="1" si="271"/>
        <v>#REF!</v>
      </c>
      <c r="DM103" s="76" t="e">
        <f t="shared" ca="1" si="272"/>
        <v>#REF!</v>
      </c>
      <c r="DN103" s="76" t="e">
        <f t="shared" ca="1" si="273"/>
        <v>#REF!</v>
      </c>
      <c r="DO103" s="76" t="e">
        <f t="shared" ca="1" si="274"/>
        <v>#REF!</v>
      </c>
      <c r="DP103" s="76" t="e">
        <f t="shared" ca="1" si="275"/>
        <v>#REF!</v>
      </c>
      <c r="DQ103" s="76" t="e">
        <f t="shared" ca="1" si="276"/>
        <v>#REF!</v>
      </c>
      <c r="DR103" s="76" t="e">
        <f t="shared" ca="1" si="277"/>
        <v>#REF!</v>
      </c>
      <c r="DS103" s="76" t="e">
        <f t="shared" ca="1" si="278"/>
        <v>#REF!</v>
      </c>
      <c r="DT103" s="76" t="e">
        <f t="shared" ca="1" si="279"/>
        <v>#REF!</v>
      </c>
      <c r="DU103" s="76" t="e">
        <f t="shared" ca="1" si="280"/>
        <v>#REF!</v>
      </c>
      <c r="DV103" s="76" t="e">
        <f t="shared" ca="1" si="281"/>
        <v>#REF!</v>
      </c>
      <c r="DW103" s="76" t="e">
        <f t="shared" ca="1" si="282"/>
        <v>#REF!</v>
      </c>
      <c r="DX103" s="76" t="e">
        <f t="shared" ca="1" si="283"/>
        <v>#REF!</v>
      </c>
      <c r="DY103" s="76" t="e">
        <f t="shared" ca="1" si="284"/>
        <v>#REF!</v>
      </c>
      <c r="DZ103" s="76" t="e">
        <f t="shared" ca="1" si="285"/>
        <v>#REF!</v>
      </c>
      <c r="EA103" s="76" t="e">
        <f t="shared" ca="1" si="286"/>
        <v>#REF!</v>
      </c>
      <c r="EB103" s="76" t="e">
        <f t="shared" ca="1" si="287"/>
        <v>#REF!</v>
      </c>
      <c r="EC103" s="76" t="e">
        <f t="shared" ca="1" si="296"/>
        <v>#REF!</v>
      </c>
      <c r="ED103" s="76" t="e">
        <f t="shared" ca="1" si="288"/>
        <v>#REF!</v>
      </c>
      <c r="EE103" s="76" t="e">
        <f t="shared" ca="1" si="289"/>
        <v>#REF!</v>
      </c>
      <c r="EF103" s="76" t="e">
        <f t="shared" ca="1" si="290"/>
        <v>#REF!</v>
      </c>
      <c r="EG103" s="76" t="e">
        <f t="shared" ca="1" si="291"/>
        <v>#REF!</v>
      </c>
      <c r="EH103" s="76" t="e">
        <f t="shared" ca="1" si="292"/>
        <v>#REF!</v>
      </c>
      <c r="EI103" s="76" t="e">
        <f t="shared" ca="1" si="293"/>
        <v>#REF!</v>
      </c>
      <c r="EJ103" s="76" t="e">
        <f t="shared" ca="1" si="294"/>
        <v>#REF!</v>
      </c>
      <c r="EK103" s="76" t="e">
        <f t="shared" ca="1" si="295"/>
        <v>#REF!</v>
      </c>
    </row>
    <row r="104" spans="1:141" hidden="1" x14ac:dyDescent="0.25">
      <c r="A104" s="46" t="str">
        <f>Графики!A55</f>
        <v>Б38.02.03 Логистика(2014)9 кл., очная</v>
      </c>
      <c r="B104" s="46" t="s">
        <v>319</v>
      </c>
      <c r="C104" s="46" t="s">
        <v>212</v>
      </c>
      <c r="D104" s="64" t="e">
        <f t="shared" ca="1" si="239"/>
        <v>#REF!</v>
      </c>
      <c r="E104" s="46">
        <v>2</v>
      </c>
      <c r="F104" s="72" t="s">
        <v>280</v>
      </c>
      <c r="G104" s="65" t="e">
        <f t="shared" ref="G104:V111" ca="1" si="324">OFFSET(INDIRECT(TRIM(REPLACE(_xlfn.FORMULATEXT($A104),1,1," "))),0,($D104-2011+$E104-1)*62+COLUMN()+13)</f>
        <v>#REF!</v>
      </c>
      <c r="H104" s="65" t="e">
        <f t="shared" ca="1" si="324"/>
        <v>#REF!</v>
      </c>
      <c r="I104" s="65" t="e">
        <f t="shared" ca="1" si="324"/>
        <v>#REF!</v>
      </c>
      <c r="J104" s="65" t="e">
        <f t="shared" ca="1" si="324"/>
        <v>#REF!</v>
      </c>
      <c r="K104" s="65" t="e">
        <f t="shared" ca="1" si="324"/>
        <v>#REF!</v>
      </c>
      <c r="L104" s="65" t="e">
        <f t="shared" ca="1" si="324"/>
        <v>#REF!</v>
      </c>
      <c r="M104" s="65" t="e">
        <f t="shared" ca="1" si="324"/>
        <v>#REF!</v>
      </c>
      <c r="N104" s="65" t="e">
        <f t="shared" ca="1" si="324"/>
        <v>#REF!</v>
      </c>
      <c r="O104" s="65" t="e">
        <f t="shared" ca="1" si="324"/>
        <v>#REF!</v>
      </c>
      <c r="P104" s="65" t="e">
        <f t="shared" ca="1" si="324"/>
        <v>#REF!</v>
      </c>
      <c r="Q104" s="65" t="e">
        <f t="shared" ca="1" si="324"/>
        <v>#REF!</v>
      </c>
      <c r="R104" s="65" t="e">
        <f t="shared" ca="1" si="324"/>
        <v>#REF!</v>
      </c>
      <c r="S104" s="65" t="e">
        <f t="shared" ca="1" si="324"/>
        <v>#REF!</v>
      </c>
      <c r="T104" s="65" t="e">
        <f t="shared" ca="1" si="324"/>
        <v>#REF!</v>
      </c>
      <c r="U104" s="65" t="e">
        <f t="shared" ca="1" si="324"/>
        <v>#REF!</v>
      </c>
      <c r="V104" s="65" t="e">
        <f t="shared" ca="1" si="324"/>
        <v>#REF!</v>
      </c>
      <c r="W104" s="65" t="e">
        <f t="shared" ca="1" si="322"/>
        <v>#REF!</v>
      </c>
      <c r="X104" s="65" t="e">
        <f t="shared" ca="1" si="322"/>
        <v>#REF!</v>
      </c>
      <c r="Y104" s="65" t="e">
        <f t="shared" ca="1" si="322"/>
        <v>#REF!</v>
      </c>
      <c r="Z104" s="65" t="e">
        <f t="shared" ca="1" si="322"/>
        <v>#REF!</v>
      </c>
      <c r="AA104" s="65" t="e">
        <f t="shared" ca="1" si="322"/>
        <v>#REF!</v>
      </c>
      <c r="AB104" s="65" t="e">
        <f t="shared" ca="1" si="322"/>
        <v>#REF!</v>
      </c>
      <c r="AC104" s="65" t="e">
        <f t="shared" ca="1" si="322"/>
        <v>#REF!</v>
      </c>
      <c r="AD104" s="65" t="e">
        <f t="shared" ca="1" si="322"/>
        <v>#REF!</v>
      </c>
      <c r="AE104" s="65" t="e">
        <f t="shared" ca="1" si="322"/>
        <v>#REF!</v>
      </c>
      <c r="AF104" s="65" t="e">
        <f t="shared" ca="1" si="322"/>
        <v>#REF!</v>
      </c>
      <c r="AG104" s="65" t="e">
        <f t="shared" ca="1" si="322"/>
        <v>#REF!</v>
      </c>
      <c r="AH104" s="65" t="e">
        <f t="shared" ca="1" si="322"/>
        <v>#REF!</v>
      </c>
      <c r="AI104" s="65" t="e">
        <f t="shared" ca="1" si="322"/>
        <v>#REF!</v>
      </c>
      <c r="AJ104" s="65" t="e">
        <f t="shared" ca="1" si="322"/>
        <v>#REF!</v>
      </c>
      <c r="AK104" s="65" t="e">
        <f t="shared" ca="1" si="322"/>
        <v>#REF!</v>
      </c>
      <c r="AL104" s="65" t="e">
        <f t="shared" ca="1" si="323"/>
        <v>#REF!</v>
      </c>
      <c r="AM104" s="65" t="e">
        <f t="shared" ca="1" si="323"/>
        <v>#REF!</v>
      </c>
      <c r="AN104" s="65" t="e">
        <f t="shared" ca="1" si="323"/>
        <v>#REF!</v>
      </c>
      <c r="AO104" s="65" t="e">
        <f t="shared" ca="1" si="323"/>
        <v>#REF!</v>
      </c>
      <c r="AP104" s="65" t="e">
        <f t="shared" ca="1" si="323"/>
        <v>#REF!</v>
      </c>
      <c r="AQ104" s="65" t="e">
        <f t="shared" ca="1" si="323"/>
        <v>#REF!</v>
      </c>
      <c r="AR104" s="65" t="e">
        <f t="shared" ca="1" si="323"/>
        <v>#REF!</v>
      </c>
      <c r="AS104" s="65" t="e">
        <f t="shared" ca="1" si="323"/>
        <v>#REF!</v>
      </c>
      <c r="AT104" s="65" t="e">
        <f t="shared" ca="1" si="323"/>
        <v>#REF!</v>
      </c>
      <c r="AU104" s="65" t="e">
        <f t="shared" ca="1" si="323"/>
        <v>#REF!</v>
      </c>
      <c r="AV104" s="65" t="e">
        <f t="shared" ca="1" si="323"/>
        <v>#REF!</v>
      </c>
      <c r="AW104" s="65" t="e">
        <f t="shared" ca="1" si="323"/>
        <v>#REF!</v>
      </c>
      <c r="AX104" s="65" t="e">
        <f t="shared" ca="1" si="323"/>
        <v>#REF!</v>
      </c>
      <c r="AY104" s="65" t="e">
        <f t="shared" ca="1" si="323"/>
        <v>#REF!</v>
      </c>
      <c r="AZ104" s="65" t="e">
        <f t="shared" ca="1" si="323"/>
        <v>#REF!</v>
      </c>
      <c r="BA104" s="65" t="e">
        <f t="shared" ca="1" si="323"/>
        <v>#REF!</v>
      </c>
      <c r="BB104" s="65" t="e">
        <f t="shared" ca="1" si="321"/>
        <v>#REF!</v>
      </c>
      <c r="BC104" s="65" t="e">
        <f t="shared" ca="1" si="321"/>
        <v>#REF!</v>
      </c>
      <c r="BD104" s="65" t="e">
        <f t="shared" ca="1" si="321"/>
        <v>#REF!</v>
      </c>
      <c r="BE104" s="65" t="e">
        <f t="shared" ca="1" si="321"/>
        <v>#REF!</v>
      </c>
      <c r="BF104" s="65" t="e">
        <f t="shared" ca="1" si="321"/>
        <v>#REF!</v>
      </c>
      <c r="BG104" s="65" t="e">
        <f t="shared" ca="1" si="321"/>
        <v>#REF!</v>
      </c>
      <c r="BH104" s="65" t="e">
        <f t="shared" ca="1" si="321"/>
        <v>#REF!</v>
      </c>
      <c r="BI104" s="65" t="e">
        <f t="shared" ca="1" si="321"/>
        <v>#REF!</v>
      </c>
      <c r="BJ104" s="65" t="e">
        <f t="shared" ca="1" si="321"/>
        <v>#REF!</v>
      </c>
      <c r="BK104" s="65" t="e">
        <f t="shared" ca="1" si="321"/>
        <v>#REF!</v>
      </c>
      <c r="BL104" s="65" t="e">
        <f t="shared" ca="1" si="321"/>
        <v>#REF!</v>
      </c>
      <c r="BM104" s="65" t="e">
        <f t="shared" ca="1" si="321"/>
        <v>#REF!</v>
      </c>
      <c r="BN104" s="65" t="e">
        <f t="shared" ca="1" si="321"/>
        <v>#REF!</v>
      </c>
      <c r="BO104" s="65" t="e">
        <f t="shared" ca="1" si="321"/>
        <v>#REF!</v>
      </c>
      <c r="BP104" s="89">
        <v>20</v>
      </c>
      <c r="BQ104" s="46">
        <f t="shared" ca="1" si="301"/>
        <v>0</v>
      </c>
      <c r="BR104" s="54">
        <f t="shared" ca="1" si="302"/>
        <v>0</v>
      </c>
      <c r="BS104" s="54">
        <f t="shared" ca="1" si="303"/>
        <v>0</v>
      </c>
      <c r="BT104" s="54">
        <f t="shared" ca="1" si="304"/>
        <v>0</v>
      </c>
      <c r="BU104" s="54">
        <f t="shared" ca="1" si="305"/>
        <v>0</v>
      </c>
      <c r="BV104" s="54">
        <f t="shared" ca="1" si="306"/>
        <v>0</v>
      </c>
      <c r="BW104" s="92">
        <f t="shared" ca="1" si="307"/>
        <v>0</v>
      </c>
      <c r="BX104" s="91">
        <f t="shared" ca="1" si="308"/>
        <v>0</v>
      </c>
      <c r="BY104" s="54">
        <f t="shared" ca="1" si="309"/>
        <v>0</v>
      </c>
      <c r="BZ104" s="54">
        <f t="shared" ca="1" si="310"/>
        <v>0</v>
      </c>
      <c r="CA104" s="54">
        <f t="shared" ca="1" si="311"/>
        <v>0</v>
      </c>
      <c r="CB104" s="54">
        <f t="shared" ca="1" si="312"/>
        <v>0</v>
      </c>
      <c r="CC104" s="54">
        <f t="shared" ca="1" si="313"/>
        <v>0</v>
      </c>
      <c r="CD104" s="93">
        <f t="shared" ca="1" si="314"/>
        <v>0</v>
      </c>
      <c r="CE104" s="91" t="e">
        <f t="shared" ca="1" si="315"/>
        <v>#REF!</v>
      </c>
      <c r="CF104" s="46" t="e">
        <f t="shared" ca="1" si="316"/>
        <v>#REF!</v>
      </c>
      <c r="CG104" s="46" t="e">
        <f t="shared" ca="1" si="240"/>
        <v>#REF!</v>
      </c>
      <c r="CH104" s="46" t="e">
        <f t="shared" ca="1" si="317"/>
        <v>#REF!</v>
      </c>
      <c r="CI104" s="46" t="e">
        <f t="shared" ca="1" si="318"/>
        <v>#REF!</v>
      </c>
      <c r="CJ104" s="46" t="e">
        <f t="shared" ca="1" si="319"/>
        <v>#REF!</v>
      </c>
      <c r="CK104" s="46" t="e">
        <f t="shared" ca="1" si="320"/>
        <v>#REF!</v>
      </c>
      <c r="CL104" s="88" t="e">
        <f t="shared" ca="1" si="245"/>
        <v>#REF!</v>
      </c>
      <c r="CM104" s="76" t="e">
        <f t="shared" ca="1" si="246"/>
        <v>#REF!</v>
      </c>
      <c r="CN104" s="76" t="e">
        <f t="shared" ca="1" si="247"/>
        <v>#REF!</v>
      </c>
      <c r="CO104" s="76" t="e">
        <f t="shared" ca="1" si="248"/>
        <v>#REF!</v>
      </c>
      <c r="CP104" s="76" t="e">
        <f t="shared" ca="1" si="249"/>
        <v>#REF!</v>
      </c>
      <c r="CQ104" s="76" t="e">
        <f t="shared" ca="1" si="250"/>
        <v>#REF!</v>
      </c>
      <c r="CR104" s="76" t="e">
        <f t="shared" ca="1" si="251"/>
        <v>#REF!</v>
      </c>
      <c r="CS104" s="76" t="e">
        <f t="shared" ca="1" si="252"/>
        <v>#REF!</v>
      </c>
      <c r="CT104" s="76" t="e">
        <f t="shared" ca="1" si="253"/>
        <v>#REF!</v>
      </c>
      <c r="CU104" s="76" t="e">
        <f t="shared" ca="1" si="254"/>
        <v>#REF!</v>
      </c>
      <c r="CV104" s="76" t="e">
        <f t="shared" ca="1" si="255"/>
        <v>#REF!</v>
      </c>
      <c r="CW104" s="76" t="e">
        <f t="shared" ca="1" si="256"/>
        <v>#REF!</v>
      </c>
      <c r="CX104" s="76" t="e">
        <f t="shared" ca="1" si="257"/>
        <v>#REF!</v>
      </c>
      <c r="CY104" s="76" t="e">
        <f t="shared" ca="1" si="258"/>
        <v>#REF!</v>
      </c>
      <c r="CZ104" s="76" t="e">
        <f t="shared" ca="1" si="259"/>
        <v>#REF!</v>
      </c>
      <c r="DA104" s="76" t="e">
        <f t="shared" ca="1" si="260"/>
        <v>#REF!</v>
      </c>
      <c r="DB104" s="76" t="e">
        <f t="shared" ca="1" si="261"/>
        <v>#REF!</v>
      </c>
      <c r="DC104" s="76" t="e">
        <f t="shared" ca="1" si="262"/>
        <v>#REF!</v>
      </c>
      <c r="DD104" s="76" t="e">
        <f t="shared" ca="1" si="263"/>
        <v>#REF!</v>
      </c>
      <c r="DE104" s="76" t="e">
        <f t="shared" ca="1" si="264"/>
        <v>#REF!</v>
      </c>
      <c r="DF104" s="76" t="e">
        <f t="shared" ca="1" si="265"/>
        <v>#REF!</v>
      </c>
      <c r="DG104" s="76" t="e">
        <f t="shared" ca="1" si="266"/>
        <v>#REF!</v>
      </c>
      <c r="DH104" s="76" t="e">
        <f t="shared" ca="1" si="267"/>
        <v>#REF!</v>
      </c>
      <c r="DI104" s="76" t="e">
        <f t="shared" ca="1" si="268"/>
        <v>#REF!</v>
      </c>
      <c r="DJ104" s="76" t="e">
        <f t="shared" ca="1" si="269"/>
        <v>#REF!</v>
      </c>
      <c r="DK104" s="76" t="e">
        <f t="shared" ca="1" si="270"/>
        <v>#REF!</v>
      </c>
      <c r="DL104" s="76" t="e">
        <f t="shared" ca="1" si="271"/>
        <v>#REF!</v>
      </c>
      <c r="DM104" s="76" t="e">
        <f t="shared" ca="1" si="272"/>
        <v>#REF!</v>
      </c>
      <c r="DN104" s="76" t="e">
        <f t="shared" ca="1" si="273"/>
        <v>#REF!</v>
      </c>
      <c r="DO104" s="76" t="e">
        <f t="shared" ca="1" si="274"/>
        <v>#REF!</v>
      </c>
      <c r="DP104" s="76" t="e">
        <f t="shared" ca="1" si="275"/>
        <v>#REF!</v>
      </c>
      <c r="DQ104" s="76" t="e">
        <f t="shared" ca="1" si="276"/>
        <v>#REF!</v>
      </c>
      <c r="DR104" s="76" t="e">
        <f t="shared" ca="1" si="277"/>
        <v>#REF!</v>
      </c>
      <c r="DS104" s="76" t="e">
        <f t="shared" ca="1" si="278"/>
        <v>#REF!</v>
      </c>
      <c r="DT104" s="76" t="e">
        <f t="shared" ca="1" si="279"/>
        <v>#REF!</v>
      </c>
      <c r="DU104" s="76" t="e">
        <f t="shared" ca="1" si="280"/>
        <v>#REF!</v>
      </c>
      <c r="DV104" s="76" t="e">
        <f t="shared" ca="1" si="281"/>
        <v>#REF!</v>
      </c>
      <c r="DW104" s="76" t="e">
        <f t="shared" ca="1" si="282"/>
        <v>#REF!</v>
      </c>
      <c r="DX104" s="76" t="e">
        <f t="shared" ca="1" si="283"/>
        <v>#REF!</v>
      </c>
      <c r="DY104" s="76" t="e">
        <f t="shared" ca="1" si="284"/>
        <v>#REF!</v>
      </c>
      <c r="DZ104" s="76" t="e">
        <f t="shared" ca="1" si="285"/>
        <v>#REF!</v>
      </c>
      <c r="EA104" s="76" t="e">
        <f t="shared" ca="1" si="286"/>
        <v>#REF!</v>
      </c>
      <c r="EB104" s="76" t="e">
        <f t="shared" ca="1" si="287"/>
        <v>#REF!</v>
      </c>
      <c r="EC104" s="76" t="e">
        <f t="shared" ca="1" si="296"/>
        <v>#REF!</v>
      </c>
      <c r="ED104" s="76" t="e">
        <f t="shared" ca="1" si="288"/>
        <v>#REF!</v>
      </c>
      <c r="EE104" s="76" t="e">
        <f t="shared" ca="1" si="289"/>
        <v>#REF!</v>
      </c>
      <c r="EF104" s="76" t="e">
        <f t="shared" ca="1" si="290"/>
        <v>#REF!</v>
      </c>
      <c r="EG104" s="76" t="e">
        <f t="shared" ca="1" si="291"/>
        <v>#REF!</v>
      </c>
      <c r="EH104" s="76" t="e">
        <f t="shared" ca="1" si="292"/>
        <v>#REF!</v>
      </c>
      <c r="EI104" s="76" t="e">
        <f t="shared" ca="1" si="293"/>
        <v>#REF!</v>
      </c>
      <c r="EJ104" s="76" t="e">
        <f t="shared" ca="1" si="294"/>
        <v>#REF!</v>
      </c>
      <c r="EK104" s="76" t="e">
        <f t="shared" ca="1" si="295"/>
        <v>#REF!</v>
      </c>
    </row>
    <row r="105" spans="1:141" hidden="1" x14ac:dyDescent="0.25">
      <c r="A105" s="46" t="str">
        <f>Графики!A54</f>
        <v>У38.02.01 Экономика и бухучет(2014)9 кл., очная</v>
      </c>
      <c r="B105" s="46" t="s">
        <v>319</v>
      </c>
      <c r="C105" s="46" t="s">
        <v>212</v>
      </c>
      <c r="D105" s="64" t="e">
        <f t="shared" ca="1" si="239"/>
        <v>#REF!</v>
      </c>
      <c r="E105" s="46">
        <v>2</v>
      </c>
      <c r="F105" s="72" t="s">
        <v>278</v>
      </c>
      <c r="G105" s="65" t="e">
        <f t="shared" ca="1" si="324"/>
        <v>#REF!</v>
      </c>
      <c r="H105" s="65" t="e">
        <f t="shared" ca="1" si="324"/>
        <v>#REF!</v>
      </c>
      <c r="I105" s="65" t="e">
        <f t="shared" ca="1" si="324"/>
        <v>#REF!</v>
      </c>
      <c r="J105" s="65" t="e">
        <f t="shared" ca="1" si="324"/>
        <v>#REF!</v>
      </c>
      <c r="K105" s="65" t="e">
        <f t="shared" ca="1" si="324"/>
        <v>#REF!</v>
      </c>
      <c r="L105" s="65" t="e">
        <f t="shared" ca="1" si="324"/>
        <v>#REF!</v>
      </c>
      <c r="M105" s="65" t="e">
        <f t="shared" ca="1" si="324"/>
        <v>#REF!</v>
      </c>
      <c r="N105" s="65" t="e">
        <f t="shared" ca="1" si="324"/>
        <v>#REF!</v>
      </c>
      <c r="O105" s="65" t="e">
        <f t="shared" ca="1" si="324"/>
        <v>#REF!</v>
      </c>
      <c r="P105" s="65" t="e">
        <f t="shared" ca="1" si="324"/>
        <v>#REF!</v>
      </c>
      <c r="Q105" s="65" t="e">
        <f t="shared" ca="1" si="324"/>
        <v>#REF!</v>
      </c>
      <c r="R105" s="65" t="e">
        <f t="shared" ca="1" si="324"/>
        <v>#REF!</v>
      </c>
      <c r="S105" s="65" t="e">
        <f t="shared" ca="1" si="324"/>
        <v>#REF!</v>
      </c>
      <c r="T105" s="65" t="e">
        <f t="shared" ca="1" si="324"/>
        <v>#REF!</v>
      </c>
      <c r="U105" s="65" t="e">
        <f t="shared" ca="1" si="324"/>
        <v>#REF!</v>
      </c>
      <c r="V105" s="65" t="e">
        <f t="shared" ca="1" si="324"/>
        <v>#REF!</v>
      </c>
      <c r="W105" s="65" t="e">
        <f t="shared" ca="1" si="322"/>
        <v>#REF!</v>
      </c>
      <c r="X105" s="65" t="e">
        <f t="shared" ca="1" si="322"/>
        <v>#REF!</v>
      </c>
      <c r="Y105" s="65" t="e">
        <f t="shared" ca="1" si="322"/>
        <v>#REF!</v>
      </c>
      <c r="Z105" s="65" t="e">
        <f t="shared" ca="1" si="322"/>
        <v>#REF!</v>
      </c>
      <c r="AA105" s="65" t="e">
        <f t="shared" ca="1" si="322"/>
        <v>#REF!</v>
      </c>
      <c r="AB105" s="65" t="e">
        <f t="shared" ca="1" si="322"/>
        <v>#REF!</v>
      </c>
      <c r="AC105" s="65" t="e">
        <f t="shared" ca="1" si="322"/>
        <v>#REF!</v>
      </c>
      <c r="AD105" s="65" t="e">
        <f t="shared" ca="1" si="322"/>
        <v>#REF!</v>
      </c>
      <c r="AE105" s="65" t="e">
        <f t="shared" ca="1" si="322"/>
        <v>#REF!</v>
      </c>
      <c r="AF105" s="65" t="e">
        <f t="shared" ca="1" si="322"/>
        <v>#REF!</v>
      </c>
      <c r="AG105" s="65" t="e">
        <f t="shared" ca="1" si="322"/>
        <v>#REF!</v>
      </c>
      <c r="AH105" s="65" t="e">
        <f t="shared" ca="1" si="322"/>
        <v>#REF!</v>
      </c>
      <c r="AI105" s="65" t="e">
        <f t="shared" ca="1" si="322"/>
        <v>#REF!</v>
      </c>
      <c r="AJ105" s="65" t="e">
        <f t="shared" ca="1" si="322"/>
        <v>#REF!</v>
      </c>
      <c r="AK105" s="65" t="e">
        <f t="shared" ca="1" si="322"/>
        <v>#REF!</v>
      </c>
      <c r="AL105" s="65" t="e">
        <f t="shared" ca="1" si="323"/>
        <v>#REF!</v>
      </c>
      <c r="AM105" s="65" t="e">
        <f t="shared" ca="1" si="323"/>
        <v>#REF!</v>
      </c>
      <c r="AN105" s="65" t="e">
        <f t="shared" ca="1" si="323"/>
        <v>#REF!</v>
      </c>
      <c r="AO105" s="65" t="e">
        <f t="shared" ca="1" si="323"/>
        <v>#REF!</v>
      </c>
      <c r="AP105" s="65" t="e">
        <f t="shared" ca="1" si="323"/>
        <v>#REF!</v>
      </c>
      <c r="AQ105" s="65" t="e">
        <f t="shared" ca="1" si="323"/>
        <v>#REF!</v>
      </c>
      <c r="AR105" s="65" t="e">
        <f t="shared" ca="1" si="323"/>
        <v>#REF!</v>
      </c>
      <c r="AS105" s="65" t="e">
        <f t="shared" ca="1" si="323"/>
        <v>#REF!</v>
      </c>
      <c r="AT105" s="65" t="e">
        <f t="shared" ca="1" si="323"/>
        <v>#REF!</v>
      </c>
      <c r="AU105" s="65" t="e">
        <f t="shared" ca="1" si="323"/>
        <v>#REF!</v>
      </c>
      <c r="AV105" s="65" t="e">
        <f t="shared" ca="1" si="323"/>
        <v>#REF!</v>
      </c>
      <c r="AW105" s="65" t="e">
        <f t="shared" ca="1" si="323"/>
        <v>#REF!</v>
      </c>
      <c r="AX105" s="65" t="e">
        <f t="shared" ca="1" si="323"/>
        <v>#REF!</v>
      </c>
      <c r="AY105" s="65" t="e">
        <f t="shared" ca="1" si="323"/>
        <v>#REF!</v>
      </c>
      <c r="AZ105" s="65" t="e">
        <f t="shared" ca="1" si="323"/>
        <v>#REF!</v>
      </c>
      <c r="BA105" s="65" t="e">
        <f t="shared" ca="1" si="323"/>
        <v>#REF!</v>
      </c>
      <c r="BB105" s="65" t="e">
        <f t="shared" ca="1" si="321"/>
        <v>#REF!</v>
      </c>
      <c r="BC105" s="65" t="e">
        <f t="shared" ca="1" si="321"/>
        <v>#REF!</v>
      </c>
      <c r="BD105" s="65" t="e">
        <f t="shared" ca="1" si="321"/>
        <v>#REF!</v>
      </c>
      <c r="BE105" s="65" t="e">
        <f t="shared" ca="1" si="321"/>
        <v>#REF!</v>
      </c>
      <c r="BF105" s="65" t="e">
        <f t="shared" ca="1" si="321"/>
        <v>#REF!</v>
      </c>
      <c r="BG105" s="65" t="e">
        <f t="shared" ca="1" si="321"/>
        <v>#REF!</v>
      </c>
      <c r="BH105" s="65" t="e">
        <f t="shared" ca="1" si="321"/>
        <v>#REF!</v>
      </c>
      <c r="BI105" s="65" t="e">
        <f t="shared" ca="1" si="321"/>
        <v>#REF!</v>
      </c>
      <c r="BJ105" s="65" t="e">
        <f t="shared" ca="1" si="321"/>
        <v>#REF!</v>
      </c>
      <c r="BK105" s="65" t="e">
        <f t="shared" ca="1" si="321"/>
        <v>#REF!</v>
      </c>
      <c r="BL105" s="65" t="e">
        <f t="shared" ca="1" si="321"/>
        <v>#REF!</v>
      </c>
      <c r="BM105" s="65" t="e">
        <f t="shared" ca="1" si="321"/>
        <v>#REF!</v>
      </c>
      <c r="BN105" s="65" t="e">
        <f t="shared" ca="1" si="321"/>
        <v>#REF!</v>
      </c>
      <c r="BO105" s="65" t="e">
        <f t="shared" ca="1" si="321"/>
        <v>#REF!</v>
      </c>
      <c r="BP105" s="89">
        <v>20</v>
      </c>
      <c r="BQ105" s="46">
        <f t="shared" ca="1" si="301"/>
        <v>0</v>
      </c>
      <c r="BR105" s="54">
        <f t="shared" ca="1" si="302"/>
        <v>0</v>
      </c>
      <c r="BS105" s="54">
        <f t="shared" ca="1" si="303"/>
        <v>0</v>
      </c>
      <c r="BT105" s="54">
        <f t="shared" ca="1" si="304"/>
        <v>0</v>
      </c>
      <c r="BU105" s="54">
        <f t="shared" ca="1" si="305"/>
        <v>0</v>
      </c>
      <c r="BV105" s="54">
        <f t="shared" ca="1" si="306"/>
        <v>0</v>
      </c>
      <c r="BW105" s="92">
        <f t="shared" ca="1" si="307"/>
        <v>0</v>
      </c>
      <c r="BX105" s="91">
        <f t="shared" ca="1" si="308"/>
        <v>0</v>
      </c>
      <c r="BY105" s="54">
        <f t="shared" ca="1" si="309"/>
        <v>0</v>
      </c>
      <c r="BZ105" s="54">
        <f t="shared" ca="1" si="310"/>
        <v>0</v>
      </c>
      <c r="CA105" s="54">
        <f t="shared" ca="1" si="311"/>
        <v>0</v>
      </c>
      <c r="CB105" s="54">
        <f t="shared" ca="1" si="312"/>
        <v>0</v>
      </c>
      <c r="CC105" s="54">
        <f t="shared" ca="1" si="313"/>
        <v>0</v>
      </c>
      <c r="CD105" s="93">
        <f t="shared" ca="1" si="314"/>
        <v>0</v>
      </c>
      <c r="CE105" s="91" t="e">
        <f t="shared" ca="1" si="315"/>
        <v>#REF!</v>
      </c>
      <c r="CF105" s="46" t="e">
        <f t="shared" ca="1" si="316"/>
        <v>#REF!</v>
      </c>
      <c r="CG105" s="46" t="e">
        <f t="shared" ca="1" si="240"/>
        <v>#REF!</v>
      </c>
      <c r="CH105" s="46" t="e">
        <f t="shared" ca="1" si="317"/>
        <v>#REF!</v>
      </c>
      <c r="CI105" s="46" t="e">
        <f t="shared" ca="1" si="318"/>
        <v>#REF!</v>
      </c>
      <c r="CJ105" s="46" t="e">
        <f t="shared" ca="1" si="319"/>
        <v>#REF!</v>
      </c>
      <c r="CK105" s="46" t="e">
        <f t="shared" ca="1" si="320"/>
        <v>#REF!</v>
      </c>
      <c r="CL105" s="88" t="e">
        <f t="shared" ca="1" si="245"/>
        <v>#REF!</v>
      </c>
      <c r="CM105" s="76" t="e">
        <f t="shared" ca="1" si="246"/>
        <v>#REF!</v>
      </c>
      <c r="CN105" s="76" t="e">
        <f t="shared" ca="1" si="247"/>
        <v>#REF!</v>
      </c>
      <c r="CO105" s="76" t="e">
        <f t="shared" ca="1" si="248"/>
        <v>#REF!</v>
      </c>
      <c r="CP105" s="76" t="e">
        <f t="shared" ca="1" si="249"/>
        <v>#REF!</v>
      </c>
      <c r="CQ105" s="76" t="e">
        <f t="shared" ca="1" si="250"/>
        <v>#REF!</v>
      </c>
      <c r="CR105" s="76" t="e">
        <f t="shared" ca="1" si="251"/>
        <v>#REF!</v>
      </c>
      <c r="CS105" s="76" t="e">
        <f t="shared" ca="1" si="252"/>
        <v>#REF!</v>
      </c>
      <c r="CT105" s="76" t="e">
        <f t="shared" ca="1" si="253"/>
        <v>#REF!</v>
      </c>
      <c r="CU105" s="76" t="e">
        <f t="shared" ca="1" si="254"/>
        <v>#REF!</v>
      </c>
      <c r="CV105" s="76" t="e">
        <f t="shared" ca="1" si="255"/>
        <v>#REF!</v>
      </c>
      <c r="CW105" s="76" t="e">
        <f t="shared" ca="1" si="256"/>
        <v>#REF!</v>
      </c>
      <c r="CX105" s="76" t="e">
        <f t="shared" ca="1" si="257"/>
        <v>#REF!</v>
      </c>
      <c r="CY105" s="76" t="e">
        <f t="shared" ca="1" si="258"/>
        <v>#REF!</v>
      </c>
      <c r="CZ105" s="76" t="e">
        <f t="shared" ca="1" si="259"/>
        <v>#REF!</v>
      </c>
      <c r="DA105" s="76" t="e">
        <f t="shared" ca="1" si="260"/>
        <v>#REF!</v>
      </c>
      <c r="DB105" s="76" t="e">
        <f t="shared" ca="1" si="261"/>
        <v>#REF!</v>
      </c>
      <c r="DC105" s="76" t="e">
        <f t="shared" ca="1" si="262"/>
        <v>#REF!</v>
      </c>
      <c r="DD105" s="76" t="e">
        <f t="shared" ca="1" si="263"/>
        <v>#REF!</v>
      </c>
      <c r="DE105" s="76" t="e">
        <f t="shared" ca="1" si="264"/>
        <v>#REF!</v>
      </c>
      <c r="DF105" s="76" t="e">
        <f t="shared" ca="1" si="265"/>
        <v>#REF!</v>
      </c>
      <c r="DG105" s="76" t="e">
        <f t="shared" ca="1" si="266"/>
        <v>#REF!</v>
      </c>
      <c r="DH105" s="76" t="e">
        <f t="shared" ca="1" si="267"/>
        <v>#REF!</v>
      </c>
      <c r="DI105" s="76" t="e">
        <f t="shared" ca="1" si="268"/>
        <v>#REF!</v>
      </c>
      <c r="DJ105" s="76" t="e">
        <f t="shared" ca="1" si="269"/>
        <v>#REF!</v>
      </c>
      <c r="DK105" s="76" t="e">
        <f t="shared" ca="1" si="270"/>
        <v>#REF!</v>
      </c>
      <c r="DL105" s="76" t="e">
        <f t="shared" ca="1" si="271"/>
        <v>#REF!</v>
      </c>
      <c r="DM105" s="76" t="e">
        <f t="shared" ca="1" si="272"/>
        <v>#REF!</v>
      </c>
      <c r="DN105" s="76" t="e">
        <f t="shared" ca="1" si="273"/>
        <v>#REF!</v>
      </c>
      <c r="DO105" s="76" t="e">
        <f t="shared" ca="1" si="274"/>
        <v>#REF!</v>
      </c>
      <c r="DP105" s="76" t="e">
        <f t="shared" ca="1" si="275"/>
        <v>#REF!</v>
      </c>
      <c r="DQ105" s="76" t="e">
        <f t="shared" ca="1" si="276"/>
        <v>#REF!</v>
      </c>
      <c r="DR105" s="76" t="e">
        <f t="shared" ca="1" si="277"/>
        <v>#REF!</v>
      </c>
      <c r="DS105" s="76" t="e">
        <f t="shared" ca="1" si="278"/>
        <v>#REF!</v>
      </c>
      <c r="DT105" s="76" t="e">
        <f t="shared" ca="1" si="279"/>
        <v>#REF!</v>
      </c>
      <c r="DU105" s="76" t="e">
        <f t="shared" ca="1" si="280"/>
        <v>#REF!</v>
      </c>
      <c r="DV105" s="76" t="e">
        <f t="shared" ca="1" si="281"/>
        <v>#REF!</v>
      </c>
      <c r="DW105" s="76" t="e">
        <f t="shared" ca="1" si="282"/>
        <v>#REF!</v>
      </c>
      <c r="DX105" s="76" t="e">
        <f t="shared" ca="1" si="283"/>
        <v>#REF!</v>
      </c>
      <c r="DY105" s="76" t="e">
        <f t="shared" ca="1" si="284"/>
        <v>#REF!</v>
      </c>
      <c r="DZ105" s="76" t="e">
        <f t="shared" ca="1" si="285"/>
        <v>#REF!</v>
      </c>
      <c r="EA105" s="76" t="e">
        <f t="shared" ca="1" si="286"/>
        <v>#REF!</v>
      </c>
      <c r="EB105" s="76" t="e">
        <f t="shared" ca="1" si="287"/>
        <v>#REF!</v>
      </c>
      <c r="EC105" s="76" t="e">
        <f t="shared" ca="1" si="296"/>
        <v>#REF!</v>
      </c>
      <c r="ED105" s="76" t="e">
        <f t="shared" ca="1" si="288"/>
        <v>#REF!</v>
      </c>
      <c r="EE105" s="76" t="e">
        <f t="shared" ca="1" si="289"/>
        <v>#REF!</v>
      </c>
      <c r="EF105" s="76" t="e">
        <f t="shared" ca="1" si="290"/>
        <v>#REF!</v>
      </c>
      <c r="EG105" s="76" t="e">
        <f t="shared" ca="1" si="291"/>
        <v>#REF!</v>
      </c>
      <c r="EH105" s="76" t="e">
        <f t="shared" ca="1" si="292"/>
        <v>#REF!</v>
      </c>
      <c r="EI105" s="76" t="e">
        <f t="shared" ca="1" si="293"/>
        <v>#REF!</v>
      </c>
      <c r="EJ105" s="76" t="e">
        <f t="shared" ca="1" si="294"/>
        <v>#REF!</v>
      </c>
      <c r="EK105" s="76" t="e">
        <f t="shared" ca="1" si="295"/>
        <v>#REF!</v>
      </c>
    </row>
    <row r="106" spans="1:141" hidden="1" x14ac:dyDescent="0.25">
      <c r="A106" s="46" t="str">
        <f>Графики!A20</f>
        <v>Б09.02.03 Прогр-е в КС(2014)9 кл., очная</v>
      </c>
      <c r="B106" s="46" t="s">
        <v>319</v>
      </c>
      <c r="C106" s="46" t="s">
        <v>212</v>
      </c>
      <c r="D106" s="64" t="e">
        <f t="shared" ca="1" si="239"/>
        <v>#REF!</v>
      </c>
      <c r="E106" s="46">
        <v>3</v>
      </c>
      <c r="F106" s="72" t="s">
        <v>218</v>
      </c>
      <c r="G106" s="65" t="e">
        <f t="shared" ca="1" si="324"/>
        <v>#REF!</v>
      </c>
      <c r="H106" s="65" t="e">
        <f t="shared" ca="1" si="324"/>
        <v>#REF!</v>
      </c>
      <c r="I106" s="65" t="e">
        <f t="shared" ca="1" si="324"/>
        <v>#REF!</v>
      </c>
      <c r="J106" s="65" t="e">
        <f t="shared" ca="1" si="324"/>
        <v>#REF!</v>
      </c>
      <c r="K106" s="65" t="e">
        <f t="shared" ca="1" si="324"/>
        <v>#REF!</v>
      </c>
      <c r="L106" s="65" t="e">
        <f t="shared" ca="1" si="324"/>
        <v>#REF!</v>
      </c>
      <c r="M106" s="65" t="e">
        <f t="shared" ca="1" si="324"/>
        <v>#REF!</v>
      </c>
      <c r="N106" s="65" t="e">
        <f t="shared" ca="1" si="324"/>
        <v>#REF!</v>
      </c>
      <c r="O106" s="65" t="e">
        <f t="shared" ca="1" si="324"/>
        <v>#REF!</v>
      </c>
      <c r="P106" s="65" t="e">
        <f t="shared" ca="1" si="324"/>
        <v>#REF!</v>
      </c>
      <c r="Q106" s="65" t="e">
        <f t="shared" ca="1" si="324"/>
        <v>#REF!</v>
      </c>
      <c r="R106" s="65" t="e">
        <f t="shared" ca="1" si="324"/>
        <v>#REF!</v>
      </c>
      <c r="S106" s="65" t="e">
        <f t="shared" ca="1" si="324"/>
        <v>#REF!</v>
      </c>
      <c r="T106" s="65" t="e">
        <f t="shared" ca="1" si="324"/>
        <v>#REF!</v>
      </c>
      <c r="U106" s="65" t="e">
        <f t="shared" ca="1" si="324"/>
        <v>#REF!</v>
      </c>
      <c r="V106" s="65" t="e">
        <f t="shared" ca="1" si="324"/>
        <v>#REF!</v>
      </c>
      <c r="W106" s="65" t="e">
        <f t="shared" ca="1" si="322"/>
        <v>#REF!</v>
      </c>
      <c r="X106" s="65" t="e">
        <f t="shared" ca="1" si="322"/>
        <v>#REF!</v>
      </c>
      <c r="Y106" s="65" t="e">
        <f t="shared" ca="1" si="322"/>
        <v>#REF!</v>
      </c>
      <c r="Z106" s="65" t="e">
        <f t="shared" ca="1" si="322"/>
        <v>#REF!</v>
      </c>
      <c r="AA106" s="65" t="e">
        <f t="shared" ca="1" si="322"/>
        <v>#REF!</v>
      </c>
      <c r="AB106" s="65" t="e">
        <f t="shared" ca="1" si="322"/>
        <v>#REF!</v>
      </c>
      <c r="AC106" s="65" t="e">
        <f t="shared" ca="1" si="322"/>
        <v>#REF!</v>
      </c>
      <c r="AD106" s="65" t="e">
        <f t="shared" ca="1" si="322"/>
        <v>#REF!</v>
      </c>
      <c r="AE106" s="65" t="e">
        <f t="shared" ca="1" si="322"/>
        <v>#REF!</v>
      </c>
      <c r="AF106" s="65" t="e">
        <f t="shared" ca="1" si="322"/>
        <v>#REF!</v>
      </c>
      <c r="AG106" s="65" t="e">
        <f t="shared" ca="1" si="322"/>
        <v>#REF!</v>
      </c>
      <c r="AH106" s="65" t="e">
        <f t="shared" ca="1" si="322"/>
        <v>#REF!</v>
      </c>
      <c r="AI106" s="65" t="e">
        <f t="shared" ca="1" si="322"/>
        <v>#REF!</v>
      </c>
      <c r="AJ106" s="65" t="e">
        <f t="shared" ca="1" si="322"/>
        <v>#REF!</v>
      </c>
      <c r="AK106" s="65" t="e">
        <f t="shared" ca="1" si="322"/>
        <v>#REF!</v>
      </c>
      <c r="AL106" s="65" t="e">
        <f t="shared" ca="1" si="323"/>
        <v>#REF!</v>
      </c>
      <c r="AM106" s="65" t="e">
        <f t="shared" ca="1" si="323"/>
        <v>#REF!</v>
      </c>
      <c r="AN106" s="65" t="e">
        <f t="shared" ca="1" si="323"/>
        <v>#REF!</v>
      </c>
      <c r="AO106" s="65" t="e">
        <f t="shared" ca="1" si="323"/>
        <v>#REF!</v>
      </c>
      <c r="AP106" s="65" t="e">
        <f t="shared" ca="1" si="323"/>
        <v>#REF!</v>
      </c>
      <c r="AQ106" s="65" t="e">
        <f t="shared" ca="1" si="323"/>
        <v>#REF!</v>
      </c>
      <c r="AR106" s="65" t="e">
        <f t="shared" ca="1" si="323"/>
        <v>#REF!</v>
      </c>
      <c r="AS106" s="65" t="e">
        <f t="shared" ca="1" si="323"/>
        <v>#REF!</v>
      </c>
      <c r="AT106" s="65" t="e">
        <f t="shared" ca="1" si="323"/>
        <v>#REF!</v>
      </c>
      <c r="AU106" s="65" t="e">
        <f t="shared" ca="1" si="323"/>
        <v>#REF!</v>
      </c>
      <c r="AV106" s="65" t="e">
        <f t="shared" ca="1" si="323"/>
        <v>#REF!</v>
      </c>
      <c r="AW106" s="65" t="e">
        <f t="shared" ca="1" si="323"/>
        <v>#REF!</v>
      </c>
      <c r="AX106" s="65" t="e">
        <f t="shared" ca="1" si="323"/>
        <v>#REF!</v>
      </c>
      <c r="AY106" s="65" t="e">
        <f t="shared" ca="1" si="323"/>
        <v>#REF!</v>
      </c>
      <c r="AZ106" s="65" t="e">
        <f t="shared" ca="1" si="323"/>
        <v>#REF!</v>
      </c>
      <c r="BA106" s="65" t="e">
        <f t="shared" ca="1" si="323"/>
        <v>#REF!</v>
      </c>
      <c r="BB106" s="65" t="e">
        <f t="shared" ca="1" si="321"/>
        <v>#REF!</v>
      </c>
      <c r="BC106" s="65" t="e">
        <f t="shared" ca="1" si="321"/>
        <v>#REF!</v>
      </c>
      <c r="BD106" s="65" t="e">
        <f t="shared" ca="1" si="321"/>
        <v>#REF!</v>
      </c>
      <c r="BE106" s="65" t="e">
        <f t="shared" ca="1" si="321"/>
        <v>#REF!</v>
      </c>
      <c r="BF106" s="65" t="e">
        <f t="shared" ca="1" si="321"/>
        <v>#REF!</v>
      </c>
      <c r="BG106" s="65" t="e">
        <f t="shared" ca="1" si="321"/>
        <v>#REF!</v>
      </c>
      <c r="BH106" s="65" t="e">
        <f t="shared" ca="1" si="321"/>
        <v>#REF!</v>
      </c>
      <c r="BI106" s="65" t="e">
        <f t="shared" ca="1" si="321"/>
        <v>#REF!</v>
      </c>
      <c r="BJ106" s="65" t="e">
        <f t="shared" ca="1" si="321"/>
        <v>#REF!</v>
      </c>
      <c r="BK106" s="65" t="e">
        <f t="shared" ca="1" si="321"/>
        <v>#REF!</v>
      </c>
      <c r="BL106" s="65" t="e">
        <f t="shared" ca="1" si="321"/>
        <v>#REF!</v>
      </c>
      <c r="BM106" s="65" t="e">
        <f t="shared" ca="1" si="321"/>
        <v>#REF!</v>
      </c>
      <c r="BN106" s="65" t="e">
        <f t="shared" ca="1" si="321"/>
        <v>#REF!</v>
      </c>
      <c r="BO106" s="65" t="e">
        <f t="shared" ca="1" si="321"/>
        <v>#REF!</v>
      </c>
      <c r="BP106" s="89">
        <v>20</v>
      </c>
      <c r="BQ106" s="46">
        <f t="shared" ca="1" si="301"/>
        <v>0</v>
      </c>
      <c r="BR106" s="54">
        <f t="shared" ca="1" si="302"/>
        <v>0</v>
      </c>
      <c r="BS106" s="54">
        <f t="shared" ca="1" si="303"/>
        <v>0</v>
      </c>
      <c r="BT106" s="54">
        <f t="shared" ca="1" si="304"/>
        <v>0</v>
      </c>
      <c r="BU106" s="54">
        <f t="shared" ca="1" si="305"/>
        <v>0</v>
      </c>
      <c r="BV106" s="54">
        <f t="shared" ca="1" si="306"/>
        <v>0</v>
      </c>
      <c r="BW106" s="92">
        <f t="shared" ca="1" si="307"/>
        <v>0</v>
      </c>
      <c r="BX106" s="91">
        <f t="shared" ca="1" si="308"/>
        <v>0</v>
      </c>
      <c r="BY106" s="54">
        <f t="shared" ca="1" si="309"/>
        <v>0</v>
      </c>
      <c r="BZ106" s="54">
        <f t="shared" ca="1" si="310"/>
        <v>0</v>
      </c>
      <c r="CA106" s="54">
        <f t="shared" ca="1" si="311"/>
        <v>0</v>
      </c>
      <c r="CB106" s="54">
        <f t="shared" ca="1" si="312"/>
        <v>0</v>
      </c>
      <c r="CC106" s="54">
        <f t="shared" ca="1" si="313"/>
        <v>0</v>
      </c>
      <c r="CD106" s="93">
        <f t="shared" ca="1" si="314"/>
        <v>0</v>
      </c>
      <c r="CE106" s="91" t="e">
        <f t="shared" ca="1" si="315"/>
        <v>#REF!</v>
      </c>
      <c r="CF106" s="46" t="e">
        <f t="shared" ca="1" si="316"/>
        <v>#REF!</v>
      </c>
      <c r="CG106" s="46" t="e">
        <f t="shared" ca="1" si="240"/>
        <v>#REF!</v>
      </c>
      <c r="CH106" s="46" t="e">
        <f t="shared" ca="1" si="317"/>
        <v>#REF!</v>
      </c>
      <c r="CI106" s="46" t="e">
        <f t="shared" ca="1" si="318"/>
        <v>#REF!</v>
      </c>
      <c r="CJ106" s="46" t="e">
        <f t="shared" ca="1" si="319"/>
        <v>#REF!</v>
      </c>
      <c r="CK106" s="46" t="e">
        <f t="shared" ca="1" si="320"/>
        <v>#REF!</v>
      </c>
      <c r="CL106" s="88" t="e">
        <f t="shared" ca="1" si="245"/>
        <v>#REF!</v>
      </c>
      <c r="CM106" s="76" t="e">
        <f t="shared" ca="1" si="246"/>
        <v>#REF!</v>
      </c>
      <c r="CN106" s="76" t="e">
        <f t="shared" ca="1" si="247"/>
        <v>#REF!</v>
      </c>
      <c r="CO106" s="76" t="e">
        <f t="shared" ca="1" si="248"/>
        <v>#REF!</v>
      </c>
      <c r="CP106" s="76" t="e">
        <f t="shared" ca="1" si="249"/>
        <v>#REF!</v>
      </c>
      <c r="CQ106" s="76" t="e">
        <f t="shared" ca="1" si="250"/>
        <v>#REF!</v>
      </c>
      <c r="CR106" s="76" t="e">
        <f t="shared" ca="1" si="251"/>
        <v>#REF!</v>
      </c>
      <c r="CS106" s="76" t="e">
        <f t="shared" ca="1" si="252"/>
        <v>#REF!</v>
      </c>
      <c r="CT106" s="76" t="e">
        <f t="shared" ca="1" si="253"/>
        <v>#REF!</v>
      </c>
      <c r="CU106" s="76" t="e">
        <f t="shared" ca="1" si="254"/>
        <v>#REF!</v>
      </c>
      <c r="CV106" s="76" t="e">
        <f t="shared" ca="1" si="255"/>
        <v>#REF!</v>
      </c>
      <c r="CW106" s="76" t="e">
        <f t="shared" ca="1" si="256"/>
        <v>#REF!</v>
      </c>
      <c r="CX106" s="76" t="e">
        <f t="shared" ca="1" si="257"/>
        <v>#REF!</v>
      </c>
      <c r="CY106" s="76" t="e">
        <f t="shared" ca="1" si="258"/>
        <v>#REF!</v>
      </c>
      <c r="CZ106" s="76" t="e">
        <f t="shared" ca="1" si="259"/>
        <v>#REF!</v>
      </c>
      <c r="DA106" s="76" t="e">
        <f t="shared" ca="1" si="260"/>
        <v>#REF!</v>
      </c>
      <c r="DB106" s="76" t="e">
        <f t="shared" ca="1" si="261"/>
        <v>#REF!</v>
      </c>
      <c r="DC106" s="76" t="e">
        <f t="shared" ca="1" si="262"/>
        <v>#REF!</v>
      </c>
      <c r="DD106" s="76" t="e">
        <f t="shared" ca="1" si="263"/>
        <v>#REF!</v>
      </c>
      <c r="DE106" s="76" t="e">
        <f t="shared" ca="1" si="264"/>
        <v>#REF!</v>
      </c>
      <c r="DF106" s="76" t="e">
        <f t="shared" ca="1" si="265"/>
        <v>#REF!</v>
      </c>
      <c r="DG106" s="76" t="e">
        <f t="shared" ca="1" si="266"/>
        <v>#REF!</v>
      </c>
      <c r="DH106" s="76" t="e">
        <f t="shared" ca="1" si="267"/>
        <v>#REF!</v>
      </c>
      <c r="DI106" s="76" t="e">
        <f t="shared" ca="1" si="268"/>
        <v>#REF!</v>
      </c>
      <c r="DJ106" s="76" t="e">
        <f t="shared" ca="1" si="269"/>
        <v>#REF!</v>
      </c>
      <c r="DK106" s="76" t="e">
        <f t="shared" ca="1" si="270"/>
        <v>#REF!</v>
      </c>
      <c r="DL106" s="76" t="e">
        <f t="shared" ca="1" si="271"/>
        <v>#REF!</v>
      </c>
      <c r="DM106" s="76" t="e">
        <f t="shared" ca="1" si="272"/>
        <v>#REF!</v>
      </c>
      <c r="DN106" s="76" t="e">
        <f t="shared" ca="1" si="273"/>
        <v>#REF!</v>
      </c>
      <c r="DO106" s="76" t="e">
        <f t="shared" ca="1" si="274"/>
        <v>#REF!</v>
      </c>
      <c r="DP106" s="76" t="e">
        <f t="shared" ca="1" si="275"/>
        <v>#REF!</v>
      </c>
      <c r="DQ106" s="76" t="e">
        <f t="shared" ca="1" si="276"/>
        <v>#REF!</v>
      </c>
      <c r="DR106" s="76" t="e">
        <f t="shared" ca="1" si="277"/>
        <v>#REF!</v>
      </c>
      <c r="DS106" s="76" t="e">
        <f t="shared" ca="1" si="278"/>
        <v>#REF!</v>
      </c>
      <c r="DT106" s="76" t="e">
        <f t="shared" ca="1" si="279"/>
        <v>#REF!</v>
      </c>
      <c r="DU106" s="76" t="e">
        <f t="shared" ca="1" si="280"/>
        <v>#REF!</v>
      </c>
      <c r="DV106" s="76" t="e">
        <f t="shared" ca="1" si="281"/>
        <v>#REF!</v>
      </c>
      <c r="DW106" s="76" t="e">
        <f t="shared" ca="1" si="282"/>
        <v>#REF!</v>
      </c>
      <c r="DX106" s="76" t="e">
        <f t="shared" ca="1" si="283"/>
        <v>#REF!</v>
      </c>
      <c r="DY106" s="76" t="e">
        <f t="shared" ca="1" si="284"/>
        <v>#REF!</v>
      </c>
      <c r="DZ106" s="76" t="e">
        <f t="shared" ca="1" si="285"/>
        <v>#REF!</v>
      </c>
      <c r="EA106" s="76" t="e">
        <f t="shared" ca="1" si="286"/>
        <v>#REF!</v>
      </c>
      <c r="EB106" s="76" t="e">
        <f t="shared" ca="1" si="287"/>
        <v>#REF!</v>
      </c>
      <c r="EC106" s="76" t="e">
        <f t="shared" ca="1" si="296"/>
        <v>#REF!</v>
      </c>
      <c r="ED106" s="76" t="e">
        <f t="shared" ca="1" si="288"/>
        <v>#REF!</v>
      </c>
      <c r="EE106" s="76" t="e">
        <f t="shared" ca="1" si="289"/>
        <v>#REF!</v>
      </c>
      <c r="EF106" s="76" t="e">
        <f t="shared" ca="1" si="290"/>
        <v>#REF!</v>
      </c>
      <c r="EG106" s="76" t="e">
        <f t="shared" ca="1" si="291"/>
        <v>#REF!</v>
      </c>
      <c r="EH106" s="76" t="e">
        <f t="shared" ca="1" si="292"/>
        <v>#REF!</v>
      </c>
      <c r="EI106" s="76" t="e">
        <f t="shared" ca="1" si="293"/>
        <v>#REF!</v>
      </c>
      <c r="EJ106" s="76" t="e">
        <f t="shared" ca="1" si="294"/>
        <v>#REF!</v>
      </c>
      <c r="EK106" s="76" t="e">
        <f t="shared" ca="1" si="295"/>
        <v>#REF!</v>
      </c>
    </row>
    <row r="107" spans="1:141" hidden="1" x14ac:dyDescent="0.25">
      <c r="A107" s="46" t="str">
        <f>Графики!A22</f>
        <v>Б10.02.03 Инф.безопасность АС(2014)9 кл., очная</v>
      </c>
      <c r="B107" s="46" t="s">
        <v>319</v>
      </c>
      <c r="C107" s="46" t="s">
        <v>212</v>
      </c>
      <c r="D107" s="64" t="e">
        <f t="shared" ca="1" si="239"/>
        <v>#REF!</v>
      </c>
      <c r="E107" s="46">
        <v>3</v>
      </c>
      <c r="F107" s="72" t="s">
        <v>226</v>
      </c>
      <c r="G107" s="65" t="e">
        <f t="shared" ca="1" si="324"/>
        <v>#REF!</v>
      </c>
      <c r="H107" s="65" t="e">
        <f t="shared" ca="1" si="324"/>
        <v>#REF!</v>
      </c>
      <c r="I107" s="65" t="e">
        <f t="shared" ca="1" si="324"/>
        <v>#REF!</v>
      </c>
      <c r="J107" s="65" t="e">
        <f t="shared" ca="1" si="324"/>
        <v>#REF!</v>
      </c>
      <c r="K107" s="65" t="e">
        <f t="shared" ca="1" si="324"/>
        <v>#REF!</v>
      </c>
      <c r="L107" s="65" t="e">
        <f t="shared" ca="1" si="324"/>
        <v>#REF!</v>
      </c>
      <c r="M107" s="65" t="e">
        <f t="shared" ca="1" si="324"/>
        <v>#REF!</v>
      </c>
      <c r="N107" s="65" t="e">
        <f t="shared" ca="1" si="324"/>
        <v>#REF!</v>
      </c>
      <c r="O107" s="65" t="e">
        <f t="shared" ca="1" si="324"/>
        <v>#REF!</v>
      </c>
      <c r="P107" s="65" t="e">
        <f t="shared" ca="1" si="324"/>
        <v>#REF!</v>
      </c>
      <c r="Q107" s="65" t="e">
        <f t="shared" ca="1" si="324"/>
        <v>#REF!</v>
      </c>
      <c r="R107" s="65" t="e">
        <f t="shared" ca="1" si="324"/>
        <v>#REF!</v>
      </c>
      <c r="S107" s="65" t="e">
        <f t="shared" ca="1" si="324"/>
        <v>#REF!</v>
      </c>
      <c r="T107" s="65" t="e">
        <f t="shared" ca="1" si="324"/>
        <v>#REF!</v>
      </c>
      <c r="U107" s="65" t="e">
        <f t="shared" ca="1" si="324"/>
        <v>#REF!</v>
      </c>
      <c r="V107" s="65" t="e">
        <f t="shared" ca="1" si="324"/>
        <v>#REF!</v>
      </c>
      <c r="W107" s="65" t="e">
        <f t="shared" ca="1" si="322"/>
        <v>#REF!</v>
      </c>
      <c r="X107" s="65" t="e">
        <f t="shared" ca="1" si="322"/>
        <v>#REF!</v>
      </c>
      <c r="Y107" s="65" t="e">
        <f t="shared" ca="1" si="322"/>
        <v>#REF!</v>
      </c>
      <c r="Z107" s="65" t="e">
        <f t="shared" ca="1" si="322"/>
        <v>#REF!</v>
      </c>
      <c r="AA107" s="65" t="e">
        <f t="shared" ca="1" si="322"/>
        <v>#REF!</v>
      </c>
      <c r="AB107" s="65" t="e">
        <f t="shared" ca="1" si="322"/>
        <v>#REF!</v>
      </c>
      <c r="AC107" s="65" t="e">
        <f t="shared" ca="1" si="322"/>
        <v>#REF!</v>
      </c>
      <c r="AD107" s="65" t="e">
        <f t="shared" ca="1" si="322"/>
        <v>#REF!</v>
      </c>
      <c r="AE107" s="65" t="e">
        <f t="shared" ca="1" si="322"/>
        <v>#REF!</v>
      </c>
      <c r="AF107" s="65" t="e">
        <f t="shared" ca="1" si="322"/>
        <v>#REF!</v>
      </c>
      <c r="AG107" s="65" t="e">
        <f t="shared" ca="1" si="322"/>
        <v>#REF!</v>
      </c>
      <c r="AH107" s="65" t="e">
        <f t="shared" ca="1" si="322"/>
        <v>#REF!</v>
      </c>
      <c r="AI107" s="65" t="e">
        <f t="shared" ca="1" si="322"/>
        <v>#REF!</v>
      </c>
      <c r="AJ107" s="65" t="e">
        <f t="shared" ca="1" si="322"/>
        <v>#REF!</v>
      </c>
      <c r="AK107" s="65" t="e">
        <f t="shared" ca="1" si="322"/>
        <v>#REF!</v>
      </c>
      <c r="AL107" s="65" t="e">
        <f t="shared" ca="1" si="323"/>
        <v>#REF!</v>
      </c>
      <c r="AM107" s="65" t="e">
        <f t="shared" ca="1" si="323"/>
        <v>#REF!</v>
      </c>
      <c r="AN107" s="65" t="e">
        <f t="shared" ca="1" si="323"/>
        <v>#REF!</v>
      </c>
      <c r="AO107" s="65" t="e">
        <f t="shared" ca="1" si="323"/>
        <v>#REF!</v>
      </c>
      <c r="AP107" s="65" t="e">
        <f t="shared" ca="1" si="323"/>
        <v>#REF!</v>
      </c>
      <c r="AQ107" s="65" t="e">
        <f t="shared" ca="1" si="323"/>
        <v>#REF!</v>
      </c>
      <c r="AR107" s="65" t="e">
        <f t="shared" ca="1" si="323"/>
        <v>#REF!</v>
      </c>
      <c r="AS107" s="65" t="e">
        <f t="shared" ca="1" si="323"/>
        <v>#REF!</v>
      </c>
      <c r="AT107" s="65" t="e">
        <f t="shared" ca="1" si="323"/>
        <v>#REF!</v>
      </c>
      <c r="AU107" s="65" t="e">
        <f t="shared" ca="1" si="323"/>
        <v>#REF!</v>
      </c>
      <c r="AV107" s="65" t="e">
        <f t="shared" ca="1" si="323"/>
        <v>#REF!</v>
      </c>
      <c r="AW107" s="65" t="e">
        <f t="shared" ca="1" si="323"/>
        <v>#REF!</v>
      </c>
      <c r="AX107" s="65" t="e">
        <f t="shared" ca="1" si="323"/>
        <v>#REF!</v>
      </c>
      <c r="AY107" s="65" t="e">
        <f t="shared" ca="1" si="323"/>
        <v>#REF!</v>
      </c>
      <c r="AZ107" s="65" t="e">
        <f t="shared" ca="1" si="323"/>
        <v>#REF!</v>
      </c>
      <c r="BA107" s="65" t="e">
        <f t="shared" ca="1" si="323"/>
        <v>#REF!</v>
      </c>
      <c r="BB107" s="65" t="e">
        <f t="shared" ca="1" si="321"/>
        <v>#REF!</v>
      </c>
      <c r="BC107" s="65" t="e">
        <f t="shared" ca="1" si="321"/>
        <v>#REF!</v>
      </c>
      <c r="BD107" s="65" t="e">
        <f t="shared" ca="1" si="321"/>
        <v>#REF!</v>
      </c>
      <c r="BE107" s="65" t="e">
        <f t="shared" ca="1" si="321"/>
        <v>#REF!</v>
      </c>
      <c r="BF107" s="65" t="e">
        <f t="shared" ca="1" si="321"/>
        <v>#REF!</v>
      </c>
      <c r="BG107" s="65" t="e">
        <f t="shared" ca="1" si="321"/>
        <v>#REF!</v>
      </c>
      <c r="BH107" s="65" t="e">
        <f t="shared" ca="1" si="321"/>
        <v>#REF!</v>
      </c>
      <c r="BI107" s="65" t="e">
        <f t="shared" ca="1" si="321"/>
        <v>#REF!</v>
      </c>
      <c r="BJ107" s="65" t="e">
        <f t="shared" ca="1" si="321"/>
        <v>#REF!</v>
      </c>
      <c r="BK107" s="65" t="e">
        <f t="shared" ca="1" si="321"/>
        <v>#REF!</v>
      </c>
      <c r="BL107" s="65" t="e">
        <f t="shared" ca="1" si="321"/>
        <v>#REF!</v>
      </c>
      <c r="BM107" s="65" t="e">
        <f t="shared" ca="1" si="321"/>
        <v>#REF!</v>
      </c>
      <c r="BN107" s="65" t="e">
        <f t="shared" ca="1" si="321"/>
        <v>#REF!</v>
      </c>
      <c r="BO107" s="65" t="e">
        <f t="shared" ca="1" si="321"/>
        <v>#REF!</v>
      </c>
      <c r="BP107" s="89">
        <v>20</v>
      </c>
      <c r="BQ107" s="46">
        <f t="shared" ca="1" si="301"/>
        <v>0</v>
      </c>
      <c r="BR107" s="54">
        <f t="shared" ca="1" si="302"/>
        <v>0</v>
      </c>
      <c r="BS107" s="54">
        <f t="shared" ca="1" si="303"/>
        <v>0</v>
      </c>
      <c r="BT107" s="54">
        <f t="shared" ca="1" si="304"/>
        <v>0</v>
      </c>
      <c r="BU107" s="54">
        <f t="shared" ca="1" si="305"/>
        <v>0</v>
      </c>
      <c r="BV107" s="54">
        <f t="shared" ca="1" si="306"/>
        <v>0</v>
      </c>
      <c r="BW107" s="92">
        <f t="shared" ca="1" si="307"/>
        <v>0</v>
      </c>
      <c r="BX107" s="91">
        <f t="shared" ca="1" si="308"/>
        <v>0</v>
      </c>
      <c r="BY107" s="54">
        <f t="shared" ca="1" si="309"/>
        <v>0</v>
      </c>
      <c r="BZ107" s="54">
        <f t="shared" ca="1" si="310"/>
        <v>0</v>
      </c>
      <c r="CA107" s="54">
        <f t="shared" ca="1" si="311"/>
        <v>0</v>
      </c>
      <c r="CB107" s="54">
        <f t="shared" ca="1" si="312"/>
        <v>0</v>
      </c>
      <c r="CC107" s="54">
        <f t="shared" ca="1" si="313"/>
        <v>0</v>
      </c>
      <c r="CD107" s="93">
        <f t="shared" ca="1" si="314"/>
        <v>0</v>
      </c>
      <c r="CE107" s="91" t="e">
        <f t="shared" ca="1" si="315"/>
        <v>#REF!</v>
      </c>
      <c r="CF107" s="46" t="e">
        <f t="shared" ca="1" si="316"/>
        <v>#REF!</v>
      </c>
      <c r="CG107" s="46" t="e">
        <f t="shared" ca="1" si="240"/>
        <v>#REF!</v>
      </c>
      <c r="CH107" s="46" t="e">
        <f t="shared" ca="1" si="317"/>
        <v>#REF!</v>
      </c>
      <c r="CI107" s="46" t="e">
        <f t="shared" ca="1" si="318"/>
        <v>#REF!</v>
      </c>
      <c r="CJ107" s="46" t="e">
        <f t="shared" ca="1" si="319"/>
        <v>#REF!</v>
      </c>
      <c r="CK107" s="46" t="e">
        <f t="shared" ca="1" si="320"/>
        <v>#REF!</v>
      </c>
      <c r="CL107" s="88" t="e">
        <f t="shared" ca="1" si="245"/>
        <v>#REF!</v>
      </c>
      <c r="CM107" s="76" t="e">
        <f t="shared" ca="1" si="246"/>
        <v>#REF!</v>
      </c>
      <c r="CN107" s="76" t="e">
        <f t="shared" ca="1" si="247"/>
        <v>#REF!</v>
      </c>
      <c r="CO107" s="76" t="e">
        <f t="shared" ca="1" si="248"/>
        <v>#REF!</v>
      </c>
      <c r="CP107" s="76" t="e">
        <f t="shared" ca="1" si="249"/>
        <v>#REF!</v>
      </c>
      <c r="CQ107" s="76" t="e">
        <f t="shared" ca="1" si="250"/>
        <v>#REF!</v>
      </c>
      <c r="CR107" s="76" t="e">
        <f t="shared" ca="1" si="251"/>
        <v>#REF!</v>
      </c>
      <c r="CS107" s="76" t="e">
        <f t="shared" ca="1" si="252"/>
        <v>#REF!</v>
      </c>
      <c r="CT107" s="76" t="e">
        <f t="shared" ca="1" si="253"/>
        <v>#REF!</v>
      </c>
      <c r="CU107" s="76" t="e">
        <f t="shared" ca="1" si="254"/>
        <v>#REF!</v>
      </c>
      <c r="CV107" s="76" t="e">
        <f t="shared" ca="1" si="255"/>
        <v>#REF!</v>
      </c>
      <c r="CW107" s="76" t="e">
        <f t="shared" ca="1" si="256"/>
        <v>#REF!</v>
      </c>
      <c r="CX107" s="76" t="e">
        <f t="shared" ca="1" si="257"/>
        <v>#REF!</v>
      </c>
      <c r="CY107" s="76" t="e">
        <f t="shared" ca="1" si="258"/>
        <v>#REF!</v>
      </c>
      <c r="CZ107" s="76" t="e">
        <f t="shared" ca="1" si="259"/>
        <v>#REF!</v>
      </c>
      <c r="DA107" s="76" t="e">
        <f t="shared" ca="1" si="260"/>
        <v>#REF!</v>
      </c>
      <c r="DB107" s="76" t="e">
        <f t="shared" ca="1" si="261"/>
        <v>#REF!</v>
      </c>
      <c r="DC107" s="76" t="e">
        <f t="shared" ca="1" si="262"/>
        <v>#REF!</v>
      </c>
      <c r="DD107" s="76" t="e">
        <f t="shared" ca="1" si="263"/>
        <v>#REF!</v>
      </c>
      <c r="DE107" s="76" t="e">
        <f t="shared" ca="1" si="264"/>
        <v>#REF!</v>
      </c>
      <c r="DF107" s="76" t="e">
        <f t="shared" ca="1" si="265"/>
        <v>#REF!</v>
      </c>
      <c r="DG107" s="76" t="e">
        <f t="shared" ca="1" si="266"/>
        <v>#REF!</v>
      </c>
      <c r="DH107" s="76" t="e">
        <f t="shared" ca="1" si="267"/>
        <v>#REF!</v>
      </c>
      <c r="DI107" s="76" t="e">
        <f t="shared" ca="1" si="268"/>
        <v>#REF!</v>
      </c>
      <c r="DJ107" s="76" t="e">
        <f t="shared" ca="1" si="269"/>
        <v>#REF!</v>
      </c>
      <c r="DK107" s="76" t="e">
        <f t="shared" ca="1" si="270"/>
        <v>#REF!</v>
      </c>
      <c r="DL107" s="76" t="e">
        <f t="shared" ca="1" si="271"/>
        <v>#REF!</v>
      </c>
      <c r="DM107" s="76" t="e">
        <f t="shared" ca="1" si="272"/>
        <v>#REF!</v>
      </c>
      <c r="DN107" s="76" t="e">
        <f t="shared" ca="1" si="273"/>
        <v>#REF!</v>
      </c>
      <c r="DO107" s="76" t="e">
        <f t="shared" ca="1" si="274"/>
        <v>#REF!</v>
      </c>
      <c r="DP107" s="76" t="e">
        <f t="shared" ca="1" si="275"/>
        <v>#REF!</v>
      </c>
      <c r="DQ107" s="76" t="e">
        <f t="shared" ca="1" si="276"/>
        <v>#REF!</v>
      </c>
      <c r="DR107" s="76" t="e">
        <f t="shared" ca="1" si="277"/>
        <v>#REF!</v>
      </c>
      <c r="DS107" s="76" t="e">
        <f t="shared" ca="1" si="278"/>
        <v>#REF!</v>
      </c>
      <c r="DT107" s="76" t="e">
        <f t="shared" ca="1" si="279"/>
        <v>#REF!</v>
      </c>
      <c r="DU107" s="76" t="e">
        <f t="shared" ca="1" si="280"/>
        <v>#REF!</v>
      </c>
      <c r="DV107" s="76" t="e">
        <f t="shared" ca="1" si="281"/>
        <v>#REF!</v>
      </c>
      <c r="DW107" s="76" t="e">
        <f t="shared" ca="1" si="282"/>
        <v>#REF!</v>
      </c>
      <c r="DX107" s="76" t="e">
        <f t="shared" ca="1" si="283"/>
        <v>#REF!</v>
      </c>
      <c r="DY107" s="76" t="e">
        <f t="shared" ca="1" si="284"/>
        <v>#REF!</v>
      </c>
      <c r="DZ107" s="76" t="e">
        <f t="shared" ca="1" si="285"/>
        <v>#REF!</v>
      </c>
      <c r="EA107" s="76" t="e">
        <f t="shared" ca="1" si="286"/>
        <v>#REF!</v>
      </c>
      <c r="EB107" s="76" t="e">
        <f t="shared" ca="1" si="287"/>
        <v>#REF!</v>
      </c>
      <c r="EC107" s="76" t="e">
        <f t="shared" ca="1" si="296"/>
        <v>#REF!</v>
      </c>
      <c r="ED107" s="76" t="e">
        <f t="shared" ca="1" si="288"/>
        <v>#REF!</v>
      </c>
      <c r="EE107" s="76" t="e">
        <f t="shared" ca="1" si="289"/>
        <v>#REF!</v>
      </c>
      <c r="EF107" s="76" t="e">
        <f t="shared" ca="1" si="290"/>
        <v>#REF!</v>
      </c>
      <c r="EG107" s="76" t="e">
        <f t="shared" ca="1" si="291"/>
        <v>#REF!</v>
      </c>
      <c r="EH107" s="76" t="e">
        <f t="shared" ca="1" si="292"/>
        <v>#REF!</v>
      </c>
      <c r="EI107" s="76" t="e">
        <f t="shared" ca="1" si="293"/>
        <v>#REF!</v>
      </c>
      <c r="EJ107" s="76" t="e">
        <f t="shared" ca="1" si="294"/>
        <v>#REF!</v>
      </c>
      <c r="EK107" s="76" t="e">
        <f t="shared" ca="1" si="295"/>
        <v>#REF!</v>
      </c>
    </row>
    <row r="108" spans="1:141" hidden="1" x14ac:dyDescent="0.25">
      <c r="A108" s="46" t="str">
        <f>Графики!A30</f>
        <v>Б38.02.01 Экономика и бухучет(2014)9 кл., очная</v>
      </c>
      <c r="B108" s="46" t="s">
        <v>319</v>
      </c>
      <c r="C108" s="46" t="s">
        <v>212</v>
      </c>
      <c r="D108" s="64" t="e">
        <f t="shared" ca="1" si="239"/>
        <v>#REF!</v>
      </c>
      <c r="E108" s="46">
        <v>3</v>
      </c>
      <c r="F108" s="72" t="s">
        <v>272</v>
      </c>
      <c r="G108" s="65" t="e">
        <f t="shared" ca="1" si="324"/>
        <v>#REF!</v>
      </c>
      <c r="H108" s="65" t="e">
        <f t="shared" ca="1" si="324"/>
        <v>#REF!</v>
      </c>
      <c r="I108" s="65" t="e">
        <f t="shared" ca="1" si="324"/>
        <v>#REF!</v>
      </c>
      <c r="J108" s="65" t="e">
        <f t="shared" ca="1" si="324"/>
        <v>#REF!</v>
      </c>
      <c r="K108" s="65" t="e">
        <f t="shared" ca="1" si="324"/>
        <v>#REF!</v>
      </c>
      <c r="L108" s="65" t="e">
        <f t="shared" ca="1" si="324"/>
        <v>#REF!</v>
      </c>
      <c r="M108" s="65" t="e">
        <f t="shared" ca="1" si="324"/>
        <v>#REF!</v>
      </c>
      <c r="N108" s="65" t="e">
        <f t="shared" ca="1" si="324"/>
        <v>#REF!</v>
      </c>
      <c r="O108" s="65" t="e">
        <f t="shared" ca="1" si="324"/>
        <v>#REF!</v>
      </c>
      <c r="P108" s="65" t="e">
        <f t="shared" ca="1" si="324"/>
        <v>#REF!</v>
      </c>
      <c r="Q108" s="65" t="e">
        <f t="shared" ca="1" si="324"/>
        <v>#REF!</v>
      </c>
      <c r="R108" s="65" t="e">
        <f t="shared" ca="1" si="324"/>
        <v>#REF!</v>
      </c>
      <c r="S108" s="65" t="e">
        <f t="shared" ca="1" si="324"/>
        <v>#REF!</v>
      </c>
      <c r="T108" s="65" t="e">
        <f t="shared" ca="1" si="324"/>
        <v>#REF!</v>
      </c>
      <c r="U108" s="65" t="e">
        <f t="shared" ca="1" si="324"/>
        <v>#REF!</v>
      </c>
      <c r="V108" s="65" t="e">
        <f t="shared" ca="1" si="324"/>
        <v>#REF!</v>
      </c>
      <c r="W108" s="65" t="e">
        <f t="shared" ca="1" si="322"/>
        <v>#REF!</v>
      </c>
      <c r="X108" s="65" t="e">
        <f t="shared" ca="1" si="322"/>
        <v>#REF!</v>
      </c>
      <c r="Y108" s="65" t="e">
        <f t="shared" ca="1" si="322"/>
        <v>#REF!</v>
      </c>
      <c r="Z108" s="65" t="e">
        <f t="shared" ca="1" si="322"/>
        <v>#REF!</v>
      </c>
      <c r="AA108" s="65" t="e">
        <f t="shared" ca="1" si="322"/>
        <v>#REF!</v>
      </c>
      <c r="AB108" s="65" t="e">
        <f t="shared" ca="1" si="322"/>
        <v>#REF!</v>
      </c>
      <c r="AC108" s="65" t="e">
        <f t="shared" ca="1" si="322"/>
        <v>#REF!</v>
      </c>
      <c r="AD108" s="65" t="e">
        <f t="shared" ca="1" si="322"/>
        <v>#REF!</v>
      </c>
      <c r="AE108" s="65" t="e">
        <f t="shared" ca="1" si="322"/>
        <v>#REF!</v>
      </c>
      <c r="AF108" s="65" t="e">
        <f t="shared" ca="1" si="322"/>
        <v>#REF!</v>
      </c>
      <c r="AG108" s="65" t="e">
        <f t="shared" ca="1" si="322"/>
        <v>#REF!</v>
      </c>
      <c r="AH108" s="65" t="e">
        <f t="shared" ca="1" si="322"/>
        <v>#REF!</v>
      </c>
      <c r="AI108" s="65" t="e">
        <f t="shared" ca="1" si="322"/>
        <v>#REF!</v>
      </c>
      <c r="AJ108" s="65" t="e">
        <f t="shared" ca="1" si="322"/>
        <v>#REF!</v>
      </c>
      <c r="AK108" s="65" t="e">
        <f t="shared" ca="1" si="322"/>
        <v>#REF!</v>
      </c>
      <c r="AL108" s="65" t="e">
        <f t="shared" ca="1" si="323"/>
        <v>#REF!</v>
      </c>
      <c r="AM108" s="65" t="e">
        <f t="shared" ca="1" si="323"/>
        <v>#REF!</v>
      </c>
      <c r="AN108" s="65" t="e">
        <f t="shared" ca="1" si="323"/>
        <v>#REF!</v>
      </c>
      <c r="AO108" s="65" t="e">
        <f t="shared" ca="1" si="323"/>
        <v>#REF!</v>
      </c>
      <c r="AP108" s="65" t="e">
        <f t="shared" ca="1" si="323"/>
        <v>#REF!</v>
      </c>
      <c r="AQ108" s="65" t="e">
        <f t="shared" ca="1" si="323"/>
        <v>#REF!</v>
      </c>
      <c r="AR108" s="65" t="e">
        <f t="shared" ca="1" si="323"/>
        <v>#REF!</v>
      </c>
      <c r="AS108" s="65" t="e">
        <f t="shared" ca="1" si="323"/>
        <v>#REF!</v>
      </c>
      <c r="AT108" s="65" t="e">
        <f t="shared" ca="1" si="323"/>
        <v>#REF!</v>
      </c>
      <c r="AU108" s="65" t="e">
        <f t="shared" ca="1" si="323"/>
        <v>#REF!</v>
      </c>
      <c r="AV108" s="65" t="e">
        <f t="shared" ca="1" si="323"/>
        <v>#REF!</v>
      </c>
      <c r="AW108" s="65" t="e">
        <f t="shared" ca="1" si="323"/>
        <v>#REF!</v>
      </c>
      <c r="AX108" s="65" t="e">
        <f t="shared" ca="1" si="323"/>
        <v>#REF!</v>
      </c>
      <c r="AY108" s="65" t="e">
        <f t="shared" ca="1" si="323"/>
        <v>#REF!</v>
      </c>
      <c r="AZ108" s="65" t="e">
        <f t="shared" ca="1" si="323"/>
        <v>#REF!</v>
      </c>
      <c r="BA108" s="65" t="e">
        <f t="shared" ca="1" si="323"/>
        <v>#REF!</v>
      </c>
      <c r="BB108" s="65" t="e">
        <f t="shared" ca="1" si="321"/>
        <v>#REF!</v>
      </c>
      <c r="BC108" s="65" t="e">
        <f t="shared" ca="1" si="321"/>
        <v>#REF!</v>
      </c>
      <c r="BD108" s="65" t="e">
        <f t="shared" ca="1" si="321"/>
        <v>#REF!</v>
      </c>
      <c r="BE108" s="65" t="e">
        <f t="shared" ca="1" si="321"/>
        <v>#REF!</v>
      </c>
      <c r="BF108" s="65" t="e">
        <f t="shared" ca="1" si="321"/>
        <v>#REF!</v>
      </c>
      <c r="BG108" s="65" t="e">
        <f t="shared" ca="1" si="321"/>
        <v>#REF!</v>
      </c>
      <c r="BH108" s="65" t="e">
        <f t="shared" ca="1" si="321"/>
        <v>#REF!</v>
      </c>
      <c r="BI108" s="65" t="e">
        <f t="shared" ca="1" si="321"/>
        <v>#REF!</v>
      </c>
      <c r="BJ108" s="65" t="e">
        <f t="shared" ca="1" si="321"/>
        <v>#REF!</v>
      </c>
      <c r="BK108" s="65" t="e">
        <f t="shared" ca="1" si="321"/>
        <v>#REF!</v>
      </c>
      <c r="BL108" s="65" t="e">
        <f t="shared" ca="1" si="321"/>
        <v>#REF!</v>
      </c>
      <c r="BM108" s="65" t="e">
        <f t="shared" ca="1" si="321"/>
        <v>#REF!</v>
      </c>
      <c r="BN108" s="65" t="e">
        <f t="shared" ca="1" si="321"/>
        <v>#REF!</v>
      </c>
      <c r="BO108" s="65" t="e">
        <f t="shared" ca="1" si="321"/>
        <v>#REF!</v>
      </c>
      <c r="BP108" s="89">
        <v>20</v>
      </c>
      <c r="BQ108" s="46">
        <f t="shared" ca="1" si="301"/>
        <v>0</v>
      </c>
      <c r="BR108" s="54">
        <f t="shared" ca="1" si="302"/>
        <v>0</v>
      </c>
      <c r="BS108" s="54">
        <f t="shared" ca="1" si="303"/>
        <v>0</v>
      </c>
      <c r="BT108" s="54">
        <f t="shared" ca="1" si="304"/>
        <v>0</v>
      </c>
      <c r="BU108" s="54">
        <f t="shared" ca="1" si="305"/>
        <v>0</v>
      </c>
      <c r="BV108" s="54">
        <f t="shared" ca="1" si="306"/>
        <v>0</v>
      </c>
      <c r="BW108" s="92">
        <f t="shared" ca="1" si="307"/>
        <v>0</v>
      </c>
      <c r="BX108" s="91">
        <f t="shared" ca="1" si="308"/>
        <v>0</v>
      </c>
      <c r="BY108" s="54">
        <f t="shared" ca="1" si="309"/>
        <v>0</v>
      </c>
      <c r="BZ108" s="54">
        <f t="shared" ca="1" si="310"/>
        <v>0</v>
      </c>
      <c r="CA108" s="54">
        <f t="shared" ca="1" si="311"/>
        <v>0</v>
      </c>
      <c r="CB108" s="54">
        <f t="shared" ca="1" si="312"/>
        <v>0</v>
      </c>
      <c r="CC108" s="54">
        <f t="shared" ca="1" si="313"/>
        <v>0</v>
      </c>
      <c r="CD108" s="93">
        <f t="shared" ca="1" si="314"/>
        <v>0</v>
      </c>
      <c r="CE108" s="91" t="e">
        <f t="shared" ca="1" si="315"/>
        <v>#REF!</v>
      </c>
      <c r="CF108" s="46" t="e">
        <f t="shared" ca="1" si="316"/>
        <v>#REF!</v>
      </c>
      <c r="CG108" s="46" t="e">
        <f t="shared" ca="1" si="240"/>
        <v>#REF!</v>
      </c>
      <c r="CH108" s="46" t="e">
        <f t="shared" ca="1" si="317"/>
        <v>#REF!</v>
      </c>
      <c r="CI108" s="46" t="e">
        <f t="shared" ca="1" si="318"/>
        <v>#REF!</v>
      </c>
      <c r="CJ108" s="46" t="e">
        <f t="shared" ca="1" si="319"/>
        <v>#REF!</v>
      </c>
      <c r="CK108" s="46" t="e">
        <f t="shared" ca="1" si="320"/>
        <v>#REF!</v>
      </c>
      <c r="CL108" s="88" t="e">
        <f t="shared" ca="1" si="245"/>
        <v>#REF!</v>
      </c>
      <c r="CM108" s="76" t="e">
        <f t="shared" ca="1" si="246"/>
        <v>#REF!</v>
      </c>
      <c r="CN108" s="76" t="e">
        <f t="shared" ca="1" si="247"/>
        <v>#REF!</v>
      </c>
      <c r="CO108" s="76" t="e">
        <f t="shared" ca="1" si="248"/>
        <v>#REF!</v>
      </c>
      <c r="CP108" s="76" t="e">
        <f t="shared" ca="1" si="249"/>
        <v>#REF!</v>
      </c>
      <c r="CQ108" s="76" t="e">
        <f t="shared" ca="1" si="250"/>
        <v>#REF!</v>
      </c>
      <c r="CR108" s="76" t="e">
        <f t="shared" ca="1" si="251"/>
        <v>#REF!</v>
      </c>
      <c r="CS108" s="76" t="e">
        <f t="shared" ca="1" si="252"/>
        <v>#REF!</v>
      </c>
      <c r="CT108" s="76" t="e">
        <f t="shared" ca="1" si="253"/>
        <v>#REF!</v>
      </c>
      <c r="CU108" s="76" t="e">
        <f t="shared" ca="1" si="254"/>
        <v>#REF!</v>
      </c>
      <c r="CV108" s="76" t="e">
        <f t="shared" ca="1" si="255"/>
        <v>#REF!</v>
      </c>
      <c r="CW108" s="76" t="e">
        <f t="shared" ca="1" si="256"/>
        <v>#REF!</v>
      </c>
      <c r="CX108" s="76" t="e">
        <f t="shared" ca="1" si="257"/>
        <v>#REF!</v>
      </c>
      <c r="CY108" s="76" t="e">
        <f t="shared" ca="1" si="258"/>
        <v>#REF!</v>
      </c>
      <c r="CZ108" s="76" t="e">
        <f t="shared" ca="1" si="259"/>
        <v>#REF!</v>
      </c>
      <c r="DA108" s="76" t="e">
        <f t="shared" ca="1" si="260"/>
        <v>#REF!</v>
      </c>
      <c r="DB108" s="76" t="e">
        <f t="shared" ca="1" si="261"/>
        <v>#REF!</v>
      </c>
      <c r="DC108" s="76" t="e">
        <f t="shared" ca="1" si="262"/>
        <v>#REF!</v>
      </c>
      <c r="DD108" s="76" t="e">
        <f t="shared" ca="1" si="263"/>
        <v>#REF!</v>
      </c>
      <c r="DE108" s="76" t="e">
        <f t="shared" ca="1" si="264"/>
        <v>#REF!</v>
      </c>
      <c r="DF108" s="76" t="e">
        <f t="shared" ca="1" si="265"/>
        <v>#REF!</v>
      </c>
      <c r="DG108" s="76" t="e">
        <f t="shared" ca="1" si="266"/>
        <v>#REF!</v>
      </c>
      <c r="DH108" s="76" t="e">
        <f t="shared" ca="1" si="267"/>
        <v>#REF!</v>
      </c>
      <c r="DI108" s="76" t="e">
        <f t="shared" ca="1" si="268"/>
        <v>#REF!</v>
      </c>
      <c r="DJ108" s="76" t="e">
        <f t="shared" ca="1" si="269"/>
        <v>#REF!</v>
      </c>
      <c r="DK108" s="76" t="e">
        <f t="shared" ca="1" si="270"/>
        <v>#REF!</v>
      </c>
      <c r="DL108" s="76" t="e">
        <f t="shared" ca="1" si="271"/>
        <v>#REF!</v>
      </c>
      <c r="DM108" s="76" t="e">
        <f t="shared" ca="1" si="272"/>
        <v>#REF!</v>
      </c>
      <c r="DN108" s="76" t="e">
        <f t="shared" ca="1" si="273"/>
        <v>#REF!</v>
      </c>
      <c r="DO108" s="76" t="e">
        <f t="shared" ca="1" si="274"/>
        <v>#REF!</v>
      </c>
      <c r="DP108" s="76" t="e">
        <f t="shared" ca="1" si="275"/>
        <v>#REF!</v>
      </c>
      <c r="DQ108" s="76" t="e">
        <f t="shared" ca="1" si="276"/>
        <v>#REF!</v>
      </c>
      <c r="DR108" s="76" t="e">
        <f t="shared" ca="1" si="277"/>
        <v>#REF!</v>
      </c>
      <c r="DS108" s="76" t="e">
        <f t="shared" ca="1" si="278"/>
        <v>#REF!</v>
      </c>
      <c r="DT108" s="76" t="e">
        <f t="shared" ca="1" si="279"/>
        <v>#REF!</v>
      </c>
      <c r="DU108" s="76" t="e">
        <f t="shared" ca="1" si="280"/>
        <v>#REF!</v>
      </c>
      <c r="DV108" s="76" t="e">
        <f t="shared" ca="1" si="281"/>
        <v>#REF!</v>
      </c>
      <c r="DW108" s="76" t="e">
        <f t="shared" ca="1" si="282"/>
        <v>#REF!</v>
      </c>
      <c r="DX108" s="76" t="e">
        <f t="shared" ca="1" si="283"/>
        <v>#REF!</v>
      </c>
      <c r="DY108" s="76" t="e">
        <f t="shared" ca="1" si="284"/>
        <v>#REF!</v>
      </c>
      <c r="DZ108" s="76" t="e">
        <f t="shared" ca="1" si="285"/>
        <v>#REF!</v>
      </c>
      <c r="EA108" s="76" t="e">
        <f t="shared" ca="1" si="286"/>
        <v>#REF!</v>
      </c>
      <c r="EB108" s="76" t="e">
        <f t="shared" ca="1" si="287"/>
        <v>#REF!</v>
      </c>
      <c r="EC108" s="76" t="e">
        <f t="shared" ca="1" si="296"/>
        <v>#REF!</v>
      </c>
      <c r="ED108" s="76" t="e">
        <f t="shared" ca="1" si="288"/>
        <v>#REF!</v>
      </c>
      <c r="EE108" s="76" t="e">
        <f t="shared" ca="1" si="289"/>
        <v>#REF!</v>
      </c>
      <c r="EF108" s="76" t="e">
        <f t="shared" ca="1" si="290"/>
        <v>#REF!</v>
      </c>
      <c r="EG108" s="76" t="e">
        <f t="shared" ca="1" si="291"/>
        <v>#REF!</v>
      </c>
      <c r="EH108" s="76" t="e">
        <f t="shared" ca="1" si="292"/>
        <v>#REF!</v>
      </c>
      <c r="EI108" s="76" t="e">
        <f t="shared" ca="1" si="293"/>
        <v>#REF!</v>
      </c>
      <c r="EJ108" s="76" t="e">
        <f t="shared" ca="1" si="294"/>
        <v>#REF!</v>
      </c>
      <c r="EK108" s="76" t="e">
        <f t="shared" ca="1" si="295"/>
        <v>#REF!</v>
      </c>
    </row>
    <row r="109" spans="1:141" hidden="1" x14ac:dyDescent="0.25">
      <c r="A109" s="46" t="str">
        <f>Графики!A31</f>
        <v>Б38.02.03 Логистика(2014)9 кл., очная</v>
      </c>
      <c r="B109" s="46" t="s">
        <v>319</v>
      </c>
      <c r="C109" s="46" t="s">
        <v>212</v>
      </c>
      <c r="D109" s="64" t="e">
        <f t="shared" ca="1" si="239"/>
        <v>#REF!</v>
      </c>
      <c r="E109" s="46">
        <v>3</v>
      </c>
      <c r="F109" s="72" t="s">
        <v>281</v>
      </c>
      <c r="G109" s="65" t="e">
        <f t="shared" ca="1" si="324"/>
        <v>#REF!</v>
      </c>
      <c r="H109" s="65" t="e">
        <f t="shared" ca="1" si="324"/>
        <v>#REF!</v>
      </c>
      <c r="I109" s="65" t="e">
        <f t="shared" ca="1" si="324"/>
        <v>#REF!</v>
      </c>
      <c r="J109" s="65" t="e">
        <f t="shared" ca="1" si="324"/>
        <v>#REF!</v>
      </c>
      <c r="K109" s="65" t="e">
        <f t="shared" ca="1" si="324"/>
        <v>#REF!</v>
      </c>
      <c r="L109" s="65" t="e">
        <f t="shared" ca="1" si="324"/>
        <v>#REF!</v>
      </c>
      <c r="M109" s="65" t="e">
        <f t="shared" ca="1" si="324"/>
        <v>#REF!</v>
      </c>
      <c r="N109" s="65" t="e">
        <f t="shared" ca="1" si="324"/>
        <v>#REF!</v>
      </c>
      <c r="O109" s="65" t="e">
        <f t="shared" ca="1" si="324"/>
        <v>#REF!</v>
      </c>
      <c r="P109" s="65" t="e">
        <f t="shared" ca="1" si="324"/>
        <v>#REF!</v>
      </c>
      <c r="Q109" s="65" t="e">
        <f t="shared" ca="1" si="324"/>
        <v>#REF!</v>
      </c>
      <c r="R109" s="65" t="e">
        <f t="shared" ca="1" si="324"/>
        <v>#REF!</v>
      </c>
      <c r="S109" s="65" t="e">
        <f t="shared" ca="1" si="324"/>
        <v>#REF!</v>
      </c>
      <c r="T109" s="65" t="e">
        <f t="shared" ca="1" si="324"/>
        <v>#REF!</v>
      </c>
      <c r="U109" s="65" t="e">
        <f t="shared" ca="1" si="324"/>
        <v>#REF!</v>
      </c>
      <c r="V109" s="65" t="e">
        <f t="shared" ca="1" si="324"/>
        <v>#REF!</v>
      </c>
      <c r="W109" s="65" t="e">
        <f t="shared" ca="1" si="322"/>
        <v>#REF!</v>
      </c>
      <c r="X109" s="65" t="e">
        <f t="shared" ca="1" si="322"/>
        <v>#REF!</v>
      </c>
      <c r="Y109" s="65" t="e">
        <f t="shared" ca="1" si="322"/>
        <v>#REF!</v>
      </c>
      <c r="Z109" s="65" t="e">
        <f t="shared" ca="1" si="322"/>
        <v>#REF!</v>
      </c>
      <c r="AA109" s="65" t="e">
        <f t="shared" ca="1" si="322"/>
        <v>#REF!</v>
      </c>
      <c r="AB109" s="65" t="e">
        <f t="shared" ca="1" si="322"/>
        <v>#REF!</v>
      </c>
      <c r="AC109" s="65" t="e">
        <f t="shared" ca="1" si="322"/>
        <v>#REF!</v>
      </c>
      <c r="AD109" s="65" t="e">
        <f t="shared" ca="1" si="322"/>
        <v>#REF!</v>
      </c>
      <c r="AE109" s="65" t="e">
        <f t="shared" ca="1" si="322"/>
        <v>#REF!</v>
      </c>
      <c r="AF109" s="65" t="e">
        <f t="shared" ca="1" si="322"/>
        <v>#REF!</v>
      </c>
      <c r="AG109" s="65" t="e">
        <f t="shared" ca="1" si="322"/>
        <v>#REF!</v>
      </c>
      <c r="AH109" s="65" t="e">
        <f t="shared" ca="1" si="322"/>
        <v>#REF!</v>
      </c>
      <c r="AI109" s="65" t="e">
        <f t="shared" ca="1" si="322"/>
        <v>#REF!</v>
      </c>
      <c r="AJ109" s="65" t="e">
        <f t="shared" ca="1" si="322"/>
        <v>#REF!</v>
      </c>
      <c r="AK109" s="65" t="e">
        <f t="shared" ca="1" si="322"/>
        <v>#REF!</v>
      </c>
      <c r="AL109" s="65" t="e">
        <f t="shared" ca="1" si="323"/>
        <v>#REF!</v>
      </c>
      <c r="AM109" s="65" t="e">
        <f t="shared" ca="1" si="323"/>
        <v>#REF!</v>
      </c>
      <c r="AN109" s="65" t="e">
        <f t="shared" ca="1" si="323"/>
        <v>#REF!</v>
      </c>
      <c r="AO109" s="65" t="e">
        <f t="shared" ca="1" si="323"/>
        <v>#REF!</v>
      </c>
      <c r="AP109" s="65" t="e">
        <f t="shared" ca="1" si="323"/>
        <v>#REF!</v>
      </c>
      <c r="AQ109" s="65" t="e">
        <f t="shared" ca="1" si="323"/>
        <v>#REF!</v>
      </c>
      <c r="AR109" s="65" t="e">
        <f t="shared" ca="1" si="323"/>
        <v>#REF!</v>
      </c>
      <c r="AS109" s="65" t="e">
        <f t="shared" ca="1" si="323"/>
        <v>#REF!</v>
      </c>
      <c r="AT109" s="65" t="e">
        <f t="shared" ca="1" si="323"/>
        <v>#REF!</v>
      </c>
      <c r="AU109" s="65" t="e">
        <f t="shared" ca="1" si="323"/>
        <v>#REF!</v>
      </c>
      <c r="AV109" s="65" t="e">
        <f t="shared" ca="1" si="323"/>
        <v>#REF!</v>
      </c>
      <c r="AW109" s="65" t="e">
        <f t="shared" ca="1" si="323"/>
        <v>#REF!</v>
      </c>
      <c r="AX109" s="65" t="e">
        <f t="shared" ca="1" si="323"/>
        <v>#REF!</v>
      </c>
      <c r="AY109" s="65" t="e">
        <f t="shared" ca="1" si="323"/>
        <v>#REF!</v>
      </c>
      <c r="AZ109" s="65" t="e">
        <f t="shared" ca="1" si="323"/>
        <v>#REF!</v>
      </c>
      <c r="BA109" s="65" t="e">
        <f t="shared" ca="1" si="323"/>
        <v>#REF!</v>
      </c>
      <c r="BB109" s="65" t="e">
        <f t="shared" ca="1" si="321"/>
        <v>#REF!</v>
      </c>
      <c r="BC109" s="65" t="e">
        <f t="shared" ca="1" si="321"/>
        <v>#REF!</v>
      </c>
      <c r="BD109" s="65" t="e">
        <f t="shared" ca="1" si="321"/>
        <v>#REF!</v>
      </c>
      <c r="BE109" s="65" t="e">
        <f t="shared" ca="1" si="321"/>
        <v>#REF!</v>
      </c>
      <c r="BF109" s="65" t="e">
        <f t="shared" ca="1" si="321"/>
        <v>#REF!</v>
      </c>
      <c r="BG109" s="65" t="e">
        <f t="shared" ca="1" si="321"/>
        <v>#REF!</v>
      </c>
      <c r="BH109" s="65" t="e">
        <f t="shared" ca="1" si="321"/>
        <v>#REF!</v>
      </c>
      <c r="BI109" s="65" t="e">
        <f t="shared" ca="1" si="321"/>
        <v>#REF!</v>
      </c>
      <c r="BJ109" s="65" t="e">
        <f t="shared" ca="1" si="321"/>
        <v>#REF!</v>
      </c>
      <c r="BK109" s="65" t="e">
        <f t="shared" ca="1" si="321"/>
        <v>#REF!</v>
      </c>
      <c r="BL109" s="65" t="e">
        <f t="shared" ca="1" si="321"/>
        <v>#REF!</v>
      </c>
      <c r="BM109" s="65" t="e">
        <f t="shared" ca="1" si="321"/>
        <v>#REF!</v>
      </c>
      <c r="BN109" s="65" t="e">
        <f t="shared" ca="1" si="321"/>
        <v>#REF!</v>
      </c>
      <c r="BO109" s="65" t="e">
        <f t="shared" ca="1" si="321"/>
        <v>#REF!</v>
      </c>
      <c r="BP109" s="89">
        <v>20</v>
      </c>
      <c r="BQ109" s="46">
        <f t="shared" ca="1" si="301"/>
        <v>0</v>
      </c>
      <c r="BR109" s="54">
        <f t="shared" ca="1" si="302"/>
        <v>0</v>
      </c>
      <c r="BS109" s="54">
        <f t="shared" ca="1" si="303"/>
        <v>0</v>
      </c>
      <c r="BT109" s="54">
        <f t="shared" ca="1" si="304"/>
        <v>0</v>
      </c>
      <c r="BU109" s="54">
        <f t="shared" ca="1" si="305"/>
        <v>0</v>
      </c>
      <c r="BV109" s="54">
        <f t="shared" ca="1" si="306"/>
        <v>0</v>
      </c>
      <c r="BW109" s="92">
        <f t="shared" ca="1" si="307"/>
        <v>0</v>
      </c>
      <c r="BX109" s="91">
        <f t="shared" ca="1" si="308"/>
        <v>0</v>
      </c>
      <c r="BY109" s="54">
        <f t="shared" ca="1" si="309"/>
        <v>0</v>
      </c>
      <c r="BZ109" s="54">
        <f t="shared" ca="1" si="310"/>
        <v>0</v>
      </c>
      <c r="CA109" s="54">
        <f t="shared" ca="1" si="311"/>
        <v>0</v>
      </c>
      <c r="CB109" s="54">
        <f t="shared" ca="1" si="312"/>
        <v>0</v>
      </c>
      <c r="CC109" s="54">
        <f t="shared" ca="1" si="313"/>
        <v>0</v>
      </c>
      <c r="CD109" s="93">
        <f t="shared" ca="1" si="314"/>
        <v>0</v>
      </c>
      <c r="CE109" s="91" t="e">
        <f t="shared" ca="1" si="315"/>
        <v>#REF!</v>
      </c>
      <c r="CF109" s="46" t="e">
        <f t="shared" ca="1" si="316"/>
        <v>#REF!</v>
      </c>
      <c r="CG109" s="46" t="e">
        <f t="shared" ca="1" si="240"/>
        <v>#REF!</v>
      </c>
      <c r="CH109" s="46" t="e">
        <f t="shared" ca="1" si="317"/>
        <v>#REF!</v>
      </c>
      <c r="CI109" s="46" t="e">
        <f t="shared" ca="1" si="318"/>
        <v>#REF!</v>
      </c>
      <c r="CJ109" s="46" t="e">
        <f t="shared" ca="1" si="319"/>
        <v>#REF!</v>
      </c>
      <c r="CK109" s="46" t="e">
        <f t="shared" ca="1" si="320"/>
        <v>#REF!</v>
      </c>
      <c r="CL109" s="88" t="e">
        <f t="shared" ca="1" si="245"/>
        <v>#REF!</v>
      </c>
      <c r="CM109" s="76" t="e">
        <f t="shared" ca="1" si="246"/>
        <v>#REF!</v>
      </c>
      <c r="CN109" s="76" t="e">
        <f t="shared" ca="1" si="247"/>
        <v>#REF!</v>
      </c>
      <c r="CO109" s="76" t="e">
        <f t="shared" ca="1" si="248"/>
        <v>#REF!</v>
      </c>
      <c r="CP109" s="76" t="e">
        <f t="shared" ca="1" si="249"/>
        <v>#REF!</v>
      </c>
      <c r="CQ109" s="76" t="e">
        <f t="shared" ca="1" si="250"/>
        <v>#REF!</v>
      </c>
      <c r="CR109" s="76" t="e">
        <f t="shared" ca="1" si="251"/>
        <v>#REF!</v>
      </c>
      <c r="CS109" s="76" t="e">
        <f t="shared" ca="1" si="252"/>
        <v>#REF!</v>
      </c>
      <c r="CT109" s="76" t="e">
        <f t="shared" ca="1" si="253"/>
        <v>#REF!</v>
      </c>
      <c r="CU109" s="76" t="e">
        <f t="shared" ca="1" si="254"/>
        <v>#REF!</v>
      </c>
      <c r="CV109" s="76" t="e">
        <f t="shared" ca="1" si="255"/>
        <v>#REF!</v>
      </c>
      <c r="CW109" s="76" t="e">
        <f t="shared" ca="1" si="256"/>
        <v>#REF!</v>
      </c>
      <c r="CX109" s="76" t="e">
        <f t="shared" ca="1" si="257"/>
        <v>#REF!</v>
      </c>
      <c r="CY109" s="76" t="e">
        <f t="shared" ca="1" si="258"/>
        <v>#REF!</v>
      </c>
      <c r="CZ109" s="76" t="e">
        <f t="shared" ca="1" si="259"/>
        <v>#REF!</v>
      </c>
      <c r="DA109" s="76" t="e">
        <f t="shared" ca="1" si="260"/>
        <v>#REF!</v>
      </c>
      <c r="DB109" s="76" t="e">
        <f t="shared" ca="1" si="261"/>
        <v>#REF!</v>
      </c>
      <c r="DC109" s="76" t="e">
        <f t="shared" ca="1" si="262"/>
        <v>#REF!</v>
      </c>
      <c r="DD109" s="76" t="e">
        <f t="shared" ca="1" si="263"/>
        <v>#REF!</v>
      </c>
      <c r="DE109" s="76" t="e">
        <f t="shared" ca="1" si="264"/>
        <v>#REF!</v>
      </c>
      <c r="DF109" s="76" t="e">
        <f t="shared" ca="1" si="265"/>
        <v>#REF!</v>
      </c>
      <c r="DG109" s="76" t="e">
        <f t="shared" ca="1" si="266"/>
        <v>#REF!</v>
      </c>
      <c r="DH109" s="76" t="e">
        <f t="shared" ca="1" si="267"/>
        <v>#REF!</v>
      </c>
      <c r="DI109" s="76" t="e">
        <f t="shared" ca="1" si="268"/>
        <v>#REF!</v>
      </c>
      <c r="DJ109" s="76" t="e">
        <f t="shared" ca="1" si="269"/>
        <v>#REF!</v>
      </c>
      <c r="DK109" s="76" t="e">
        <f t="shared" ca="1" si="270"/>
        <v>#REF!</v>
      </c>
      <c r="DL109" s="76" t="e">
        <f t="shared" ca="1" si="271"/>
        <v>#REF!</v>
      </c>
      <c r="DM109" s="76" t="e">
        <f t="shared" ca="1" si="272"/>
        <v>#REF!</v>
      </c>
      <c r="DN109" s="76" t="e">
        <f t="shared" ca="1" si="273"/>
        <v>#REF!</v>
      </c>
      <c r="DO109" s="76" t="e">
        <f t="shared" ca="1" si="274"/>
        <v>#REF!</v>
      </c>
      <c r="DP109" s="76" t="e">
        <f t="shared" ca="1" si="275"/>
        <v>#REF!</v>
      </c>
      <c r="DQ109" s="76" t="e">
        <f t="shared" ca="1" si="276"/>
        <v>#REF!</v>
      </c>
      <c r="DR109" s="76" t="e">
        <f t="shared" ca="1" si="277"/>
        <v>#REF!</v>
      </c>
      <c r="DS109" s="76" t="e">
        <f t="shared" ca="1" si="278"/>
        <v>#REF!</v>
      </c>
      <c r="DT109" s="76" t="e">
        <f t="shared" ca="1" si="279"/>
        <v>#REF!</v>
      </c>
      <c r="DU109" s="76" t="e">
        <f t="shared" ca="1" si="280"/>
        <v>#REF!</v>
      </c>
      <c r="DV109" s="76" t="e">
        <f t="shared" ca="1" si="281"/>
        <v>#REF!</v>
      </c>
      <c r="DW109" s="76" t="e">
        <f t="shared" ca="1" si="282"/>
        <v>#REF!</v>
      </c>
      <c r="DX109" s="76" t="e">
        <f t="shared" ca="1" si="283"/>
        <v>#REF!</v>
      </c>
      <c r="DY109" s="76" t="e">
        <f t="shared" ca="1" si="284"/>
        <v>#REF!</v>
      </c>
      <c r="DZ109" s="76" t="e">
        <f t="shared" ca="1" si="285"/>
        <v>#REF!</v>
      </c>
      <c r="EA109" s="76" t="e">
        <f t="shared" ca="1" si="286"/>
        <v>#REF!</v>
      </c>
      <c r="EB109" s="76" t="e">
        <f t="shared" ca="1" si="287"/>
        <v>#REF!</v>
      </c>
      <c r="EC109" s="76" t="e">
        <f t="shared" ca="1" si="296"/>
        <v>#REF!</v>
      </c>
      <c r="ED109" s="76" t="e">
        <f t="shared" ca="1" si="288"/>
        <v>#REF!</v>
      </c>
      <c r="EE109" s="76" t="e">
        <f t="shared" ca="1" si="289"/>
        <v>#REF!</v>
      </c>
      <c r="EF109" s="76" t="e">
        <f t="shared" ca="1" si="290"/>
        <v>#REF!</v>
      </c>
      <c r="EG109" s="76" t="e">
        <f t="shared" ca="1" si="291"/>
        <v>#REF!</v>
      </c>
      <c r="EH109" s="76" t="e">
        <f t="shared" ca="1" si="292"/>
        <v>#REF!</v>
      </c>
      <c r="EI109" s="76" t="e">
        <f t="shared" ca="1" si="293"/>
        <v>#REF!</v>
      </c>
      <c r="EJ109" s="76" t="e">
        <f t="shared" ca="1" si="294"/>
        <v>#REF!</v>
      </c>
      <c r="EK109" s="76" t="e">
        <f t="shared" ca="1" si="295"/>
        <v>#REF!</v>
      </c>
    </row>
    <row r="110" spans="1:141" hidden="1" x14ac:dyDescent="0.25">
      <c r="A110" s="46" t="str">
        <f>Графики!A7</f>
        <v>Б09.02.03 Прогр-е в КС(2014)9 кл., очная</v>
      </c>
      <c r="B110" s="46" t="s">
        <v>319</v>
      </c>
      <c r="C110" s="46" t="s">
        <v>212</v>
      </c>
      <c r="D110" s="64" t="e">
        <f t="shared" ca="1" si="239"/>
        <v>#REF!</v>
      </c>
      <c r="E110" s="46">
        <v>4</v>
      </c>
      <c r="F110" s="72" t="s">
        <v>219</v>
      </c>
      <c r="G110" s="65" t="e">
        <f t="shared" ca="1" si="324"/>
        <v>#REF!</v>
      </c>
      <c r="H110" s="65" t="e">
        <f t="shared" ca="1" si="324"/>
        <v>#REF!</v>
      </c>
      <c r="I110" s="65" t="e">
        <f t="shared" ca="1" si="324"/>
        <v>#REF!</v>
      </c>
      <c r="J110" s="65" t="e">
        <f t="shared" ca="1" si="324"/>
        <v>#REF!</v>
      </c>
      <c r="K110" s="65" t="e">
        <f t="shared" ca="1" si="324"/>
        <v>#REF!</v>
      </c>
      <c r="L110" s="65" t="e">
        <f t="shared" ca="1" si="324"/>
        <v>#REF!</v>
      </c>
      <c r="M110" s="65" t="e">
        <f t="shared" ca="1" si="324"/>
        <v>#REF!</v>
      </c>
      <c r="N110" s="65" t="e">
        <f t="shared" ca="1" si="324"/>
        <v>#REF!</v>
      </c>
      <c r="O110" s="65" t="e">
        <f t="shared" ca="1" si="324"/>
        <v>#REF!</v>
      </c>
      <c r="P110" s="65" t="e">
        <f t="shared" ca="1" si="324"/>
        <v>#REF!</v>
      </c>
      <c r="Q110" s="65" t="e">
        <f t="shared" ca="1" si="324"/>
        <v>#REF!</v>
      </c>
      <c r="R110" s="65" t="e">
        <f t="shared" ca="1" si="324"/>
        <v>#REF!</v>
      </c>
      <c r="S110" s="65" t="e">
        <f t="shared" ca="1" si="324"/>
        <v>#REF!</v>
      </c>
      <c r="T110" s="65" t="e">
        <f t="shared" ca="1" si="324"/>
        <v>#REF!</v>
      </c>
      <c r="U110" s="65" t="e">
        <f t="shared" ca="1" si="324"/>
        <v>#REF!</v>
      </c>
      <c r="V110" s="65" t="e">
        <f t="shared" ca="1" si="324"/>
        <v>#REF!</v>
      </c>
      <c r="W110" s="65" t="e">
        <f t="shared" ca="1" si="322"/>
        <v>#REF!</v>
      </c>
      <c r="X110" s="65" t="e">
        <f t="shared" ca="1" si="322"/>
        <v>#REF!</v>
      </c>
      <c r="Y110" s="65" t="e">
        <f t="shared" ca="1" si="322"/>
        <v>#REF!</v>
      </c>
      <c r="Z110" s="65" t="e">
        <f t="shared" ca="1" si="322"/>
        <v>#REF!</v>
      </c>
      <c r="AA110" s="65" t="e">
        <f t="shared" ca="1" si="322"/>
        <v>#REF!</v>
      </c>
      <c r="AB110" s="65" t="e">
        <f t="shared" ca="1" si="322"/>
        <v>#REF!</v>
      </c>
      <c r="AC110" s="65" t="e">
        <f t="shared" ca="1" si="322"/>
        <v>#REF!</v>
      </c>
      <c r="AD110" s="65" t="e">
        <f t="shared" ca="1" si="322"/>
        <v>#REF!</v>
      </c>
      <c r="AE110" s="65" t="e">
        <f t="shared" ca="1" si="322"/>
        <v>#REF!</v>
      </c>
      <c r="AF110" s="65" t="e">
        <f t="shared" ca="1" si="322"/>
        <v>#REF!</v>
      </c>
      <c r="AG110" s="65" t="e">
        <f t="shared" ca="1" si="322"/>
        <v>#REF!</v>
      </c>
      <c r="AH110" s="65" t="e">
        <f t="shared" ca="1" si="322"/>
        <v>#REF!</v>
      </c>
      <c r="AI110" s="65" t="e">
        <f t="shared" ca="1" si="322"/>
        <v>#REF!</v>
      </c>
      <c r="AJ110" s="65" t="e">
        <f t="shared" ca="1" si="322"/>
        <v>#REF!</v>
      </c>
      <c r="AK110" s="65" t="e">
        <f t="shared" ca="1" si="322"/>
        <v>#REF!</v>
      </c>
      <c r="AL110" s="65" t="e">
        <f t="shared" ca="1" si="323"/>
        <v>#REF!</v>
      </c>
      <c r="AM110" s="65" t="e">
        <f t="shared" ca="1" si="323"/>
        <v>#REF!</v>
      </c>
      <c r="AN110" s="65" t="e">
        <f t="shared" ca="1" si="323"/>
        <v>#REF!</v>
      </c>
      <c r="AO110" s="65" t="e">
        <f t="shared" ca="1" si="323"/>
        <v>#REF!</v>
      </c>
      <c r="AP110" s="65" t="e">
        <f t="shared" ca="1" si="323"/>
        <v>#REF!</v>
      </c>
      <c r="AQ110" s="65" t="e">
        <f t="shared" ca="1" si="323"/>
        <v>#REF!</v>
      </c>
      <c r="AR110" s="65" t="e">
        <f t="shared" ca="1" si="323"/>
        <v>#REF!</v>
      </c>
      <c r="AS110" s="65" t="e">
        <f t="shared" ca="1" si="323"/>
        <v>#REF!</v>
      </c>
      <c r="AT110" s="65" t="e">
        <f t="shared" ca="1" si="323"/>
        <v>#REF!</v>
      </c>
      <c r="AU110" s="65" t="e">
        <f t="shared" ca="1" si="323"/>
        <v>#REF!</v>
      </c>
      <c r="AV110" s="65" t="e">
        <f t="shared" ca="1" si="323"/>
        <v>#REF!</v>
      </c>
      <c r="AW110" s="65" t="e">
        <f t="shared" ca="1" si="323"/>
        <v>#REF!</v>
      </c>
      <c r="AX110" s="65" t="e">
        <f t="shared" ca="1" si="323"/>
        <v>#REF!</v>
      </c>
      <c r="AY110" s="65" t="e">
        <f t="shared" ca="1" si="323"/>
        <v>#REF!</v>
      </c>
      <c r="AZ110" s="65" t="e">
        <f t="shared" ca="1" si="323"/>
        <v>#REF!</v>
      </c>
      <c r="BA110" s="65" t="e">
        <f t="shared" ca="1" si="323"/>
        <v>#REF!</v>
      </c>
      <c r="BB110" s="65" t="e">
        <f t="shared" ca="1" si="321"/>
        <v>#REF!</v>
      </c>
      <c r="BC110" s="65" t="e">
        <f t="shared" ca="1" si="321"/>
        <v>#REF!</v>
      </c>
      <c r="BD110" s="65" t="e">
        <f t="shared" ca="1" si="321"/>
        <v>#REF!</v>
      </c>
      <c r="BE110" s="65" t="e">
        <f t="shared" ca="1" si="321"/>
        <v>#REF!</v>
      </c>
      <c r="BF110" s="65" t="e">
        <f t="shared" ca="1" si="321"/>
        <v>#REF!</v>
      </c>
      <c r="BG110" s="65" t="e">
        <f t="shared" ca="1" si="321"/>
        <v>#REF!</v>
      </c>
      <c r="BH110" s="65" t="e">
        <f t="shared" ca="1" si="321"/>
        <v>#REF!</v>
      </c>
      <c r="BI110" s="65" t="e">
        <f t="shared" ca="1" si="321"/>
        <v>#REF!</v>
      </c>
      <c r="BJ110" s="65" t="e">
        <f t="shared" ca="1" si="321"/>
        <v>#REF!</v>
      </c>
      <c r="BK110" s="65" t="e">
        <f t="shared" ca="1" si="321"/>
        <v>#REF!</v>
      </c>
      <c r="BL110" s="65" t="e">
        <f t="shared" ca="1" si="321"/>
        <v>#REF!</v>
      </c>
      <c r="BM110" s="65" t="e">
        <f t="shared" ca="1" si="321"/>
        <v>#REF!</v>
      </c>
      <c r="BN110" s="65" t="e">
        <f t="shared" ca="1" si="321"/>
        <v>#REF!</v>
      </c>
      <c r="BO110" s="65" t="e">
        <f t="shared" ca="1" si="321"/>
        <v>#REF!</v>
      </c>
      <c r="BP110" s="89">
        <v>20</v>
      </c>
      <c r="BQ110" s="46">
        <f t="shared" ca="1" si="301"/>
        <v>0</v>
      </c>
      <c r="BR110" s="54">
        <f t="shared" ca="1" si="302"/>
        <v>0</v>
      </c>
      <c r="BS110" s="54">
        <f t="shared" ca="1" si="303"/>
        <v>0</v>
      </c>
      <c r="BT110" s="54">
        <f t="shared" ca="1" si="304"/>
        <v>0</v>
      </c>
      <c r="BU110" s="54">
        <f t="shared" ca="1" si="305"/>
        <v>0</v>
      </c>
      <c r="BV110" s="54">
        <f t="shared" ca="1" si="306"/>
        <v>0</v>
      </c>
      <c r="BW110" s="92">
        <f t="shared" ca="1" si="307"/>
        <v>0</v>
      </c>
      <c r="BX110" s="91">
        <f t="shared" ca="1" si="308"/>
        <v>0</v>
      </c>
      <c r="BY110" s="54">
        <f t="shared" ca="1" si="309"/>
        <v>0</v>
      </c>
      <c r="BZ110" s="54">
        <f t="shared" ca="1" si="310"/>
        <v>0</v>
      </c>
      <c r="CA110" s="54">
        <f t="shared" ca="1" si="311"/>
        <v>0</v>
      </c>
      <c r="CB110" s="54">
        <f t="shared" ca="1" si="312"/>
        <v>0</v>
      </c>
      <c r="CC110" s="54">
        <f t="shared" ca="1" si="313"/>
        <v>0</v>
      </c>
      <c r="CD110" s="93">
        <f t="shared" ca="1" si="314"/>
        <v>0</v>
      </c>
      <c r="CE110" s="91" t="e">
        <f t="shared" ca="1" si="315"/>
        <v>#REF!</v>
      </c>
      <c r="CF110" s="46" t="e">
        <f t="shared" ca="1" si="316"/>
        <v>#REF!</v>
      </c>
      <c r="CG110" s="46" t="e">
        <f t="shared" ca="1" si="240"/>
        <v>#REF!</v>
      </c>
      <c r="CH110" s="46" t="e">
        <f t="shared" ca="1" si="317"/>
        <v>#REF!</v>
      </c>
      <c r="CI110" s="46" t="e">
        <f t="shared" ca="1" si="318"/>
        <v>#REF!</v>
      </c>
      <c r="CJ110" s="46" t="e">
        <f t="shared" ca="1" si="319"/>
        <v>#REF!</v>
      </c>
      <c r="CK110" s="46" t="e">
        <f t="shared" ca="1" si="320"/>
        <v>#REF!</v>
      </c>
      <c r="CL110" s="88" t="e">
        <f t="shared" ca="1" si="245"/>
        <v>#REF!</v>
      </c>
      <c r="CM110" s="76" t="e">
        <f t="shared" ca="1" si="246"/>
        <v>#REF!</v>
      </c>
      <c r="CN110" s="76" t="e">
        <f t="shared" ca="1" si="247"/>
        <v>#REF!</v>
      </c>
      <c r="CO110" s="76" t="e">
        <f t="shared" ca="1" si="248"/>
        <v>#REF!</v>
      </c>
      <c r="CP110" s="76" t="e">
        <f t="shared" ca="1" si="249"/>
        <v>#REF!</v>
      </c>
      <c r="CQ110" s="76" t="e">
        <f t="shared" ca="1" si="250"/>
        <v>#REF!</v>
      </c>
      <c r="CR110" s="76" t="e">
        <f t="shared" ca="1" si="251"/>
        <v>#REF!</v>
      </c>
      <c r="CS110" s="76" t="e">
        <f t="shared" ca="1" si="252"/>
        <v>#REF!</v>
      </c>
      <c r="CT110" s="76" t="e">
        <f t="shared" ca="1" si="253"/>
        <v>#REF!</v>
      </c>
      <c r="CU110" s="76" t="e">
        <f t="shared" ca="1" si="254"/>
        <v>#REF!</v>
      </c>
      <c r="CV110" s="76" t="e">
        <f t="shared" ca="1" si="255"/>
        <v>#REF!</v>
      </c>
      <c r="CW110" s="76" t="e">
        <f t="shared" ca="1" si="256"/>
        <v>#REF!</v>
      </c>
      <c r="CX110" s="76" t="e">
        <f t="shared" ca="1" si="257"/>
        <v>#REF!</v>
      </c>
      <c r="CY110" s="76" t="e">
        <f t="shared" ca="1" si="258"/>
        <v>#REF!</v>
      </c>
      <c r="CZ110" s="76" t="e">
        <f t="shared" ca="1" si="259"/>
        <v>#REF!</v>
      </c>
      <c r="DA110" s="76" t="e">
        <f t="shared" ca="1" si="260"/>
        <v>#REF!</v>
      </c>
      <c r="DB110" s="76" t="e">
        <f t="shared" ca="1" si="261"/>
        <v>#REF!</v>
      </c>
      <c r="DC110" s="76" t="e">
        <f t="shared" ca="1" si="262"/>
        <v>#REF!</v>
      </c>
      <c r="DD110" s="76" t="e">
        <f t="shared" ca="1" si="263"/>
        <v>#REF!</v>
      </c>
      <c r="DE110" s="76" t="e">
        <f t="shared" ca="1" si="264"/>
        <v>#REF!</v>
      </c>
      <c r="DF110" s="76" t="e">
        <f t="shared" ca="1" si="265"/>
        <v>#REF!</v>
      </c>
      <c r="DG110" s="76" t="e">
        <f t="shared" ca="1" si="266"/>
        <v>#REF!</v>
      </c>
      <c r="DH110" s="76" t="e">
        <f t="shared" ca="1" si="267"/>
        <v>#REF!</v>
      </c>
      <c r="DI110" s="76" t="e">
        <f t="shared" ca="1" si="268"/>
        <v>#REF!</v>
      </c>
      <c r="DJ110" s="76" t="e">
        <f t="shared" ca="1" si="269"/>
        <v>#REF!</v>
      </c>
      <c r="DK110" s="76" t="e">
        <f t="shared" ca="1" si="270"/>
        <v>#REF!</v>
      </c>
      <c r="DL110" s="76" t="e">
        <f t="shared" ca="1" si="271"/>
        <v>#REF!</v>
      </c>
      <c r="DM110" s="76" t="e">
        <f t="shared" ca="1" si="272"/>
        <v>#REF!</v>
      </c>
      <c r="DN110" s="76" t="e">
        <f t="shared" ca="1" si="273"/>
        <v>#REF!</v>
      </c>
      <c r="DO110" s="76" t="e">
        <f t="shared" ca="1" si="274"/>
        <v>#REF!</v>
      </c>
      <c r="DP110" s="76" t="e">
        <f t="shared" ca="1" si="275"/>
        <v>#REF!</v>
      </c>
      <c r="DQ110" s="76" t="e">
        <f t="shared" ca="1" si="276"/>
        <v>#REF!</v>
      </c>
      <c r="DR110" s="76" t="e">
        <f t="shared" ca="1" si="277"/>
        <v>#REF!</v>
      </c>
      <c r="DS110" s="76" t="e">
        <f t="shared" ca="1" si="278"/>
        <v>#REF!</v>
      </c>
      <c r="DT110" s="76" t="e">
        <f t="shared" ca="1" si="279"/>
        <v>#REF!</v>
      </c>
      <c r="DU110" s="76" t="e">
        <f t="shared" ca="1" si="280"/>
        <v>#REF!</v>
      </c>
      <c r="DV110" s="76" t="e">
        <f t="shared" ca="1" si="281"/>
        <v>#REF!</v>
      </c>
      <c r="DW110" s="76" t="e">
        <f t="shared" ca="1" si="282"/>
        <v>#REF!</v>
      </c>
      <c r="DX110" s="76" t="e">
        <f t="shared" ca="1" si="283"/>
        <v>#REF!</v>
      </c>
      <c r="DY110" s="76" t="e">
        <f t="shared" ca="1" si="284"/>
        <v>#REF!</v>
      </c>
      <c r="DZ110" s="76" t="e">
        <f t="shared" ca="1" si="285"/>
        <v>#REF!</v>
      </c>
      <c r="EA110" s="76" t="e">
        <f t="shared" ca="1" si="286"/>
        <v>#REF!</v>
      </c>
      <c r="EB110" s="76" t="e">
        <f t="shared" ca="1" si="287"/>
        <v>#REF!</v>
      </c>
      <c r="EC110" s="76" t="e">
        <f t="shared" ca="1" si="296"/>
        <v>#REF!</v>
      </c>
      <c r="ED110" s="76" t="e">
        <f t="shared" ca="1" si="288"/>
        <v>#REF!</v>
      </c>
      <c r="EE110" s="76" t="e">
        <f t="shared" ca="1" si="289"/>
        <v>#REF!</v>
      </c>
      <c r="EF110" s="76" t="e">
        <f t="shared" ca="1" si="290"/>
        <v>#REF!</v>
      </c>
      <c r="EG110" s="76" t="e">
        <f t="shared" ca="1" si="291"/>
        <v>#REF!</v>
      </c>
      <c r="EH110" s="76" t="e">
        <f t="shared" ca="1" si="292"/>
        <v>#REF!</v>
      </c>
      <c r="EI110" s="76" t="e">
        <f t="shared" ca="1" si="293"/>
        <v>#REF!</v>
      </c>
      <c r="EJ110" s="76" t="e">
        <f t="shared" ca="1" si="294"/>
        <v>#REF!</v>
      </c>
      <c r="EK110" s="76" t="e">
        <f t="shared" ca="1" si="295"/>
        <v>#REF!</v>
      </c>
    </row>
    <row r="111" spans="1:141" hidden="1" x14ac:dyDescent="0.25">
      <c r="A111" s="46" t="str">
        <f>Графики!A8</f>
        <v>Б10.02.03 Инф.безопасность АС(2014)9 кл., очная</v>
      </c>
      <c r="B111" s="46" t="s">
        <v>319</v>
      </c>
      <c r="C111" s="46" t="s">
        <v>212</v>
      </c>
      <c r="D111" s="64" t="e">
        <f t="shared" ca="1" si="239"/>
        <v>#REF!</v>
      </c>
      <c r="E111" s="46">
        <v>4</v>
      </c>
      <c r="F111" s="72" t="s">
        <v>227</v>
      </c>
      <c r="G111" s="65" t="e">
        <f t="shared" ca="1" si="324"/>
        <v>#REF!</v>
      </c>
      <c r="H111" s="65" t="e">
        <f t="shared" ca="1" si="324"/>
        <v>#REF!</v>
      </c>
      <c r="I111" s="65" t="e">
        <f t="shared" ca="1" si="324"/>
        <v>#REF!</v>
      </c>
      <c r="J111" s="65" t="e">
        <f t="shared" ca="1" si="324"/>
        <v>#REF!</v>
      </c>
      <c r="K111" s="65" t="e">
        <f t="shared" ca="1" si="324"/>
        <v>#REF!</v>
      </c>
      <c r="L111" s="65" t="e">
        <f t="shared" ca="1" si="324"/>
        <v>#REF!</v>
      </c>
      <c r="M111" s="65" t="e">
        <f t="shared" ca="1" si="324"/>
        <v>#REF!</v>
      </c>
      <c r="N111" s="65" t="e">
        <f t="shared" ca="1" si="324"/>
        <v>#REF!</v>
      </c>
      <c r="O111" s="65" t="e">
        <f t="shared" ca="1" si="324"/>
        <v>#REF!</v>
      </c>
      <c r="P111" s="65" t="e">
        <f t="shared" ca="1" si="324"/>
        <v>#REF!</v>
      </c>
      <c r="Q111" s="65" t="e">
        <f t="shared" ca="1" si="324"/>
        <v>#REF!</v>
      </c>
      <c r="R111" s="65" t="e">
        <f t="shared" ca="1" si="324"/>
        <v>#REF!</v>
      </c>
      <c r="S111" s="65" t="e">
        <f t="shared" ca="1" si="324"/>
        <v>#REF!</v>
      </c>
      <c r="T111" s="65" t="e">
        <f t="shared" ca="1" si="324"/>
        <v>#REF!</v>
      </c>
      <c r="U111" s="65" t="e">
        <f t="shared" ca="1" si="324"/>
        <v>#REF!</v>
      </c>
      <c r="V111" s="65" t="e">
        <f t="shared" ca="1" si="324"/>
        <v>#REF!</v>
      </c>
      <c r="W111" s="65" t="e">
        <f t="shared" ca="1" si="322"/>
        <v>#REF!</v>
      </c>
      <c r="X111" s="65" t="e">
        <f t="shared" ca="1" si="322"/>
        <v>#REF!</v>
      </c>
      <c r="Y111" s="65" t="e">
        <f t="shared" ca="1" si="322"/>
        <v>#REF!</v>
      </c>
      <c r="Z111" s="65" t="e">
        <f t="shared" ca="1" si="322"/>
        <v>#REF!</v>
      </c>
      <c r="AA111" s="65" t="e">
        <f t="shared" ca="1" si="322"/>
        <v>#REF!</v>
      </c>
      <c r="AB111" s="65" t="e">
        <f t="shared" ca="1" si="322"/>
        <v>#REF!</v>
      </c>
      <c r="AC111" s="65" t="e">
        <f t="shared" ca="1" si="322"/>
        <v>#REF!</v>
      </c>
      <c r="AD111" s="65" t="e">
        <f t="shared" ca="1" si="322"/>
        <v>#REF!</v>
      </c>
      <c r="AE111" s="65" t="e">
        <f t="shared" ca="1" si="322"/>
        <v>#REF!</v>
      </c>
      <c r="AF111" s="65" t="e">
        <f t="shared" ca="1" si="322"/>
        <v>#REF!</v>
      </c>
      <c r="AG111" s="65" t="e">
        <f t="shared" ca="1" si="322"/>
        <v>#REF!</v>
      </c>
      <c r="AH111" s="65" t="e">
        <f t="shared" ca="1" si="322"/>
        <v>#REF!</v>
      </c>
      <c r="AI111" s="65" t="e">
        <f t="shared" ca="1" si="322"/>
        <v>#REF!</v>
      </c>
      <c r="AJ111" s="65" t="e">
        <f t="shared" ca="1" si="322"/>
        <v>#REF!</v>
      </c>
      <c r="AK111" s="65" t="e">
        <f t="shared" ca="1" si="322"/>
        <v>#REF!</v>
      </c>
      <c r="AL111" s="65" t="e">
        <f t="shared" ca="1" si="323"/>
        <v>#REF!</v>
      </c>
      <c r="AM111" s="65" t="e">
        <f t="shared" ca="1" si="323"/>
        <v>#REF!</v>
      </c>
      <c r="AN111" s="65" t="e">
        <f t="shared" ca="1" si="323"/>
        <v>#REF!</v>
      </c>
      <c r="AO111" s="65" t="e">
        <f t="shared" ca="1" si="323"/>
        <v>#REF!</v>
      </c>
      <c r="AP111" s="65" t="e">
        <f t="shared" ca="1" si="323"/>
        <v>#REF!</v>
      </c>
      <c r="AQ111" s="65" t="e">
        <f t="shared" ca="1" si="323"/>
        <v>#REF!</v>
      </c>
      <c r="AR111" s="65" t="e">
        <f t="shared" ca="1" si="323"/>
        <v>#REF!</v>
      </c>
      <c r="AS111" s="65" t="e">
        <f t="shared" ca="1" si="323"/>
        <v>#REF!</v>
      </c>
      <c r="AT111" s="65" t="e">
        <f t="shared" ca="1" si="323"/>
        <v>#REF!</v>
      </c>
      <c r="AU111" s="65" t="e">
        <f t="shared" ca="1" si="323"/>
        <v>#REF!</v>
      </c>
      <c r="AV111" s="65" t="e">
        <f t="shared" ca="1" si="323"/>
        <v>#REF!</v>
      </c>
      <c r="AW111" s="65" t="e">
        <f t="shared" ca="1" si="323"/>
        <v>#REF!</v>
      </c>
      <c r="AX111" s="65" t="e">
        <f t="shared" ca="1" si="323"/>
        <v>#REF!</v>
      </c>
      <c r="AY111" s="65" t="e">
        <f t="shared" ca="1" si="323"/>
        <v>#REF!</v>
      </c>
      <c r="AZ111" s="65" t="e">
        <f t="shared" ca="1" si="323"/>
        <v>#REF!</v>
      </c>
      <c r="BA111" s="65" t="e">
        <f t="shared" ca="1" si="323"/>
        <v>#REF!</v>
      </c>
      <c r="BB111" s="65" t="e">
        <f t="shared" ca="1" si="321"/>
        <v>#REF!</v>
      </c>
      <c r="BC111" s="65" t="e">
        <f t="shared" ca="1" si="321"/>
        <v>#REF!</v>
      </c>
      <c r="BD111" s="65" t="e">
        <f t="shared" ca="1" si="321"/>
        <v>#REF!</v>
      </c>
      <c r="BE111" s="65" t="e">
        <f t="shared" ca="1" si="321"/>
        <v>#REF!</v>
      </c>
      <c r="BF111" s="65" t="e">
        <f t="shared" ca="1" si="321"/>
        <v>#REF!</v>
      </c>
      <c r="BG111" s="65" t="e">
        <f t="shared" ca="1" si="321"/>
        <v>#REF!</v>
      </c>
      <c r="BH111" s="65" t="e">
        <f t="shared" ca="1" si="321"/>
        <v>#REF!</v>
      </c>
      <c r="BI111" s="65" t="e">
        <f t="shared" ca="1" si="321"/>
        <v>#REF!</v>
      </c>
      <c r="BJ111" s="65" t="e">
        <f t="shared" ca="1" si="321"/>
        <v>#REF!</v>
      </c>
      <c r="BK111" s="65" t="e">
        <f t="shared" ca="1" si="321"/>
        <v>#REF!</v>
      </c>
      <c r="BL111" s="65" t="e">
        <f t="shared" ca="1" si="321"/>
        <v>#REF!</v>
      </c>
      <c r="BM111" s="65" t="e">
        <f t="shared" ca="1" si="321"/>
        <v>#REF!</v>
      </c>
      <c r="BN111" s="65" t="e">
        <f t="shared" ca="1" si="321"/>
        <v>#REF!</v>
      </c>
      <c r="BO111" s="65" t="e">
        <f t="shared" ca="1" si="321"/>
        <v>#REF!</v>
      </c>
      <c r="BP111" s="89">
        <v>20</v>
      </c>
      <c r="BQ111" s="46">
        <f t="shared" ca="1" si="301"/>
        <v>0</v>
      </c>
      <c r="BR111" s="54">
        <f t="shared" ca="1" si="302"/>
        <v>0</v>
      </c>
      <c r="BS111" s="54">
        <f t="shared" ca="1" si="303"/>
        <v>0</v>
      </c>
      <c r="BT111" s="54">
        <f t="shared" ca="1" si="304"/>
        <v>0</v>
      </c>
      <c r="BU111" s="54">
        <f t="shared" ca="1" si="305"/>
        <v>0</v>
      </c>
      <c r="BV111" s="54">
        <f t="shared" ca="1" si="306"/>
        <v>0</v>
      </c>
      <c r="BW111" s="92">
        <f t="shared" ca="1" si="307"/>
        <v>0</v>
      </c>
      <c r="BX111" s="91">
        <f t="shared" ca="1" si="308"/>
        <v>0</v>
      </c>
      <c r="BY111" s="54">
        <f t="shared" ca="1" si="309"/>
        <v>0</v>
      </c>
      <c r="BZ111" s="54">
        <f t="shared" ca="1" si="310"/>
        <v>0</v>
      </c>
      <c r="CA111" s="54">
        <f t="shared" ca="1" si="311"/>
        <v>0</v>
      </c>
      <c r="CB111" s="54">
        <f t="shared" ca="1" si="312"/>
        <v>0</v>
      </c>
      <c r="CC111" s="54">
        <f t="shared" ca="1" si="313"/>
        <v>0</v>
      </c>
      <c r="CD111" s="93">
        <f t="shared" ca="1" si="314"/>
        <v>0</v>
      </c>
      <c r="CE111" s="91" t="e">
        <f t="shared" ca="1" si="315"/>
        <v>#REF!</v>
      </c>
      <c r="CF111" s="46" t="e">
        <f t="shared" ca="1" si="316"/>
        <v>#REF!</v>
      </c>
      <c r="CG111" s="46" t="e">
        <f t="shared" ca="1" si="240"/>
        <v>#REF!</v>
      </c>
      <c r="CH111" s="46" t="e">
        <f t="shared" ca="1" si="317"/>
        <v>#REF!</v>
      </c>
      <c r="CI111" s="46" t="e">
        <f t="shared" ca="1" si="318"/>
        <v>#REF!</v>
      </c>
      <c r="CJ111" s="46" t="e">
        <f t="shared" ca="1" si="319"/>
        <v>#REF!</v>
      </c>
      <c r="CK111" s="46" t="e">
        <f t="shared" ca="1" si="320"/>
        <v>#REF!</v>
      </c>
      <c r="CL111" s="88" t="e">
        <f t="shared" ca="1" si="245"/>
        <v>#REF!</v>
      </c>
      <c r="CM111" s="76" t="e">
        <f t="shared" ca="1" si="246"/>
        <v>#REF!</v>
      </c>
      <c r="CN111" s="76" t="e">
        <f t="shared" ca="1" si="247"/>
        <v>#REF!</v>
      </c>
      <c r="CO111" s="76" t="e">
        <f t="shared" ca="1" si="248"/>
        <v>#REF!</v>
      </c>
      <c r="CP111" s="76" t="e">
        <f t="shared" ca="1" si="249"/>
        <v>#REF!</v>
      </c>
      <c r="CQ111" s="76" t="e">
        <f t="shared" ca="1" si="250"/>
        <v>#REF!</v>
      </c>
      <c r="CR111" s="76" t="e">
        <f t="shared" ca="1" si="251"/>
        <v>#REF!</v>
      </c>
      <c r="CS111" s="76" t="e">
        <f t="shared" ca="1" si="252"/>
        <v>#REF!</v>
      </c>
      <c r="CT111" s="76" t="e">
        <f t="shared" ca="1" si="253"/>
        <v>#REF!</v>
      </c>
      <c r="CU111" s="76" t="e">
        <f t="shared" ca="1" si="254"/>
        <v>#REF!</v>
      </c>
      <c r="CV111" s="76" t="e">
        <f t="shared" ca="1" si="255"/>
        <v>#REF!</v>
      </c>
      <c r="CW111" s="76" t="e">
        <f t="shared" ca="1" si="256"/>
        <v>#REF!</v>
      </c>
      <c r="CX111" s="76" t="e">
        <f t="shared" ca="1" si="257"/>
        <v>#REF!</v>
      </c>
      <c r="CY111" s="76" t="e">
        <f t="shared" ca="1" si="258"/>
        <v>#REF!</v>
      </c>
      <c r="CZ111" s="76" t="e">
        <f t="shared" ca="1" si="259"/>
        <v>#REF!</v>
      </c>
      <c r="DA111" s="76" t="e">
        <f t="shared" ca="1" si="260"/>
        <v>#REF!</v>
      </c>
      <c r="DB111" s="76" t="e">
        <f t="shared" ca="1" si="261"/>
        <v>#REF!</v>
      </c>
      <c r="DC111" s="76" t="e">
        <f t="shared" ca="1" si="262"/>
        <v>#REF!</v>
      </c>
      <c r="DD111" s="76" t="e">
        <f t="shared" ca="1" si="263"/>
        <v>#REF!</v>
      </c>
      <c r="DE111" s="76" t="e">
        <f t="shared" ca="1" si="264"/>
        <v>#REF!</v>
      </c>
      <c r="DF111" s="76" t="e">
        <f t="shared" ca="1" si="265"/>
        <v>#REF!</v>
      </c>
      <c r="DG111" s="76" t="e">
        <f t="shared" ca="1" si="266"/>
        <v>#REF!</v>
      </c>
      <c r="DH111" s="76" t="e">
        <f t="shared" ca="1" si="267"/>
        <v>#REF!</v>
      </c>
      <c r="DI111" s="76" t="e">
        <f t="shared" ca="1" si="268"/>
        <v>#REF!</v>
      </c>
      <c r="DJ111" s="76" t="e">
        <f t="shared" ca="1" si="269"/>
        <v>#REF!</v>
      </c>
      <c r="DK111" s="76" t="e">
        <f t="shared" ca="1" si="270"/>
        <v>#REF!</v>
      </c>
      <c r="DL111" s="76" t="e">
        <f t="shared" ca="1" si="271"/>
        <v>#REF!</v>
      </c>
      <c r="DM111" s="76" t="e">
        <f t="shared" ca="1" si="272"/>
        <v>#REF!</v>
      </c>
      <c r="DN111" s="76" t="e">
        <f t="shared" ca="1" si="273"/>
        <v>#REF!</v>
      </c>
      <c r="DO111" s="76" t="e">
        <f t="shared" ca="1" si="274"/>
        <v>#REF!</v>
      </c>
      <c r="DP111" s="76" t="e">
        <f t="shared" ca="1" si="275"/>
        <v>#REF!</v>
      </c>
      <c r="DQ111" s="76" t="e">
        <f t="shared" ca="1" si="276"/>
        <v>#REF!</v>
      </c>
      <c r="DR111" s="76" t="e">
        <f t="shared" ca="1" si="277"/>
        <v>#REF!</v>
      </c>
      <c r="DS111" s="76" t="e">
        <f t="shared" ca="1" si="278"/>
        <v>#REF!</v>
      </c>
      <c r="DT111" s="76" t="e">
        <f t="shared" ca="1" si="279"/>
        <v>#REF!</v>
      </c>
      <c r="DU111" s="76" t="e">
        <f t="shared" ca="1" si="280"/>
        <v>#REF!</v>
      </c>
      <c r="DV111" s="76" t="e">
        <f t="shared" ca="1" si="281"/>
        <v>#REF!</v>
      </c>
      <c r="DW111" s="76" t="e">
        <f t="shared" ca="1" si="282"/>
        <v>#REF!</v>
      </c>
      <c r="DX111" s="76" t="e">
        <f t="shared" ca="1" si="283"/>
        <v>#REF!</v>
      </c>
      <c r="DY111" s="76" t="e">
        <f t="shared" ca="1" si="284"/>
        <v>#REF!</v>
      </c>
      <c r="DZ111" s="76" t="e">
        <f t="shared" ca="1" si="285"/>
        <v>#REF!</v>
      </c>
      <c r="EA111" s="76" t="e">
        <f t="shared" ca="1" si="286"/>
        <v>#REF!</v>
      </c>
      <c r="EB111" s="76" t="e">
        <f t="shared" ca="1" si="287"/>
        <v>#REF!</v>
      </c>
      <c r="EC111" s="76" t="e">
        <f t="shared" ca="1" si="296"/>
        <v>#REF!</v>
      </c>
      <c r="ED111" s="76" t="e">
        <f t="shared" ca="1" si="288"/>
        <v>#REF!</v>
      </c>
      <c r="EE111" s="76" t="e">
        <f t="shared" ca="1" si="289"/>
        <v>#REF!</v>
      </c>
      <c r="EF111" s="76" t="e">
        <f t="shared" ca="1" si="290"/>
        <v>#REF!</v>
      </c>
      <c r="EG111" s="76" t="e">
        <f t="shared" ca="1" si="291"/>
        <v>#REF!</v>
      </c>
      <c r="EH111" s="76" t="e">
        <f t="shared" ca="1" si="292"/>
        <v>#REF!</v>
      </c>
      <c r="EI111" s="76" t="e">
        <f t="shared" ca="1" si="293"/>
        <v>#REF!</v>
      </c>
      <c r="EJ111" s="76" t="e">
        <f t="shared" ca="1" si="294"/>
        <v>#REF!</v>
      </c>
      <c r="EK111" s="76" t="e">
        <f t="shared" ca="1" si="295"/>
        <v>#REF!</v>
      </c>
    </row>
    <row r="112" spans="1:141" ht="15.75" thickBot="1" x14ac:dyDescent="0.3"/>
    <row r="113" spans="1:141" ht="15.75" thickBot="1" x14ac:dyDescent="0.3">
      <c r="A113" s="95" t="s">
        <v>514</v>
      </c>
      <c r="B113" s="96"/>
      <c r="C113" s="96"/>
      <c r="D113" s="96"/>
      <c r="E113" s="96"/>
      <c r="F113" s="97">
        <f>COUNTA(F3:F94)</f>
        <v>92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 t="s">
        <v>351</v>
      </c>
      <c r="CK113" s="96"/>
      <c r="CL113" s="97">
        <f ca="1">36*(COUNTIF(CL3:CL94,"")+COUNTIF(CL3:CL94,"|*")/2+COUNTIF(CL3:CL94,"*|")/2)+12*(COUNTIF(CL3:CL94,"у")+COUNTIF(CL3:CL94,"п"))</f>
        <v>0</v>
      </c>
      <c r="CM113" s="97">
        <f t="shared" ref="CM113:EJ113" ca="1" si="325">36*(COUNTIF(CM3:CM94,"")+COUNTIF(CM3:CM94,"|*")/2+COUNTIF(CM3:CM94,"*|")/2)+12*(COUNTIF(CM3:CM94,"у")+COUNTIF(CM3:CM94,"п"))</f>
        <v>0</v>
      </c>
      <c r="CN113" s="97">
        <f t="shared" ca="1" si="325"/>
        <v>0</v>
      </c>
      <c r="CO113" s="97">
        <f t="shared" ca="1" si="325"/>
        <v>0</v>
      </c>
      <c r="CP113" s="97">
        <f t="shared" ca="1" si="325"/>
        <v>0</v>
      </c>
      <c r="CQ113" s="97">
        <f t="shared" ca="1" si="325"/>
        <v>0</v>
      </c>
      <c r="CR113" s="97">
        <f t="shared" ca="1" si="325"/>
        <v>0</v>
      </c>
      <c r="CS113" s="97">
        <f t="shared" ca="1" si="325"/>
        <v>0</v>
      </c>
      <c r="CT113" s="97">
        <f t="shared" ca="1" si="325"/>
        <v>0</v>
      </c>
      <c r="CU113" s="97">
        <f t="shared" ca="1" si="325"/>
        <v>0</v>
      </c>
      <c r="CV113" s="97">
        <f t="shared" ca="1" si="325"/>
        <v>0</v>
      </c>
      <c r="CW113" s="97">
        <f t="shared" ca="1" si="325"/>
        <v>0</v>
      </c>
      <c r="CX113" s="97">
        <f t="shared" ca="1" si="325"/>
        <v>0</v>
      </c>
      <c r="CY113" s="97">
        <f t="shared" ca="1" si="325"/>
        <v>0</v>
      </c>
      <c r="CZ113" s="97">
        <f t="shared" ca="1" si="325"/>
        <v>0</v>
      </c>
      <c r="DA113" s="97">
        <f t="shared" ca="1" si="325"/>
        <v>0</v>
      </c>
      <c r="DB113" s="97">
        <f t="shared" ca="1" si="325"/>
        <v>0</v>
      </c>
      <c r="DC113" s="97">
        <f t="shared" ca="1" si="325"/>
        <v>0</v>
      </c>
      <c r="DD113" s="97">
        <f t="shared" ca="1" si="325"/>
        <v>0</v>
      </c>
      <c r="DE113" s="97">
        <f t="shared" ca="1" si="325"/>
        <v>0</v>
      </c>
      <c r="DF113" s="97">
        <f t="shared" ca="1" si="325"/>
        <v>0</v>
      </c>
      <c r="DG113" s="97">
        <f t="shared" ca="1" si="325"/>
        <v>0</v>
      </c>
      <c r="DH113" s="97">
        <f t="shared" ca="1" si="325"/>
        <v>0</v>
      </c>
      <c r="DI113" s="97">
        <f t="shared" ca="1" si="325"/>
        <v>0</v>
      </c>
      <c r="DJ113" s="97">
        <f t="shared" ca="1" si="325"/>
        <v>0</v>
      </c>
      <c r="DK113" s="97">
        <f t="shared" ca="1" si="325"/>
        <v>0</v>
      </c>
      <c r="DL113" s="97">
        <f t="shared" ca="1" si="325"/>
        <v>0</v>
      </c>
      <c r="DM113" s="97">
        <f t="shared" ca="1" si="325"/>
        <v>0</v>
      </c>
      <c r="DN113" s="97">
        <f t="shared" ca="1" si="325"/>
        <v>0</v>
      </c>
      <c r="DO113" s="97">
        <f t="shared" ca="1" si="325"/>
        <v>0</v>
      </c>
      <c r="DP113" s="97">
        <f t="shared" ca="1" si="325"/>
        <v>0</v>
      </c>
      <c r="DQ113" s="97">
        <f t="shared" ca="1" si="325"/>
        <v>0</v>
      </c>
      <c r="DR113" s="97">
        <f t="shared" ca="1" si="325"/>
        <v>0</v>
      </c>
      <c r="DS113" s="97">
        <f t="shared" ca="1" si="325"/>
        <v>0</v>
      </c>
      <c r="DT113" s="97">
        <f t="shared" ca="1" si="325"/>
        <v>0</v>
      </c>
      <c r="DU113" s="97">
        <f t="shared" ca="1" si="325"/>
        <v>0</v>
      </c>
      <c r="DV113" s="97">
        <f t="shared" ca="1" si="325"/>
        <v>0</v>
      </c>
      <c r="DW113" s="97">
        <f t="shared" ca="1" si="325"/>
        <v>0</v>
      </c>
      <c r="DX113" s="97">
        <f t="shared" ca="1" si="325"/>
        <v>0</v>
      </c>
      <c r="DY113" s="97">
        <f t="shared" ca="1" si="325"/>
        <v>0</v>
      </c>
      <c r="DZ113" s="97">
        <f t="shared" ca="1" si="325"/>
        <v>0</v>
      </c>
      <c r="EA113" s="97">
        <f t="shared" ca="1" si="325"/>
        <v>0</v>
      </c>
      <c r="EB113" s="97">
        <f t="shared" ca="1" si="325"/>
        <v>0</v>
      </c>
      <c r="EC113" s="97">
        <f t="shared" ca="1" si="325"/>
        <v>0</v>
      </c>
      <c r="ED113" s="97">
        <f t="shared" ca="1" si="325"/>
        <v>0</v>
      </c>
      <c r="EE113" s="97">
        <f t="shared" ca="1" si="325"/>
        <v>0</v>
      </c>
      <c r="EF113" s="97">
        <f t="shared" ca="1" si="325"/>
        <v>0</v>
      </c>
      <c r="EG113" s="97">
        <f t="shared" ca="1" si="325"/>
        <v>0</v>
      </c>
      <c r="EH113" s="97">
        <f t="shared" ca="1" si="325"/>
        <v>0</v>
      </c>
      <c r="EI113" s="97">
        <f t="shared" ca="1" si="325"/>
        <v>0</v>
      </c>
      <c r="EJ113" s="97">
        <f t="shared" ca="1" si="325"/>
        <v>0</v>
      </c>
      <c r="EK113" s="97">
        <f ca="1">SUM(CL113:EJ113)</f>
        <v>0</v>
      </c>
    </row>
    <row r="114" spans="1:141" ht="15.75" thickBot="1" x14ac:dyDescent="0.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 t="s">
        <v>352</v>
      </c>
      <c r="CK114" s="98"/>
      <c r="CL114" s="99">
        <f ca="1">36*(COUNTIF(CL3:CL94,"УП*")+COUNTIF(CL3:CL94,"*|УП*")/2-COUNTIF(CL3:CL94,"УП*|*")/2)</f>
        <v>0</v>
      </c>
      <c r="CM114" s="99">
        <f t="shared" ref="CM114:EJ114" ca="1" si="326">36*(COUNTIF(CM3:CM94,"УП*")+COUNTIF(CM3:CM94,"*|УП*")/2-COUNTIF(CM3:CM94,"УП*|*")/2)</f>
        <v>0</v>
      </c>
      <c r="CN114" s="99">
        <f t="shared" ca="1" si="326"/>
        <v>0</v>
      </c>
      <c r="CO114" s="99">
        <f t="shared" ca="1" si="326"/>
        <v>0</v>
      </c>
      <c r="CP114" s="99">
        <f t="shared" ca="1" si="326"/>
        <v>0</v>
      </c>
      <c r="CQ114" s="99">
        <f t="shared" ca="1" si="326"/>
        <v>0</v>
      </c>
      <c r="CR114" s="99">
        <f t="shared" ca="1" si="326"/>
        <v>0</v>
      </c>
      <c r="CS114" s="99">
        <f t="shared" ca="1" si="326"/>
        <v>0</v>
      </c>
      <c r="CT114" s="99">
        <f t="shared" ca="1" si="326"/>
        <v>0</v>
      </c>
      <c r="CU114" s="99">
        <f t="shared" ca="1" si="326"/>
        <v>0</v>
      </c>
      <c r="CV114" s="99">
        <f t="shared" ca="1" si="326"/>
        <v>0</v>
      </c>
      <c r="CW114" s="99">
        <f t="shared" ca="1" si="326"/>
        <v>0</v>
      </c>
      <c r="CX114" s="99">
        <f t="shared" ca="1" si="326"/>
        <v>0</v>
      </c>
      <c r="CY114" s="99">
        <f t="shared" ca="1" si="326"/>
        <v>0</v>
      </c>
      <c r="CZ114" s="99">
        <f t="shared" ca="1" si="326"/>
        <v>0</v>
      </c>
      <c r="DA114" s="99">
        <f t="shared" ca="1" si="326"/>
        <v>0</v>
      </c>
      <c r="DB114" s="99">
        <f t="shared" ca="1" si="326"/>
        <v>0</v>
      </c>
      <c r="DC114" s="99">
        <f t="shared" ca="1" si="326"/>
        <v>0</v>
      </c>
      <c r="DD114" s="99">
        <f t="shared" ca="1" si="326"/>
        <v>0</v>
      </c>
      <c r="DE114" s="99">
        <f t="shared" ca="1" si="326"/>
        <v>0</v>
      </c>
      <c r="DF114" s="99">
        <f t="shared" ca="1" si="326"/>
        <v>0</v>
      </c>
      <c r="DG114" s="99">
        <f t="shared" ca="1" si="326"/>
        <v>0</v>
      </c>
      <c r="DH114" s="99">
        <f t="shared" ca="1" si="326"/>
        <v>0</v>
      </c>
      <c r="DI114" s="99">
        <f t="shared" ca="1" si="326"/>
        <v>0</v>
      </c>
      <c r="DJ114" s="99">
        <f t="shared" ca="1" si="326"/>
        <v>0</v>
      </c>
      <c r="DK114" s="99">
        <f t="shared" ca="1" si="326"/>
        <v>0</v>
      </c>
      <c r="DL114" s="99">
        <f t="shared" ca="1" si="326"/>
        <v>0</v>
      </c>
      <c r="DM114" s="99">
        <f t="shared" ca="1" si="326"/>
        <v>0</v>
      </c>
      <c r="DN114" s="99">
        <f t="shared" ca="1" si="326"/>
        <v>0</v>
      </c>
      <c r="DO114" s="99">
        <f t="shared" ca="1" si="326"/>
        <v>0</v>
      </c>
      <c r="DP114" s="99">
        <f t="shared" ca="1" si="326"/>
        <v>0</v>
      </c>
      <c r="DQ114" s="99">
        <f t="shared" ca="1" si="326"/>
        <v>0</v>
      </c>
      <c r="DR114" s="99">
        <f t="shared" ca="1" si="326"/>
        <v>0</v>
      </c>
      <c r="DS114" s="99">
        <f t="shared" ca="1" si="326"/>
        <v>0</v>
      </c>
      <c r="DT114" s="99">
        <f t="shared" ca="1" si="326"/>
        <v>0</v>
      </c>
      <c r="DU114" s="99">
        <f t="shared" ca="1" si="326"/>
        <v>0</v>
      </c>
      <c r="DV114" s="99">
        <f t="shared" ca="1" si="326"/>
        <v>0</v>
      </c>
      <c r="DW114" s="99">
        <f t="shared" ca="1" si="326"/>
        <v>0</v>
      </c>
      <c r="DX114" s="99">
        <f t="shared" ca="1" si="326"/>
        <v>0</v>
      </c>
      <c r="DY114" s="99">
        <f t="shared" ca="1" si="326"/>
        <v>0</v>
      </c>
      <c r="DZ114" s="99">
        <f t="shared" ca="1" si="326"/>
        <v>0</v>
      </c>
      <c r="EA114" s="99">
        <f t="shared" ca="1" si="326"/>
        <v>0</v>
      </c>
      <c r="EB114" s="99">
        <f t="shared" ca="1" si="326"/>
        <v>0</v>
      </c>
      <c r="EC114" s="99">
        <f t="shared" ca="1" si="326"/>
        <v>36</v>
      </c>
      <c r="ED114" s="99">
        <f t="shared" ca="1" si="326"/>
        <v>0</v>
      </c>
      <c r="EE114" s="99">
        <f t="shared" ca="1" si="326"/>
        <v>0</v>
      </c>
      <c r="EF114" s="99">
        <f t="shared" ca="1" si="326"/>
        <v>0</v>
      </c>
      <c r="EG114" s="99">
        <f t="shared" ca="1" si="326"/>
        <v>0</v>
      </c>
      <c r="EH114" s="99">
        <f t="shared" ca="1" si="326"/>
        <v>0</v>
      </c>
      <c r="EI114" s="99">
        <f t="shared" ca="1" si="326"/>
        <v>0</v>
      </c>
      <c r="EJ114" s="99">
        <f t="shared" ca="1" si="326"/>
        <v>0</v>
      </c>
      <c r="EK114" s="97">
        <f t="shared" ref="EK114:EK127" ca="1" si="327">SUM(CL114:EJ114)</f>
        <v>36</v>
      </c>
    </row>
    <row r="115" spans="1:141" ht="15.75" thickBot="1" x14ac:dyDescent="0.3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 t="s">
        <v>335</v>
      </c>
      <c r="CK115" s="98"/>
      <c r="CL115" s="99">
        <f ca="1">36*(COUNTIF(CL3:CL94,"ПП*")+COUNTIF(CL3:CL94,"*|ПП*")/2-COUNTIF(CL3:CL94,"ПП*|*")/2)</f>
        <v>0</v>
      </c>
      <c r="CM115" s="99">
        <f t="shared" ref="CM115:EJ115" ca="1" si="328">36*(COUNTIF(CM3:CM94,"ПП*")+COUNTIF(CM3:CM94,"*|ПП*")/2-COUNTIF(CM3:CM94,"ПП*|*")/2)</f>
        <v>0</v>
      </c>
      <c r="CN115" s="99">
        <f t="shared" ca="1" si="328"/>
        <v>0</v>
      </c>
      <c r="CO115" s="99">
        <f t="shared" ca="1" si="328"/>
        <v>0</v>
      </c>
      <c r="CP115" s="99">
        <f t="shared" ca="1" si="328"/>
        <v>0</v>
      </c>
      <c r="CQ115" s="99">
        <f t="shared" ca="1" si="328"/>
        <v>0</v>
      </c>
      <c r="CR115" s="99">
        <f t="shared" ca="1" si="328"/>
        <v>0</v>
      </c>
      <c r="CS115" s="99">
        <f t="shared" ca="1" si="328"/>
        <v>0</v>
      </c>
      <c r="CT115" s="99">
        <f t="shared" ca="1" si="328"/>
        <v>0</v>
      </c>
      <c r="CU115" s="99">
        <f t="shared" ca="1" si="328"/>
        <v>0</v>
      </c>
      <c r="CV115" s="99">
        <f t="shared" ca="1" si="328"/>
        <v>0</v>
      </c>
      <c r="CW115" s="99">
        <f t="shared" ca="1" si="328"/>
        <v>0</v>
      </c>
      <c r="CX115" s="99">
        <f t="shared" ca="1" si="328"/>
        <v>0</v>
      </c>
      <c r="CY115" s="99">
        <f t="shared" ca="1" si="328"/>
        <v>0</v>
      </c>
      <c r="CZ115" s="99">
        <f t="shared" ca="1" si="328"/>
        <v>0</v>
      </c>
      <c r="DA115" s="99">
        <f t="shared" ca="1" si="328"/>
        <v>0</v>
      </c>
      <c r="DB115" s="99">
        <f t="shared" ca="1" si="328"/>
        <v>0</v>
      </c>
      <c r="DC115" s="99">
        <f t="shared" ca="1" si="328"/>
        <v>0</v>
      </c>
      <c r="DD115" s="99">
        <f t="shared" ca="1" si="328"/>
        <v>0</v>
      </c>
      <c r="DE115" s="99">
        <f t="shared" ca="1" si="328"/>
        <v>0</v>
      </c>
      <c r="DF115" s="99">
        <f t="shared" ca="1" si="328"/>
        <v>0</v>
      </c>
      <c r="DG115" s="99">
        <f t="shared" ca="1" si="328"/>
        <v>0</v>
      </c>
      <c r="DH115" s="99">
        <f t="shared" ca="1" si="328"/>
        <v>0</v>
      </c>
      <c r="DI115" s="99">
        <f t="shared" ca="1" si="328"/>
        <v>0</v>
      </c>
      <c r="DJ115" s="99">
        <f t="shared" ca="1" si="328"/>
        <v>0</v>
      </c>
      <c r="DK115" s="99">
        <f t="shared" ca="1" si="328"/>
        <v>0</v>
      </c>
      <c r="DL115" s="99">
        <f t="shared" ca="1" si="328"/>
        <v>0</v>
      </c>
      <c r="DM115" s="99">
        <f t="shared" ca="1" si="328"/>
        <v>0</v>
      </c>
      <c r="DN115" s="99">
        <f t="shared" ca="1" si="328"/>
        <v>0</v>
      </c>
      <c r="DO115" s="99">
        <f t="shared" ca="1" si="328"/>
        <v>0</v>
      </c>
      <c r="DP115" s="99">
        <f t="shared" ca="1" si="328"/>
        <v>0</v>
      </c>
      <c r="DQ115" s="99">
        <f t="shared" ca="1" si="328"/>
        <v>0</v>
      </c>
      <c r="DR115" s="99">
        <f t="shared" ca="1" si="328"/>
        <v>0</v>
      </c>
      <c r="DS115" s="99">
        <f t="shared" ca="1" si="328"/>
        <v>0</v>
      </c>
      <c r="DT115" s="99">
        <f t="shared" ca="1" si="328"/>
        <v>0</v>
      </c>
      <c r="DU115" s="99">
        <f t="shared" ca="1" si="328"/>
        <v>0</v>
      </c>
      <c r="DV115" s="99">
        <f t="shared" ca="1" si="328"/>
        <v>0</v>
      </c>
      <c r="DW115" s="99">
        <f t="shared" ca="1" si="328"/>
        <v>0</v>
      </c>
      <c r="DX115" s="99">
        <f t="shared" ca="1" si="328"/>
        <v>0</v>
      </c>
      <c r="DY115" s="99">
        <f t="shared" ca="1" si="328"/>
        <v>0</v>
      </c>
      <c r="DZ115" s="99">
        <f t="shared" ca="1" si="328"/>
        <v>0</v>
      </c>
      <c r="EA115" s="99">
        <f t="shared" ca="1" si="328"/>
        <v>0</v>
      </c>
      <c r="EB115" s="99">
        <f t="shared" ca="1" si="328"/>
        <v>0</v>
      </c>
      <c r="EC115" s="99">
        <f t="shared" ca="1" si="328"/>
        <v>0</v>
      </c>
      <c r="ED115" s="99">
        <f t="shared" ca="1" si="328"/>
        <v>0</v>
      </c>
      <c r="EE115" s="99">
        <f t="shared" ca="1" si="328"/>
        <v>0</v>
      </c>
      <c r="EF115" s="99">
        <f t="shared" ca="1" si="328"/>
        <v>0</v>
      </c>
      <c r="EG115" s="99">
        <f t="shared" ca="1" si="328"/>
        <v>0</v>
      </c>
      <c r="EH115" s="99">
        <f t="shared" ca="1" si="328"/>
        <v>0</v>
      </c>
      <c r="EI115" s="99">
        <f t="shared" ca="1" si="328"/>
        <v>0</v>
      </c>
      <c r="EJ115" s="99">
        <f t="shared" ca="1" si="328"/>
        <v>0</v>
      </c>
      <c r="EK115" s="97">
        <f t="shared" ca="1" si="327"/>
        <v>0</v>
      </c>
    </row>
    <row r="116" spans="1:141" ht="15.75" thickBot="1" x14ac:dyDescent="0.3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 t="s">
        <v>353</v>
      </c>
      <c r="CK116" s="98"/>
      <c r="CL116" s="99">
        <f ca="1">12*COUNTIF(CL3:CL94,"С")</f>
        <v>0</v>
      </c>
      <c r="CM116" s="99">
        <f t="shared" ref="CM116:EJ116" ca="1" si="329">12*COUNTIF(CM3:CM94,"С")</f>
        <v>0</v>
      </c>
      <c r="CN116" s="99">
        <f t="shared" ca="1" si="329"/>
        <v>0</v>
      </c>
      <c r="CO116" s="99">
        <f t="shared" ca="1" si="329"/>
        <v>0</v>
      </c>
      <c r="CP116" s="99">
        <f t="shared" ca="1" si="329"/>
        <v>0</v>
      </c>
      <c r="CQ116" s="99">
        <f t="shared" ca="1" si="329"/>
        <v>0</v>
      </c>
      <c r="CR116" s="99">
        <f t="shared" ca="1" si="329"/>
        <v>0</v>
      </c>
      <c r="CS116" s="99">
        <f t="shared" ca="1" si="329"/>
        <v>0</v>
      </c>
      <c r="CT116" s="99">
        <f t="shared" ca="1" si="329"/>
        <v>0</v>
      </c>
      <c r="CU116" s="99">
        <f t="shared" ca="1" si="329"/>
        <v>0</v>
      </c>
      <c r="CV116" s="99">
        <f t="shared" ca="1" si="329"/>
        <v>0</v>
      </c>
      <c r="CW116" s="99">
        <f t="shared" ca="1" si="329"/>
        <v>0</v>
      </c>
      <c r="CX116" s="99">
        <f t="shared" ca="1" si="329"/>
        <v>0</v>
      </c>
      <c r="CY116" s="99">
        <f t="shared" ca="1" si="329"/>
        <v>0</v>
      </c>
      <c r="CZ116" s="99">
        <f t="shared" ca="1" si="329"/>
        <v>0</v>
      </c>
      <c r="DA116" s="99">
        <f t="shared" ca="1" si="329"/>
        <v>0</v>
      </c>
      <c r="DB116" s="99">
        <f t="shared" ca="1" si="329"/>
        <v>0</v>
      </c>
      <c r="DC116" s="99">
        <f t="shared" ca="1" si="329"/>
        <v>0</v>
      </c>
      <c r="DD116" s="99">
        <f t="shared" ca="1" si="329"/>
        <v>0</v>
      </c>
      <c r="DE116" s="99">
        <f t="shared" ca="1" si="329"/>
        <v>0</v>
      </c>
      <c r="DF116" s="99">
        <f t="shared" ca="1" si="329"/>
        <v>0</v>
      </c>
      <c r="DG116" s="99">
        <f t="shared" ca="1" si="329"/>
        <v>0</v>
      </c>
      <c r="DH116" s="99">
        <f t="shared" ca="1" si="329"/>
        <v>0</v>
      </c>
      <c r="DI116" s="99">
        <f t="shared" ca="1" si="329"/>
        <v>0</v>
      </c>
      <c r="DJ116" s="99">
        <f t="shared" ca="1" si="329"/>
        <v>0</v>
      </c>
      <c r="DK116" s="99">
        <f t="shared" ca="1" si="329"/>
        <v>0</v>
      </c>
      <c r="DL116" s="99">
        <f t="shared" ca="1" si="329"/>
        <v>0</v>
      </c>
      <c r="DM116" s="99">
        <f t="shared" ca="1" si="329"/>
        <v>0</v>
      </c>
      <c r="DN116" s="99">
        <f t="shared" ca="1" si="329"/>
        <v>0</v>
      </c>
      <c r="DO116" s="99">
        <f t="shared" ca="1" si="329"/>
        <v>0</v>
      </c>
      <c r="DP116" s="99">
        <f t="shared" ca="1" si="329"/>
        <v>0</v>
      </c>
      <c r="DQ116" s="99">
        <f t="shared" ca="1" si="329"/>
        <v>0</v>
      </c>
      <c r="DR116" s="99">
        <f t="shared" ca="1" si="329"/>
        <v>0</v>
      </c>
      <c r="DS116" s="99">
        <f t="shared" ca="1" si="329"/>
        <v>0</v>
      </c>
      <c r="DT116" s="99">
        <f t="shared" ca="1" si="329"/>
        <v>0</v>
      </c>
      <c r="DU116" s="99">
        <f t="shared" ca="1" si="329"/>
        <v>0</v>
      </c>
      <c r="DV116" s="99">
        <f t="shared" ca="1" si="329"/>
        <v>0</v>
      </c>
      <c r="DW116" s="99">
        <f t="shared" ca="1" si="329"/>
        <v>0</v>
      </c>
      <c r="DX116" s="99">
        <f t="shared" ca="1" si="329"/>
        <v>0</v>
      </c>
      <c r="DY116" s="99">
        <f t="shared" ca="1" si="329"/>
        <v>0</v>
      </c>
      <c r="DZ116" s="99">
        <f t="shared" ca="1" si="329"/>
        <v>0</v>
      </c>
      <c r="EA116" s="99">
        <f t="shared" ca="1" si="329"/>
        <v>0</v>
      </c>
      <c r="EB116" s="99">
        <f t="shared" ca="1" si="329"/>
        <v>0</v>
      </c>
      <c r="EC116" s="99">
        <f t="shared" ca="1" si="329"/>
        <v>0</v>
      </c>
      <c r="ED116" s="99">
        <f t="shared" ca="1" si="329"/>
        <v>0</v>
      </c>
      <c r="EE116" s="99">
        <f t="shared" ca="1" si="329"/>
        <v>0</v>
      </c>
      <c r="EF116" s="99">
        <f t="shared" ca="1" si="329"/>
        <v>0</v>
      </c>
      <c r="EG116" s="99">
        <f t="shared" ca="1" si="329"/>
        <v>0</v>
      </c>
      <c r="EH116" s="99">
        <f t="shared" ca="1" si="329"/>
        <v>0</v>
      </c>
      <c r="EI116" s="99">
        <f t="shared" ca="1" si="329"/>
        <v>0</v>
      </c>
      <c r="EJ116" s="99">
        <f t="shared" ca="1" si="329"/>
        <v>0</v>
      </c>
      <c r="EK116" s="97">
        <f t="shared" ca="1" si="327"/>
        <v>0</v>
      </c>
    </row>
    <row r="117" spans="1:141" ht="15.75" thickBot="1" x14ac:dyDescent="0.3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 t="s">
        <v>513</v>
      </c>
      <c r="CK117" s="98"/>
      <c r="CL117" s="99">
        <f ca="1">25*(COUNTIF(CL3:CL94,"С.?")+2*COUNTIF(CL3:CL94,"С.??*"))</f>
        <v>0</v>
      </c>
      <c r="CM117" s="99">
        <f t="shared" ref="CM117:EJ117" ca="1" si="330">25*(COUNTIF(CM3:CM94,"С.?")+2*COUNTIF(CM3:CM94,"С.??*"))</f>
        <v>0</v>
      </c>
      <c r="CN117" s="99">
        <f t="shared" ca="1" si="330"/>
        <v>0</v>
      </c>
      <c r="CO117" s="99">
        <f t="shared" ca="1" si="330"/>
        <v>0</v>
      </c>
      <c r="CP117" s="99">
        <f t="shared" ca="1" si="330"/>
        <v>0</v>
      </c>
      <c r="CQ117" s="99">
        <f t="shared" ca="1" si="330"/>
        <v>0</v>
      </c>
      <c r="CR117" s="99">
        <f t="shared" ca="1" si="330"/>
        <v>0</v>
      </c>
      <c r="CS117" s="99">
        <f t="shared" ca="1" si="330"/>
        <v>0</v>
      </c>
      <c r="CT117" s="99">
        <f t="shared" ca="1" si="330"/>
        <v>0</v>
      </c>
      <c r="CU117" s="99">
        <f t="shared" ca="1" si="330"/>
        <v>0</v>
      </c>
      <c r="CV117" s="99">
        <f t="shared" ca="1" si="330"/>
        <v>0</v>
      </c>
      <c r="CW117" s="99">
        <f t="shared" ca="1" si="330"/>
        <v>0</v>
      </c>
      <c r="CX117" s="99">
        <f t="shared" ca="1" si="330"/>
        <v>0</v>
      </c>
      <c r="CY117" s="99">
        <f t="shared" ca="1" si="330"/>
        <v>0</v>
      </c>
      <c r="CZ117" s="99">
        <f t="shared" ca="1" si="330"/>
        <v>0</v>
      </c>
      <c r="DA117" s="99">
        <f t="shared" ca="1" si="330"/>
        <v>0</v>
      </c>
      <c r="DB117" s="99">
        <f t="shared" ca="1" si="330"/>
        <v>0</v>
      </c>
      <c r="DC117" s="99">
        <f t="shared" ca="1" si="330"/>
        <v>0</v>
      </c>
      <c r="DD117" s="99">
        <f t="shared" ca="1" si="330"/>
        <v>0</v>
      </c>
      <c r="DE117" s="99">
        <f t="shared" ca="1" si="330"/>
        <v>0</v>
      </c>
      <c r="DF117" s="99">
        <f t="shared" ca="1" si="330"/>
        <v>0</v>
      </c>
      <c r="DG117" s="99">
        <f t="shared" ca="1" si="330"/>
        <v>0</v>
      </c>
      <c r="DH117" s="99">
        <f t="shared" ca="1" si="330"/>
        <v>0</v>
      </c>
      <c r="DI117" s="99">
        <f t="shared" ca="1" si="330"/>
        <v>0</v>
      </c>
      <c r="DJ117" s="99">
        <f t="shared" ca="1" si="330"/>
        <v>0</v>
      </c>
      <c r="DK117" s="99">
        <f t="shared" ca="1" si="330"/>
        <v>0</v>
      </c>
      <c r="DL117" s="99">
        <f t="shared" ca="1" si="330"/>
        <v>0</v>
      </c>
      <c r="DM117" s="99">
        <f t="shared" ca="1" si="330"/>
        <v>0</v>
      </c>
      <c r="DN117" s="99">
        <f t="shared" ca="1" si="330"/>
        <v>0</v>
      </c>
      <c r="DO117" s="99">
        <f t="shared" ca="1" si="330"/>
        <v>0</v>
      </c>
      <c r="DP117" s="99">
        <f t="shared" ca="1" si="330"/>
        <v>0</v>
      </c>
      <c r="DQ117" s="99">
        <f t="shared" ca="1" si="330"/>
        <v>0</v>
      </c>
      <c r="DR117" s="99">
        <f t="shared" ca="1" si="330"/>
        <v>0</v>
      </c>
      <c r="DS117" s="99">
        <f t="shared" ca="1" si="330"/>
        <v>0</v>
      </c>
      <c r="DT117" s="99">
        <f t="shared" ca="1" si="330"/>
        <v>0</v>
      </c>
      <c r="DU117" s="99">
        <f t="shared" ca="1" si="330"/>
        <v>0</v>
      </c>
      <c r="DV117" s="99">
        <f t="shared" ca="1" si="330"/>
        <v>0</v>
      </c>
      <c r="DW117" s="99">
        <f t="shared" ca="1" si="330"/>
        <v>0</v>
      </c>
      <c r="DX117" s="99">
        <f t="shared" ca="1" si="330"/>
        <v>0</v>
      </c>
      <c r="DY117" s="99">
        <f t="shared" ca="1" si="330"/>
        <v>0</v>
      </c>
      <c r="DZ117" s="99">
        <f t="shared" ca="1" si="330"/>
        <v>0</v>
      </c>
      <c r="EA117" s="99">
        <f t="shared" ca="1" si="330"/>
        <v>0</v>
      </c>
      <c r="EB117" s="99">
        <f t="shared" ca="1" si="330"/>
        <v>0</v>
      </c>
      <c r="EC117" s="99">
        <f t="shared" ca="1" si="330"/>
        <v>0</v>
      </c>
      <c r="ED117" s="99">
        <f t="shared" ca="1" si="330"/>
        <v>0</v>
      </c>
      <c r="EE117" s="99">
        <f t="shared" ca="1" si="330"/>
        <v>0</v>
      </c>
      <c r="EF117" s="99">
        <f t="shared" ca="1" si="330"/>
        <v>0</v>
      </c>
      <c r="EG117" s="99">
        <f t="shared" ca="1" si="330"/>
        <v>0</v>
      </c>
      <c r="EH117" s="99">
        <f t="shared" ca="1" si="330"/>
        <v>0</v>
      </c>
      <c r="EI117" s="99">
        <f t="shared" ca="1" si="330"/>
        <v>0</v>
      </c>
      <c r="EJ117" s="99">
        <f t="shared" ca="1" si="330"/>
        <v>0</v>
      </c>
      <c r="EK117" s="97">
        <f t="shared" ca="1" si="327"/>
        <v>0</v>
      </c>
    </row>
    <row r="118" spans="1:141" ht="15.75" thickBot="1" x14ac:dyDescent="0.3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 t="s">
        <v>31</v>
      </c>
      <c r="CK118" s="98"/>
      <c r="CL118" s="99" t="e">
        <f ca="1">200*SUM($CI$3:$CI$94)/4/43</f>
        <v>#REF!</v>
      </c>
      <c r="CM118" s="99" t="e">
        <f t="shared" ref="CM118:EB118" ca="1" si="331">200*SUM($CI$3:$CI$94)/4/43</f>
        <v>#REF!</v>
      </c>
      <c r="CN118" s="99" t="e">
        <f t="shared" ca="1" si="331"/>
        <v>#REF!</v>
      </c>
      <c r="CO118" s="99" t="e">
        <f t="shared" ca="1" si="331"/>
        <v>#REF!</v>
      </c>
      <c r="CP118" s="99" t="e">
        <f t="shared" ca="1" si="331"/>
        <v>#REF!</v>
      </c>
      <c r="CQ118" s="99" t="e">
        <f t="shared" ca="1" si="331"/>
        <v>#REF!</v>
      </c>
      <c r="CR118" s="99" t="e">
        <f t="shared" ca="1" si="331"/>
        <v>#REF!</v>
      </c>
      <c r="CS118" s="99" t="e">
        <f t="shared" ca="1" si="331"/>
        <v>#REF!</v>
      </c>
      <c r="CT118" s="99" t="e">
        <f t="shared" ca="1" si="331"/>
        <v>#REF!</v>
      </c>
      <c r="CU118" s="99" t="e">
        <f t="shared" ca="1" si="331"/>
        <v>#REF!</v>
      </c>
      <c r="CV118" s="99" t="e">
        <f t="shared" ca="1" si="331"/>
        <v>#REF!</v>
      </c>
      <c r="CW118" s="99" t="e">
        <f t="shared" ca="1" si="331"/>
        <v>#REF!</v>
      </c>
      <c r="CX118" s="99" t="e">
        <f t="shared" ca="1" si="331"/>
        <v>#REF!</v>
      </c>
      <c r="CY118" s="99" t="e">
        <f t="shared" ca="1" si="331"/>
        <v>#REF!</v>
      </c>
      <c r="CZ118" s="99" t="e">
        <f t="shared" ca="1" si="331"/>
        <v>#REF!</v>
      </c>
      <c r="DA118" s="99" t="e">
        <f t="shared" ca="1" si="331"/>
        <v>#REF!</v>
      </c>
      <c r="DB118" s="99" t="e">
        <f t="shared" ca="1" si="331"/>
        <v>#REF!</v>
      </c>
      <c r="DC118" s="99" t="e">
        <f t="shared" ca="1" si="331"/>
        <v>#REF!</v>
      </c>
      <c r="DD118" s="99" t="e">
        <f t="shared" ca="1" si="331"/>
        <v>#REF!</v>
      </c>
      <c r="DE118" s="99" t="e">
        <f t="shared" ca="1" si="331"/>
        <v>#REF!</v>
      </c>
      <c r="DF118" s="99" t="e">
        <f t="shared" ca="1" si="331"/>
        <v>#REF!</v>
      </c>
      <c r="DG118" s="99" t="e">
        <f t="shared" ca="1" si="331"/>
        <v>#REF!</v>
      </c>
      <c r="DH118" s="99" t="e">
        <f t="shared" ca="1" si="331"/>
        <v>#REF!</v>
      </c>
      <c r="DI118" s="99" t="e">
        <f t="shared" ca="1" si="331"/>
        <v>#REF!</v>
      </c>
      <c r="DJ118" s="99" t="e">
        <f t="shared" ca="1" si="331"/>
        <v>#REF!</v>
      </c>
      <c r="DK118" s="99" t="e">
        <f t="shared" ca="1" si="331"/>
        <v>#REF!</v>
      </c>
      <c r="DL118" s="99" t="e">
        <f t="shared" ca="1" si="331"/>
        <v>#REF!</v>
      </c>
      <c r="DM118" s="99" t="e">
        <f t="shared" ca="1" si="331"/>
        <v>#REF!</v>
      </c>
      <c r="DN118" s="99" t="e">
        <f t="shared" ca="1" si="331"/>
        <v>#REF!</v>
      </c>
      <c r="DO118" s="99" t="e">
        <f t="shared" ca="1" si="331"/>
        <v>#REF!</v>
      </c>
      <c r="DP118" s="99" t="e">
        <f t="shared" ca="1" si="331"/>
        <v>#REF!</v>
      </c>
      <c r="DQ118" s="99" t="e">
        <f t="shared" ca="1" si="331"/>
        <v>#REF!</v>
      </c>
      <c r="DR118" s="99" t="e">
        <f t="shared" ca="1" si="331"/>
        <v>#REF!</v>
      </c>
      <c r="DS118" s="99" t="e">
        <f t="shared" ca="1" si="331"/>
        <v>#REF!</v>
      </c>
      <c r="DT118" s="99" t="e">
        <f t="shared" ca="1" si="331"/>
        <v>#REF!</v>
      </c>
      <c r="DU118" s="99" t="e">
        <f t="shared" ca="1" si="331"/>
        <v>#REF!</v>
      </c>
      <c r="DV118" s="99" t="e">
        <f t="shared" ca="1" si="331"/>
        <v>#REF!</v>
      </c>
      <c r="DW118" s="99" t="e">
        <f t="shared" ca="1" si="331"/>
        <v>#REF!</v>
      </c>
      <c r="DX118" s="99" t="e">
        <f t="shared" ca="1" si="331"/>
        <v>#REF!</v>
      </c>
      <c r="DY118" s="99" t="e">
        <f t="shared" ca="1" si="331"/>
        <v>#REF!</v>
      </c>
      <c r="DZ118" s="99" t="e">
        <f t="shared" ca="1" si="331"/>
        <v>#REF!</v>
      </c>
      <c r="EA118" s="99" t="e">
        <f t="shared" ca="1" si="331"/>
        <v>#REF!</v>
      </c>
      <c r="EB118" s="99" t="e">
        <f t="shared" ca="1" si="331"/>
        <v>#REF!</v>
      </c>
      <c r="EC118" s="99">
        <v>0</v>
      </c>
      <c r="ED118" s="99">
        <v>0</v>
      </c>
      <c r="EE118" s="99">
        <v>0</v>
      </c>
      <c r="EF118" s="99">
        <v>0</v>
      </c>
      <c r="EG118" s="99">
        <v>0</v>
      </c>
      <c r="EH118" s="99">
        <v>0</v>
      </c>
      <c r="EI118" s="99">
        <v>0</v>
      </c>
      <c r="EJ118" s="99">
        <v>0</v>
      </c>
      <c r="EK118" s="97" t="e">
        <f t="shared" ca="1" si="327"/>
        <v>#REF!</v>
      </c>
    </row>
    <row r="119" spans="1:141" ht="15.75" thickBot="1" x14ac:dyDescent="0.3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 t="s">
        <v>336</v>
      </c>
      <c r="CK119" s="98"/>
      <c r="CL119" s="99">
        <f ca="1">36*COUNTIF(CL3:CL94,"ГИА")</f>
        <v>0</v>
      </c>
      <c r="CM119" s="99">
        <f t="shared" ref="CM119:EJ119" ca="1" si="332">36*COUNTIF(CM3:CM94,"ГИА")</f>
        <v>0</v>
      </c>
      <c r="CN119" s="99">
        <f t="shared" ca="1" si="332"/>
        <v>0</v>
      </c>
      <c r="CO119" s="99">
        <f t="shared" ca="1" si="332"/>
        <v>0</v>
      </c>
      <c r="CP119" s="99">
        <f t="shared" ca="1" si="332"/>
        <v>0</v>
      </c>
      <c r="CQ119" s="99">
        <f t="shared" ca="1" si="332"/>
        <v>0</v>
      </c>
      <c r="CR119" s="99">
        <f t="shared" ca="1" si="332"/>
        <v>0</v>
      </c>
      <c r="CS119" s="99">
        <f t="shared" ca="1" si="332"/>
        <v>0</v>
      </c>
      <c r="CT119" s="99">
        <f t="shared" ca="1" si="332"/>
        <v>0</v>
      </c>
      <c r="CU119" s="99">
        <f t="shared" ca="1" si="332"/>
        <v>0</v>
      </c>
      <c r="CV119" s="99">
        <f t="shared" ca="1" si="332"/>
        <v>0</v>
      </c>
      <c r="CW119" s="99">
        <f t="shared" ca="1" si="332"/>
        <v>0</v>
      </c>
      <c r="CX119" s="99">
        <f t="shared" ca="1" si="332"/>
        <v>0</v>
      </c>
      <c r="CY119" s="99">
        <f t="shared" ca="1" si="332"/>
        <v>0</v>
      </c>
      <c r="CZ119" s="99">
        <f t="shared" ca="1" si="332"/>
        <v>0</v>
      </c>
      <c r="DA119" s="99">
        <f t="shared" ca="1" si="332"/>
        <v>0</v>
      </c>
      <c r="DB119" s="99">
        <f t="shared" ca="1" si="332"/>
        <v>0</v>
      </c>
      <c r="DC119" s="99">
        <f t="shared" ca="1" si="332"/>
        <v>0</v>
      </c>
      <c r="DD119" s="99">
        <f t="shared" ca="1" si="332"/>
        <v>0</v>
      </c>
      <c r="DE119" s="99">
        <f t="shared" ca="1" si="332"/>
        <v>0</v>
      </c>
      <c r="DF119" s="99">
        <f t="shared" ca="1" si="332"/>
        <v>0</v>
      </c>
      <c r="DG119" s="99">
        <f t="shared" ca="1" si="332"/>
        <v>0</v>
      </c>
      <c r="DH119" s="99">
        <f t="shared" ca="1" si="332"/>
        <v>0</v>
      </c>
      <c r="DI119" s="99">
        <f t="shared" ca="1" si="332"/>
        <v>0</v>
      </c>
      <c r="DJ119" s="99">
        <f t="shared" ca="1" si="332"/>
        <v>0</v>
      </c>
      <c r="DK119" s="99">
        <f t="shared" ca="1" si="332"/>
        <v>0</v>
      </c>
      <c r="DL119" s="99">
        <f t="shared" ca="1" si="332"/>
        <v>0</v>
      </c>
      <c r="DM119" s="99">
        <f t="shared" ca="1" si="332"/>
        <v>0</v>
      </c>
      <c r="DN119" s="99">
        <f t="shared" ca="1" si="332"/>
        <v>0</v>
      </c>
      <c r="DO119" s="99">
        <f t="shared" ca="1" si="332"/>
        <v>0</v>
      </c>
      <c r="DP119" s="99">
        <f t="shared" ca="1" si="332"/>
        <v>0</v>
      </c>
      <c r="DQ119" s="99">
        <f t="shared" ca="1" si="332"/>
        <v>0</v>
      </c>
      <c r="DR119" s="99">
        <f t="shared" ca="1" si="332"/>
        <v>0</v>
      </c>
      <c r="DS119" s="99">
        <f t="shared" ca="1" si="332"/>
        <v>0</v>
      </c>
      <c r="DT119" s="99">
        <f t="shared" ca="1" si="332"/>
        <v>0</v>
      </c>
      <c r="DU119" s="99">
        <f t="shared" ca="1" si="332"/>
        <v>0</v>
      </c>
      <c r="DV119" s="99">
        <f t="shared" ca="1" si="332"/>
        <v>0</v>
      </c>
      <c r="DW119" s="99">
        <f t="shared" ca="1" si="332"/>
        <v>0</v>
      </c>
      <c r="DX119" s="99">
        <f t="shared" ca="1" si="332"/>
        <v>0</v>
      </c>
      <c r="DY119" s="99">
        <f t="shared" ca="1" si="332"/>
        <v>0</v>
      </c>
      <c r="DZ119" s="99">
        <f t="shared" ca="1" si="332"/>
        <v>0</v>
      </c>
      <c r="EA119" s="99">
        <f t="shared" ca="1" si="332"/>
        <v>0</v>
      </c>
      <c r="EB119" s="99">
        <f t="shared" ca="1" si="332"/>
        <v>0</v>
      </c>
      <c r="EC119" s="99">
        <f t="shared" ca="1" si="332"/>
        <v>0</v>
      </c>
      <c r="ED119" s="99">
        <f t="shared" ca="1" si="332"/>
        <v>0</v>
      </c>
      <c r="EE119" s="99">
        <f t="shared" ca="1" si="332"/>
        <v>0</v>
      </c>
      <c r="EF119" s="99">
        <f t="shared" ca="1" si="332"/>
        <v>0</v>
      </c>
      <c r="EG119" s="99">
        <f t="shared" ca="1" si="332"/>
        <v>0</v>
      </c>
      <c r="EH119" s="99">
        <f t="shared" ca="1" si="332"/>
        <v>0</v>
      </c>
      <c r="EI119" s="99">
        <f t="shared" ca="1" si="332"/>
        <v>0</v>
      </c>
      <c r="EJ119" s="99">
        <f t="shared" ca="1" si="332"/>
        <v>0</v>
      </c>
      <c r="EK119" s="97">
        <f t="shared" ca="1" si="327"/>
        <v>0</v>
      </c>
    </row>
    <row r="120" spans="1:141" ht="15.75" thickBot="1" x14ac:dyDescent="0.3">
      <c r="A120" s="100" t="e">
        <f ca="1">SUM(EK113:EK119)</f>
        <v>#REF!</v>
      </c>
    </row>
    <row r="121" spans="1:141" ht="15.75" thickBot="1" x14ac:dyDescent="0.3">
      <c r="A121" s="95" t="s">
        <v>515</v>
      </c>
      <c r="B121" s="96"/>
      <c r="C121" s="96"/>
      <c r="D121" s="96"/>
      <c r="E121" s="96"/>
      <c r="F121" s="97">
        <f>COUNTA(F95:F111)</f>
        <v>17</v>
      </c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 t="s">
        <v>351</v>
      </c>
      <c r="CK121" s="96"/>
      <c r="CL121" s="97">
        <f ca="1">36*(COUNTIF(CL95:CL111,"")+COUNTIF(CL11:CL111,"|*")/2+COUNTIF(CL11:CL111,"*|")/2)+12*(COUNTIF(CL11:CL111,"у")+COUNTIF(CL11:CL111,"п"))</f>
        <v>0</v>
      </c>
      <c r="CM121" s="97">
        <f t="shared" ref="CM121:EJ121" ca="1" si="333">36*(COUNTIF(CM95:CM111,"")+COUNTIF(CM11:CM111,"|*")/2+COUNTIF(CM11:CM111,"*|")/2)+12*(COUNTIF(CM11:CM111,"у")+COUNTIF(CM11:CM111,"п"))</f>
        <v>0</v>
      </c>
      <c r="CN121" s="97">
        <f t="shared" ca="1" si="333"/>
        <v>0</v>
      </c>
      <c r="CO121" s="97">
        <f t="shared" ca="1" si="333"/>
        <v>0</v>
      </c>
      <c r="CP121" s="97">
        <f t="shared" ca="1" si="333"/>
        <v>0</v>
      </c>
      <c r="CQ121" s="97">
        <f t="shared" ca="1" si="333"/>
        <v>0</v>
      </c>
      <c r="CR121" s="97">
        <f t="shared" ca="1" si="333"/>
        <v>0</v>
      </c>
      <c r="CS121" s="97">
        <f t="shared" ca="1" si="333"/>
        <v>0</v>
      </c>
      <c r="CT121" s="97">
        <f t="shared" ca="1" si="333"/>
        <v>0</v>
      </c>
      <c r="CU121" s="97">
        <f t="shared" ca="1" si="333"/>
        <v>0</v>
      </c>
      <c r="CV121" s="97">
        <f t="shared" ca="1" si="333"/>
        <v>0</v>
      </c>
      <c r="CW121" s="97">
        <f t="shared" ca="1" si="333"/>
        <v>0</v>
      </c>
      <c r="CX121" s="97">
        <f t="shared" ca="1" si="333"/>
        <v>0</v>
      </c>
      <c r="CY121" s="97">
        <f t="shared" ca="1" si="333"/>
        <v>0</v>
      </c>
      <c r="CZ121" s="97">
        <f t="shared" ca="1" si="333"/>
        <v>0</v>
      </c>
      <c r="DA121" s="97">
        <f t="shared" ca="1" si="333"/>
        <v>0</v>
      </c>
      <c r="DB121" s="97">
        <f t="shared" ca="1" si="333"/>
        <v>0</v>
      </c>
      <c r="DC121" s="97">
        <f t="shared" ca="1" si="333"/>
        <v>0</v>
      </c>
      <c r="DD121" s="97">
        <f t="shared" ca="1" si="333"/>
        <v>0</v>
      </c>
      <c r="DE121" s="97">
        <f t="shared" ca="1" si="333"/>
        <v>0</v>
      </c>
      <c r="DF121" s="97">
        <f t="shared" ca="1" si="333"/>
        <v>0</v>
      </c>
      <c r="DG121" s="97">
        <f t="shared" ca="1" si="333"/>
        <v>0</v>
      </c>
      <c r="DH121" s="97">
        <f t="shared" ca="1" si="333"/>
        <v>0</v>
      </c>
      <c r="DI121" s="97">
        <f t="shared" ca="1" si="333"/>
        <v>0</v>
      </c>
      <c r="DJ121" s="97">
        <f t="shared" ca="1" si="333"/>
        <v>0</v>
      </c>
      <c r="DK121" s="97">
        <f t="shared" ca="1" si="333"/>
        <v>0</v>
      </c>
      <c r="DL121" s="97">
        <f t="shared" ca="1" si="333"/>
        <v>0</v>
      </c>
      <c r="DM121" s="97">
        <f t="shared" ca="1" si="333"/>
        <v>0</v>
      </c>
      <c r="DN121" s="97">
        <f t="shared" ca="1" si="333"/>
        <v>0</v>
      </c>
      <c r="DO121" s="97">
        <f t="shared" ca="1" si="333"/>
        <v>0</v>
      </c>
      <c r="DP121" s="97">
        <f t="shared" ca="1" si="333"/>
        <v>0</v>
      </c>
      <c r="DQ121" s="97">
        <f t="shared" ca="1" si="333"/>
        <v>0</v>
      </c>
      <c r="DR121" s="97">
        <f t="shared" ca="1" si="333"/>
        <v>0</v>
      </c>
      <c r="DS121" s="97">
        <f t="shared" ca="1" si="333"/>
        <v>0</v>
      </c>
      <c r="DT121" s="97">
        <f t="shared" ca="1" si="333"/>
        <v>0</v>
      </c>
      <c r="DU121" s="97">
        <f t="shared" ca="1" si="333"/>
        <v>0</v>
      </c>
      <c r="DV121" s="97">
        <f t="shared" ca="1" si="333"/>
        <v>0</v>
      </c>
      <c r="DW121" s="97">
        <f t="shared" ca="1" si="333"/>
        <v>0</v>
      </c>
      <c r="DX121" s="97">
        <f t="shared" ca="1" si="333"/>
        <v>0</v>
      </c>
      <c r="DY121" s="97">
        <f t="shared" ca="1" si="333"/>
        <v>0</v>
      </c>
      <c r="DZ121" s="97">
        <f t="shared" ca="1" si="333"/>
        <v>0</v>
      </c>
      <c r="EA121" s="97">
        <f t="shared" ca="1" si="333"/>
        <v>0</v>
      </c>
      <c r="EB121" s="97">
        <f t="shared" ca="1" si="333"/>
        <v>0</v>
      </c>
      <c r="EC121" s="97">
        <f t="shared" ca="1" si="333"/>
        <v>0</v>
      </c>
      <c r="ED121" s="97">
        <f t="shared" ca="1" si="333"/>
        <v>0</v>
      </c>
      <c r="EE121" s="97">
        <f t="shared" ca="1" si="333"/>
        <v>0</v>
      </c>
      <c r="EF121" s="97">
        <f t="shared" ca="1" si="333"/>
        <v>0</v>
      </c>
      <c r="EG121" s="97">
        <f t="shared" ca="1" si="333"/>
        <v>0</v>
      </c>
      <c r="EH121" s="97">
        <f t="shared" ca="1" si="333"/>
        <v>0</v>
      </c>
      <c r="EI121" s="97">
        <f t="shared" ca="1" si="333"/>
        <v>0</v>
      </c>
      <c r="EJ121" s="97">
        <f t="shared" ca="1" si="333"/>
        <v>0</v>
      </c>
      <c r="EK121" s="97">
        <f ca="1">SUM(CL121:EJ121)</f>
        <v>0</v>
      </c>
    </row>
    <row r="122" spans="1:141" ht="15.75" thickBot="1" x14ac:dyDescent="0.3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 t="s">
        <v>352</v>
      </c>
      <c r="CK122" s="98"/>
      <c r="CL122" s="99">
        <f ca="1">36*(COUNTIF(CL95:CL111,"УП*")+COUNTIF(CL95:CL111,"*|УП*")/2-COUNTIF(CL95:CL111,"УП*|*")/2)</f>
        <v>0</v>
      </c>
      <c r="CM122" s="99">
        <f t="shared" ref="CM122:EJ122" ca="1" si="334">36*(COUNTIF(CM95:CM111,"УП*")+COUNTIF(CM95:CM111,"*|УП*")/2-COUNTIF(CM95:CM111,"УП*|*")/2)</f>
        <v>0</v>
      </c>
      <c r="CN122" s="99">
        <f t="shared" ca="1" si="334"/>
        <v>0</v>
      </c>
      <c r="CO122" s="99">
        <f t="shared" ca="1" si="334"/>
        <v>0</v>
      </c>
      <c r="CP122" s="99">
        <f t="shared" ca="1" si="334"/>
        <v>0</v>
      </c>
      <c r="CQ122" s="99">
        <f t="shared" ca="1" si="334"/>
        <v>0</v>
      </c>
      <c r="CR122" s="99">
        <f t="shared" ca="1" si="334"/>
        <v>0</v>
      </c>
      <c r="CS122" s="99">
        <f t="shared" ca="1" si="334"/>
        <v>0</v>
      </c>
      <c r="CT122" s="99">
        <f t="shared" ca="1" si="334"/>
        <v>0</v>
      </c>
      <c r="CU122" s="99">
        <f t="shared" ca="1" si="334"/>
        <v>0</v>
      </c>
      <c r="CV122" s="99">
        <f t="shared" ca="1" si="334"/>
        <v>0</v>
      </c>
      <c r="CW122" s="99">
        <f t="shared" ca="1" si="334"/>
        <v>0</v>
      </c>
      <c r="CX122" s="99">
        <f t="shared" ca="1" si="334"/>
        <v>0</v>
      </c>
      <c r="CY122" s="99">
        <f t="shared" ca="1" si="334"/>
        <v>0</v>
      </c>
      <c r="CZ122" s="99">
        <f t="shared" ca="1" si="334"/>
        <v>0</v>
      </c>
      <c r="DA122" s="99">
        <f t="shared" ca="1" si="334"/>
        <v>0</v>
      </c>
      <c r="DB122" s="99">
        <f t="shared" ca="1" si="334"/>
        <v>0</v>
      </c>
      <c r="DC122" s="99">
        <f t="shared" ca="1" si="334"/>
        <v>0</v>
      </c>
      <c r="DD122" s="99">
        <f t="shared" ca="1" si="334"/>
        <v>0</v>
      </c>
      <c r="DE122" s="99">
        <f t="shared" ca="1" si="334"/>
        <v>0</v>
      </c>
      <c r="DF122" s="99">
        <f t="shared" ca="1" si="334"/>
        <v>0</v>
      </c>
      <c r="DG122" s="99">
        <f t="shared" ca="1" si="334"/>
        <v>0</v>
      </c>
      <c r="DH122" s="99">
        <f t="shared" ca="1" si="334"/>
        <v>0</v>
      </c>
      <c r="DI122" s="99">
        <f t="shared" ca="1" si="334"/>
        <v>0</v>
      </c>
      <c r="DJ122" s="99">
        <f t="shared" ca="1" si="334"/>
        <v>0</v>
      </c>
      <c r="DK122" s="99">
        <f t="shared" ca="1" si="334"/>
        <v>0</v>
      </c>
      <c r="DL122" s="99">
        <f t="shared" ca="1" si="334"/>
        <v>0</v>
      </c>
      <c r="DM122" s="99">
        <f t="shared" ca="1" si="334"/>
        <v>0</v>
      </c>
      <c r="DN122" s="99">
        <f t="shared" ca="1" si="334"/>
        <v>0</v>
      </c>
      <c r="DO122" s="99">
        <f t="shared" ca="1" si="334"/>
        <v>0</v>
      </c>
      <c r="DP122" s="99">
        <f t="shared" ca="1" si="334"/>
        <v>0</v>
      </c>
      <c r="DQ122" s="99">
        <f t="shared" ca="1" si="334"/>
        <v>0</v>
      </c>
      <c r="DR122" s="99">
        <f t="shared" ca="1" si="334"/>
        <v>0</v>
      </c>
      <c r="DS122" s="99">
        <f t="shared" ca="1" si="334"/>
        <v>0</v>
      </c>
      <c r="DT122" s="99">
        <f t="shared" ca="1" si="334"/>
        <v>0</v>
      </c>
      <c r="DU122" s="99">
        <f t="shared" ca="1" si="334"/>
        <v>0</v>
      </c>
      <c r="DV122" s="99">
        <f t="shared" ca="1" si="334"/>
        <v>0</v>
      </c>
      <c r="DW122" s="99">
        <f t="shared" ca="1" si="334"/>
        <v>0</v>
      </c>
      <c r="DX122" s="99">
        <f t="shared" ca="1" si="334"/>
        <v>0</v>
      </c>
      <c r="DY122" s="99">
        <f t="shared" ca="1" si="334"/>
        <v>0</v>
      </c>
      <c r="DZ122" s="99">
        <f t="shared" ca="1" si="334"/>
        <v>0</v>
      </c>
      <c r="EA122" s="99">
        <f t="shared" ca="1" si="334"/>
        <v>0</v>
      </c>
      <c r="EB122" s="99">
        <f t="shared" ca="1" si="334"/>
        <v>0</v>
      </c>
      <c r="EC122" s="99">
        <f t="shared" ca="1" si="334"/>
        <v>0</v>
      </c>
      <c r="ED122" s="99">
        <f t="shared" ca="1" si="334"/>
        <v>0</v>
      </c>
      <c r="EE122" s="99">
        <f t="shared" ca="1" si="334"/>
        <v>0</v>
      </c>
      <c r="EF122" s="99">
        <f t="shared" ca="1" si="334"/>
        <v>0</v>
      </c>
      <c r="EG122" s="99">
        <f t="shared" ca="1" si="334"/>
        <v>0</v>
      </c>
      <c r="EH122" s="99">
        <f t="shared" ca="1" si="334"/>
        <v>0</v>
      </c>
      <c r="EI122" s="99">
        <f t="shared" ca="1" si="334"/>
        <v>0</v>
      </c>
      <c r="EJ122" s="99">
        <f t="shared" ca="1" si="334"/>
        <v>0</v>
      </c>
      <c r="EK122" s="97">
        <f t="shared" ca="1" si="327"/>
        <v>0</v>
      </c>
    </row>
    <row r="123" spans="1:141" ht="15.75" thickBot="1" x14ac:dyDescent="0.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 t="s">
        <v>335</v>
      </c>
      <c r="CK123" s="98"/>
      <c r="CL123" s="99">
        <f ca="1">36*(COUNTIF(CL95:CL111,"ПП*")+COUNTIF(CL95:CL111,"*|ПП*")/2-COUNTIF(CL95:CL111,"ПП*|*")/2)</f>
        <v>0</v>
      </c>
      <c r="CM123" s="99">
        <f t="shared" ref="CM123:EJ123" ca="1" si="335">36*(COUNTIF(CM95:CM111,"ПП*")+COUNTIF(CM95:CM111,"*|ПП*")/2-COUNTIF(CM95:CM111,"ПП*|*")/2)</f>
        <v>0</v>
      </c>
      <c r="CN123" s="99">
        <f t="shared" ca="1" si="335"/>
        <v>0</v>
      </c>
      <c r="CO123" s="99">
        <f t="shared" ca="1" si="335"/>
        <v>0</v>
      </c>
      <c r="CP123" s="99">
        <f t="shared" ca="1" si="335"/>
        <v>0</v>
      </c>
      <c r="CQ123" s="99">
        <f t="shared" ca="1" si="335"/>
        <v>0</v>
      </c>
      <c r="CR123" s="99">
        <f t="shared" ca="1" si="335"/>
        <v>0</v>
      </c>
      <c r="CS123" s="99">
        <f t="shared" ca="1" si="335"/>
        <v>0</v>
      </c>
      <c r="CT123" s="99">
        <f t="shared" ca="1" si="335"/>
        <v>0</v>
      </c>
      <c r="CU123" s="99">
        <f t="shared" ca="1" si="335"/>
        <v>0</v>
      </c>
      <c r="CV123" s="99">
        <f t="shared" ca="1" si="335"/>
        <v>0</v>
      </c>
      <c r="CW123" s="99">
        <f t="shared" ca="1" si="335"/>
        <v>0</v>
      </c>
      <c r="CX123" s="99">
        <f t="shared" ca="1" si="335"/>
        <v>0</v>
      </c>
      <c r="CY123" s="99">
        <f t="shared" ca="1" si="335"/>
        <v>0</v>
      </c>
      <c r="CZ123" s="99">
        <f t="shared" ca="1" si="335"/>
        <v>0</v>
      </c>
      <c r="DA123" s="99">
        <f t="shared" ca="1" si="335"/>
        <v>0</v>
      </c>
      <c r="DB123" s="99">
        <f t="shared" ca="1" si="335"/>
        <v>0</v>
      </c>
      <c r="DC123" s="99">
        <f t="shared" ca="1" si="335"/>
        <v>0</v>
      </c>
      <c r="DD123" s="99">
        <f t="shared" ca="1" si="335"/>
        <v>0</v>
      </c>
      <c r="DE123" s="99">
        <f t="shared" ca="1" si="335"/>
        <v>0</v>
      </c>
      <c r="DF123" s="99">
        <f t="shared" ca="1" si="335"/>
        <v>0</v>
      </c>
      <c r="DG123" s="99">
        <f t="shared" ca="1" si="335"/>
        <v>0</v>
      </c>
      <c r="DH123" s="99">
        <f t="shared" ca="1" si="335"/>
        <v>0</v>
      </c>
      <c r="DI123" s="99">
        <f t="shared" ca="1" si="335"/>
        <v>0</v>
      </c>
      <c r="DJ123" s="99">
        <f t="shared" ca="1" si="335"/>
        <v>0</v>
      </c>
      <c r="DK123" s="99">
        <f t="shared" ca="1" si="335"/>
        <v>0</v>
      </c>
      <c r="DL123" s="99">
        <f t="shared" ca="1" si="335"/>
        <v>0</v>
      </c>
      <c r="DM123" s="99">
        <f t="shared" ca="1" si="335"/>
        <v>0</v>
      </c>
      <c r="DN123" s="99">
        <f t="shared" ca="1" si="335"/>
        <v>0</v>
      </c>
      <c r="DO123" s="99">
        <f t="shared" ca="1" si="335"/>
        <v>0</v>
      </c>
      <c r="DP123" s="99">
        <f t="shared" ca="1" si="335"/>
        <v>0</v>
      </c>
      <c r="DQ123" s="99">
        <f t="shared" ca="1" si="335"/>
        <v>0</v>
      </c>
      <c r="DR123" s="99">
        <f t="shared" ca="1" si="335"/>
        <v>0</v>
      </c>
      <c r="DS123" s="99">
        <f t="shared" ca="1" si="335"/>
        <v>0</v>
      </c>
      <c r="DT123" s="99">
        <f t="shared" ca="1" si="335"/>
        <v>0</v>
      </c>
      <c r="DU123" s="99">
        <f t="shared" ca="1" si="335"/>
        <v>0</v>
      </c>
      <c r="DV123" s="99">
        <f t="shared" ca="1" si="335"/>
        <v>0</v>
      </c>
      <c r="DW123" s="99">
        <f t="shared" ca="1" si="335"/>
        <v>0</v>
      </c>
      <c r="DX123" s="99">
        <f t="shared" ca="1" si="335"/>
        <v>0</v>
      </c>
      <c r="DY123" s="99">
        <f t="shared" ca="1" si="335"/>
        <v>0</v>
      </c>
      <c r="DZ123" s="99">
        <f t="shared" ca="1" si="335"/>
        <v>0</v>
      </c>
      <c r="EA123" s="99">
        <f t="shared" ca="1" si="335"/>
        <v>0</v>
      </c>
      <c r="EB123" s="99">
        <f t="shared" ca="1" si="335"/>
        <v>0</v>
      </c>
      <c r="EC123" s="99">
        <f t="shared" ca="1" si="335"/>
        <v>0</v>
      </c>
      <c r="ED123" s="99">
        <f t="shared" ca="1" si="335"/>
        <v>0</v>
      </c>
      <c r="EE123" s="99">
        <f t="shared" ca="1" si="335"/>
        <v>0</v>
      </c>
      <c r="EF123" s="99">
        <f t="shared" ca="1" si="335"/>
        <v>0</v>
      </c>
      <c r="EG123" s="99">
        <f t="shared" ca="1" si="335"/>
        <v>0</v>
      </c>
      <c r="EH123" s="99">
        <f t="shared" ca="1" si="335"/>
        <v>0</v>
      </c>
      <c r="EI123" s="99">
        <f t="shared" ca="1" si="335"/>
        <v>0</v>
      </c>
      <c r="EJ123" s="99">
        <f t="shared" ca="1" si="335"/>
        <v>0</v>
      </c>
      <c r="EK123" s="97">
        <f t="shared" ca="1" si="327"/>
        <v>0</v>
      </c>
    </row>
    <row r="124" spans="1:141" ht="15.75" thickBot="1" x14ac:dyDescent="0.3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 t="s">
        <v>353</v>
      </c>
      <c r="CK124" s="98"/>
      <c r="CL124" s="99">
        <f ca="1">12*COUNTIF(CL95:CL111,"С")</f>
        <v>0</v>
      </c>
      <c r="CM124" s="99">
        <f t="shared" ref="CM124:EJ124" ca="1" si="336">12*COUNTIF(CM95:CM111,"С")</f>
        <v>0</v>
      </c>
      <c r="CN124" s="99">
        <f t="shared" ca="1" si="336"/>
        <v>0</v>
      </c>
      <c r="CO124" s="99">
        <f t="shared" ca="1" si="336"/>
        <v>0</v>
      </c>
      <c r="CP124" s="99">
        <f t="shared" ca="1" si="336"/>
        <v>0</v>
      </c>
      <c r="CQ124" s="99">
        <f t="shared" ca="1" si="336"/>
        <v>0</v>
      </c>
      <c r="CR124" s="99">
        <f t="shared" ca="1" si="336"/>
        <v>0</v>
      </c>
      <c r="CS124" s="99">
        <f t="shared" ca="1" si="336"/>
        <v>0</v>
      </c>
      <c r="CT124" s="99">
        <f t="shared" ca="1" si="336"/>
        <v>0</v>
      </c>
      <c r="CU124" s="99">
        <f t="shared" ca="1" si="336"/>
        <v>0</v>
      </c>
      <c r="CV124" s="99">
        <f t="shared" ca="1" si="336"/>
        <v>0</v>
      </c>
      <c r="CW124" s="99">
        <f t="shared" ca="1" si="336"/>
        <v>0</v>
      </c>
      <c r="CX124" s="99">
        <f t="shared" ca="1" si="336"/>
        <v>0</v>
      </c>
      <c r="CY124" s="99">
        <f t="shared" ca="1" si="336"/>
        <v>0</v>
      </c>
      <c r="CZ124" s="99">
        <f t="shared" ca="1" si="336"/>
        <v>0</v>
      </c>
      <c r="DA124" s="99">
        <f t="shared" ca="1" si="336"/>
        <v>0</v>
      </c>
      <c r="DB124" s="99">
        <f t="shared" ca="1" si="336"/>
        <v>0</v>
      </c>
      <c r="DC124" s="99">
        <f t="shared" ca="1" si="336"/>
        <v>0</v>
      </c>
      <c r="DD124" s="99">
        <f t="shared" ca="1" si="336"/>
        <v>0</v>
      </c>
      <c r="DE124" s="99">
        <f t="shared" ca="1" si="336"/>
        <v>0</v>
      </c>
      <c r="DF124" s="99">
        <f t="shared" ca="1" si="336"/>
        <v>0</v>
      </c>
      <c r="DG124" s="99">
        <f t="shared" ca="1" si="336"/>
        <v>0</v>
      </c>
      <c r="DH124" s="99">
        <f t="shared" ca="1" si="336"/>
        <v>0</v>
      </c>
      <c r="DI124" s="99">
        <f t="shared" ca="1" si="336"/>
        <v>0</v>
      </c>
      <c r="DJ124" s="99">
        <f t="shared" ca="1" si="336"/>
        <v>0</v>
      </c>
      <c r="DK124" s="99">
        <f t="shared" ca="1" si="336"/>
        <v>0</v>
      </c>
      <c r="DL124" s="99">
        <f t="shared" ca="1" si="336"/>
        <v>0</v>
      </c>
      <c r="DM124" s="99">
        <f t="shared" ca="1" si="336"/>
        <v>0</v>
      </c>
      <c r="DN124" s="99">
        <f t="shared" ca="1" si="336"/>
        <v>0</v>
      </c>
      <c r="DO124" s="99">
        <f t="shared" ca="1" si="336"/>
        <v>0</v>
      </c>
      <c r="DP124" s="99">
        <f t="shared" ca="1" si="336"/>
        <v>0</v>
      </c>
      <c r="DQ124" s="99">
        <f t="shared" ca="1" si="336"/>
        <v>0</v>
      </c>
      <c r="DR124" s="99">
        <f t="shared" ca="1" si="336"/>
        <v>0</v>
      </c>
      <c r="DS124" s="99">
        <f t="shared" ca="1" si="336"/>
        <v>0</v>
      </c>
      <c r="DT124" s="99">
        <f t="shared" ca="1" si="336"/>
        <v>0</v>
      </c>
      <c r="DU124" s="99">
        <f t="shared" ca="1" si="336"/>
        <v>0</v>
      </c>
      <c r="DV124" s="99">
        <f t="shared" ca="1" si="336"/>
        <v>0</v>
      </c>
      <c r="DW124" s="99">
        <f t="shared" ca="1" si="336"/>
        <v>0</v>
      </c>
      <c r="DX124" s="99">
        <f t="shared" ca="1" si="336"/>
        <v>0</v>
      </c>
      <c r="DY124" s="99">
        <f t="shared" ca="1" si="336"/>
        <v>0</v>
      </c>
      <c r="DZ124" s="99">
        <f t="shared" ca="1" si="336"/>
        <v>0</v>
      </c>
      <c r="EA124" s="99">
        <f t="shared" ca="1" si="336"/>
        <v>0</v>
      </c>
      <c r="EB124" s="99">
        <f t="shared" ca="1" si="336"/>
        <v>0</v>
      </c>
      <c r="EC124" s="99">
        <f t="shared" ca="1" si="336"/>
        <v>0</v>
      </c>
      <c r="ED124" s="99">
        <f t="shared" ca="1" si="336"/>
        <v>0</v>
      </c>
      <c r="EE124" s="99">
        <f t="shared" ca="1" si="336"/>
        <v>0</v>
      </c>
      <c r="EF124" s="99">
        <f t="shared" ca="1" si="336"/>
        <v>0</v>
      </c>
      <c r="EG124" s="99">
        <f t="shared" ca="1" si="336"/>
        <v>0</v>
      </c>
      <c r="EH124" s="99">
        <f t="shared" ca="1" si="336"/>
        <v>0</v>
      </c>
      <c r="EI124" s="99">
        <f t="shared" ca="1" si="336"/>
        <v>0</v>
      </c>
      <c r="EJ124" s="99">
        <f t="shared" ca="1" si="336"/>
        <v>0</v>
      </c>
      <c r="EK124" s="97">
        <f t="shared" ca="1" si="327"/>
        <v>0</v>
      </c>
    </row>
    <row r="125" spans="1:141" ht="15.75" thickBot="1" x14ac:dyDescent="0.3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 t="s">
        <v>513</v>
      </c>
      <c r="CK125" s="98"/>
      <c r="CL125" s="99">
        <f ca="1">25*(COUNTIF(CL95:CL111,"С.?")+2*COUNTIF(CL95:CL111,"С.??*"))</f>
        <v>0</v>
      </c>
      <c r="CM125" s="99">
        <f t="shared" ref="CM125:EJ125" ca="1" si="337">25*(COUNTIF(CM95:CM111,"С.?")+2*COUNTIF(CM95:CM111,"С.??*"))</f>
        <v>0</v>
      </c>
      <c r="CN125" s="99">
        <f t="shared" ca="1" si="337"/>
        <v>0</v>
      </c>
      <c r="CO125" s="99">
        <f t="shared" ca="1" si="337"/>
        <v>0</v>
      </c>
      <c r="CP125" s="99">
        <f t="shared" ca="1" si="337"/>
        <v>0</v>
      </c>
      <c r="CQ125" s="99">
        <f t="shared" ca="1" si="337"/>
        <v>0</v>
      </c>
      <c r="CR125" s="99">
        <f t="shared" ca="1" si="337"/>
        <v>0</v>
      </c>
      <c r="CS125" s="99">
        <f t="shared" ca="1" si="337"/>
        <v>0</v>
      </c>
      <c r="CT125" s="99">
        <f t="shared" ca="1" si="337"/>
        <v>0</v>
      </c>
      <c r="CU125" s="99">
        <f t="shared" ca="1" si="337"/>
        <v>0</v>
      </c>
      <c r="CV125" s="99">
        <f t="shared" ca="1" si="337"/>
        <v>0</v>
      </c>
      <c r="CW125" s="99">
        <f t="shared" ca="1" si="337"/>
        <v>0</v>
      </c>
      <c r="CX125" s="99">
        <f t="shared" ca="1" si="337"/>
        <v>0</v>
      </c>
      <c r="CY125" s="99">
        <f t="shared" ca="1" si="337"/>
        <v>0</v>
      </c>
      <c r="CZ125" s="99">
        <f t="shared" ca="1" si="337"/>
        <v>0</v>
      </c>
      <c r="DA125" s="99">
        <f t="shared" ca="1" si="337"/>
        <v>0</v>
      </c>
      <c r="DB125" s="99">
        <f t="shared" ca="1" si="337"/>
        <v>0</v>
      </c>
      <c r="DC125" s="99">
        <f t="shared" ca="1" si="337"/>
        <v>0</v>
      </c>
      <c r="DD125" s="99">
        <f t="shared" ca="1" si="337"/>
        <v>0</v>
      </c>
      <c r="DE125" s="99">
        <f t="shared" ca="1" si="337"/>
        <v>0</v>
      </c>
      <c r="DF125" s="99">
        <f t="shared" ca="1" si="337"/>
        <v>0</v>
      </c>
      <c r="DG125" s="99">
        <f t="shared" ca="1" si="337"/>
        <v>0</v>
      </c>
      <c r="DH125" s="99">
        <f t="shared" ca="1" si="337"/>
        <v>0</v>
      </c>
      <c r="DI125" s="99">
        <f t="shared" ca="1" si="337"/>
        <v>0</v>
      </c>
      <c r="DJ125" s="99">
        <f t="shared" ca="1" si="337"/>
        <v>0</v>
      </c>
      <c r="DK125" s="99">
        <f t="shared" ca="1" si="337"/>
        <v>0</v>
      </c>
      <c r="DL125" s="99">
        <f t="shared" ca="1" si="337"/>
        <v>0</v>
      </c>
      <c r="DM125" s="99">
        <f t="shared" ca="1" si="337"/>
        <v>0</v>
      </c>
      <c r="DN125" s="99">
        <f t="shared" ca="1" si="337"/>
        <v>0</v>
      </c>
      <c r="DO125" s="99">
        <f t="shared" ca="1" si="337"/>
        <v>0</v>
      </c>
      <c r="DP125" s="99">
        <f t="shared" ca="1" si="337"/>
        <v>0</v>
      </c>
      <c r="DQ125" s="99">
        <f t="shared" ca="1" si="337"/>
        <v>0</v>
      </c>
      <c r="DR125" s="99">
        <f t="shared" ca="1" si="337"/>
        <v>0</v>
      </c>
      <c r="DS125" s="99">
        <f t="shared" ca="1" si="337"/>
        <v>0</v>
      </c>
      <c r="DT125" s="99">
        <f t="shared" ca="1" si="337"/>
        <v>0</v>
      </c>
      <c r="DU125" s="99">
        <f t="shared" ca="1" si="337"/>
        <v>0</v>
      </c>
      <c r="DV125" s="99">
        <f t="shared" ca="1" si="337"/>
        <v>0</v>
      </c>
      <c r="DW125" s="99">
        <f t="shared" ca="1" si="337"/>
        <v>0</v>
      </c>
      <c r="DX125" s="99">
        <f t="shared" ca="1" si="337"/>
        <v>0</v>
      </c>
      <c r="DY125" s="99">
        <f t="shared" ca="1" si="337"/>
        <v>0</v>
      </c>
      <c r="DZ125" s="99">
        <f t="shared" ca="1" si="337"/>
        <v>0</v>
      </c>
      <c r="EA125" s="99">
        <f t="shared" ca="1" si="337"/>
        <v>0</v>
      </c>
      <c r="EB125" s="99">
        <f t="shared" ca="1" si="337"/>
        <v>0</v>
      </c>
      <c r="EC125" s="99">
        <f t="shared" ca="1" si="337"/>
        <v>0</v>
      </c>
      <c r="ED125" s="99">
        <f t="shared" ca="1" si="337"/>
        <v>0</v>
      </c>
      <c r="EE125" s="99">
        <f t="shared" ca="1" si="337"/>
        <v>0</v>
      </c>
      <c r="EF125" s="99">
        <f t="shared" ca="1" si="337"/>
        <v>0</v>
      </c>
      <c r="EG125" s="99">
        <f t="shared" ca="1" si="337"/>
        <v>0</v>
      </c>
      <c r="EH125" s="99">
        <f t="shared" ca="1" si="337"/>
        <v>0</v>
      </c>
      <c r="EI125" s="99">
        <f t="shared" ca="1" si="337"/>
        <v>0</v>
      </c>
      <c r="EJ125" s="99">
        <f t="shared" ca="1" si="337"/>
        <v>0</v>
      </c>
      <c r="EK125" s="97">
        <f t="shared" ca="1" si="327"/>
        <v>0</v>
      </c>
    </row>
    <row r="126" spans="1:141" ht="15.75" thickBot="1" x14ac:dyDescent="0.3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 t="s">
        <v>31</v>
      </c>
      <c r="CK126" s="98"/>
      <c r="CL126" s="99" t="e">
        <f ca="1">200*SUM($CI$95:$CI$111)/4/43</f>
        <v>#REF!</v>
      </c>
      <c r="CM126" s="99" t="e">
        <f t="shared" ref="CM126:EB126" ca="1" si="338">200*SUM($CI$95:$CI$111)/4/43</f>
        <v>#REF!</v>
      </c>
      <c r="CN126" s="99" t="e">
        <f t="shared" ca="1" si="338"/>
        <v>#REF!</v>
      </c>
      <c r="CO126" s="99" t="e">
        <f t="shared" ca="1" si="338"/>
        <v>#REF!</v>
      </c>
      <c r="CP126" s="99" t="e">
        <f t="shared" ca="1" si="338"/>
        <v>#REF!</v>
      </c>
      <c r="CQ126" s="99" t="e">
        <f t="shared" ca="1" si="338"/>
        <v>#REF!</v>
      </c>
      <c r="CR126" s="99" t="e">
        <f t="shared" ca="1" si="338"/>
        <v>#REF!</v>
      </c>
      <c r="CS126" s="99" t="e">
        <f t="shared" ca="1" si="338"/>
        <v>#REF!</v>
      </c>
      <c r="CT126" s="99" t="e">
        <f t="shared" ca="1" si="338"/>
        <v>#REF!</v>
      </c>
      <c r="CU126" s="99" t="e">
        <f t="shared" ca="1" si="338"/>
        <v>#REF!</v>
      </c>
      <c r="CV126" s="99" t="e">
        <f t="shared" ca="1" si="338"/>
        <v>#REF!</v>
      </c>
      <c r="CW126" s="99" t="e">
        <f t="shared" ca="1" si="338"/>
        <v>#REF!</v>
      </c>
      <c r="CX126" s="99" t="e">
        <f t="shared" ca="1" si="338"/>
        <v>#REF!</v>
      </c>
      <c r="CY126" s="99" t="e">
        <f t="shared" ca="1" si="338"/>
        <v>#REF!</v>
      </c>
      <c r="CZ126" s="99" t="e">
        <f t="shared" ca="1" si="338"/>
        <v>#REF!</v>
      </c>
      <c r="DA126" s="99" t="e">
        <f t="shared" ca="1" si="338"/>
        <v>#REF!</v>
      </c>
      <c r="DB126" s="99" t="e">
        <f t="shared" ca="1" si="338"/>
        <v>#REF!</v>
      </c>
      <c r="DC126" s="99" t="e">
        <f t="shared" ca="1" si="338"/>
        <v>#REF!</v>
      </c>
      <c r="DD126" s="99" t="e">
        <f t="shared" ca="1" si="338"/>
        <v>#REF!</v>
      </c>
      <c r="DE126" s="99" t="e">
        <f t="shared" ca="1" si="338"/>
        <v>#REF!</v>
      </c>
      <c r="DF126" s="99" t="e">
        <f t="shared" ca="1" si="338"/>
        <v>#REF!</v>
      </c>
      <c r="DG126" s="99" t="e">
        <f t="shared" ca="1" si="338"/>
        <v>#REF!</v>
      </c>
      <c r="DH126" s="99" t="e">
        <f t="shared" ca="1" si="338"/>
        <v>#REF!</v>
      </c>
      <c r="DI126" s="99" t="e">
        <f t="shared" ca="1" si="338"/>
        <v>#REF!</v>
      </c>
      <c r="DJ126" s="99" t="e">
        <f t="shared" ca="1" si="338"/>
        <v>#REF!</v>
      </c>
      <c r="DK126" s="99" t="e">
        <f t="shared" ca="1" si="338"/>
        <v>#REF!</v>
      </c>
      <c r="DL126" s="99" t="e">
        <f t="shared" ca="1" si="338"/>
        <v>#REF!</v>
      </c>
      <c r="DM126" s="99" t="e">
        <f t="shared" ca="1" si="338"/>
        <v>#REF!</v>
      </c>
      <c r="DN126" s="99" t="e">
        <f t="shared" ca="1" si="338"/>
        <v>#REF!</v>
      </c>
      <c r="DO126" s="99" t="e">
        <f t="shared" ca="1" si="338"/>
        <v>#REF!</v>
      </c>
      <c r="DP126" s="99" t="e">
        <f t="shared" ca="1" si="338"/>
        <v>#REF!</v>
      </c>
      <c r="DQ126" s="99" t="e">
        <f t="shared" ca="1" si="338"/>
        <v>#REF!</v>
      </c>
      <c r="DR126" s="99" t="e">
        <f t="shared" ca="1" si="338"/>
        <v>#REF!</v>
      </c>
      <c r="DS126" s="99" t="e">
        <f t="shared" ca="1" si="338"/>
        <v>#REF!</v>
      </c>
      <c r="DT126" s="99" t="e">
        <f t="shared" ca="1" si="338"/>
        <v>#REF!</v>
      </c>
      <c r="DU126" s="99" t="e">
        <f t="shared" ca="1" si="338"/>
        <v>#REF!</v>
      </c>
      <c r="DV126" s="99" t="e">
        <f t="shared" ca="1" si="338"/>
        <v>#REF!</v>
      </c>
      <c r="DW126" s="99" t="e">
        <f t="shared" ca="1" si="338"/>
        <v>#REF!</v>
      </c>
      <c r="DX126" s="99" t="e">
        <f t="shared" ca="1" si="338"/>
        <v>#REF!</v>
      </c>
      <c r="DY126" s="99" t="e">
        <f t="shared" ca="1" si="338"/>
        <v>#REF!</v>
      </c>
      <c r="DZ126" s="99" t="e">
        <f t="shared" ca="1" si="338"/>
        <v>#REF!</v>
      </c>
      <c r="EA126" s="99" t="e">
        <f t="shared" ca="1" si="338"/>
        <v>#REF!</v>
      </c>
      <c r="EB126" s="99" t="e">
        <f t="shared" ca="1" si="338"/>
        <v>#REF!</v>
      </c>
      <c r="EC126" s="99">
        <v>0</v>
      </c>
      <c r="ED126" s="99">
        <v>0</v>
      </c>
      <c r="EE126" s="99">
        <v>0</v>
      </c>
      <c r="EF126" s="99">
        <v>0</v>
      </c>
      <c r="EG126" s="99">
        <v>0</v>
      </c>
      <c r="EH126" s="99">
        <v>0</v>
      </c>
      <c r="EI126" s="99">
        <v>0</v>
      </c>
      <c r="EJ126" s="99">
        <v>0</v>
      </c>
      <c r="EK126" s="97" t="e">
        <f t="shared" ca="1" si="327"/>
        <v>#REF!</v>
      </c>
    </row>
    <row r="127" spans="1:141" x14ac:dyDescent="0.25">
      <c r="A127" s="100" t="e">
        <f ca="1">SUM(EK120:EK126)</f>
        <v>#REF!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 t="s">
        <v>336</v>
      </c>
      <c r="CK127" s="98"/>
      <c r="CL127" s="99">
        <f ca="1">36*COUNTIF(CL95:CL111,"ГИА")</f>
        <v>0</v>
      </c>
      <c r="CM127" s="99">
        <f t="shared" ref="CM127:EJ127" ca="1" si="339">36*COUNTIF(CM95:CM111,"ГИА")</f>
        <v>0</v>
      </c>
      <c r="CN127" s="99">
        <f t="shared" ca="1" si="339"/>
        <v>0</v>
      </c>
      <c r="CO127" s="99">
        <f t="shared" ca="1" si="339"/>
        <v>0</v>
      </c>
      <c r="CP127" s="99">
        <f t="shared" ca="1" si="339"/>
        <v>0</v>
      </c>
      <c r="CQ127" s="99">
        <f t="shared" ca="1" si="339"/>
        <v>0</v>
      </c>
      <c r="CR127" s="99">
        <f t="shared" ca="1" si="339"/>
        <v>0</v>
      </c>
      <c r="CS127" s="99">
        <f t="shared" ca="1" si="339"/>
        <v>0</v>
      </c>
      <c r="CT127" s="99">
        <f t="shared" ca="1" si="339"/>
        <v>0</v>
      </c>
      <c r="CU127" s="99">
        <f t="shared" ca="1" si="339"/>
        <v>0</v>
      </c>
      <c r="CV127" s="99">
        <f t="shared" ca="1" si="339"/>
        <v>0</v>
      </c>
      <c r="CW127" s="99">
        <f t="shared" ca="1" si="339"/>
        <v>0</v>
      </c>
      <c r="CX127" s="99">
        <f t="shared" ca="1" si="339"/>
        <v>0</v>
      </c>
      <c r="CY127" s="99">
        <f t="shared" ca="1" si="339"/>
        <v>0</v>
      </c>
      <c r="CZ127" s="99">
        <f t="shared" ca="1" si="339"/>
        <v>0</v>
      </c>
      <c r="DA127" s="99">
        <f t="shared" ca="1" si="339"/>
        <v>0</v>
      </c>
      <c r="DB127" s="99">
        <f t="shared" ca="1" si="339"/>
        <v>0</v>
      </c>
      <c r="DC127" s="99">
        <f t="shared" ca="1" si="339"/>
        <v>0</v>
      </c>
      <c r="DD127" s="99">
        <f t="shared" ca="1" si="339"/>
        <v>0</v>
      </c>
      <c r="DE127" s="99">
        <f t="shared" ca="1" si="339"/>
        <v>0</v>
      </c>
      <c r="DF127" s="99">
        <f t="shared" ca="1" si="339"/>
        <v>0</v>
      </c>
      <c r="DG127" s="99">
        <f t="shared" ca="1" si="339"/>
        <v>0</v>
      </c>
      <c r="DH127" s="99">
        <f t="shared" ca="1" si="339"/>
        <v>0</v>
      </c>
      <c r="DI127" s="99">
        <f t="shared" ca="1" si="339"/>
        <v>0</v>
      </c>
      <c r="DJ127" s="99">
        <f t="shared" ca="1" si="339"/>
        <v>0</v>
      </c>
      <c r="DK127" s="99">
        <f t="shared" ca="1" si="339"/>
        <v>0</v>
      </c>
      <c r="DL127" s="99">
        <f t="shared" ca="1" si="339"/>
        <v>0</v>
      </c>
      <c r="DM127" s="99">
        <f t="shared" ca="1" si="339"/>
        <v>0</v>
      </c>
      <c r="DN127" s="99">
        <f t="shared" ca="1" si="339"/>
        <v>0</v>
      </c>
      <c r="DO127" s="99">
        <f t="shared" ca="1" si="339"/>
        <v>0</v>
      </c>
      <c r="DP127" s="99">
        <f t="shared" ca="1" si="339"/>
        <v>0</v>
      </c>
      <c r="DQ127" s="99">
        <f t="shared" ca="1" si="339"/>
        <v>0</v>
      </c>
      <c r="DR127" s="99">
        <f t="shared" ca="1" si="339"/>
        <v>0</v>
      </c>
      <c r="DS127" s="99">
        <f t="shared" ca="1" si="339"/>
        <v>0</v>
      </c>
      <c r="DT127" s="99">
        <f t="shared" ca="1" si="339"/>
        <v>0</v>
      </c>
      <c r="DU127" s="99">
        <f t="shared" ca="1" si="339"/>
        <v>0</v>
      </c>
      <c r="DV127" s="99">
        <f t="shared" ca="1" si="339"/>
        <v>0</v>
      </c>
      <c r="DW127" s="99">
        <f t="shared" ca="1" si="339"/>
        <v>0</v>
      </c>
      <c r="DX127" s="99">
        <f t="shared" ca="1" si="339"/>
        <v>0</v>
      </c>
      <c r="DY127" s="99">
        <f t="shared" ca="1" si="339"/>
        <v>0</v>
      </c>
      <c r="DZ127" s="99">
        <f t="shared" ca="1" si="339"/>
        <v>0</v>
      </c>
      <c r="EA127" s="99">
        <f t="shared" ca="1" si="339"/>
        <v>0</v>
      </c>
      <c r="EB127" s="99">
        <f t="shared" ca="1" si="339"/>
        <v>0</v>
      </c>
      <c r="EC127" s="99">
        <f t="shared" ca="1" si="339"/>
        <v>0</v>
      </c>
      <c r="ED127" s="99">
        <f t="shared" ca="1" si="339"/>
        <v>0</v>
      </c>
      <c r="EE127" s="99">
        <f t="shared" ca="1" si="339"/>
        <v>0</v>
      </c>
      <c r="EF127" s="99">
        <f t="shared" ca="1" si="339"/>
        <v>0</v>
      </c>
      <c r="EG127" s="99">
        <f t="shared" ca="1" si="339"/>
        <v>0</v>
      </c>
      <c r="EH127" s="99">
        <f t="shared" ca="1" si="339"/>
        <v>0</v>
      </c>
      <c r="EI127" s="99">
        <f t="shared" ca="1" si="339"/>
        <v>0</v>
      </c>
      <c r="EJ127" s="99">
        <f t="shared" ca="1" si="339"/>
        <v>0</v>
      </c>
      <c r="EK127" s="97">
        <f t="shared" ca="1" si="327"/>
        <v>0</v>
      </c>
    </row>
  </sheetData>
  <autoFilter ref="A2:EK111" xr:uid="{00000000-0009-0000-0000-000003000000}">
    <filterColumn colId="0">
      <filters>
        <filter val="П19.01.17 Повар, кондитер(2013)9 кл., очная"/>
        <filter val="П19.01.17 Повар, кондитер(2015)11 кл., очная"/>
        <filter val="П19.01.17 Повар, кондитер(2015)9 кл., очная"/>
      </filters>
    </filterColumn>
  </autoFilter>
  <sortState ref="A3:EJ111">
    <sortCondition ref="C3:C111"/>
    <sortCondition ref="E3:E111"/>
    <sortCondition ref="B3:B111"/>
    <sortCondition ref="A3:A111"/>
  </sortState>
  <conditionalFormatting sqref="CL3:EK78 CL80:EK111">
    <cfRule type="beginsWith" dxfId="1739" priority="23" operator="beginsWith" text="К">
      <formula>LEFT(CL3,LEN("К"))="К"</formula>
    </cfRule>
  </conditionalFormatting>
  <conditionalFormatting sqref="CL3:EK78 CL80:EK111">
    <cfRule type="beginsWith" dxfId="1738" priority="22" operator="beginsWith" text="С">
      <formula>LEFT(CL3,LEN("С"))="С"</formula>
    </cfRule>
  </conditionalFormatting>
  <conditionalFormatting sqref="CL3:EK78 CL80:EK111">
    <cfRule type="beginsWith" dxfId="1737" priority="21" operator="beginsWith" text="*">
      <formula>LEFT(CL3,LEN("*"))="*"</formula>
    </cfRule>
  </conditionalFormatting>
  <conditionalFormatting sqref="CL3:EK78 CL80:EK111">
    <cfRule type="beginsWith" dxfId="1736" priority="19" operator="beginsWith" text="Д">
      <formula>LEFT(CL3,LEN("Д"))="Д"</formula>
    </cfRule>
    <cfRule type="containsText" dxfId="1735" priority="20" operator="containsText" text="ГИА">
      <formula>NOT(ISERROR(SEARCH("ГИА",CL3)))</formula>
    </cfRule>
  </conditionalFormatting>
  <conditionalFormatting sqref="CL3:EK78 CL80:EK111">
    <cfRule type="containsText" dxfId="1734" priority="15" operator="containsText" text=".Рм">
      <formula>NOT(ISERROR(SEARCH(".Рм",CL3)))</formula>
    </cfRule>
    <cfRule type="containsText" dxfId="1733" priority="16" operator="containsText" text=".М">
      <formula>NOT(ISERROR(SEARCH(".М",CL3)))</formula>
    </cfRule>
    <cfRule type="containsText" dxfId="1732" priority="17" operator="containsText" text=".Сл">
      <formula>NOT(ISERROR(SEARCH(".Сл",CL3)))</formula>
    </cfRule>
    <cfRule type="containsText" dxfId="1731" priority="18" operator="containsText" text=".Св">
      <formula>NOT(ISERROR(SEARCH(".Св",CL3)))</formula>
    </cfRule>
  </conditionalFormatting>
  <conditionalFormatting sqref="DN3:EK78 DN80:EK111">
    <cfRule type="endsWith" dxfId="1730" priority="13" operator="endsWith" text=".">
      <formula>RIGHT(DN3,LEN("."))="."</formula>
    </cfRule>
  </conditionalFormatting>
  <conditionalFormatting sqref="CE3:CK3 CE80:CF111 CH80:CK111 CE4:CF78 CH4:CK78 CG4:CG111">
    <cfRule type="containsText" dxfId="1729" priority="12" operator="containsText" text="ОШ!">
      <formula>NOT(ISERROR(SEARCH("ОШ!",CE3)))</formula>
    </cfRule>
  </conditionalFormatting>
  <conditionalFormatting sqref="CL79:EK79">
    <cfRule type="beginsWith" dxfId="1728" priority="11" operator="beginsWith" text="К">
      <formula>LEFT(CL79,LEN("К"))="К"</formula>
    </cfRule>
  </conditionalFormatting>
  <conditionalFormatting sqref="CL79:EK79">
    <cfRule type="beginsWith" dxfId="1727" priority="10" operator="beginsWith" text="С">
      <formula>LEFT(CL79,LEN("С"))="С"</formula>
    </cfRule>
  </conditionalFormatting>
  <conditionalFormatting sqref="CL79:EK79">
    <cfRule type="beginsWith" dxfId="1726" priority="9" operator="beginsWith" text="*">
      <formula>LEFT(CL79,LEN("*"))="*"</formula>
    </cfRule>
  </conditionalFormatting>
  <conditionalFormatting sqref="CL79:EK79">
    <cfRule type="beginsWith" dxfId="1725" priority="7" operator="beginsWith" text="Д">
      <formula>LEFT(CL79,LEN("Д"))="Д"</formula>
    </cfRule>
    <cfRule type="containsText" dxfId="1724" priority="8" operator="containsText" text="ГИА">
      <formula>NOT(ISERROR(SEARCH("ГИА",CL79)))</formula>
    </cfRule>
  </conditionalFormatting>
  <conditionalFormatting sqref="CL79:EK79">
    <cfRule type="containsText" dxfId="1723" priority="3" operator="containsText" text=".Рм">
      <formula>NOT(ISERROR(SEARCH(".Рм",CL79)))</formula>
    </cfRule>
    <cfRule type="containsText" dxfId="1722" priority="4" operator="containsText" text=".М">
      <formula>NOT(ISERROR(SEARCH(".М",CL79)))</formula>
    </cfRule>
    <cfRule type="containsText" dxfId="1721" priority="5" operator="containsText" text=".Сл">
      <formula>NOT(ISERROR(SEARCH(".Сл",CL79)))</formula>
    </cfRule>
    <cfRule type="containsText" dxfId="1720" priority="6" operator="containsText" text=".Св">
      <formula>NOT(ISERROR(SEARCH(".Св",CL79)))</formula>
    </cfRule>
  </conditionalFormatting>
  <conditionalFormatting sqref="DN79:EK79">
    <cfRule type="endsWith" dxfId="1719" priority="2" operator="endsWith" text=".">
      <formula>RIGHT(DN79,LEN("."))="."</formula>
    </cfRule>
  </conditionalFormatting>
  <conditionalFormatting sqref="CE79:CF79 CH79:CK79">
    <cfRule type="containsText" dxfId="1718" priority="1" operator="containsText" text="ОШ!">
      <formula>NOT(ISERROR(SEARCH("ОШ!",CE79)))</formula>
    </cfRule>
  </conditionalFormatting>
  <dataValidations count="2">
    <dataValidation type="list" allowBlank="1" showInputMessage="1" showErrorMessage="1" sqref="E3" xr:uid="{00000000-0002-0000-0300-000000000000}">
      <formula1>"1,2,3,4,5"</formula1>
    </dataValidation>
    <dataValidation showInputMessage="1" showErrorMessage="1" sqref="A3:A111" xr:uid="{00000000-0002-0000-0300-000001000000}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EL122"/>
  <sheetViews>
    <sheetView zoomScale="85" zoomScaleNormal="85" zoomScalePageLayoutView="25" workbookViewId="0">
      <pane xSplit="90" ySplit="2" topLeftCell="DE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5" outlineLevelCol="1" x14ac:dyDescent="0.25"/>
  <cols>
    <col min="1" max="1" width="39.42578125" style="116" customWidth="1"/>
    <col min="2" max="2" width="6" style="116" customWidth="1"/>
    <col min="3" max="3" width="6.85546875" style="116" customWidth="1"/>
    <col min="4" max="4" width="6.5703125" style="94" customWidth="1"/>
    <col min="5" max="5" width="3.5703125" style="94" customWidth="1"/>
    <col min="6" max="6" width="6.85546875" style="120" customWidth="1"/>
    <col min="7" max="58" width="3.42578125" style="110" hidden="1" customWidth="1" outlineLevel="1"/>
    <col min="59" max="66" width="3.28515625" style="105" hidden="1" customWidth="1" outlineLevel="1"/>
    <col min="67" max="67" width="3.28515625" style="105" customWidth="1" collapsed="1"/>
    <col min="68" max="68" width="5.5703125" style="120" customWidth="1"/>
    <col min="69" max="87" width="4.140625" style="94" hidden="1" customWidth="1" outlineLevel="1"/>
    <col min="88" max="89" width="4" style="94" hidden="1" customWidth="1" outlineLevel="1"/>
    <col min="90" max="90" width="6.140625" style="107" customWidth="1" collapsed="1"/>
    <col min="91" max="92" width="6.140625" style="107" customWidth="1"/>
    <col min="93" max="93" width="7.140625" style="107" customWidth="1"/>
    <col min="94" max="100" width="6.140625" style="107" customWidth="1"/>
    <col min="101" max="101" width="7" style="107" customWidth="1"/>
    <col min="102" max="102" width="8.140625" style="107" customWidth="1"/>
    <col min="103" max="106" width="7" style="107" customWidth="1"/>
    <col min="107" max="108" width="6.140625" style="107" customWidth="1"/>
    <col min="109" max="109" width="7.85546875" style="107" customWidth="1"/>
    <col min="110" max="125" width="6.140625" style="107" customWidth="1"/>
    <col min="126" max="126" width="7.7109375" style="107" customWidth="1"/>
    <col min="127" max="127" width="7.42578125" style="107" customWidth="1"/>
    <col min="128" max="128" width="6.140625" style="107" customWidth="1"/>
    <col min="129" max="129" width="7.7109375" style="107" customWidth="1"/>
    <col min="130" max="130" width="8.28515625" style="107" customWidth="1"/>
    <col min="131" max="131" width="6.140625" style="107" customWidth="1"/>
    <col min="132" max="132" width="7.140625" style="107" customWidth="1"/>
    <col min="133" max="141" width="6.140625" style="107" customWidth="1"/>
    <col min="142" max="142" width="9.140625" style="94" customWidth="1"/>
    <col min="143" max="16384" width="9.140625" style="94"/>
  </cols>
  <sheetData>
    <row r="1" spans="1:142" ht="85.5" customHeight="1" thickBot="1" x14ac:dyDescent="0.3">
      <c r="A1" s="127" t="s">
        <v>678</v>
      </c>
      <c r="B1" s="128" t="s">
        <v>306</v>
      </c>
      <c r="C1" s="128" t="s">
        <v>210</v>
      </c>
      <c r="D1" s="90" t="s">
        <v>345</v>
      </c>
      <c r="E1" s="90" t="s">
        <v>346</v>
      </c>
      <c r="F1" s="129" t="s">
        <v>326</v>
      </c>
      <c r="G1" s="111">
        <v>1</v>
      </c>
      <c r="H1" s="111">
        <v>2</v>
      </c>
      <c r="I1" s="111">
        <v>3</v>
      </c>
      <c r="J1" s="111">
        <v>4</v>
      </c>
      <c r="K1" s="111">
        <v>5</v>
      </c>
      <c r="L1" s="111">
        <v>6</v>
      </c>
      <c r="M1" s="111">
        <v>7</v>
      </c>
      <c r="N1" s="111">
        <v>8</v>
      </c>
      <c r="O1" s="111">
        <v>9</v>
      </c>
      <c r="P1" s="111">
        <v>10</v>
      </c>
      <c r="Q1" s="111">
        <v>11</v>
      </c>
      <c r="R1" s="111">
        <v>12</v>
      </c>
      <c r="S1" s="111">
        <v>13</v>
      </c>
      <c r="T1" s="111">
        <v>14</v>
      </c>
      <c r="U1" s="111">
        <v>15</v>
      </c>
      <c r="V1" s="111">
        <v>16</v>
      </c>
      <c r="W1" s="111">
        <v>17</v>
      </c>
      <c r="X1" s="111">
        <v>18</v>
      </c>
      <c r="Y1" s="111">
        <v>19</v>
      </c>
      <c r="Z1" s="111">
        <v>20</v>
      </c>
      <c r="AA1" s="111">
        <v>21</v>
      </c>
      <c r="AB1" s="111">
        <v>22</v>
      </c>
      <c r="AC1" s="111">
        <v>23</v>
      </c>
      <c r="AD1" s="111">
        <v>24</v>
      </c>
      <c r="AE1" s="111">
        <v>25</v>
      </c>
      <c r="AF1" s="111">
        <v>26</v>
      </c>
      <c r="AG1" s="111">
        <v>27</v>
      </c>
      <c r="AH1" s="111">
        <v>28</v>
      </c>
      <c r="AI1" s="111">
        <v>29</v>
      </c>
      <c r="AJ1" s="111">
        <v>30</v>
      </c>
      <c r="AK1" s="111">
        <v>31</v>
      </c>
      <c r="AL1" s="111">
        <v>32</v>
      </c>
      <c r="AM1" s="111">
        <v>33</v>
      </c>
      <c r="AN1" s="111">
        <v>34</v>
      </c>
      <c r="AO1" s="111">
        <v>35</v>
      </c>
      <c r="AP1" s="111">
        <v>36</v>
      </c>
      <c r="AQ1" s="111">
        <v>37</v>
      </c>
      <c r="AR1" s="111">
        <v>38</v>
      </c>
      <c r="AS1" s="111">
        <v>39</v>
      </c>
      <c r="AT1" s="111">
        <v>40</v>
      </c>
      <c r="AU1" s="111">
        <v>41</v>
      </c>
      <c r="AV1" s="111">
        <v>42</v>
      </c>
      <c r="AW1" s="111">
        <v>43</v>
      </c>
      <c r="AX1" s="111">
        <v>44</v>
      </c>
      <c r="AY1" s="111">
        <v>45</v>
      </c>
      <c r="AZ1" s="111">
        <v>46</v>
      </c>
      <c r="BA1" s="111">
        <v>47</v>
      </c>
      <c r="BB1" s="111">
        <v>48</v>
      </c>
      <c r="BC1" s="111">
        <v>49</v>
      </c>
      <c r="BD1" s="111">
        <v>50</v>
      </c>
      <c r="BE1" s="111">
        <v>51</v>
      </c>
      <c r="BF1" s="111">
        <v>52</v>
      </c>
      <c r="BG1" s="103" t="s">
        <v>351</v>
      </c>
      <c r="BH1" s="103" t="s">
        <v>352</v>
      </c>
      <c r="BI1" s="103" t="s">
        <v>347</v>
      </c>
      <c r="BJ1" s="103" t="s">
        <v>335</v>
      </c>
      <c r="BK1" s="103" t="s">
        <v>353</v>
      </c>
      <c r="BL1" s="103" t="s">
        <v>31</v>
      </c>
      <c r="BM1" s="103" t="s">
        <v>336</v>
      </c>
      <c r="BN1" s="103" t="s">
        <v>328</v>
      </c>
      <c r="BO1" s="176" t="s">
        <v>343</v>
      </c>
      <c r="BP1" s="128" t="s">
        <v>467</v>
      </c>
      <c r="BQ1" s="130" t="s">
        <v>329</v>
      </c>
      <c r="BR1" s="130" t="s">
        <v>331</v>
      </c>
      <c r="BS1" s="130" t="s">
        <v>333</v>
      </c>
      <c r="BT1" s="130" t="s">
        <v>337</v>
      </c>
      <c r="BU1" s="130" t="s">
        <v>339</v>
      </c>
      <c r="BV1" s="130" t="s">
        <v>341</v>
      </c>
      <c r="BW1" s="130" t="s">
        <v>344</v>
      </c>
      <c r="BX1" s="121" t="s">
        <v>330</v>
      </c>
      <c r="BY1" s="121" t="s">
        <v>332</v>
      </c>
      <c r="BZ1" s="121" t="s">
        <v>334</v>
      </c>
      <c r="CA1" s="121" t="s">
        <v>338</v>
      </c>
      <c r="CB1" s="121" t="s">
        <v>340</v>
      </c>
      <c r="CC1" s="121" t="s">
        <v>342</v>
      </c>
      <c r="CD1" s="121" t="s">
        <v>518</v>
      </c>
      <c r="CE1" s="142" t="s">
        <v>468</v>
      </c>
      <c r="CF1" s="142" t="s">
        <v>469</v>
      </c>
      <c r="CG1" s="142" t="s">
        <v>470</v>
      </c>
      <c r="CH1" s="142" t="s">
        <v>471</v>
      </c>
      <c r="CI1" s="142" t="s">
        <v>472</v>
      </c>
      <c r="CJ1" s="142" t="s">
        <v>473</v>
      </c>
      <c r="CK1" s="142" t="s">
        <v>474</v>
      </c>
      <c r="CL1" s="101" t="e">
        <f ca="1">DATE(D3,9,CL2)</f>
        <v>#REF!</v>
      </c>
      <c r="CM1" s="101" t="e">
        <f ca="1">CL1+7</f>
        <v>#REF!</v>
      </c>
      <c r="CN1" s="101" t="e">
        <f ca="1">CM1+7</f>
        <v>#REF!</v>
      </c>
      <c r="CO1" s="101" t="e">
        <f t="shared" ref="CO1:EK1" ca="1" si="0">CN1+7</f>
        <v>#REF!</v>
      </c>
      <c r="CP1" s="101" t="e">
        <f t="shared" ca="1" si="0"/>
        <v>#REF!</v>
      </c>
      <c r="CQ1" s="101" t="e">
        <f t="shared" ca="1" si="0"/>
        <v>#REF!</v>
      </c>
      <c r="CR1" s="101" t="e">
        <f t="shared" ca="1" si="0"/>
        <v>#REF!</v>
      </c>
      <c r="CS1" s="101" t="e">
        <f t="shared" ca="1" si="0"/>
        <v>#REF!</v>
      </c>
      <c r="CT1" s="101" t="e">
        <f t="shared" ca="1" si="0"/>
        <v>#REF!</v>
      </c>
      <c r="CU1" s="101" t="e">
        <f t="shared" ca="1" si="0"/>
        <v>#REF!</v>
      </c>
      <c r="CV1" s="101" t="e">
        <f t="shared" ca="1" si="0"/>
        <v>#REF!</v>
      </c>
      <c r="CW1" s="101" t="e">
        <f t="shared" ca="1" si="0"/>
        <v>#REF!</v>
      </c>
      <c r="CX1" s="101" t="e">
        <f t="shared" ca="1" si="0"/>
        <v>#REF!</v>
      </c>
      <c r="CY1" s="101" t="e">
        <f t="shared" ca="1" si="0"/>
        <v>#REF!</v>
      </c>
      <c r="CZ1" s="101" t="e">
        <f t="shared" ca="1" si="0"/>
        <v>#REF!</v>
      </c>
      <c r="DA1" s="101" t="e">
        <f t="shared" ca="1" si="0"/>
        <v>#REF!</v>
      </c>
      <c r="DB1" s="101" t="e">
        <f t="shared" ca="1" si="0"/>
        <v>#REF!</v>
      </c>
      <c r="DC1" s="101" t="e">
        <f t="shared" ca="1" si="0"/>
        <v>#REF!</v>
      </c>
      <c r="DD1" s="101" t="e">
        <f t="shared" ca="1" si="0"/>
        <v>#REF!</v>
      </c>
      <c r="DE1" s="101" t="e">
        <f t="shared" ca="1" si="0"/>
        <v>#REF!</v>
      </c>
      <c r="DF1" s="101" t="e">
        <f t="shared" ca="1" si="0"/>
        <v>#REF!</v>
      </c>
      <c r="DG1" s="101" t="e">
        <f t="shared" ca="1" si="0"/>
        <v>#REF!</v>
      </c>
      <c r="DH1" s="101" t="e">
        <f t="shared" ca="1" si="0"/>
        <v>#REF!</v>
      </c>
      <c r="DI1" s="101" t="e">
        <f t="shared" ca="1" si="0"/>
        <v>#REF!</v>
      </c>
      <c r="DJ1" s="101" t="e">
        <f t="shared" ca="1" si="0"/>
        <v>#REF!</v>
      </c>
      <c r="DK1" s="101" t="e">
        <f t="shared" ca="1" si="0"/>
        <v>#REF!</v>
      </c>
      <c r="DL1" s="101" t="e">
        <f t="shared" ca="1" si="0"/>
        <v>#REF!</v>
      </c>
      <c r="DM1" s="101" t="e">
        <f t="shared" ca="1" si="0"/>
        <v>#REF!</v>
      </c>
      <c r="DN1" s="101" t="e">
        <f t="shared" ca="1" si="0"/>
        <v>#REF!</v>
      </c>
      <c r="DO1" s="101" t="e">
        <f t="shared" ca="1" si="0"/>
        <v>#REF!</v>
      </c>
      <c r="DP1" s="101" t="e">
        <f t="shared" ca="1" si="0"/>
        <v>#REF!</v>
      </c>
      <c r="DQ1" s="101" t="e">
        <f t="shared" ca="1" si="0"/>
        <v>#REF!</v>
      </c>
      <c r="DR1" s="101" t="e">
        <f t="shared" ca="1" si="0"/>
        <v>#REF!</v>
      </c>
      <c r="DS1" s="101" t="e">
        <f t="shared" ca="1" si="0"/>
        <v>#REF!</v>
      </c>
      <c r="DT1" s="101" t="e">
        <f t="shared" ca="1" si="0"/>
        <v>#REF!</v>
      </c>
      <c r="DU1" s="101" t="e">
        <f t="shared" ca="1" si="0"/>
        <v>#REF!</v>
      </c>
      <c r="DV1" s="101" t="e">
        <f t="shared" ca="1" si="0"/>
        <v>#REF!</v>
      </c>
      <c r="DW1" s="101" t="e">
        <f t="shared" ca="1" si="0"/>
        <v>#REF!</v>
      </c>
      <c r="DX1" s="101" t="e">
        <f t="shared" ca="1" si="0"/>
        <v>#REF!</v>
      </c>
      <c r="DY1" s="101" t="e">
        <f t="shared" ca="1" si="0"/>
        <v>#REF!</v>
      </c>
      <c r="DZ1" s="101" t="e">
        <f t="shared" ca="1" si="0"/>
        <v>#REF!</v>
      </c>
      <c r="EA1" s="101" t="e">
        <f t="shared" ca="1" si="0"/>
        <v>#REF!</v>
      </c>
      <c r="EB1" s="101" t="e">
        <f t="shared" ca="1" si="0"/>
        <v>#REF!</v>
      </c>
      <c r="EC1" s="101" t="e">
        <f t="shared" ca="1" si="0"/>
        <v>#REF!</v>
      </c>
      <c r="ED1" s="101" t="e">
        <f t="shared" ca="1" si="0"/>
        <v>#REF!</v>
      </c>
      <c r="EE1" s="101" t="e">
        <f t="shared" ca="1" si="0"/>
        <v>#REF!</v>
      </c>
      <c r="EF1" s="101" t="e">
        <f t="shared" ca="1" si="0"/>
        <v>#REF!</v>
      </c>
      <c r="EG1" s="101" t="e">
        <f t="shared" ca="1" si="0"/>
        <v>#REF!</v>
      </c>
      <c r="EH1" s="101" t="e">
        <f t="shared" ca="1" si="0"/>
        <v>#REF!</v>
      </c>
      <c r="EI1" s="101" t="e">
        <f t="shared" ca="1" si="0"/>
        <v>#REF!</v>
      </c>
      <c r="EJ1" s="101" t="e">
        <f t="shared" ca="1" si="0"/>
        <v>#REF!</v>
      </c>
      <c r="EK1" s="101" t="e">
        <f t="shared" ca="1" si="0"/>
        <v>#REF!</v>
      </c>
      <c r="EL1" s="104" t="s">
        <v>680</v>
      </c>
    </row>
    <row r="2" spans="1:142" s="244" customFormat="1" ht="15.75" thickBot="1" x14ac:dyDescent="0.3">
      <c r="A2" s="238"/>
      <c r="B2" s="238"/>
      <c r="C2" s="238"/>
      <c r="D2" s="239"/>
      <c r="E2" s="239"/>
      <c r="F2" s="240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02"/>
      <c r="BH2" s="102"/>
      <c r="BI2" s="102"/>
      <c r="BJ2" s="102"/>
      <c r="BK2" s="102"/>
      <c r="BL2" s="102"/>
      <c r="BM2" s="102"/>
      <c r="BN2" s="102"/>
      <c r="BO2" s="111"/>
      <c r="BP2" s="241"/>
      <c r="BQ2" s="131"/>
      <c r="BR2" s="131"/>
      <c r="BS2" s="131"/>
      <c r="BT2" s="131"/>
      <c r="BU2" s="131"/>
      <c r="BV2" s="131"/>
      <c r="BW2" s="131"/>
      <c r="BX2" s="122"/>
      <c r="BY2" s="122"/>
      <c r="BZ2" s="122"/>
      <c r="CA2" s="122"/>
      <c r="CB2" s="122"/>
      <c r="CC2" s="122"/>
      <c r="CD2" s="122"/>
      <c r="CE2" s="143"/>
      <c r="CF2" s="143"/>
      <c r="CG2" s="143"/>
      <c r="CH2" s="143"/>
      <c r="CI2" s="143"/>
      <c r="CJ2" s="143"/>
      <c r="CK2" s="143"/>
      <c r="CL2" s="242">
        <v>1</v>
      </c>
      <c r="CM2" s="242">
        <v>2</v>
      </c>
      <c r="CN2" s="242">
        <v>3</v>
      </c>
      <c r="CO2" s="242">
        <v>4</v>
      </c>
      <c r="CP2" s="242">
        <v>5</v>
      </c>
      <c r="CQ2" s="242">
        <v>6</v>
      </c>
      <c r="CR2" s="242">
        <v>7</v>
      </c>
      <c r="CS2" s="242">
        <v>8</v>
      </c>
      <c r="CT2" s="242">
        <v>9</v>
      </c>
      <c r="CU2" s="242">
        <v>10</v>
      </c>
      <c r="CV2" s="242">
        <v>11</v>
      </c>
      <c r="CW2" s="242">
        <v>12</v>
      </c>
      <c r="CX2" s="242">
        <v>13</v>
      </c>
      <c r="CY2" s="242">
        <v>14</v>
      </c>
      <c r="CZ2" s="242">
        <v>15</v>
      </c>
      <c r="DA2" s="242">
        <v>16</v>
      </c>
      <c r="DB2" s="242">
        <v>17</v>
      </c>
      <c r="DC2" s="242">
        <v>18</v>
      </c>
      <c r="DD2" s="242">
        <v>19</v>
      </c>
      <c r="DE2" s="242">
        <v>20</v>
      </c>
      <c r="DF2" s="242">
        <v>21</v>
      </c>
      <c r="DG2" s="242">
        <v>22</v>
      </c>
      <c r="DH2" s="242">
        <v>23</v>
      </c>
      <c r="DI2" s="242">
        <v>24</v>
      </c>
      <c r="DJ2" s="242">
        <v>25</v>
      </c>
      <c r="DK2" s="242">
        <v>26</v>
      </c>
      <c r="DL2" s="242">
        <v>27</v>
      </c>
      <c r="DM2" s="242">
        <v>28</v>
      </c>
      <c r="DN2" s="242">
        <v>29</v>
      </c>
      <c r="DO2" s="242">
        <v>30</v>
      </c>
      <c r="DP2" s="242">
        <v>31</v>
      </c>
      <c r="DQ2" s="242">
        <v>32</v>
      </c>
      <c r="DR2" s="242">
        <v>33</v>
      </c>
      <c r="DS2" s="242">
        <v>34</v>
      </c>
      <c r="DT2" s="242">
        <v>35</v>
      </c>
      <c r="DU2" s="242">
        <v>36</v>
      </c>
      <c r="DV2" s="242">
        <v>37</v>
      </c>
      <c r="DW2" s="242">
        <v>38</v>
      </c>
      <c r="DX2" s="242">
        <v>39</v>
      </c>
      <c r="DY2" s="242">
        <v>40</v>
      </c>
      <c r="DZ2" s="242">
        <v>41</v>
      </c>
      <c r="EA2" s="242">
        <v>42</v>
      </c>
      <c r="EB2" s="242">
        <v>43</v>
      </c>
      <c r="EC2" s="242">
        <v>44</v>
      </c>
      <c r="ED2" s="242">
        <v>45</v>
      </c>
      <c r="EE2" s="242">
        <v>46</v>
      </c>
      <c r="EF2" s="242">
        <v>47</v>
      </c>
      <c r="EG2" s="242">
        <v>48</v>
      </c>
      <c r="EH2" s="242">
        <v>49</v>
      </c>
      <c r="EI2" s="242">
        <v>50</v>
      </c>
      <c r="EJ2" s="242">
        <v>51</v>
      </c>
      <c r="EK2" s="242">
        <v>52</v>
      </c>
      <c r="EL2" s="243"/>
    </row>
    <row r="3" spans="1:142" hidden="1" x14ac:dyDescent="0.25">
      <c r="A3" s="114" t="str">
        <f>Графики!A91</f>
        <v>Б09.02.02 Комп.сети(2014)9 кл., очная</v>
      </c>
      <c r="B3" s="114" t="s">
        <v>319</v>
      </c>
      <c r="C3" s="114" t="s">
        <v>517</v>
      </c>
      <c r="D3" s="64" t="e">
        <f ca="1">OFFSET(INDIRECT(TRIM(REPLACE(_xlfn.FORMULATEXT(A3),1,1," "))),0,5)</f>
        <v>#REF!</v>
      </c>
      <c r="E3" s="64">
        <v>1</v>
      </c>
      <c r="F3" s="117" t="s">
        <v>482</v>
      </c>
      <c r="G3" s="112" t="e">
        <f ca="1">OFFSET(INDIRECT(TRIM(REPLACE(_xlfn.FORMULATEXT($A3),1,1," "))),0,($D3-2011+$E3-1)*62+COLUMN()+13)</f>
        <v>#REF!</v>
      </c>
      <c r="H3" s="112" t="e">
        <f t="shared" ref="H3:BO7" ca="1" si="1">OFFSET(INDIRECT(TRIM(REPLACE(_xlfn.FORMULATEXT($A3),1,1," "))),0,($D3-2011+$E3-1)*62+COLUMN()+13)</f>
        <v>#REF!</v>
      </c>
      <c r="I3" s="112" t="e">
        <f t="shared" ca="1" si="1"/>
        <v>#REF!</v>
      </c>
      <c r="J3" s="112" t="e">
        <f t="shared" ca="1" si="1"/>
        <v>#REF!</v>
      </c>
      <c r="K3" s="112" t="e">
        <f t="shared" ca="1" si="1"/>
        <v>#REF!</v>
      </c>
      <c r="L3" s="112" t="e">
        <f t="shared" ca="1" si="1"/>
        <v>#REF!</v>
      </c>
      <c r="M3" s="112" t="e">
        <f t="shared" ca="1" si="1"/>
        <v>#REF!</v>
      </c>
      <c r="N3" s="112" t="e">
        <f t="shared" ca="1" si="1"/>
        <v>#REF!</v>
      </c>
      <c r="O3" s="112" t="e">
        <f t="shared" ca="1" si="1"/>
        <v>#REF!</v>
      </c>
      <c r="P3" s="112" t="e">
        <f t="shared" ca="1" si="1"/>
        <v>#REF!</v>
      </c>
      <c r="Q3" s="112" t="e">
        <f t="shared" ca="1" si="1"/>
        <v>#REF!</v>
      </c>
      <c r="R3" s="112" t="e">
        <f t="shared" ca="1" si="1"/>
        <v>#REF!</v>
      </c>
      <c r="S3" s="112" t="e">
        <f t="shared" ca="1" si="1"/>
        <v>#REF!</v>
      </c>
      <c r="T3" s="112" t="e">
        <f t="shared" ca="1" si="1"/>
        <v>#REF!</v>
      </c>
      <c r="U3" s="112" t="e">
        <f t="shared" ca="1" si="1"/>
        <v>#REF!</v>
      </c>
      <c r="V3" s="112" t="e">
        <f t="shared" ca="1" si="1"/>
        <v>#REF!</v>
      </c>
      <c r="W3" s="112" t="e">
        <f t="shared" ca="1" si="1"/>
        <v>#REF!</v>
      </c>
      <c r="X3" s="112" t="e">
        <f t="shared" ca="1" si="1"/>
        <v>#REF!</v>
      </c>
      <c r="Y3" s="112" t="e">
        <f t="shared" ca="1" si="1"/>
        <v>#REF!</v>
      </c>
      <c r="Z3" s="112" t="e">
        <f t="shared" ca="1" si="1"/>
        <v>#REF!</v>
      </c>
      <c r="AA3" s="112" t="e">
        <f t="shared" ca="1" si="1"/>
        <v>#REF!</v>
      </c>
      <c r="AB3" s="112" t="e">
        <f t="shared" ca="1" si="1"/>
        <v>#REF!</v>
      </c>
      <c r="AC3" s="112" t="e">
        <f t="shared" ca="1" si="1"/>
        <v>#REF!</v>
      </c>
      <c r="AD3" s="112" t="e">
        <f t="shared" ca="1" si="1"/>
        <v>#REF!</v>
      </c>
      <c r="AE3" s="112" t="e">
        <f t="shared" ca="1" si="1"/>
        <v>#REF!</v>
      </c>
      <c r="AF3" s="112" t="e">
        <f t="shared" ca="1" si="1"/>
        <v>#REF!</v>
      </c>
      <c r="AG3" s="112" t="e">
        <f t="shared" ca="1" si="1"/>
        <v>#REF!</v>
      </c>
      <c r="AH3" s="112" t="e">
        <f t="shared" ca="1" si="1"/>
        <v>#REF!</v>
      </c>
      <c r="AI3" s="112" t="e">
        <f t="shared" ca="1" si="1"/>
        <v>#REF!</v>
      </c>
      <c r="AJ3" s="112" t="e">
        <f t="shared" ca="1" si="1"/>
        <v>#REF!</v>
      </c>
      <c r="AK3" s="112" t="e">
        <f t="shared" ca="1" si="1"/>
        <v>#REF!</v>
      </c>
      <c r="AL3" s="112" t="e">
        <f t="shared" ca="1" si="1"/>
        <v>#REF!</v>
      </c>
      <c r="AM3" s="112" t="e">
        <f t="shared" ca="1" si="1"/>
        <v>#REF!</v>
      </c>
      <c r="AN3" s="112" t="e">
        <f t="shared" ca="1" si="1"/>
        <v>#REF!</v>
      </c>
      <c r="AO3" s="112" t="e">
        <f t="shared" ca="1" si="1"/>
        <v>#REF!</v>
      </c>
      <c r="AP3" s="112" t="e">
        <f t="shared" ca="1" si="1"/>
        <v>#REF!</v>
      </c>
      <c r="AQ3" s="112" t="e">
        <f t="shared" ca="1" si="1"/>
        <v>#REF!</v>
      </c>
      <c r="AR3" s="112" t="e">
        <f t="shared" ca="1" si="1"/>
        <v>#REF!</v>
      </c>
      <c r="AS3" s="112" t="e">
        <f t="shared" ca="1" si="1"/>
        <v>#REF!</v>
      </c>
      <c r="AT3" s="112" t="e">
        <f t="shared" ca="1" si="1"/>
        <v>#REF!</v>
      </c>
      <c r="AU3" s="112" t="e">
        <f t="shared" ca="1" si="1"/>
        <v>#REF!</v>
      </c>
      <c r="AV3" s="112" t="e">
        <f t="shared" ca="1" si="1"/>
        <v>#REF!</v>
      </c>
      <c r="AW3" s="112" t="e">
        <f t="shared" ca="1" si="1"/>
        <v>#REF!</v>
      </c>
      <c r="AX3" s="112" t="e">
        <f t="shared" ca="1" si="1"/>
        <v>#REF!</v>
      </c>
      <c r="AY3" s="112" t="e">
        <f t="shared" ca="1" si="1"/>
        <v>#REF!</v>
      </c>
      <c r="AZ3" s="112" t="e">
        <f t="shared" ca="1" si="1"/>
        <v>#REF!</v>
      </c>
      <c r="BA3" s="112" t="e">
        <f t="shared" ca="1" si="1"/>
        <v>#REF!</v>
      </c>
      <c r="BB3" s="112" t="e">
        <f t="shared" ca="1" si="1"/>
        <v>#REF!</v>
      </c>
      <c r="BC3" s="112" t="e">
        <f t="shared" ca="1" si="1"/>
        <v>#REF!</v>
      </c>
      <c r="BD3" s="112" t="e">
        <f t="shared" ca="1" si="1"/>
        <v>#REF!</v>
      </c>
      <c r="BE3" s="112" t="e">
        <f t="shared" ca="1" si="1"/>
        <v>#REF!</v>
      </c>
      <c r="BF3" s="112" t="e">
        <f t="shared" ca="1" si="1"/>
        <v>#REF!</v>
      </c>
      <c r="BG3" s="112" t="e">
        <f t="shared" ca="1" si="1"/>
        <v>#REF!</v>
      </c>
      <c r="BH3" s="112" t="e">
        <f t="shared" ca="1" si="1"/>
        <v>#REF!</v>
      </c>
      <c r="BI3" s="112" t="e">
        <f t="shared" ca="1" si="1"/>
        <v>#REF!</v>
      </c>
      <c r="BJ3" s="112" t="e">
        <f t="shared" ca="1" si="1"/>
        <v>#REF!</v>
      </c>
      <c r="BK3" s="112" t="e">
        <f t="shared" ca="1" si="1"/>
        <v>#REF!</v>
      </c>
      <c r="BL3" s="112" t="e">
        <f t="shared" ca="1" si="1"/>
        <v>#REF!</v>
      </c>
      <c r="BM3" s="112" t="e">
        <f t="shared" ca="1" si="1"/>
        <v>#REF!</v>
      </c>
      <c r="BN3" s="112" t="e">
        <f t="shared" ca="1" si="1"/>
        <v>#REF!</v>
      </c>
      <c r="BO3" s="112" t="e">
        <f t="shared" ca="1" si="1"/>
        <v>#REF!</v>
      </c>
      <c r="BP3" s="125">
        <v>20</v>
      </c>
      <c r="BQ3" s="132">
        <f t="shared" ref="BQ3:BQ34" ca="1" si="2">COUNTIF(OFFSET($CL3,0,0,1,$BP3-1),"")+COUNTIF(OFFSET($CL3,0,0,1,$BP3-1),"|*")/2+COUNTIF(OFFSET($CL3,0,0,1,$BP3-1),"*|")/2+COUNTIF(OFFSET($CL3,0,0,1,$BP3-1),"у")+COUNTIF(OFFSET($CL3,0,0,1,$BP3-1),"п")</f>
        <v>0</v>
      </c>
      <c r="BR3" s="133">
        <f ca="1">COUNTIF(OFFSET($CL3,0,0,1,$BP3-1),"УП*")+COUNTIF(OFFSET($CL3,0,0,1,$BP3-1),"*|УП*")/2-COUNTIF(OFFSET($CL3,0,0,1,$BP3-1),"УП*|*")/2</f>
        <v>0</v>
      </c>
      <c r="BS3" s="133">
        <f t="shared" ref="BS3:BS34" ca="1" si="3">COUNTIF(OFFSET($CL3,0,0,1,$BP3-1),"ПП*")+COUNTIF(OFFSET($CL3,0,0,1,$BP3-1),"*|ПП*")/2-COUNTIF(OFFSET($CL3,0,0,1,$BP3-1),"ПП*|*")/2</f>
        <v>0</v>
      </c>
      <c r="BT3" s="133">
        <f t="shared" ref="BT3:BT34" ca="1" si="4">COUNTIF(OFFSET($CL3,0,0,1,$BP3-1),"С*")+COUNTIF(OFFSET($CL3,0,0,1,$BP3-1),"*|С*")/2-COUNTIF(OFFSET($CL3,0,0,1,$BP3-1),"С*|*")/2</f>
        <v>0</v>
      </c>
      <c r="BU3" s="133">
        <f t="shared" ref="BU3:BU34" ca="1" si="5">COUNTIF(OFFSET($CL3,0,0,1,$BP3-1),"Д")</f>
        <v>0</v>
      </c>
      <c r="BV3" s="133">
        <f t="shared" ref="BV3:BV34" ca="1" si="6">COUNTIF(OFFSET($CL3,0,0,1,$BP3-1),"ГИА")</f>
        <v>0</v>
      </c>
      <c r="BW3" s="134">
        <f t="shared" ref="BW3:BW34" ca="1" si="7">COUNTIF(OFFSET($CL3,0,0,1,$BP3-1),"К")+COUNTIF(OFFSET($CL3,0,0,1,$BP3-1),"*|К")/2+COUNTIF(OFFSET($CL3,0,0,1,$BP3-1),"К|*")/2</f>
        <v>0</v>
      </c>
      <c r="BX3" s="138">
        <f t="shared" ref="BX3:BX34" ca="1" si="8">COUNTIF(OFFSET($CL3,0,$BP3-1,1,53-$BP3),"")+COUNTIF(OFFSET($CL3,0,$BP3-1,1,53-$BP3),"|*")/2+COUNTIF(OFFSET($CL3,0,$BP3-1,1,53-$BP3),"*|")/2+COUNTIF(OFFSET($CL3,0,$BP3-1,1,53-$BP3),"у")+COUNTIF(OFFSET($CL3,0,$BP3-1,1,53-$BP3),"п")</f>
        <v>0</v>
      </c>
      <c r="BY3" s="123">
        <f t="shared" ref="BY3:BY34" ca="1" si="9">COUNTIF(OFFSET($CL3,0,$BP3-1,1,53-$BP3),"УП*")+COUNTIF(OFFSET($CL3,0,$BP3-1,1,53-$BP3),"*|УП*")/2-COUNTIF(OFFSET($CL3,0,$BP3-1,1,53-$BP3),"УП*|*")/2</f>
        <v>0</v>
      </c>
      <c r="BZ3" s="123">
        <f t="shared" ref="BZ3:BZ34" ca="1" si="10">COUNTIF(OFFSET($CL3,0,$BP3-1,1,53-$BP3),"ПП*")+COUNTIF(OFFSET($CL3,0,$BP3-1,1,53-$BP3),"*|ПП*")/2-COUNTIF(OFFSET($CL3,0,$BP3-1,1,53-$BP3),"ПП*|*")/2</f>
        <v>0</v>
      </c>
      <c r="CA3" s="123">
        <f t="shared" ref="CA3:CA34" ca="1" si="11">COUNTIF(OFFSET($CL3,0,$BP3-1,1,53-$BP3),"С*")+COUNTIF(OFFSET($CL3,0,$BP3-1,1,53-$BP3),"*|С*")/2-COUNTIF(OFFSET($CL3,0,$BP3-1,1,53-$BP3),"С*|*")/2</f>
        <v>0</v>
      </c>
      <c r="CB3" s="123">
        <f t="shared" ref="CB3:CB34" ca="1" si="12">COUNTIF(OFFSET($CL3,0,$BP3-1,1,53-$BP3),"Д")</f>
        <v>0</v>
      </c>
      <c r="CC3" s="123">
        <f t="shared" ref="CC3:CC34" ca="1" si="13">COUNTIF(OFFSET($CL3,0,$BP3-1,1,53-$BP3),"ГИА")</f>
        <v>0</v>
      </c>
      <c r="CD3" s="139">
        <f t="shared" ref="CD3:CD34" ca="1" si="14">COUNTIF(OFFSET($CL3,0,$BP3-1,1,53-$BP3),"К")+COUNTIF(OFFSET($CL3,0,$BP3-1,1,53-$BP3),"*|К")/2+COUNTIF(OFFSET($CL3,0,$BP3-1,1,53-$BP3),"К|*")/2</f>
        <v>0</v>
      </c>
      <c r="CE3" s="144" t="e">
        <f t="shared" ref="CE3:CE34" ca="1" si="15">IF(BQ3+BX3=BG3,BQ3+BX3,"ОШ!")</f>
        <v>#REF!</v>
      </c>
      <c r="CF3" s="145" t="e">
        <f t="shared" ref="CF3:CF34" ca="1" si="16">IF(BR3+BY3=BH3,BR3+BY3,"ОШ!")</f>
        <v>#REF!</v>
      </c>
      <c r="CG3" s="145" t="e">
        <f ca="1">IF(BS3+BZ3=BJ3+BI3,BS3+BZ3,"ОШ!")</f>
        <v>#REF!</v>
      </c>
      <c r="CH3" s="145" t="e">
        <f t="shared" ref="CH3:CH34" ca="1" si="17">IF(BT3+CA3=BK3,BT3+CA3,"ОШ!")</f>
        <v>#REF!</v>
      </c>
      <c r="CI3" s="145" t="e">
        <f t="shared" ref="CI3:CI34" ca="1" si="18">IF(BU3+CB3=BL3,BU3+CB3,"ОШ!")</f>
        <v>#REF!</v>
      </c>
      <c r="CJ3" s="145" t="e">
        <f t="shared" ref="CJ3:CJ34" ca="1" si="19">IF(BV3+CC3=BM3,BV3+CC3,"ОШ!")</f>
        <v>#REF!</v>
      </c>
      <c r="CK3" s="185" t="e">
        <f t="shared" ref="CK3:CK34" ca="1" si="20">IF(BW3+CD3=BN3,BW3+CD3,"ОШ!")</f>
        <v>#REF!</v>
      </c>
      <c r="CL3" s="187" t="e">
        <f t="shared" ref="CL3:DQ3" ca="1" si="21">IF(G3=0,"",G3)</f>
        <v>#REF!</v>
      </c>
      <c r="CM3" s="187" t="e">
        <f t="shared" ca="1" si="21"/>
        <v>#REF!</v>
      </c>
      <c r="CN3" s="187" t="e">
        <f t="shared" ca="1" si="21"/>
        <v>#REF!</v>
      </c>
      <c r="CO3" s="187" t="e">
        <f t="shared" ca="1" si="21"/>
        <v>#REF!</v>
      </c>
      <c r="CP3" s="187" t="e">
        <f t="shared" ca="1" si="21"/>
        <v>#REF!</v>
      </c>
      <c r="CQ3" s="187" t="e">
        <f t="shared" ca="1" si="21"/>
        <v>#REF!</v>
      </c>
      <c r="CR3" s="187" t="e">
        <f t="shared" ca="1" si="21"/>
        <v>#REF!</v>
      </c>
      <c r="CS3" s="187" t="e">
        <f t="shared" ca="1" si="21"/>
        <v>#REF!</v>
      </c>
      <c r="CT3" s="187" t="e">
        <f t="shared" ca="1" si="21"/>
        <v>#REF!</v>
      </c>
      <c r="CU3" s="187" t="e">
        <f t="shared" ca="1" si="21"/>
        <v>#REF!</v>
      </c>
      <c r="CV3" s="187" t="e">
        <f t="shared" ca="1" si="21"/>
        <v>#REF!</v>
      </c>
      <c r="CW3" s="187" t="e">
        <f t="shared" ca="1" si="21"/>
        <v>#REF!</v>
      </c>
      <c r="CX3" s="187" t="e">
        <f t="shared" ca="1" si="21"/>
        <v>#REF!</v>
      </c>
      <c r="CY3" s="187" t="e">
        <f t="shared" ca="1" si="21"/>
        <v>#REF!</v>
      </c>
      <c r="CZ3" s="187" t="e">
        <f t="shared" ca="1" si="21"/>
        <v>#REF!</v>
      </c>
      <c r="DA3" s="187" t="e">
        <f t="shared" ca="1" si="21"/>
        <v>#REF!</v>
      </c>
      <c r="DB3" s="187" t="e">
        <f t="shared" ca="1" si="21"/>
        <v>#REF!</v>
      </c>
      <c r="DC3" s="187" t="e">
        <f t="shared" ca="1" si="21"/>
        <v>#REF!</v>
      </c>
      <c r="DD3" s="187" t="e">
        <f t="shared" ca="1" si="21"/>
        <v>#REF!</v>
      </c>
      <c r="DE3" s="187" t="e">
        <f t="shared" ca="1" si="21"/>
        <v>#REF!</v>
      </c>
      <c r="DF3" s="187" t="e">
        <f t="shared" ca="1" si="21"/>
        <v>#REF!</v>
      </c>
      <c r="DG3" s="187" t="e">
        <f t="shared" ca="1" si="21"/>
        <v>#REF!</v>
      </c>
      <c r="DH3" s="187" t="e">
        <f t="shared" ca="1" si="21"/>
        <v>#REF!</v>
      </c>
      <c r="DI3" s="187" t="e">
        <f t="shared" ca="1" si="21"/>
        <v>#REF!</v>
      </c>
      <c r="DJ3" s="187" t="e">
        <f t="shared" ca="1" si="21"/>
        <v>#REF!</v>
      </c>
      <c r="DK3" s="187" t="e">
        <f t="shared" ca="1" si="21"/>
        <v>#REF!</v>
      </c>
      <c r="DL3" s="187" t="e">
        <f t="shared" ca="1" si="21"/>
        <v>#REF!</v>
      </c>
      <c r="DM3" s="187" t="e">
        <f t="shared" ca="1" si="21"/>
        <v>#REF!</v>
      </c>
      <c r="DN3" s="187" t="e">
        <f t="shared" ca="1" si="21"/>
        <v>#REF!</v>
      </c>
      <c r="DO3" s="187" t="e">
        <f t="shared" ca="1" si="21"/>
        <v>#REF!</v>
      </c>
      <c r="DP3" s="187" t="e">
        <f t="shared" ca="1" si="21"/>
        <v>#REF!</v>
      </c>
      <c r="DQ3" s="187" t="e">
        <f t="shared" ca="1" si="21"/>
        <v>#REF!</v>
      </c>
      <c r="DR3" s="187" t="e">
        <f t="shared" ref="DR3:EK3" ca="1" si="22">IF(AM3=0,"",AM3)</f>
        <v>#REF!</v>
      </c>
      <c r="DS3" s="187" t="e">
        <f t="shared" ca="1" si="22"/>
        <v>#REF!</v>
      </c>
      <c r="DT3" s="187" t="e">
        <f t="shared" ca="1" si="22"/>
        <v>#REF!</v>
      </c>
      <c r="DU3" s="187" t="e">
        <f t="shared" ca="1" si="22"/>
        <v>#REF!</v>
      </c>
      <c r="DV3" s="187" t="e">
        <f t="shared" ca="1" si="22"/>
        <v>#REF!</v>
      </c>
      <c r="DW3" s="187" t="e">
        <f t="shared" ca="1" si="22"/>
        <v>#REF!</v>
      </c>
      <c r="DX3" s="187" t="e">
        <f t="shared" ca="1" si="22"/>
        <v>#REF!</v>
      </c>
      <c r="DY3" s="187" t="e">
        <f t="shared" ca="1" si="22"/>
        <v>#REF!</v>
      </c>
      <c r="DZ3" s="187" t="e">
        <f t="shared" ca="1" si="22"/>
        <v>#REF!</v>
      </c>
      <c r="EA3" s="187" t="e">
        <f t="shared" ca="1" si="22"/>
        <v>#REF!</v>
      </c>
      <c r="EB3" s="187" t="e">
        <f t="shared" ca="1" si="22"/>
        <v>#REF!</v>
      </c>
      <c r="EC3" s="187" t="e">
        <f t="shared" ca="1" si="22"/>
        <v>#REF!</v>
      </c>
      <c r="ED3" s="187" t="e">
        <f t="shared" ca="1" si="22"/>
        <v>#REF!</v>
      </c>
      <c r="EE3" s="187" t="e">
        <f t="shared" ca="1" si="22"/>
        <v>#REF!</v>
      </c>
      <c r="EF3" s="187" t="e">
        <f t="shared" ca="1" si="22"/>
        <v>#REF!</v>
      </c>
      <c r="EG3" s="187" t="e">
        <f t="shared" ca="1" si="22"/>
        <v>#REF!</v>
      </c>
      <c r="EH3" s="187" t="e">
        <f t="shared" ca="1" si="22"/>
        <v>#REF!</v>
      </c>
      <c r="EI3" s="187" t="e">
        <f t="shared" ca="1" si="22"/>
        <v>#REF!</v>
      </c>
      <c r="EJ3" s="187" t="e">
        <f t="shared" ca="1" si="22"/>
        <v>#REF!</v>
      </c>
      <c r="EK3" s="187" t="e">
        <f t="shared" ca="1" si="22"/>
        <v>#REF!</v>
      </c>
    </row>
    <row r="4" spans="1:142" hidden="1" x14ac:dyDescent="0.25">
      <c r="A4" s="115" t="str">
        <f>Графики!A90</f>
        <v>Б09.02.03 Прогр-е в КС(2014)9 кл., очная</v>
      </c>
      <c r="B4" s="115" t="s">
        <v>319</v>
      </c>
      <c r="C4" s="115" t="s">
        <v>212</v>
      </c>
      <c r="D4" s="64" t="e">
        <f t="shared" ref="D4:D67" ca="1" si="23">OFFSET(INDIRECT(TRIM(REPLACE(_xlfn.FORMULATEXT(A4),1,1," "))),0,5)</f>
        <v>#REF!</v>
      </c>
      <c r="E4" s="46">
        <v>1</v>
      </c>
      <c r="F4" s="118" t="s">
        <v>483</v>
      </c>
      <c r="G4" s="112" t="e">
        <f t="shared" ref="G4:V23" ca="1" si="24">OFFSET(INDIRECT(TRIM(REPLACE(_xlfn.FORMULATEXT($A4),1,1," "))),0,($D4-2011+$E4-1)*62+COLUMN()+13)</f>
        <v>#REF!</v>
      </c>
      <c r="H4" s="112" t="e">
        <f t="shared" ca="1" si="1"/>
        <v>#REF!</v>
      </c>
      <c r="I4" s="112" t="e">
        <f t="shared" ca="1" si="1"/>
        <v>#REF!</v>
      </c>
      <c r="J4" s="112" t="e">
        <f t="shared" ca="1" si="1"/>
        <v>#REF!</v>
      </c>
      <c r="K4" s="112" t="e">
        <f t="shared" ca="1" si="1"/>
        <v>#REF!</v>
      </c>
      <c r="L4" s="112" t="e">
        <f t="shared" ca="1" si="1"/>
        <v>#REF!</v>
      </c>
      <c r="M4" s="112" t="e">
        <f t="shared" ca="1" si="1"/>
        <v>#REF!</v>
      </c>
      <c r="N4" s="112" t="e">
        <f t="shared" ca="1" si="1"/>
        <v>#REF!</v>
      </c>
      <c r="O4" s="112" t="e">
        <f t="shared" ca="1" si="1"/>
        <v>#REF!</v>
      </c>
      <c r="P4" s="112" t="e">
        <f t="shared" ca="1" si="1"/>
        <v>#REF!</v>
      </c>
      <c r="Q4" s="112" t="e">
        <f t="shared" ca="1" si="1"/>
        <v>#REF!</v>
      </c>
      <c r="R4" s="112" t="e">
        <f t="shared" ca="1" si="1"/>
        <v>#REF!</v>
      </c>
      <c r="S4" s="112" t="e">
        <f t="shared" ca="1" si="1"/>
        <v>#REF!</v>
      </c>
      <c r="T4" s="112" t="e">
        <f t="shared" ca="1" si="1"/>
        <v>#REF!</v>
      </c>
      <c r="U4" s="112" t="e">
        <f t="shared" ca="1" si="1"/>
        <v>#REF!</v>
      </c>
      <c r="V4" s="112" t="e">
        <f t="shared" ca="1" si="1"/>
        <v>#REF!</v>
      </c>
      <c r="W4" s="112" t="e">
        <f t="shared" ca="1" si="1"/>
        <v>#REF!</v>
      </c>
      <c r="X4" s="112" t="e">
        <f t="shared" ca="1" si="1"/>
        <v>#REF!</v>
      </c>
      <c r="Y4" s="112" t="e">
        <f t="shared" ca="1" si="1"/>
        <v>#REF!</v>
      </c>
      <c r="Z4" s="112" t="e">
        <f t="shared" ca="1" si="1"/>
        <v>#REF!</v>
      </c>
      <c r="AA4" s="112" t="e">
        <f t="shared" ca="1" si="1"/>
        <v>#REF!</v>
      </c>
      <c r="AB4" s="112" t="e">
        <f t="shared" ca="1" si="1"/>
        <v>#REF!</v>
      </c>
      <c r="AC4" s="112" t="e">
        <f t="shared" ca="1" si="1"/>
        <v>#REF!</v>
      </c>
      <c r="AD4" s="112" t="e">
        <f t="shared" ca="1" si="1"/>
        <v>#REF!</v>
      </c>
      <c r="AE4" s="112" t="e">
        <f t="shared" ca="1" si="1"/>
        <v>#REF!</v>
      </c>
      <c r="AF4" s="112" t="e">
        <f t="shared" ca="1" si="1"/>
        <v>#REF!</v>
      </c>
      <c r="AG4" s="112" t="e">
        <f t="shared" ca="1" si="1"/>
        <v>#REF!</v>
      </c>
      <c r="AH4" s="112" t="e">
        <f t="shared" ca="1" si="1"/>
        <v>#REF!</v>
      </c>
      <c r="AI4" s="112" t="e">
        <f t="shared" ca="1" si="1"/>
        <v>#REF!</v>
      </c>
      <c r="AJ4" s="112" t="e">
        <f t="shared" ca="1" si="1"/>
        <v>#REF!</v>
      </c>
      <c r="AK4" s="112" t="e">
        <f t="shared" ca="1" si="1"/>
        <v>#REF!</v>
      </c>
      <c r="AL4" s="112" t="e">
        <f t="shared" ca="1" si="1"/>
        <v>#REF!</v>
      </c>
      <c r="AM4" s="112" t="e">
        <f t="shared" ca="1" si="1"/>
        <v>#REF!</v>
      </c>
      <c r="AN4" s="112" t="e">
        <f t="shared" ca="1" si="1"/>
        <v>#REF!</v>
      </c>
      <c r="AO4" s="112" t="e">
        <f t="shared" ca="1" si="1"/>
        <v>#REF!</v>
      </c>
      <c r="AP4" s="112" t="e">
        <f t="shared" ca="1" si="1"/>
        <v>#REF!</v>
      </c>
      <c r="AQ4" s="112" t="e">
        <f t="shared" ca="1" si="1"/>
        <v>#REF!</v>
      </c>
      <c r="AR4" s="112" t="e">
        <f t="shared" ca="1" si="1"/>
        <v>#REF!</v>
      </c>
      <c r="AS4" s="112" t="e">
        <f t="shared" ca="1" si="1"/>
        <v>#REF!</v>
      </c>
      <c r="AT4" s="112" t="e">
        <f t="shared" ca="1" si="1"/>
        <v>#REF!</v>
      </c>
      <c r="AU4" s="112" t="e">
        <f t="shared" ca="1" si="1"/>
        <v>#REF!</v>
      </c>
      <c r="AV4" s="112" t="e">
        <f t="shared" ca="1" si="1"/>
        <v>#REF!</v>
      </c>
      <c r="AW4" s="112" t="e">
        <f t="shared" ca="1" si="1"/>
        <v>#REF!</v>
      </c>
      <c r="AX4" s="112" t="e">
        <f t="shared" ca="1" si="1"/>
        <v>#REF!</v>
      </c>
      <c r="AY4" s="112" t="e">
        <f t="shared" ca="1" si="1"/>
        <v>#REF!</v>
      </c>
      <c r="AZ4" s="112" t="e">
        <f t="shared" ca="1" si="1"/>
        <v>#REF!</v>
      </c>
      <c r="BA4" s="112" t="e">
        <f t="shared" ca="1" si="1"/>
        <v>#REF!</v>
      </c>
      <c r="BB4" s="112" t="e">
        <f t="shared" ca="1" si="1"/>
        <v>#REF!</v>
      </c>
      <c r="BC4" s="112" t="e">
        <f t="shared" ca="1" si="1"/>
        <v>#REF!</v>
      </c>
      <c r="BD4" s="112" t="e">
        <f t="shared" ca="1" si="1"/>
        <v>#REF!</v>
      </c>
      <c r="BE4" s="112" t="e">
        <f t="shared" ca="1" si="1"/>
        <v>#REF!</v>
      </c>
      <c r="BF4" s="112" t="e">
        <f t="shared" ca="1" si="1"/>
        <v>#REF!</v>
      </c>
      <c r="BG4" s="112" t="e">
        <f t="shared" ca="1" si="1"/>
        <v>#REF!</v>
      </c>
      <c r="BH4" s="112" t="e">
        <f t="shared" ca="1" si="1"/>
        <v>#REF!</v>
      </c>
      <c r="BI4" s="112" t="e">
        <f t="shared" ca="1" si="1"/>
        <v>#REF!</v>
      </c>
      <c r="BJ4" s="112" t="e">
        <f t="shared" ca="1" si="1"/>
        <v>#REF!</v>
      </c>
      <c r="BK4" s="112" t="e">
        <f t="shared" ca="1" si="1"/>
        <v>#REF!</v>
      </c>
      <c r="BL4" s="112" t="e">
        <f t="shared" ca="1" si="1"/>
        <v>#REF!</v>
      </c>
      <c r="BM4" s="112" t="e">
        <f t="shared" ca="1" si="1"/>
        <v>#REF!</v>
      </c>
      <c r="BN4" s="112" t="e">
        <f t="shared" ca="1" si="1"/>
        <v>#REF!</v>
      </c>
      <c r="BO4" s="112" t="e">
        <f t="shared" ca="1" si="1"/>
        <v>#REF!</v>
      </c>
      <c r="BP4" s="126">
        <v>20</v>
      </c>
      <c r="BQ4" s="135">
        <f t="shared" ca="1" si="2"/>
        <v>0</v>
      </c>
      <c r="BR4" s="136">
        <f t="shared" ref="BR4:BR34" ca="1" si="25">COUNTIF(OFFSET($CL4,0,0,1,$BP4-1),"УП*")+COUNTIF(OFFSET($CL4,0,0,1,$BP4-1),"*|УП*")/2-COUNTIF(OFFSET($CL4,0,0,1,$BP4-1),"УП*|*")/2</f>
        <v>0</v>
      </c>
      <c r="BS4" s="136">
        <f t="shared" ca="1" si="3"/>
        <v>0</v>
      </c>
      <c r="BT4" s="136">
        <f t="shared" ca="1" si="4"/>
        <v>0</v>
      </c>
      <c r="BU4" s="136">
        <f t="shared" ca="1" si="5"/>
        <v>0</v>
      </c>
      <c r="BV4" s="136">
        <f t="shared" ca="1" si="6"/>
        <v>0</v>
      </c>
      <c r="BW4" s="137">
        <f t="shared" ca="1" si="7"/>
        <v>0</v>
      </c>
      <c r="BX4" s="140">
        <f t="shared" ca="1" si="8"/>
        <v>0</v>
      </c>
      <c r="BY4" s="124">
        <f t="shared" ca="1" si="9"/>
        <v>0</v>
      </c>
      <c r="BZ4" s="124">
        <f t="shared" ca="1" si="10"/>
        <v>0</v>
      </c>
      <c r="CA4" s="124">
        <f t="shared" ca="1" si="11"/>
        <v>0</v>
      </c>
      <c r="CB4" s="124">
        <f t="shared" ca="1" si="12"/>
        <v>0</v>
      </c>
      <c r="CC4" s="124">
        <f t="shared" ca="1" si="13"/>
        <v>0</v>
      </c>
      <c r="CD4" s="141">
        <f t="shared" ca="1" si="14"/>
        <v>0</v>
      </c>
      <c r="CE4" s="146" t="e">
        <f t="shared" ca="1" si="15"/>
        <v>#REF!</v>
      </c>
      <c r="CF4" s="147" t="e">
        <f t="shared" ca="1" si="16"/>
        <v>#REF!</v>
      </c>
      <c r="CG4" s="145" t="e">
        <f t="shared" ref="CG4:CG67" ca="1" si="26">IF(BS4+BZ4=BJ4+BI4,BS4+BZ4,"ОШ!")</f>
        <v>#REF!</v>
      </c>
      <c r="CH4" s="147" t="e">
        <f t="shared" ca="1" si="17"/>
        <v>#REF!</v>
      </c>
      <c r="CI4" s="147" t="e">
        <f t="shared" ca="1" si="18"/>
        <v>#REF!</v>
      </c>
      <c r="CJ4" s="147" t="e">
        <f t="shared" ca="1" si="19"/>
        <v>#REF!</v>
      </c>
      <c r="CK4" s="186" t="e">
        <f t="shared" ca="1" si="20"/>
        <v>#REF!</v>
      </c>
      <c r="CL4" s="187" t="e">
        <f t="shared" ref="CL4:CL67" ca="1" si="27">IF(G4=0,"",G4)</f>
        <v>#REF!</v>
      </c>
      <c r="CM4" s="187" t="e">
        <f t="shared" ref="CM4:CM67" ca="1" si="28">IF(H4=0,"",H4)</f>
        <v>#REF!</v>
      </c>
      <c r="CN4" s="187" t="e">
        <f t="shared" ref="CN4:CN67" ca="1" si="29">IF(I4=0,"",I4)</f>
        <v>#REF!</v>
      </c>
      <c r="CO4" s="187" t="e">
        <f t="shared" ref="CO4:CO67" ca="1" si="30">IF(J4=0,"",J4)</f>
        <v>#REF!</v>
      </c>
      <c r="CP4" s="187" t="e">
        <f t="shared" ref="CP4:CP12" ca="1" si="31">IF(K4=0,"",K4)</f>
        <v>#REF!</v>
      </c>
      <c r="CQ4" s="187" t="e">
        <f t="shared" ref="CQ4:CQ67" ca="1" si="32">IF(L4=0,"",L4)</f>
        <v>#REF!</v>
      </c>
      <c r="CR4" s="187" t="e">
        <f t="shared" ref="CR4:CR67" ca="1" si="33">IF(M4=0,"",M4)</f>
        <v>#REF!</v>
      </c>
      <c r="CS4" s="187" t="e">
        <f t="shared" ref="CS4:CS66" ca="1" si="34">IF(N4=0,"",N4)</f>
        <v>#REF!</v>
      </c>
      <c r="CT4" s="187" t="e">
        <f t="shared" ref="CT4:CT66" ca="1" si="35">IF(O4=0,"",O4)</f>
        <v>#REF!</v>
      </c>
      <c r="CU4" s="187" t="e">
        <f t="shared" ref="CU4:CU66" ca="1" si="36">IF(P4=0,"",P4)</f>
        <v>#REF!</v>
      </c>
      <c r="CV4" s="187" t="e">
        <f t="shared" ref="CV4:CV66" ca="1" si="37">IF(Q4=0,"",Q4)</f>
        <v>#REF!</v>
      </c>
      <c r="CW4" s="187" t="e">
        <f t="shared" ref="CW4:CW66" ca="1" si="38">IF(R4=0,"",R4)</f>
        <v>#REF!</v>
      </c>
      <c r="CX4" s="187" t="e">
        <f t="shared" ref="CX4:CX66" ca="1" si="39">IF(S4=0,"",S4)</f>
        <v>#REF!</v>
      </c>
      <c r="CY4" s="187" t="e">
        <f t="shared" ref="CY4:CY66" ca="1" si="40">IF(T4=0,"",T4)</f>
        <v>#REF!</v>
      </c>
      <c r="CZ4" s="187" t="e">
        <f t="shared" ref="CZ4:CZ66" ca="1" si="41">IF(U4=0,"",U4)</f>
        <v>#REF!</v>
      </c>
      <c r="DA4" s="187" t="e">
        <f t="shared" ref="DA4:DA66" ca="1" si="42">IF(V4=0,"",V4)</f>
        <v>#REF!</v>
      </c>
      <c r="DB4" s="187" t="e">
        <f t="shared" ref="DB4:DB66" ca="1" si="43">IF(W4=0,"",W4)</f>
        <v>#REF!</v>
      </c>
      <c r="DC4" s="187" t="e">
        <f t="shared" ref="DC4:DC67" ca="1" si="44">IF(X4=0,"",X4)</f>
        <v>#REF!</v>
      </c>
      <c r="DD4" s="187" t="e">
        <f t="shared" ref="DD4:DD67" ca="1" si="45">IF(Y4=0,"",Y4)</f>
        <v>#REF!</v>
      </c>
      <c r="DE4" s="187" t="e">
        <f t="shared" ref="DE4:DE67" ca="1" si="46">IF(Z4=0,"",Z4)</f>
        <v>#REF!</v>
      </c>
      <c r="DF4" s="187" t="e">
        <f t="shared" ref="DF4:DF67" ca="1" si="47">IF(AA4=0,"",AA4)</f>
        <v>#REF!</v>
      </c>
      <c r="DG4" s="187" t="e">
        <f t="shared" ref="DG4:DG67" ca="1" si="48">IF(AB4=0,"",AB4)</f>
        <v>#REF!</v>
      </c>
      <c r="DH4" s="187" t="e">
        <f t="shared" ref="DH4:DH67" ca="1" si="49">IF(AC4=0,"",AC4)</f>
        <v>#REF!</v>
      </c>
      <c r="DI4" s="187" t="e">
        <f t="shared" ref="DI4:DI67" ca="1" si="50">IF(AD4=0,"",AD4)</f>
        <v>#REF!</v>
      </c>
      <c r="DJ4" s="187" t="e">
        <f t="shared" ref="DJ4:DJ67" ca="1" si="51">IF(AE4=0,"",AE4)</f>
        <v>#REF!</v>
      </c>
      <c r="DK4" s="187" t="e">
        <f t="shared" ref="DK4:DK67" ca="1" si="52">IF(AF4=0,"",AF4)</f>
        <v>#REF!</v>
      </c>
      <c r="DL4" s="187" t="e">
        <f t="shared" ref="DL4:DL67" ca="1" si="53">IF(AG4=0,"",AG4)</f>
        <v>#REF!</v>
      </c>
      <c r="DM4" s="187" t="e">
        <f t="shared" ref="DM4:DM67" ca="1" si="54">IF(AH4=0,"",AH4)</f>
        <v>#REF!</v>
      </c>
      <c r="DN4" s="187" t="e">
        <f t="shared" ref="DN4:DN67" ca="1" si="55">IF(AI4=0,"",AI4)</f>
        <v>#REF!</v>
      </c>
      <c r="DO4" s="187" t="e">
        <f t="shared" ref="DO4:DO12" ca="1" si="56">IF(AJ4=0,"",AJ4)</f>
        <v>#REF!</v>
      </c>
      <c r="DP4" s="187" t="e">
        <f t="shared" ref="DP4:DP12" ca="1" si="57">IF(AK4=0,"",AK4)</f>
        <v>#REF!</v>
      </c>
      <c r="DQ4" s="187" t="e">
        <f t="shared" ref="DQ4:DQ66" ca="1" si="58">IF(AL4=0,"",AL4)</f>
        <v>#REF!</v>
      </c>
      <c r="DR4" s="187" t="e">
        <f t="shared" ref="DR4:DR66" ca="1" si="59">IF(AM4=0,"",AM4)</f>
        <v>#REF!</v>
      </c>
      <c r="DS4" s="187" t="e">
        <f t="shared" ref="DS4:DS66" ca="1" si="60">IF(AN4=0,"",AN4)</f>
        <v>#REF!</v>
      </c>
      <c r="DT4" s="187" t="e">
        <f t="shared" ref="DT4:DU11" ca="1" si="61">IF(AO4=0,"",AO4)</f>
        <v>#REF!</v>
      </c>
      <c r="DU4" s="187" t="e">
        <f t="shared" ca="1" si="61"/>
        <v>#REF!</v>
      </c>
      <c r="DV4" s="187" t="e">
        <f t="shared" ref="DV4:DV66" ca="1" si="62">IF(AQ4=0,"",AQ4)</f>
        <v>#REF!</v>
      </c>
      <c r="DW4" s="187" t="e">
        <f t="shared" ref="DW4:DW11" ca="1" si="63">IF(AR4=0,"",AR4)</f>
        <v>#REF!</v>
      </c>
      <c r="DX4" s="187" t="e">
        <f t="shared" ref="DX4:DX18" ca="1" si="64">IF(AS4=0,"",AS4)</f>
        <v>#REF!</v>
      </c>
      <c r="DY4" s="187" t="e">
        <f t="shared" ref="DY4:DY66" ca="1" si="65">IF(AT4=0,"",AT4)</f>
        <v>#REF!</v>
      </c>
      <c r="DZ4" s="187" t="e">
        <f t="shared" ref="DZ4:DZ66" ca="1" si="66">IF(AU4=0,"",AU4)</f>
        <v>#REF!</v>
      </c>
      <c r="EA4" s="187" t="e">
        <f t="shared" ref="EA4:EA66" ca="1" si="67">IF(AV4=0,"",AV4)</f>
        <v>#REF!</v>
      </c>
      <c r="EB4" s="187" t="e">
        <f t="shared" ref="EB4:EB67" ca="1" si="68">IF(AW4=0,"",AW4)</f>
        <v>#REF!</v>
      </c>
      <c r="EC4" s="187" t="e">
        <f t="shared" ref="EC4:EC67" ca="1" si="69">IF(AX4=0,"",AX4)</f>
        <v>#REF!</v>
      </c>
      <c r="ED4" s="187" t="e">
        <f t="shared" ref="ED4:ED67" ca="1" si="70">IF(AY4=0,"",AY4)</f>
        <v>#REF!</v>
      </c>
      <c r="EE4" s="187" t="e">
        <f t="shared" ref="EE4:EE67" ca="1" si="71">IF(AZ4=0,"",AZ4)</f>
        <v>#REF!</v>
      </c>
      <c r="EF4" s="187" t="e">
        <f t="shared" ref="EF4:EF67" ca="1" si="72">IF(BA4=0,"",BA4)</f>
        <v>#REF!</v>
      </c>
      <c r="EG4" s="187" t="e">
        <f t="shared" ref="EG4:EG67" ca="1" si="73">IF(BB4=0,"",BB4)</f>
        <v>#REF!</v>
      </c>
      <c r="EH4" s="187" t="e">
        <f t="shared" ref="EH4:EH67" ca="1" si="74">IF(BC4=0,"",BC4)</f>
        <v>#REF!</v>
      </c>
      <c r="EI4" s="187" t="e">
        <f t="shared" ref="EI4:EI67" ca="1" si="75">IF(BD4=0,"",BD4)</f>
        <v>#REF!</v>
      </c>
      <c r="EJ4" s="187" t="e">
        <f t="shared" ref="EJ4:EJ67" ca="1" si="76">IF(BE4=0,"",BE4)</f>
        <v>#REF!</v>
      </c>
      <c r="EK4" s="187" t="e">
        <f t="shared" ref="EK4:EK67" ca="1" si="77">IF(BF4=0,"",BF4)</f>
        <v>#REF!</v>
      </c>
    </row>
    <row r="5" spans="1:142" hidden="1" x14ac:dyDescent="0.25">
      <c r="A5" s="115" t="str">
        <f>Графики!A92</f>
        <v>Б10.02.03 Инф.безопасность АС(2014)9 кл., очная</v>
      </c>
      <c r="B5" s="115" t="s">
        <v>319</v>
      </c>
      <c r="C5" s="115" t="s">
        <v>517</v>
      </c>
      <c r="D5" s="64" t="e">
        <f t="shared" ca="1" si="23"/>
        <v>#REF!</v>
      </c>
      <c r="E5" s="46">
        <v>1</v>
      </c>
      <c r="F5" s="118" t="s">
        <v>485</v>
      </c>
      <c r="G5" s="112" t="e">
        <f t="shared" ca="1" si="24"/>
        <v>#REF!</v>
      </c>
      <c r="H5" s="112" t="e">
        <f t="shared" ca="1" si="1"/>
        <v>#REF!</v>
      </c>
      <c r="I5" s="112" t="e">
        <f t="shared" ca="1" si="1"/>
        <v>#REF!</v>
      </c>
      <c r="J5" s="112" t="e">
        <f t="shared" ca="1" si="1"/>
        <v>#REF!</v>
      </c>
      <c r="K5" s="112" t="e">
        <f t="shared" ca="1" si="1"/>
        <v>#REF!</v>
      </c>
      <c r="L5" s="112" t="e">
        <f t="shared" ca="1" si="1"/>
        <v>#REF!</v>
      </c>
      <c r="M5" s="112" t="e">
        <f t="shared" ca="1" si="1"/>
        <v>#REF!</v>
      </c>
      <c r="N5" s="112" t="e">
        <f t="shared" ca="1" si="1"/>
        <v>#REF!</v>
      </c>
      <c r="O5" s="112" t="e">
        <f t="shared" ca="1" si="1"/>
        <v>#REF!</v>
      </c>
      <c r="P5" s="112" t="e">
        <f t="shared" ca="1" si="1"/>
        <v>#REF!</v>
      </c>
      <c r="Q5" s="112" t="e">
        <f t="shared" ca="1" si="1"/>
        <v>#REF!</v>
      </c>
      <c r="R5" s="112" t="e">
        <f t="shared" ca="1" si="1"/>
        <v>#REF!</v>
      </c>
      <c r="S5" s="112" t="e">
        <f t="shared" ca="1" si="1"/>
        <v>#REF!</v>
      </c>
      <c r="T5" s="112" t="e">
        <f t="shared" ca="1" si="1"/>
        <v>#REF!</v>
      </c>
      <c r="U5" s="112" t="e">
        <f t="shared" ca="1" si="1"/>
        <v>#REF!</v>
      </c>
      <c r="V5" s="112" t="e">
        <f t="shared" ca="1" si="1"/>
        <v>#REF!</v>
      </c>
      <c r="W5" s="112" t="e">
        <f t="shared" ca="1" si="1"/>
        <v>#REF!</v>
      </c>
      <c r="X5" s="112" t="e">
        <f t="shared" ca="1" si="1"/>
        <v>#REF!</v>
      </c>
      <c r="Y5" s="112" t="e">
        <f t="shared" ca="1" si="1"/>
        <v>#REF!</v>
      </c>
      <c r="Z5" s="112" t="e">
        <f t="shared" ca="1" si="1"/>
        <v>#REF!</v>
      </c>
      <c r="AA5" s="112" t="e">
        <f t="shared" ca="1" si="1"/>
        <v>#REF!</v>
      </c>
      <c r="AB5" s="112" t="e">
        <f t="shared" ca="1" si="1"/>
        <v>#REF!</v>
      </c>
      <c r="AC5" s="112" t="e">
        <f t="shared" ca="1" si="1"/>
        <v>#REF!</v>
      </c>
      <c r="AD5" s="112" t="e">
        <f t="shared" ca="1" si="1"/>
        <v>#REF!</v>
      </c>
      <c r="AE5" s="112" t="e">
        <f t="shared" ca="1" si="1"/>
        <v>#REF!</v>
      </c>
      <c r="AF5" s="112" t="e">
        <f t="shared" ca="1" si="1"/>
        <v>#REF!</v>
      </c>
      <c r="AG5" s="112" t="e">
        <f t="shared" ca="1" si="1"/>
        <v>#REF!</v>
      </c>
      <c r="AH5" s="112" t="e">
        <f t="shared" ca="1" si="1"/>
        <v>#REF!</v>
      </c>
      <c r="AI5" s="112" t="e">
        <f t="shared" ca="1" si="1"/>
        <v>#REF!</v>
      </c>
      <c r="AJ5" s="112" t="e">
        <f t="shared" ca="1" si="1"/>
        <v>#REF!</v>
      </c>
      <c r="AK5" s="112" t="e">
        <f t="shared" ca="1" si="1"/>
        <v>#REF!</v>
      </c>
      <c r="AL5" s="112" t="e">
        <f t="shared" ca="1" si="1"/>
        <v>#REF!</v>
      </c>
      <c r="AM5" s="112" t="e">
        <f t="shared" ca="1" si="1"/>
        <v>#REF!</v>
      </c>
      <c r="AN5" s="112" t="e">
        <f t="shared" ca="1" si="1"/>
        <v>#REF!</v>
      </c>
      <c r="AO5" s="112" t="e">
        <f t="shared" ca="1" si="1"/>
        <v>#REF!</v>
      </c>
      <c r="AP5" s="112" t="e">
        <f t="shared" ca="1" si="1"/>
        <v>#REF!</v>
      </c>
      <c r="AQ5" s="112" t="e">
        <f t="shared" ca="1" si="1"/>
        <v>#REF!</v>
      </c>
      <c r="AR5" s="112" t="e">
        <f t="shared" ca="1" si="1"/>
        <v>#REF!</v>
      </c>
      <c r="AS5" s="112" t="e">
        <f t="shared" ca="1" si="1"/>
        <v>#REF!</v>
      </c>
      <c r="AT5" s="112" t="e">
        <f t="shared" ca="1" si="1"/>
        <v>#REF!</v>
      </c>
      <c r="AU5" s="112" t="e">
        <f t="shared" ca="1" si="1"/>
        <v>#REF!</v>
      </c>
      <c r="AV5" s="112" t="e">
        <f t="shared" ca="1" si="1"/>
        <v>#REF!</v>
      </c>
      <c r="AW5" s="112" t="e">
        <f t="shared" ca="1" si="1"/>
        <v>#REF!</v>
      </c>
      <c r="AX5" s="112" t="e">
        <f t="shared" ca="1" si="1"/>
        <v>#REF!</v>
      </c>
      <c r="AY5" s="112" t="e">
        <f t="shared" ca="1" si="1"/>
        <v>#REF!</v>
      </c>
      <c r="AZ5" s="112" t="e">
        <f t="shared" ca="1" si="1"/>
        <v>#REF!</v>
      </c>
      <c r="BA5" s="112" t="e">
        <f t="shared" ca="1" si="1"/>
        <v>#REF!</v>
      </c>
      <c r="BB5" s="112" t="e">
        <f t="shared" ca="1" si="1"/>
        <v>#REF!</v>
      </c>
      <c r="BC5" s="112" t="e">
        <f t="shared" ca="1" si="1"/>
        <v>#REF!</v>
      </c>
      <c r="BD5" s="112" t="e">
        <f t="shared" ca="1" si="1"/>
        <v>#REF!</v>
      </c>
      <c r="BE5" s="112" t="e">
        <f t="shared" ca="1" si="1"/>
        <v>#REF!</v>
      </c>
      <c r="BF5" s="112" t="e">
        <f t="shared" ca="1" si="1"/>
        <v>#REF!</v>
      </c>
      <c r="BG5" s="112" t="e">
        <f t="shared" ca="1" si="1"/>
        <v>#REF!</v>
      </c>
      <c r="BH5" s="112" t="e">
        <f t="shared" ca="1" si="1"/>
        <v>#REF!</v>
      </c>
      <c r="BI5" s="112" t="e">
        <f t="shared" ca="1" si="1"/>
        <v>#REF!</v>
      </c>
      <c r="BJ5" s="112" t="e">
        <f t="shared" ca="1" si="1"/>
        <v>#REF!</v>
      </c>
      <c r="BK5" s="112" t="e">
        <f t="shared" ca="1" si="1"/>
        <v>#REF!</v>
      </c>
      <c r="BL5" s="112" t="e">
        <f t="shared" ca="1" si="1"/>
        <v>#REF!</v>
      </c>
      <c r="BM5" s="112" t="e">
        <f t="shared" ca="1" si="1"/>
        <v>#REF!</v>
      </c>
      <c r="BN5" s="112" t="e">
        <f t="shared" ca="1" si="1"/>
        <v>#REF!</v>
      </c>
      <c r="BO5" s="112" t="e">
        <f t="shared" ca="1" si="1"/>
        <v>#REF!</v>
      </c>
      <c r="BP5" s="126">
        <v>20</v>
      </c>
      <c r="BQ5" s="135">
        <f t="shared" ca="1" si="2"/>
        <v>0</v>
      </c>
      <c r="BR5" s="136">
        <f t="shared" ca="1" si="25"/>
        <v>0</v>
      </c>
      <c r="BS5" s="136">
        <f t="shared" ca="1" si="3"/>
        <v>0</v>
      </c>
      <c r="BT5" s="136">
        <f t="shared" ca="1" si="4"/>
        <v>0</v>
      </c>
      <c r="BU5" s="136">
        <f t="shared" ca="1" si="5"/>
        <v>0</v>
      </c>
      <c r="BV5" s="136">
        <f t="shared" ca="1" si="6"/>
        <v>0</v>
      </c>
      <c r="BW5" s="137">
        <f t="shared" ca="1" si="7"/>
        <v>0</v>
      </c>
      <c r="BX5" s="140">
        <f t="shared" ca="1" si="8"/>
        <v>0</v>
      </c>
      <c r="BY5" s="124">
        <f t="shared" ca="1" si="9"/>
        <v>0</v>
      </c>
      <c r="BZ5" s="124">
        <f t="shared" ca="1" si="10"/>
        <v>0</v>
      </c>
      <c r="CA5" s="124">
        <f t="shared" ca="1" si="11"/>
        <v>0</v>
      </c>
      <c r="CB5" s="124">
        <f t="shared" ca="1" si="12"/>
        <v>0</v>
      </c>
      <c r="CC5" s="124">
        <f t="shared" ca="1" si="13"/>
        <v>0</v>
      </c>
      <c r="CD5" s="141">
        <f t="shared" ca="1" si="14"/>
        <v>0</v>
      </c>
      <c r="CE5" s="146" t="e">
        <f t="shared" ca="1" si="15"/>
        <v>#REF!</v>
      </c>
      <c r="CF5" s="147" t="e">
        <f t="shared" ca="1" si="16"/>
        <v>#REF!</v>
      </c>
      <c r="CG5" s="145" t="e">
        <f t="shared" ca="1" si="26"/>
        <v>#REF!</v>
      </c>
      <c r="CH5" s="147" t="e">
        <f t="shared" ca="1" si="17"/>
        <v>#REF!</v>
      </c>
      <c r="CI5" s="147" t="e">
        <f t="shared" ca="1" si="18"/>
        <v>#REF!</v>
      </c>
      <c r="CJ5" s="147" t="e">
        <f t="shared" ca="1" si="19"/>
        <v>#REF!</v>
      </c>
      <c r="CK5" s="186" t="e">
        <f t="shared" ca="1" si="20"/>
        <v>#REF!</v>
      </c>
      <c r="CL5" s="187" t="e">
        <f t="shared" ca="1" si="27"/>
        <v>#REF!</v>
      </c>
      <c r="CM5" s="187" t="e">
        <f t="shared" ca="1" si="28"/>
        <v>#REF!</v>
      </c>
      <c r="CN5" s="187" t="e">
        <f t="shared" ca="1" si="29"/>
        <v>#REF!</v>
      </c>
      <c r="CO5" s="187" t="e">
        <f t="shared" ca="1" si="30"/>
        <v>#REF!</v>
      </c>
      <c r="CP5" s="187" t="e">
        <f t="shared" ca="1" si="31"/>
        <v>#REF!</v>
      </c>
      <c r="CQ5" s="187" t="e">
        <f t="shared" ca="1" si="32"/>
        <v>#REF!</v>
      </c>
      <c r="CR5" s="187" t="e">
        <f t="shared" ca="1" si="33"/>
        <v>#REF!</v>
      </c>
      <c r="CS5" s="187" t="e">
        <f t="shared" ca="1" si="34"/>
        <v>#REF!</v>
      </c>
      <c r="CT5" s="187" t="e">
        <f t="shared" ca="1" si="35"/>
        <v>#REF!</v>
      </c>
      <c r="CU5" s="187" t="e">
        <f t="shared" ca="1" si="36"/>
        <v>#REF!</v>
      </c>
      <c r="CV5" s="187" t="e">
        <f t="shared" ca="1" si="37"/>
        <v>#REF!</v>
      </c>
      <c r="CW5" s="187" t="e">
        <f t="shared" ca="1" si="38"/>
        <v>#REF!</v>
      </c>
      <c r="CX5" s="187" t="e">
        <f t="shared" ca="1" si="39"/>
        <v>#REF!</v>
      </c>
      <c r="CY5" s="187" t="e">
        <f t="shared" ca="1" si="40"/>
        <v>#REF!</v>
      </c>
      <c r="CZ5" s="187" t="e">
        <f t="shared" ca="1" si="41"/>
        <v>#REF!</v>
      </c>
      <c r="DA5" s="187" t="e">
        <f t="shared" ca="1" si="42"/>
        <v>#REF!</v>
      </c>
      <c r="DB5" s="187" t="e">
        <f t="shared" ca="1" si="43"/>
        <v>#REF!</v>
      </c>
      <c r="DC5" s="187" t="e">
        <f t="shared" ca="1" si="44"/>
        <v>#REF!</v>
      </c>
      <c r="DD5" s="187" t="e">
        <f t="shared" ca="1" si="45"/>
        <v>#REF!</v>
      </c>
      <c r="DE5" s="187" t="e">
        <f t="shared" ca="1" si="46"/>
        <v>#REF!</v>
      </c>
      <c r="DF5" s="187" t="e">
        <f t="shared" ca="1" si="47"/>
        <v>#REF!</v>
      </c>
      <c r="DG5" s="187" t="e">
        <f t="shared" ca="1" si="48"/>
        <v>#REF!</v>
      </c>
      <c r="DH5" s="187" t="e">
        <f t="shared" ca="1" si="49"/>
        <v>#REF!</v>
      </c>
      <c r="DI5" s="187" t="e">
        <f t="shared" ca="1" si="50"/>
        <v>#REF!</v>
      </c>
      <c r="DJ5" s="187" t="e">
        <f t="shared" ca="1" si="51"/>
        <v>#REF!</v>
      </c>
      <c r="DK5" s="187" t="e">
        <f t="shared" ca="1" si="52"/>
        <v>#REF!</v>
      </c>
      <c r="DL5" s="187" t="e">
        <f t="shared" ca="1" si="53"/>
        <v>#REF!</v>
      </c>
      <c r="DM5" s="187" t="e">
        <f t="shared" ca="1" si="54"/>
        <v>#REF!</v>
      </c>
      <c r="DN5" s="187" t="e">
        <f t="shared" ca="1" si="55"/>
        <v>#REF!</v>
      </c>
      <c r="DO5" s="187" t="e">
        <f t="shared" ca="1" si="56"/>
        <v>#REF!</v>
      </c>
      <c r="DP5" s="187" t="e">
        <f t="shared" ca="1" si="57"/>
        <v>#REF!</v>
      </c>
      <c r="DQ5" s="187" t="e">
        <f t="shared" ca="1" si="58"/>
        <v>#REF!</v>
      </c>
      <c r="DR5" s="187" t="e">
        <f t="shared" ca="1" si="59"/>
        <v>#REF!</v>
      </c>
      <c r="DS5" s="187" t="e">
        <f t="shared" ca="1" si="60"/>
        <v>#REF!</v>
      </c>
      <c r="DT5" s="187" t="e">
        <f t="shared" ca="1" si="61"/>
        <v>#REF!</v>
      </c>
      <c r="DU5" s="187" t="e">
        <f t="shared" ca="1" si="61"/>
        <v>#REF!</v>
      </c>
      <c r="DV5" s="187" t="e">
        <f t="shared" ca="1" si="62"/>
        <v>#REF!</v>
      </c>
      <c r="DW5" s="187" t="e">
        <f t="shared" ca="1" si="63"/>
        <v>#REF!</v>
      </c>
      <c r="DX5" s="187" t="e">
        <f t="shared" ca="1" si="64"/>
        <v>#REF!</v>
      </c>
      <c r="DY5" s="187" t="e">
        <f t="shared" ca="1" si="65"/>
        <v>#REF!</v>
      </c>
      <c r="DZ5" s="187" t="e">
        <f t="shared" ca="1" si="66"/>
        <v>#REF!</v>
      </c>
      <c r="EA5" s="187" t="e">
        <f t="shared" ca="1" si="67"/>
        <v>#REF!</v>
      </c>
      <c r="EB5" s="187" t="e">
        <f t="shared" ca="1" si="68"/>
        <v>#REF!</v>
      </c>
      <c r="EC5" s="187" t="e">
        <f t="shared" ca="1" si="69"/>
        <v>#REF!</v>
      </c>
      <c r="ED5" s="187" t="e">
        <f t="shared" ca="1" si="70"/>
        <v>#REF!</v>
      </c>
      <c r="EE5" s="187" t="e">
        <f t="shared" ca="1" si="71"/>
        <v>#REF!</v>
      </c>
      <c r="EF5" s="187" t="e">
        <f t="shared" ca="1" si="72"/>
        <v>#REF!</v>
      </c>
      <c r="EG5" s="187" t="e">
        <f t="shared" ca="1" si="73"/>
        <v>#REF!</v>
      </c>
      <c r="EH5" s="187" t="e">
        <f t="shared" ca="1" si="74"/>
        <v>#REF!</v>
      </c>
      <c r="EI5" s="187" t="e">
        <f t="shared" ca="1" si="75"/>
        <v>#REF!</v>
      </c>
      <c r="EJ5" s="187" t="e">
        <f t="shared" ca="1" si="76"/>
        <v>#REF!</v>
      </c>
      <c r="EK5" s="187" t="e">
        <f t="shared" ca="1" si="77"/>
        <v>#REF!</v>
      </c>
    </row>
    <row r="6" spans="1:142" hidden="1" x14ac:dyDescent="0.25">
      <c r="A6" s="115" t="str">
        <f>Графики!A92</f>
        <v>Б10.02.03 Инф.безопасность АС(2014)9 кл., очная</v>
      </c>
      <c r="B6" s="115" t="s">
        <v>319</v>
      </c>
      <c r="C6" s="115" t="s">
        <v>212</v>
      </c>
      <c r="D6" s="64" t="e">
        <f t="shared" ca="1" si="23"/>
        <v>#REF!</v>
      </c>
      <c r="E6" s="46">
        <v>1</v>
      </c>
      <c r="F6" s="118" t="s">
        <v>484</v>
      </c>
      <c r="G6" s="112" t="e">
        <f t="shared" ca="1" si="24"/>
        <v>#REF!</v>
      </c>
      <c r="H6" s="112" t="e">
        <f t="shared" ca="1" si="1"/>
        <v>#REF!</v>
      </c>
      <c r="I6" s="112" t="e">
        <f t="shared" ca="1" si="1"/>
        <v>#REF!</v>
      </c>
      <c r="J6" s="112" t="e">
        <f t="shared" ca="1" si="1"/>
        <v>#REF!</v>
      </c>
      <c r="K6" s="112" t="e">
        <f t="shared" ca="1" si="1"/>
        <v>#REF!</v>
      </c>
      <c r="L6" s="112" t="e">
        <f t="shared" ca="1" si="1"/>
        <v>#REF!</v>
      </c>
      <c r="M6" s="112" t="e">
        <f t="shared" ca="1" si="1"/>
        <v>#REF!</v>
      </c>
      <c r="N6" s="112" t="e">
        <f t="shared" ca="1" si="1"/>
        <v>#REF!</v>
      </c>
      <c r="O6" s="112" t="e">
        <f t="shared" ca="1" si="1"/>
        <v>#REF!</v>
      </c>
      <c r="P6" s="112" t="e">
        <f t="shared" ca="1" si="1"/>
        <v>#REF!</v>
      </c>
      <c r="Q6" s="112" t="e">
        <f t="shared" ca="1" si="1"/>
        <v>#REF!</v>
      </c>
      <c r="R6" s="112" t="e">
        <f t="shared" ca="1" si="1"/>
        <v>#REF!</v>
      </c>
      <c r="S6" s="112" t="e">
        <f t="shared" ca="1" si="1"/>
        <v>#REF!</v>
      </c>
      <c r="T6" s="112" t="e">
        <f t="shared" ca="1" si="1"/>
        <v>#REF!</v>
      </c>
      <c r="U6" s="112" t="e">
        <f t="shared" ca="1" si="1"/>
        <v>#REF!</v>
      </c>
      <c r="V6" s="112" t="e">
        <f t="shared" ca="1" si="1"/>
        <v>#REF!</v>
      </c>
      <c r="W6" s="112" t="e">
        <f t="shared" ca="1" si="1"/>
        <v>#REF!</v>
      </c>
      <c r="X6" s="112" t="e">
        <f t="shared" ca="1" si="1"/>
        <v>#REF!</v>
      </c>
      <c r="Y6" s="112" t="e">
        <f t="shared" ca="1" si="1"/>
        <v>#REF!</v>
      </c>
      <c r="Z6" s="112" t="e">
        <f t="shared" ca="1" si="1"/>
        <v>#REF!</v>
      </c>
      <c r="AA6" s="112" t="e">
        <f t="shared" ca="1" si="1"/>
        <v>#REF!</v>
      </c>
      <c r="AB6" s="112" t="e">
        <f t="shared" ca="1" si="1"/>
        <v>#REF!</v>
      </c>
      <c r="AC6" s="112" t="e">
        <f t="shared" ca="1" si="1"/>
        <v>#REF!</v>
      </c>
      <c r="AD6" s="112" t="e">
        <f t="shared" ca="1" si="1"/>
        <v>#REF!</v>
      </c>
      <c r="AE6" s="112" t="e">
        <f t="shared" ca="1" si="1"/>
        <v>#REF!</v>
      </c>
      <c r="AF6" s="112" t="e">
        <f t="shared" ca="1" si="1"/>
        <v>#REF!</v>
      </c>
      <c r="AG6" s="112" t="e">
        <f t="shared" ca="1" si="1"/>
        <v>#REF!</v>
      </c>
      <c r="AH6" s="112" t="e">
        <f t="shared" ca="1" si="1"/>
        <v>#REF!</v>
      </c>
      <c r="AI6" s="112" t="e">
        <f t="shared" ca="1" si="1"/>
        <v>#REF!</v>
      </c>
      <c r="AJ6" s="112" t="e">
        <f t="shared" ca="1" si="1"/>
        <v>#REF!</v>
      </c>
      <c r="AK6" s="112" t="e">
        <f t="shared" ca="1" si="1"/>
        <v>#REF!</v>
      </c>
      <c r="AL6" s="112" t="e">
        <f t="shared" ca="1" si="1"/>
        <v>#REF!</v>
      </c>
      <c r="AM6" s="112" t="e">
        <f t="shared" ca="1" si="1"/>
        <v>#REF!</v>
      </c>
      <c r="AN6" s="112" t="e">
        <f t="shared" ca="1" si="1"/>
        <v>#REF!</v>
      </c>
      <c r="AO6" s="112" t="e">
        <f t="shared" ca="1" si="1"/>
        <v>#REF!</v>
      </c>
      <c r="AP6" s="112" t="e">
        <f t="shared" ca="1" si="1"/>
        <v>#REF!</v>
      </c>
      <c r="AQ6" s="112" t="e">
        <f t="shared" ca="1" si="1"/>
        <v>#REF!</v>
      </c>
      <c r="AR6" s="112" t="e">
        <f t="shared" ca="1" si="1"/>
        <v>#REF!</v>
      </c>
      <c r="AS6" s="112" t="e">
        <f t="shared" ca="1" si="1"/>
        <v>#REF!</v>
      </c>
      <c r="AT6" s="112" t="e">
        <f t="shared" ca="1" si="1"/>
        <v>#REF!</v>
      </c>
      <c r="AU6" s="112" t="e">
        <f t="shared" ca="1" si="1"/>
        <v>#REF!</v>
      </c>
      <c r="AV6" s="112" t="e">
        <f t="shared" ca="1" si="1"/>
        <v>#REF!</v>
      </c>
      <c r="AW6" s="112" t="e">
        <f t="shared" ca="1" si="1"/>
        <v>#REF!</v>
      </c>
      <c r="AX6" s="112" t="e">
        <f t="shared" ca="1" si="1"/>
        <v>#REF!</v>
      </c>
      <c r="AY6" s="112" t="e">
        <f t="shared" ca="1" si="1"/>
        <v>#REF!</v>
      </c>
      <c r="AZ6" s="112" t="e">
        <f t="shared" ca="1" si="1"/>
        <v>#REF!</v>
      </c>
      <c r="BA6" s="112" t="e">
        <f t="shared" ca="1" si="1"/>
        <v>#REF!</v>
      </c>
      <c r="BB6" s="112" t="e">
        <f t="shared" ca="1" si="1"/>
        <v>#REF!</v>
      </c>
      <c r="BC6" s="112" t="e">
        <f t="shared" ca="1" si="1"/>
        <v>#REF!</v>
      </c>
      <c r="BD6" s="112" t="e">
        <f t="shared" ca="1" si="1"/>
        <v>#REF!</v>
      </c>
      <c r="BE6" s="112" t="e">
        <f t="shared" ca="1" si="1"/>
        <v>#REF!</v>
      </c>
      <c r="BF6" s="112" t="e">
        <f t="shared" ca="1" si="1"/>
        <v>#REF!</v>
      </c>
      <c r="BG6" s="112" t="e">
        <f t="shared" ca="1" si="1"/>
        <v>#REF!</v>
      </c>
      <c r="BH6" s="112" t="e">
        <f t="shared" ca="1" si="1"/>
        <v>#REF!</v>
      </c>
      <c r="BI6" s="112" t="e">
        <f t="shared" ca="1" si="1"/>
        <v>#REF!</v>
      </c>
      <c r="BJ6" s="112" t="e">
        <f t="shared" ca="1" si="1"/>
        <v>#REF!</v>
      </c>
      <c r="BK6" s="112" t="e">
        <f t="shared" ca="1" si="1"/>
        <v>#REF!</v>
      </c>
      <c r="BL6" s="112" t="e">
        <f t="shared" ca="1" si="1"/>
        <v>#REF!</v>
      </c>
      <c r="BM6" s="112" t="e">
        <f t="shared" ca="1" si="1"/>
        <v>#REF!</v>
      </c>
      <c r="BN6" s="112" t="e">
        <f t="shared" ca="1" si="1"/>
        <v>#REF!</v>
      </c>
      <c r="BO6" s="112" t="e">
        <f t="shared" ca="1" si="1"/>
        <v>#REF!</v>
      </c>
      <c r="BP6" s="126">
        <v>20</v>
      </c>
      <c r="BQ6" s="135">
        <f t="shared" ca="1" si="2"/>
        <v>0</v>
      </c>
      <c r="BR6" s="136">
        <f t="shared" ca="1" si="25"/>
        <v>0</v>
      </c>
      <c r="BS6" s="136">
        <f t="shared" ca="1" si="3"/>
        <v>0</v>
      </c>
      <c r="BT6" s="136">
        <f t="shared" ca="1" si="4"/>
        <v>0</v>
      </c>
      <c r="BU6" s="136">
        <f t="shared" ca="1" si="5"/>
        <v>0</v>
      </c>
      <c r="BV6" s="136">
        <f t="shared" ca="1" si="6"/>
        <v>0</v>
      </c>
      <c r="BW6" s="137">
        <f t="shared" ca="1" si="7"/>
        <v>0</v>
      </c>
      <c r="BX6" s="140">
        <f t="shared" ca="1" si="8"/>
        <v>0</v>
      </c>
      <c r="BY6" s="124">
        <f t="shared" ca="1" si="9"/>
        <v>0</v>
      </c>
      <c r="BZ6" s="124">
        <f t="shared" ca="1" si="10"/>
        <v>0</v>
      </c>
      <c r="CA6" s="124">
        <f t="shared" ca="1" si="11"/>
        <v>0</v>
      </c>
      <c r="CB6" s="124">
        <f t="shared" ca="1" si="12"/>
        <v>0</v>
      </c>
      <c r="CC6" s="124">
        <f t="shared" ca="1" si="13"/>
        <v>0</v>
      </c>
      <c r="CD6" s="141">
        <f t="shared" ca="1" si="14"/>
        <v>0</v>
      </c>
      <c r="CE6" s="146" t="e">
        <f t="shared" ca="1" si="15"/>
        <v>#REF!</v>
      </c>
      <c r="CF6" s="147" t="e">
        <f t="shared" ca="1" si="16"/>
        <v>#REF!</v>
      </c>
      <c r="CG6" s="145" t="e">
        <f t="shared" ca="1" si="26"/>
        <v>#REF!</v>
      </c>
      <c r="CH6" s="147" t="e">
        <f t="shared" ca="1" si="17"/>
        <v>#REF!</v>
      </c>
      <c r="CI6" s="147" t="e">
        <f t="shared" ca="1" si="18"/>
        <v>#REF!</v>
      </c>
      <c r="CJ6" s="147" t="e">
        <f t="shared" ca="1" si="19"/>
        <v>#REF!</v>
      </c>
      <c r="CK6" s="186" t="e">
        <f t="shared" ca="1" si="20"/>
        <v>#REF!</v>
      </c>
      <c r="CL6" s="187" t="e">
        <f t="shared" ca="1" si="27"/>
        <v>#REF!</v>
      </c>
      <c r="CM6" s="187" t="e">
        <f t="shared" ca="1" si="28"/>
        <v>#REF!</v>
      </c>
      <c r="CN6" s="187" t="e">
        <f t="shared" ca="1" si="29"/>
        <v>#REF!</v>
      </c>
      <c r="CO6" s="187" t="e">
        <f t="shared" ca="1" si="30"/>
        <v>#REF!</v>
      </c>
      <c r="CP6" s="187" t="e">
        <f t="shared" ca="1" si="31"/>
        <v>#REF!</v>
      </c>
      <c r="CQ6" s="187" t="e">
        <f t="shared" ca="1" si="32"/>
        <v>#REF!</v>
      </c>
      <c r="CR6" s="187" t="e">
        <f t="shared" ca="1" si="33"/>
        <v>#REF!</v>
      </c>
      <c r="CS6" s="187" t="e">
        <f t="shared" ca="1" si="34"/>
        <v>#REF!</v>
      </c>
      <c r="CT6" s="187" t="e">
        <f t="shared" ca="1" si="35"/>
        <v>#REF!</v>
      </c>
      <c r="CU6" s="187" t="e">
        <f t="shared" ca="1" si="36"/>
        <v>#REF!</v>
      </c>
      <c r="CV6" s="187" t="e">
        <f t="shared" ca="1" si="37"/>
        <v>#REF!</v>
      </c>
      <c r="CW6" s="187" t="e">
        <f t="shared" ca="1" si="38"/>
        <v>#REF!</v>
      </c>
      <c r="CX6" s="187" t="e">
        <f t="shared" ca="1" si="39"/>
        <v>#REF!</v>
      </c>
      <c r="CY6" s="187" t="e">
        <f t="shared" ca="1" si="40"/>
        <v>#REF!</v>
      </c>
      <c r="CZ6" s="187" t="e">
        <f t="shared" ca="1" si="41"/>
        <v>#REF!</v>
      </c>
      <c r="DA6" s="187" t="e">
        <f t="shared" ca="1" si="42"/>
        <v>#REF!</v>
      </c>
      <c r="DB6" s="187" t="e">
        <f t="shared" ca="1" si="43"/>
        <v>#REF!</v>
      </c>
      <c r="DC6" s="187" t="e">
        <f t="shared" ca="1" si="44"/>
        <v>#REF!</v>
      </c>
      <c r="DD6" s="187" t="e">
        <f t="shared" ca="1" si="45"/>
        <v>#REF!</v>
      </c>
      <c r="DE6" s="187" t="e">
        <f t="shared" ca="1" si="46"/>
        <v>#REF!</v>
      </c>
      <c r="DF6" s="187" t="e">
        <f t="shared" ca="1" si="47"/>
        <v>#REF!</v>
      </c>
      <c r="DG6" s="187" t="e">
        <f t="shared" ca="1" si="48"/>
        <v>#REF!</v>
      </c>
      <c r="DH6" s="187" t="e">
        <f t="shared" ca="1" si="49"/>
        <v>#REF!</v>
      </c>
      <c r="DI6" s="187" t="e">
        <f t="shared" ca="1" si="50"/>
        <v>#REF!</v>
      </c>
      <c r="DJ6" s="187" t="e">
        <f t="shared" ca="1" si="51"/>
        <v>#REF!</v>
      </c>
      <c r="DK6" s="187" t="e">
        <f t="shared" ca="1" si="52"/>
        <v>#REF!</v>
      </c>
      <c r="DL6" s="187" t="e">
        <f t="shared" ca="1" si="53"/>
        <v>#REF!</v>
      </c>
      <c r="DM6" s="187" t="e">
        <f t="shared" ca="1" si="54"/>
        <v>#REF!</v>
      </c>
      <c r="DN6" s="187" t="e">
        <f t="shared" ca="1" si="55"/>
        <v>#REF!</v>
      </c>
      <c r="DO6" s="187" t="e">
        <f t="shared" ca="1" si="56"/>
        <v>#REF!</v>
      </c>
      <c r="DP6" s="187" t="e">
        <f t="shared" ca="1" si="57"/>
        <v>#REF!</v>
      </c>
      <c r="DQ6" s="187" t="e">
        <f t="shared" ca="1" si="58"/>
        <v>#REF!</v>
      </c>
      <c r="DR6" s="187" t="e">
        <f t="shared" ca="1" si="59"/>
        <v>#REF!</v>
      </c>
      <c r="DS6" s="187" t="e">
        <f t="shared" ca="1" si="60"/>
        <v>#REF!</v>
      </c>
      <c r="DT6" s="187" t="e">
        <f t="shared" ca="1" si="61"/>
        <v>#REF!</v>
      </c>
      <c r="DU6" s="187" t="e">
        <f t="shared" ca="1" si="61"/>
        <v>#REF!</v>
      </c>
      <c r="DV6" s="187" t="e">
        <f t="shared" ca="1" si="62"/>
        <v>#REF!</v>
      </c>
      <c r="DW6" s="187" t="e">
        <f t="shared" ca="1" si="63"/>
        <v>#REF!</v>
      </c>
      <c r="DX6" s="187" t="e">
        <f t="shared" ca="1" si="64"/>
        <v>#REF!</v>
      </c>
      <c r="DY6" s="187" t="e">
        <f t="shared" ca="1" si="65"/>
        <v>#REF!</v>
      </c>
      <c r="DZ6" s="187" t="e">
        <f t="shared" ca="1" si="66"/>
        <v>#REF!</v>
      </c>
      <c r="EA6" s="187" t="e">
        <f t="shared" ca="1" si="67"/>
        <v>#REF!</v>
      </c>
      <c r="EB6" s="187" t="e">
        <f t="shared" ca="1" si="68"/>
        <v>#REF!</v>
      </c>
      <c r="EC6" s="187" t="e">
        <f t="shared" ca="1" si="69"/>
        <v>#REF!</v>
      </c>
      <c r="ED6" s="187" t="e">
        <f t="shared" ca="1" si="70"/>
        <v>#REF!</v>
      </c>
      <c r="EE6" s="187" t="e">
        <f t="shared" ca="1" si="71"/>
        <v>#REF!</v>
      </c>
      <c r="EF6" s="187" t="e">
        <f t="shared" ca="1" si="72"/>
        <v>#REF!</v>
      </c>
      <c r="EG6" s="187" t="e">
        <f t="shared" ca="1" si="73"/>
        <v>#REF!</v>
      </c>
      <c r="EH6" s="187" t="e">
        <f t="shared" ca="1" si="74"/>
        <v>#REF!</v>
      </c>
      <c r="EI6" s="187" t="e">
        <f t="shared" ca="1" si="75"/>
        <v>#REF!</v>
      </c>
      <c r="EJ6" s="187" t="e">
        <f t="shared" ca="1" si="76"/>
        <v>#REF!</v>
      </c>
      <c r="EK6" s="187" t="e">
        <f t="shared" ca="1" si="77"/>
        <v>#REF!</v>
      </c>
    </row>
    <row r="7" spans="1:142" hidden="1" x14ac:dyDescent="0.25">
      <c r="A7" s="115" t="str">
        <f>Графики!A100</f>
        <v>Б38.02.03 Логистика(2014)9 кл., очная</v>
      </c>
      <c r="B7" s="115" t="s">
        <v>319</v>
      </c>
      <c r="C7" s="115" t="s">
        <v>212</v>
      </c>
      <c r="D7" s="64" t="e">
        <f t="shared" ca="1" si="23"/>
        <v>#REF!</v>
      </c>
      <c r="E7" s="46">
        <v>1</v>
      </c>
      <c r="F7" s="118" t="s">
        <v>497</v>
      </c>
      <c r="G7" s="112" t="e">
        <f t="shared" ca="1" si="24"/>
        <v>#REF!</v>
      </c>
      <c r="H7" s="112" t="e">
        <f t="shared" ca="1" si="1"/>
        <v>#REF!</v>
      </c>
      <c r="I7" s="112" t="e">
        <f t="shared" ca="1" si="1"/>
        <v>#REF!</v>
      </c>
      <c r="J7" s="112" t="e">
        <f t="shared" ca="1" si="1"/>
        <v>#REF!</v>
      </c>
      <c r="K7" s="112" t="e">
        <f t="shared" ca="1" si="1"/>
        <v>#REF!</v>
      </c>
      <c r="L7" s="112" t="e">
        <f t="shared" ca="1" si="1"/>
        <v>#REF!</v>
      </c>
      <c r="M7" s="112" t="e">
        <f t="shared" ca="1" si="1"/>
        <v>#REF!</v>
      </c>
      <c r="N7" s="112" t="e">
        <f t="shared" ca="1" si="1"/>
        <v>#REF!</v>
      </c>
      <c r="O7" s="112" t="e">
        <f t="shared" ca="1" si="1"/>
        <v>#REF!</v>
      </c>
      <c r="P7" s="112" t="e">
        <f t="shared" ca="1" si="1"/>
        <v>#REF!</v>
      </c>
      <c r="Q7" s="112" t="e">
        <f t="shared" ca="1" si="1"/>
        <v>#REF!</v>
      </c>
      <c r="R7" s="112" t="e">
        <f t="shared" ca="1" si="1"/>
        <v>#REF!</v>
      </c>
      <c r="S7" s="112" t="e">
        <f t="shared" ca="1" si="1"/>
        <v>#REF!</v>
      </c>
      <c r="T7" s="112" t="e">
        <f t="shared" ca="1" si="1"/>
        <v>#REF!</v>
      </c>
      <c r="U7" s="112" t="e">
        <f t="shared" ca="1" si="1"/>
        <v>#REF!</v>
      </c>
      <c r="V7" s="112" t="e">
        <f t="shared" ca="1" si="1"/>
        <v>#REF!</v>
      </c>
      <c r="W7" s="112" t="e">
        <f t="shared" ref="W7:AL22" ca="1" si="78">OFFSET(INDIRECT(TRIM(REPLACE(_xlfn.FORMULATEXT($A7),1,1," "))),0,($D7-2011+$E7-1)*62+COLUMN()+13)</f>
        <v>#REF!</v>
      </c>
      <c r="X7" s="112" t="e">
        <f t="shared" ca="1" si="78"/>
        <v>#REF!</v>
      </c>
      <c r="Y7" s="112" t="e">
        <f t="shared" ca="1" si="78"/>
        <v>#REF!</v>
      </c>
      <c r="Z7" s="112" t="e">
        <f t="shared" ca="1" si="78"/>
        <v>#REF!</v>
      </c>
      <c r="AA7" s="112" t="e">
        <f t="shared" ca="1" si="78"/>
        <v>#REF!</v>
      </c>
      <c r="AB7" s="112" t="e">
        <f t="shared" ca="1" si="78"/>
        <v>#REF!</v>
      </c>
      <c r="AC7" s="112" t="e">
        <f t="shared" ca="1" si="78"/>
        <v>#REF!</v>
      </c>
      <c r="AD7" s="112" t="e">
        <f t="shared" ca="1" si="78"/>
        <v>#REF!</v>
      </c>
      <c r="AE7" s="112" t="e">
        <f t="shared" ca="1" si="78"/>
        <v>#REF!</v>
      </c>
      <c r="AF7" s="112" t="e">
        <f t="shared" ca="1" si="78"/>
        <v>#REF!</v>
      </c>
      <c r="AG7" s="112" t="e">
        <f t="shared" ca="1" si="78"/>
        <v>#REF!</v>
      </c>
      <c r="AH7" s="112" t="e">
        <f t="shared" ca="1" si="78"/>
        <v>#REF!</v>
      </c>
      <c r="AI7" s="112" t="e">
        <f t="shared" ca="1" si="78"/>
        <v>#REF!</v>
      </c>
      <c r="AJ7" s="112" t="e">
        <f t="shared" ca="1" si="78"/>
        <v>#REF!</v>
      </c>
      <c r="AK7" s="112" t="e">
        <f t="shared" ca="1" si="78"/>
        <v>#REF!</v>
      </c>
      <c r="AL7" s="112" t="e">
        <f t="shared" ca="1" si="78"/>
        <v>#REF!</v>
      </c>
      <c r="AM7" s="112" t="e">
        <f t="shared" ref="AM7:BB36" ca="1" si="79">OFFSET(INDIRECT(TRIM(REPLACE(_xlfn.FORMULATEXT($A7),1,1," "))),0,($D7-2011+$E7-1)*62+COLUMN()+13)</f>
        <v>#REF!</v>
      </c>
      <c r="AN7" s="112" t="e">
        <f t="shared" ca="1" si="79"/>
        <v>#REF!</v>
      </c>
      <c r="AO7" s="112" t="e">
        <f t="shared" ca="1" si="79"/>
        <v>#REF!</v>
      </c>
      <c r="AP7" s="112" t="e">
        <f t="shared" ca="1" si="79"/>
        <v>#REF!</v>
      </c>
      <c r="AQ7" s="112" t="e">
        <f t="shared" ca="1" si="79"/>
        <v>#REF!</v>
      </c>
      <c r="AR7" s="112" t="e">
        <f t="shared" ca="1" si="79"/>
        <v>#REF!</v>
      </c>
      <c r="AS7" s="112" t="e">
        <f t="shared" ca="1" si="79"/>
        <v>#REF!</v>
      </c>
      <c r="AT7" s="112" t="e">
        <f t="shared" ca="1" si="79"/>
        <v>#REF!</v>
      </c>
      <c r="AU7" s="112" t="e">
        <f t="shared" ca="1" si="79"/>
        <v>#REF!</v>
      </c>
      <c r="AV7" s="112" t="e">
        <f t="shared" ca="1" si="79"/>
        <v>#REF!</v>
      </c>
      <c r="AW7" s="112" t="e">
        <f t="shared" ca="1" si="79"/>
        <v>#REF!</v>
      </c>
      <c r="AX7" s="112" t="e">
        <f t="shared" ca="1" si="79"/>
        <v>#REF!</v>
      </c>
      <c r="AY7" s="112" t="e">
        <f t="shared" ca="1" si="79"/>
        <v>#REF!</v>
      </c>
      <c r="AZ7" s="112" t="e">
        <f t="shared" ca="1" si="79"/>
        <v>#REF!</v>
      </c>
      <c r="BA7" s="112" t="e">
        <f t="shared" ca="1" si="79"/>
        <v>#REF!</v>
      </c>
      <c r="BB7" s="112" t="e">
        <f t="shared" ca="1" si="79"/>
        <v>#REF!</v>
      </c>
      <c r="BC7" s="112" t="e">
        <f t="shared" ref="BC7:BO26" ca="1" si="80">OFFSET(INDIRECT(TRIM(REPLACE(_xlfn.FORMULATEXT($A7),1,1," "))),0,($D7-2011+$E7-1)*62+COLUMN()+13)</f>
        <v>#REF!</v>
      </c>
      <c r="BD7" s="112" t="e">
        <f t="shared" ca="1" si="80"/>
        <v>#REF!</v>
      </c>
      <c r="BE7" s="112" t="e">
        <f t="shared" ca="1" si="80"/>
        <v>#REF!</v>
      </c>
      <c r="BF7" s="112" t="e">
        <f t="shared" ca="1" si="80"/>
        <v>#REF!</v>
      </c>
      <c r="BG7" s="112" t="e">
        <f t="shared" ca="1" si="80"/>
        <v>#REF!</v>
      </c>
      <c r="BH7" s="112" t="e">
        <f t="shared" ca="1" si="80"/>
        <v>#REF!</v>
      </c>
      <c r="BI7" s="112" t="e">
        <f t="shared" ca="1" si="80"/>
        <v>#REF!</v>
      </c>
      <c r="BJ7" s="112" t="e">
        <f t="shared" ca="1" si="80"/>
        <v>#REF!</v>
      </c>
      <c r="BK7" s="112" t="e">
        <f t="shared" ca="1" si="80"/>
        <v>#REF!</v>
      </c>
      <c r="BL7" s="112" t="e">
        <f t="shared" ca="1" si="80"/>
        <v>#REF!</v>
      </c>
      <c r="BM7" s="112" t="e">
        <f t="shared" ca="1" si="80"/>
        <v>#REF!</v>
      </c>
      <c r="BN7" s="112" t="e">
        <f t="shared" ca="1" si="80"/>
        <v>#REF!</v>
      </c>
      <c r="BO7" s="112" t="e">
        <f t="shared" ca="1" si="80"/>
        <v>#REF!</v>
      </c>
      <c r="BP7" s="126">
        <v>20</v>
      </c>
      <c r="BQ7" s="135">
        <f t="shared" ca="1" si="2"/>
        <v>0</v>
      </c>
      <c r="BR7" s="136">
        <f t="shared" ca="1" si="25"/>
        <v>0</v>
      </c>
      <c r="BS7" s="136">
        <f t="shared" ca="1" si="3"/>
        <v>0</v>
      </c>
      <c r="BT7" s="136">
        <f t="shared" ca="1" si="4"/>
        <v>0</v>
      </c>
      <c r="BU7" s="136">
        <f t="shared" ca="1" si="5"/>
        <v>0</v>
      </c>
      <c r="BV7" s="136">
        <f t="shared" ca="1" si="6"/>
        <v>0</v>
      </c>
      <c r="BW7" s="137">
        <f t="shared" ca="1" si="7"/>
        <v>0</v>
      </c>
      <c r="BX7" s="140">
        <f t="shared" ca="1" si="8"/>
        <v>0</v>
      </c>
      <c r="BY7" s="124">
        <f t="shared" ca="1" si="9"/>
        <v>0</v>
      </c>
      <c r="BZ7" s="124">
        <f t="shared" ca="1" si="10"/>
        <v>0</v>
      </c>
      <c r="CA7" s="124">
        <f t="shared" ca="1" si="11"/>
        <v>0</v>
      </c>
      <c r="CB7" s="124">
        <f t="shared" ca="1" si="12"/>
        <v>0</v>
      </c>
      <c r="CC7" s="124">
        <f t="shared" ca="1" si="13"/>
        <v>0</v>
      </c>
      <c r="CD7" s="141">
        <f t="shared" ca="1" si="14"/>
        <v>0</v>
      </c>
      <c r="CE7" s="146" t="e">
        <f t="shared" ca="1" si="15"/>
        <v>#REF!</v>
      </c>
      <c r="CF7" s="147" t="e">
        <f t="shared" ca="1" si="16"/>
        <v>#REF!</v>
      </c>
      <c r="CG7" s="145" t="e">
        <f t="shared" ca="1" si="26"/>
        <v>#REF!</v>
      </c>
      <c r="CH7" s="147" t="e">
        <f t="shared" ca="1" si="17"/>
        <v>#REF!</v>
      </c>
      <c r="CI7" s="147" t="e">
        <f t="shared" ca="1" si="18"/>
        <v>#REF!</v>
      </c>
      <c r="CJ7" s="147" t="e">
        <f t="shared" ca="1" si="19"/>
        <v>#REF!</v>
      </c>
      <c r="CK7" s="186" t="e">
        <f t="shared" ca="1" si="20"/>
        <v>#REF!</v>
      </c>
      <c r="CL7" s="187" t="e">
        <f t="shared" ca="1" si="27"/>
        <v>#REF!</v>
      </c>
      <c r="CM7" s="187" t="e">
        <f t="shared" ca="1" si="28"/>
        <v>#REF!</v>
      </c>
      <c r="CN7" s="187" t="e">
        <f t="shared" ca="1" si="29"/>
        <v>#REF!</v>
      </c>
      <c r="CO7" s="187" t="e">
        <f t="shared" ca="1" si="30"/>
        <v>#REF!</v>
      </c>
      <c r="CP7" s="187" t="e">
        <f t="shared" ca="1" si="31"/>
        <v>#REF!</v>
      </c>
      <c r="CQ7" s="187" t="e">
        <f t="shared" ca="1" si="32"/>
        <v>#REF!</v>
      </c>
      <c r="CR7" s="187" t="e">
        <f t="shared" ca="1" si="33"/>
        <v>#REF!</v>
      </c>
      <c r="CS7" s="187" t="e">
        <f t="shared" ca="1" si="34"/>
        <v>#REF!</v>
      </c>
      <c r="CT7" s="187" t="e">
        <f t="shared" ca="1" si="35"/>
        <v>#REF!</v>
      </c>
      <c r="CU7" s="187" t="e">
        <f t="shared" ca="1" si="36"/>
        <v>#REF!</v>
      </c>
      <c r="CV7" s="187" t="e">
        <f t="shared" ca="1" si="37"/>
        <v>#REF!</v>
      </c>
      <c r="CW7" s="187" t="e">
        <f t="shared" ca="1" si="38"/>
        <v>#REF!</v>
      </c>
      <c r="CX7" s="187" t="e">
        <f t="shared" ca="1" si="39"/>
        <v>#REF!</v>
      </c>
      <c r="CY7" s="187" t="e">
        <f t="shared" ca="1" si="40"/>
        <v>#REF!</v>
      </c>
      <c r="CZ7" s="187" t="e">
        <f t="shared" ca="1" si="41"/>
        <v>#REF!</v>
      </c>
      <c r="DA7" s="187" t="e">
        <f t="shared" ca="1" si="42"/>
        <v>#REF!</v>
      </c>
      <c r="DB7" s="187" t="e">
        <f t="shared" ca="1" si="43"/>
        <v>#REF!</v>
      </c>
      <c r="DC7" s="187" t="e">
        <f t="shared" ca="1" si="44"/>
        <v>#REF!</v>
      </c>
      <c r="DD7" s="187" t="e">
        <f t="shared" ca="1" si="45"/>
        <v>#REF!</v>
      </c>
      <c r="DE7" s="187" t="e">
        <f t="shared" ca="1" si="46"/>
        <v>#REF!</v>
      </c>
      <c r="DF7" s="187" t="e">
        <f t="shared" ca="1" si="47"/>
        <v>#REF!</v>
      </c>
      <c r="DG7" s="187" t="e">
        <f t="shared" ca="1" si="48"/>
        <v>#REF!</v>
      </c>
      <c r="DH7" s="187" t="e">
        <f t="shared" ca="1" si="49"/>
        <v>#REF!</v>
      </c>
      <c r="DI7" s="187" t="e">
        <f t="shared" ca="1" si="50"/>
        <v>#REF!</v>
      </c>
      <c r="DJ7" s="187" t="e">
        <f t="shared" ca="1" si="51"/>
        <v>#REF!</v>
      </c>
      <c r="DK7" s="187" t="e">
        <f t="shared" ca="1" si="52"/>
        <v>#REF!</v>
      </c>
      <c r="DL7" s="187" t="e">
        <f t="shared" ca="1" si="53"/>
        <v>#REF!</v>
      </c>
      <c r="DM7" s="187" t="e">
        <f t="shared" ca="1" si="54"/>
        <v>#REF!</v>
      </c>
      <c r="DN7" s="187" t="e">
        <f t="shared" ca="1" si="55"/>
        <v>#REF!</v>
      </c>
      <c r="DO7" s="187" t="e">
        <f t="shared" ca="1" si="56"/>
        <v>#REF!</v>
      </c>
      <c r="DP7" s="187" t="e">
        <f t="shared" ca="1" si="57"/>
        <v>#REF!</v>
      </c>
      <c r="DQ7" s="187" t="e">
        <f t="shared" ca="1" si="58"/>
        <v>#REF!</v>
      </c>
      <c r="DR7" s="187" t="e">
        <f t="shared" ca="1" si="59"/>
        <v>#REF!</v>
      </c>
      <c r="DS7" s="187" t="e">
        <f t="shared" ca="1" si="60"/>
        <v>#REF!</v>
      </c>
      <c r="DT7" s="187" t="e">
        <f t="shared" ca="1" si="61"/>
        <v>#REF!</v>
      </c>
      <c r="DU7" s="187" t="e">
        <f t="shared" ca="1" si="61"/>
        <v>#REF!</v>
      </c>
      <c r="DV7" s="187" t="e">
        <f t="shared" ca="1" si="62"/>
        <v>#REF!</v>
      </c>
      <c r="DW7" s="187" t="e">
        <f t="shared" ca="1" si="63"/>
        <v>#REF!</v>
      </c>
      <c r="DX7" s="187" t="e">
        <f t="shared" ca="1" si="64"/>
        <v>#REF!</v>
      </c>
      <c r="DY7" s="187" t="e">
        <f t="shared" ca="1" si="65"/>
        <v>#REF!</v>
      </c>
      <c r="DZ7" s="187" t="e">
        <f t="shared" ca="1" si="66"/>
        <v>#REF!</v>
      </c>
      <c r="EA7" s="187" t="e">
        <f t="shared" ca="1" si="67"/>
        <v>#REF!</v>
      </c>
      <c r="EB7" s="187" t="e">
        <f t="shared" ca="1" si="68"/>
        <v>#REF!</v>
      </c>
      <c r="EC7" s="187" t="e">
        <f t="shared" ca="1" si="69"/>
        <v>#REF!</v>
      </c>
      <c r="ED7" s="187" t="e">
        <f t="shared" ca="1" si="70"/>
        <v>#REF!</v>
      </c>
      <c r="EE7" s="187" t="e">
        <f t="shared" ca="1" si="71"/>
        <v>#REF!</v>
      </c>
      <c r="EF7" s="187" t="e">
        <f t="shared" ca="1" si="72"/>
        <v>#REF!</v>
      </c>
      <c r="EG7" s="187" t="e">
        <f t="shared" ca="1" si="73"/>
        <v>#REF!</v>
      </c>
      <c r="EH7" s="187" t="e">
        <f t="shared" ca="1" si="74"/>
        <v>#REF!</v>
      </c>
      <c r="EI7" s="187" t="e">
        <f t="shared" ca="1" si="75"/>
        <v>#REF!</v>
      </c>
      <c r="EJ7" s="187" t="e">
        <f t="shared" ca="1" si="76"/>
        <v>#REF!</v>
      </c>
      <c r="EK7" s="187" t="e">
        <f t="shared" ca="1" si="77"/>
        <v>#REF!</v>
      </c>
    </row>
    <row r="8" spans="1:142" hidden="1" x14ac:dyDescent="0.25">
      <c r="A8" s="115" t="str">
        <f>Графики!A88</f>
        <v>У09.02.03 Прогр-е в КС(2014)9 кл., очная</v>
      </c>
      <c r="B8" s="115" t="s">
        <v>319</v>
      </c>
      <c r="C8" s="115" t="s">
        <v>517</v>
      </c>
      <c r="D8" s="64" t="e">
        <f t="shared" ca="1" si="23"/>
        <v>#REF!</v>
      </c>
      <c r="E8" s="46">
        <v>1</v>
      </c>
      <c r="F8" s="118" t="s">
        <v>506</v>
      </c>
      <c r="G8" s="112" t="e">
        <f t="shared" ca="1" si="24"/>
        <v>#REF!</v>
      </c>
      <c r="H8" s="112" t="e">
        <f t="shared" ca="1" si="24"/>
        <v>#REF!</v>
      </c>
      <c r="I8" s="112" t="e">
        <f t="shared" ca="1" si="24"/>
        <v>#REF!</v>
      </c>
      <c r="J8" s="112" t="e">
        <f t="shared" ca="1" si="24"/>
        <v>#REF!</v>
      </c>
      <c r="K8" s="112" t="e">
        <f t="shared" ca="1" si="24"/>
        <v>#REF!</v>
      </c>
      <c r="L8" s="112" t="e">
        <f t="shared" ca="1" si="24"/>
        <v>#REF!</v>
      </c>
      <c r="M8" s="112" t="e">
        <f t="shared" ca="1" si="24"/>
        <v>#REF!</v>
      </c>
      <c r="N8" s="112" t="e">
        <f t="shared" ca="1" si="24"/>
        <v>#REF!</v>
      </c>
      <c r="O8" s="112" t="e">
        <f t="shared" ca="1" si="24"/>
        <v>#REF!</v>
      </c>
      <c r="P8" s="112" t="e">
        <f t="shared" ca="1" si="24"/>
        <v>#REF!</v>
      </c>
      <c r="Q8" s="112" t="e">
        <f t="shared" ca="1" si="24"/>
        <v>#REF!</v>
      </c>
      <c r="R8" s="112" t="e">
        <f t="shared" ca="1" si="24"/>
        <v>#REF!</v>
      </c>
      <c r="S8" s="112" t="e">
        <f t="shared" ca="1" si="24"/>
        <v>#REF!</v>
      </c>
      <c r="T8" s="112" t="e">
        <f t="shared" ca="1" si="24"/>
        <v>#REF!</v>
      </c>
      <c r="U8" s="112" t="e">
        <f t="shared" ca="1" si="24"/>
        <v>#REF!</v>
      </c>
      <c r="V8" s="112" t="e">
        <f t="shared" ca="1" si="24"/>
        <v>#REF!</v>
      </c>
      <c r="W8" s="112" t="e">
        <f t="shared" ca="1" si="78"/>
        <v>#REF!</v>
      </c>
      <c r="X8" s="112" t="e">
        <f t="shared" ca="1" si="78"/>
        <v>#REF!</v>
      </c>
      <c r="Y8" s="112" t="e">
        <f t="shared" ca="1" si="78"/>
        <v>#REF!</v>
      </c>
      <c r="Z8" s="112" t="e">
        <f t="shared" ca="1" si="78"/>
        <v>#REF!</v>
      </c>
      <c r="AA8" s="112" t="e">
        <f t="shared" ca="1" si="78"/>
        <v>#REF!</v>
      </c>
      <c r="AB8" s="112" t="e">
        <f t="shared" ca="1" si="78"/>
        <v>#REF!</v>
      </c>
      <c r="AC8" s="112" t="e">
        <f t="shared" ca="1" si="78"/>
        <v>#REF!</v>
      </c>
      <c r="AD8" s="112" t="e">
        <f t="shared" ca="1" si="78"/>
        <v>#REF!</v>
      </c>
      <c r="AE8" s="112" t="e">
        <f t="shared" ca="1" si="78"/>
        <v>#REF!</v>
      </c>
      <c r="AF8" s="112" t="e">
        <f t="shared" ca="1" si="78"/>
        <v>#REF!</v>
      </c>
      <c r="AG8" s="112" t="e">
        <f t="shared" ca="1" si="78"/>
        <v>#REF!</v>
      </c>
      <c r="AH8" s="112" t="e">
        <f t="shared" ca="1" si="78"/>
        <v>#REF!</v>
      </c>
      <c r="AI8" s="112" t="e">
        <f t="shared" ca="1" si="78"/>
        <v>#REF!</v>
      </c>
      <c r="AJ8" s="112" t="e">
        <f t="shared" ca="1" si="78"/>
        <v>#REF!</v>
      </c>
      <c r="AK8" s="112" t="e">
        <f t="shared" ca="1" si="78"/>
        <v>#REF!</v>
      </c>
      <c r="AL8" s="112" t="e">
        <f t="shared" ca="1" si="78"/>
        <v>#REF!</v>
      </c>
      <c r="AM8" s="112" t="e">
        <f t="shared" ca="1" si="79"/>
        <v>#REF!</v>
      </c>
      <c r="AN8" s="112" t="e">
        <f t="shared" ca="1" si="79"/>
        <v>#REF!</v>
      </c>
      <c r="AO8" s="112" t="e">
        <f t="shared" ca="1" si="79"/>
        <v>#REF!</v>
      </c>
      <c r="AP8" s="112" t="e">
        <f t="shared" ca="1" si="79"/>
        <v>#REF!</v>
      </c>
      <c r="AQ8" s="112" t="e">
        <f t="shared" ca="1" si="79"/>
        <v>#REF!</v>
      </c>
      <c r="AR8" s="112" t="e">
        <f t="shared" ca="1" si="79"/>
        <v>#REF!</v>
      </c>
      <c r="AS8" s="112" t="e">
        <f t="shared" ca="1" si="79"/>
        <v>#REF!</v>
      </c>
      <c r="AT8" s="112" t="e">
        <f t="shared" ca="1" si="79"/>
        <v>#REF!</v>
      </c>
      <c r="AU8" s="112" t="e">
        <f t="shared" ca="1" si="79"/>
        <v>#REF!</v>
      </c>
      <c r="AV8" s="112" t="e">
        <f t="shared" ca="1" si="79"/>
        <v>#REF!</v>
      </c>
      <c r="AW8" s="112" t="e">
        <f t="shared" ca="1" si="79"/>
        <v>#REF!</v>
      </c>
      <c r="AX8" s="112" t="e">
        <f t="shared" ca="1" si="79"/>
        <v>#REF!</v>
      </c>
      <c r="AY8" s="112" t="e">
        <f t="shared" ca="1" si="79"/>
        <v>#REF!</v>
      </c>
      <c r="AZ8" s="112" t="e">
        <f t="shared" ca="1" si="79"/>
        <v>#REF!</v>
      </c>
      <c r="BA8" s="112" t="e">
        <f t="shared" ca="1" si="79"/>
        <v>#REF!</v>
      </c>
      <c r="BB8" s="112" t="e">
        <f t="shared" ca="1" si="79"/>
        <v>#REF!</v>
      </c>
      <c r="BC8" s="112" t="e">
        <f t="shared" ca="1" si="80"/>
        <v>#REF!</v>
      </c>
      <c r="BD8" s="112" t="e">
        <f t="shared" ca="1" si="80"/>
        <v>#REF!</v>
      </c>
      <c r="BE8" s="112" t="e">
        <f t="shared" ca="1" si="80"/>
        <v>#REF!</v>
      </c>
      <c r="BF8" s="112" t="e">
        <f t="shared" ca="1" si="80"/>
        <v>#REF!</v>
      </c>
      <c r="BG8" s="112" t="e">
        <f t="shared" ca="1" si="80"/>
        <v>#REF!</v>
      </c>
      <c r="BH8" s="112" t="e">
        <f t="shared" ca="1" si="80"/>
        <v>#REF!</v>
      </c>
      <c r="BI8" s="112" t="e">
        <f t="shared" ca="1" si="80"/>
        <v>#REF!</v>
      </c>
      <c r="BJ8" s="112" t="e">
        <f t="shared" ca="1" si="80"/>
        <v>#REF!</v>
      </c>
      <c r="BK8" s="112" t="e">
        <f t="shared" ca="1" si="80"/>
        <v>#REF!</v>
      </c>
      <c r="BL8" s="112" t="e">
        <f t="shared" ca="1" si="80"/>
        <v>#REF!</v>
      </c>
      <c r="BM8" s="112" t="e">
        <f t="shared" ca="1" si="80"/>
        <v>#REF!</v>
      </c>
      <c r="BN8" s="112" t="e">
        <f t="shared" ca="1" si="80"/>
        <v>#REF!</v>
      </c>
      <c r="BO8" s="112" t="e">
        <f t="shared" ca="1" si="80"/>
        <v>#REF!</v>
      </c>
      <c r="BP8" s="126">
        <v>20</v>
      </c>
      <c r="BQ8" s="135">
        <f t="shared" ca="1" si="2"/>
        <v>0</v>
      </c>
      <c r="BR8" s="136">
        <f t="shared" ca="1" si="25"/>
        <v>0</v>
      </c>
      <c r="BS8" s="136">
        <f t="shared" ca="1" si="3"/>
        <v>0</v>
      </c>
      <c r="BT8" s="136">
        <f t="shared" ca="1" si="4"/>
        <v>0</v>
      </c>
      <c r="BU8" s="136">
        <f t="shared" ca="1" si="5"/>
        <v>0</v>
      </c>
      <c r="BV8" s="136">
        <f t="shared" ca="1" si="6"/>
        <v>0</v>
      </c>
      <c r="BW8" s="137">
        <f t="shared" ca="1" si="7"/>
        <v>0</v>
      </c>
      <c r="BX8" s="140">
        <f t="shared" ca="1" si="8"/>
        <v>0</v>
      </c>
      <c r="BY8" s="124">
        <f t="shared" ca="1" si="9"/>
        <v>0</v>
      </c>
      <c r="BZ8" s="124">
        <f t="shared" ca="1" si="10"/>
        <v>0</v>
      </c>
      <c r="CA8" s="124">
        <f t="shared" ca="1" si="11"/>
        <v>0</v>
      </c>
      <c r="CB8" s="124">
        <f t="shared" ca="1" si="12"/>
        <v>0</v>
      </c>
      <c r="CC8" s="124">
        <f t="shared" ca="1" si="13"/>
        <v>0</v>
      </c>
      <c r="CD8" s="141">
        <f t="shared" ca="1" si="14"/>
        <v>0</v>
      </c>
      <c r="CE8" s="146" t="e">
        <f t="shared" ca="1" si="15"/>
        <v>#REF!</v>
      </c>
      <c r="CF8" s="147" t="e">
        <f t="shared" ca="1" si="16"/>
        <v>#REF!</v>
      </c>
      <c r="CG8" s="145" t="e">
        <f t="shared" ca="1" si="26"/>
        <v>#REF!</v>
      </c>
      <c r="CH8" s="147" t="e">
        <f t="shared" ca="1" si="17"/>
        <v>#REF!</v>
      </c>
      <c r="CI8" s="147" t="e">
        <f t="shared" ca="1" si="18"/>
        <v>#REF!</v>
      </c>
      <c r="CJ8" s="147" t="e">
        <f t="shared" ca="1" si="19"/>
        <v>#REF!</v>
      </c>
      <c r="CK8" s="186" t="e">
        <f t="shared" ca="1" si="20"/>
        <v>#REF!</v>
      </c>
      <c r="CL8" s="187" t="e">
        <f t="shared" ca="1" si="27"/>
        <v>#REF!</v>
      </c>
      <c r="CM8" s="187" t="e">
        <f t="shared" ca="1" si="28"/>
        <v>#REF!</v>
      </c>
      <c r="CN8" s="187" t="e">
        <f t="shared" ca="1" si="29"/>
        <v>#REF!</v>
      </c>
      <c r="CO8" s="187" t="e">
        <f t="shared" ca="1" si="30"/>
        <v>#REF!</v>
      </c>
      <c r="CP8" s="187" t="e">
        <f t="shared" ca="1" si="31"/>
        <v>#REF!</v>
      </c>
      <c r="CQ8" s="187" t="e">
        <f t="shared" ca="1" si="32"/>
        <v>#REF!</v>
      </c>
      <c r="CR8" s="187" t="e">
        <f t="shared" ca="1" si="33"/>
        <v>#REF!</v>
      </c>
      <c r="CS8" s="187" t="e">
        <f t="shared" ca="1" si="34"/>
        <v>#REF!</v>
      </c>
      <c r="CT8" s="187" t="e">
        <f t="shared" ca="1" si="35"/>
        <v>#REF!</v>
      </c>
      <c r="CU8" s="187" t="e">
        <f t="shared" ca="1" si="36"/>
        <v>#REF!</v>
      </c>
      <c r="CV8" s="187" t="e">
        <f t="shared" ca="1" si="37"/>
        <v>#REF!</v>
      </c>
      <c r="CW8" s="187" t="e">
        <f t="shared" ca="1" si="38"/>
        <v>#REF!</v>
      </c>
      <c r="CX8" s="187" t="e">
        <f t="shared" ca="1" si="39"/>
        <v>#REF!</v>
      </c>
      <c r="CY8" s="187" t="e">
        <f t="shared" ca="1" si="40"/>
        <v>#REF!</v>
      </c>
      <c r="CZ8" s="187" t="e">
        <f t="shared" ca="1" si="41"/>
        <v>#REF!</v>
      </c>
      <c r="DA8" s="187" t="e">
        <f t="shared" ca="1" si="42"/>
        <v>#REF!</v>
      </c>
      <c r="DB8" s="187" t="e">
        <f t="shared" ca="1" si="43"/>
        <v>#REF!</v>
      </c>
      <c r="DC8" s="187" t="e">
        <f t="shared" ca="1" si="44"/>
        <v>#REF!</v>
      </c>
      <c r="DD8" s="187" t="e">
        <f t="shared" ca="1" si="45"/>
        <v>#REF!</v>
      </c>
      <c r="DE8" s="187" t="e">
        <f t="shared" ca="1" si="46"/>
        <v>#REF!</v>
      </c>
      <c r="DF8" s="187" t="e">
        <f t="shared" ca="1" si="47"/>
        <v>#REF!</v>
      </c>
      <c r="DG8" s="187" t="e">
        <f t="shared" ca="1" si="48"/>
        <v>#REF!</v>
      </c>
      <c r="DH8" s="187" t="e">
        <f t="shared" ca="1" si="49"/>
        <v>#REF!</v>
      </c>
      <c r="DI8" s="187" t="e">
        <f t="shared" ca="1" si="50"/>
        <v>#REF!</v>
      </c>
      <c r="DJ8" s="187" t="e">
        <f t="shared" ca="1" si="51"/>
        <v>#REF!</v>
      </c>
      <c r="DK8" s="187" t="e">
        <f t="shared" ca="1" si="52"/>
        <v>#REF!</v>
      </c>
      <c r="DL8" s="187" t="e">
        <f t="shared" ca="1" si="53"/>
        <v>#REF!</v>
      </c>
      <c r="DM8" s="187" t="e">
        <f t="shared" ca="1" si="54"/>
        <v>#REF!</v>
      </c>
      <c r="DN8" s="187" t="e">
        <f t="shared" ca="1" si="55"/>
        <v>#REF!</v>
      </c>
      <c r="DO8" s="187" t="e">
        <f t="shared" ca="1" si="56"/>
        <v>#REF!</v>
      </c>
      <c r="DP8" s="187" t="e">
        <f t="shared" ca="1" si="57"/>
        <v>#REF!</v>
      </c>
      <c r="DQ8" s="187" t="e">
        <f t="shared" ca="1" si="58"/>
        <v>#REF!</v>
      </c>
      <c r="DR8" s="187" t="e">
        <f t="shared" ca="1" si="59"/>
        <v>#REF!</v>
      </c>
      <c r="DS8" s="187" t="e">
        <f t="shared" ca="1" si="60"/>
        <v>#REF!</v>
      </c>
      <c r="DT8" s="187" t="e">
        <f t="shared" ca="1" si="61"/>
        <v>#REF!</v>
      </c>
      <c r="DU8" s="187" t="e">
        <f t="shared" ca="1" si="61"/>
        <v>#REF!</v>
      </c>
      <c r="DV8" s="187" t="e">
        <f t="shared" ca="1" si="62"/>
        <v>#REF!</v>
      </c>
      <c r="DW8" s="187" t="e">
        <f t="shared" ca="1" si="63"/>
        <v>#REF!</v>
      </c>
      <c r="DX8" s="187" t="e">
        <f t="shared" ca="1" si="64"/>
        <v>#REF!</v>
      </c>
      <c r="DY8" s="187" t="e">
        <f t="shared" ca="1" si="65"/>
        <v>#REF!</v>
      </c>
      <c r="DZ8" s="187" t="e">
        <f t="shared" ca="1" si="66"/>
        <v>#REF!</v>
      </c>
      <c r="EA8" s="187" t="e">
        <f t="shared" ca="1" si="67"/>
        <v>#REF!</v>
      </c>
      <c r="EB8" s="187" t="e">
        <f t="shared" ca="1" si="68"/>
        <v>#REF!</v>
      </c>
      <c r="EC8" s="187" t="e">
        <f t="shared" ca="1" si="69"/>
        <v>#REF!</v>
      </c>
      <c r="ED8" s="187" t="e">
        <f t="shared" ca="1" si="70"/>
        <v>#REF!</v>
      </c>
      <c r="EE8" s="187" t="e">
        <f t="shared" ca="1" si="71"/>
        <v>#REF!</v>
      </c>
      <c r="EF8" s="187" t="e">
        <f t="shared" ca="1" si="72"/>
        <v>#REF!</v>
      </c>
      <c r="EG8" s="187" t="e">
        <f t="shared" ca="1" si="73"/>
        <v>#REF!</v>
      </c>
      <c r="EH8" s="187" t="e">
        <f t="shared" ca="1" si="74"/>
        <v>#REF!</v>
      </c>
      <c r="EI8" s="187" t="e">
        <f t="shared" ca="1" si="75"/>
        <v>#REF!</v>
      </c>
      <c r="EJ8" s="187" t="e">
        <f t="shared" ca="1" si="76"/>
        <v>#REF!</v>
      </c>
      <c r="EK8" s="187" t="e">
        <f t="shared" ca="1" si="77"/>
        <v>#REF!</v>
      </c>
    </row>
    <row r="9" spans="1:142" hidden="1" x14ac:dyDescent="0.25">
      <c r="A9" s="115" t="str">
        <f>Графики!A99</f>
        <v>У38.02.01 Экономика и бухучет(2014)9 кл., очная</v>
      </c>
      <c r="B9" s="115" t="s">
        <v>319</v>
      </c>
      <c r="C9" s="115" t="s">
        <v>517</v>
      </c>
      <c r="D9" s="64" t="e">
        <f t="shared" ca="1" si="23"/>
        <v>#REF!</v>
      </c>
      <c r="E9" s="46">
        <v>1</v>
      </c>
      <c r="F9" s="118" t="s">
        <v>509</v>
      </c>
      <c r="G9" s="112" t="e">
        <f t="shared" ca="1" si="24"/>
        <v>#REF!</v>
      </c>
      <c r="H9" s="112" t="e">
        <f t="shared" ca="1" si="24"/>
        <v>#REF!</v>
      </c>
      <c r="I9" s="112" t="e">
        <f t="shared" ca="1" si="24"/>
        <v>#REF!</v>
      </c>
      <c r="J9" s="112" t="e">
        <f t="shared" ca="1" si="24"/>
        <v>#REF!</v>
      </c>
      <c r="K9" s="112" t="e">
        <f t="shared" ca="1" si="24"/>
        <v>#REF!</v>
      </c>
      <c r="L9" s="112" t="e">
        <f t="shared" ca="1" si="24"/>
        <v>#REF!</v>
      </c>
      <c r="M9" s="112" t="e">
        <f t="shared" ca="1" si="24"/>
        <v>#REF!</v>
      </c>
      <c r="N9" s="112" t="e">
        <f t="shared" ca="1" si="24"/>
        <v>#REF!</v>
      </c>
      <c r="O9" s="112" t="e">
        <f t="shared" ca="1" si="24"/>
        <v>#REF!</v>
      </c>
      <c r="P9" s="112" t="e">
        <f t="shared" ca="1" si="24"/>
        <v>#REF!</v>
      </c>
      <c r="Q9" s="112" t="e">
        <f t="shared" ca="1" si="24"/>
        <v>#REF!</v>
      </c>
      <c r="R9" s="112" t="e">
        <f t="shared" ca="1" si="24"/>
        <v>#REF!</v>
      </c>
      <c r="S9" s="112" t="e">
        <f t="shared" ca="1" si="24"/>
        <v>#REF!</v>
      </c>
      <c r="T9" s="112" t="e">
        <f t="shared" ca="1" si="24"/>
        <v>#REF!</v>
      </c>
      <c r="U9" s="112" t="e">
        <f t="shared" ca="1" si="24"/>
        <v>#REF!</v>
      </c>
      <c r="V9" s="112" t="e">
        <f t="shared" ca="1" si="24"/>
        <v>#REF!</v>
      </c>
      <c r="W9" s="112" t="e">
        <f t="shared" ca="1" si="78"/>
        <v>#REF!</v>
      </c>
      <c r="X9" s="112" t="e">
        <f t="shared" ca="1" si="78"/>
        <v>#REF!</v>
      </c>
      <c r="Y9" s="112" t="e">
        <f t="shared" ca="1" si="78"/>
        <v>#REF!</v>
      </c>
      <c r="Z9" s="112" t="e">
        <f t="shared" ca="1" si="78"/>
        <v>#REF!</v>
      </c>
      <c r="AA9" s="112" t="e">
        <f t="shared" ca="1" si="78"/>
        <v>#REF!</v>
      </c>
      <c r="AB9" s="112" t="e">
        <f t="shared" ca="1" si="78"/>
        <v>#REF!</v>
      </c>
      <c r="AC9" s="112" t="e">
        <f t="shared" ca="1" si="78"/>
        <v>#REF!</v>
      </c>
      <c r="AD9" s="112" t="e">
        <f t="shared" ca="1" si="78"/>
        <v>#REF!</v>
      </c>
      <c r="AE9" s="112" t="e">
        <f t="shared" ca="1" si="78"/>
        <v>#REF!</v>
      </c>
      <c r="AF9" s="112" t="e">
        <f t="shared" ca="1" si="78"/>
        <v>#REF!</v>
      </c>
      <c r="AG9" s="112" t="e">
        <f t="shared" ca="1" si="78"/>
        <v>#REF!</v>
      </c>
      <c r="AH9" s="112" t="e">
        <f t="shared" ca="1" si="78"/>
        <v>#REF!</v>
      </c>
      <c r="AI9" s="112" t="e">
        <f t="shared" ca="1" si="78"/>
        <v>#REF!</v>
      </c>
      <c r="AJ9" s="112" t="e">
        <f t="shared" ca="1" si="78"/>
        <v>#REF!</v>
      </c>
      <c r="AK9" s="112" t="e">
        <f t="shared" ca="1" si="78"/>
        <v>#REF!</v>
      </c>
      <c r="AL9" s="112" t="e">
        <f t="shared" ca="1" si="78"/>
        <v>#REF!</v>
      </c>
      <c r="AM9" s="112" t="e">
        <f t="shared" ca="1" si="79"/>
        <v>#REF!</v>
      </c>
      <c r="AN9" s="112" t="e">
        <f t="shared" ca="1" si="79"/>
        <v>#REF!</v>
      </c>
      <c r="AO9" s="112" t="e">
        <f t="shared" ca="1" si="79"/>
        <v>#REF!</v>
      </c>
      <c r="AP9" s="112" t="e">
        <f t="shared" ca="1" si="79"/>
        <v>#REF!</v>
      </c>
      <c r="AQ9" s="112" t="e">
        <f t="shared" ca="1" si="79"/>
        <v>#REF!</v>
      </c>
      <c r="AR9" s="112" t="e">
        <f t="shared" ca="1" si="79"/>
        <v>#REF!</v>
      </c>
      <c r="AS9" s="112" t="e">
        <f t="shared" ca="1" si="79"/>
        <v>#REF!</v>
      </c>
      <c r="AT9" s="112" t="e">
        <f t="shared" ca="1" si="79"/>
        <v>#REF!</v>
      </c>
      <c r="AU9" s="112" t="e">
        <f t="shared" ca="1" si="79"/>
        <v>#REF!</v>
      </c>
      <c r="AV9" s="112" t="e">
        <f t="shared" ca="1" si="79"/>
        <v>#REF!</v>
      </c>
      <c r="AW9" s="112" t="e">
        <f t="shared" ca="1" si="79"/>
        <v>#REF!</v>
      </c>
      <c r="AX9" s="112" t="e">
        <f t="shared" ca="1" si="79"/>
        <v>#REF!</v>
      </c>
      <c r="AY9" s="112" t="e">
        <f t="shared" ca="1" si="79"/>
        <v>#REF!</v>
      </c>
      <c r="AZ9" s="112" t="e">
        <f t="shared" ca="1" si="79"/>
        <v>#REF!</v>
      </c>
      <c r="BA9" s="112" t="e">
        <f t="shared" ca="1" si="79"/>
        <v>#REF!</v>
      </c>
      <c r="BB9" s="112" t="e">
        <f t="shared" ca="1" si="79"/>
        <v>#REF!</v>
      </c>
      <c r="BC9" s="112" t="e">
        <f t="shared" ca="1" si="80"/>
        <v>#REF!</v>
      </c>
      <c r="BD9" s="112" t="e">
        <f t="shared" ca="1" si="80"/>
        <v>#REF!</v>
      </c>
      <c r="BE9" s="112" t="e">
        <f t="shared" ca="1" si="80"/>
        <v>#REF!</v>
      </c>
      <c r="BF9" s="112" t="e">
        <f t="shared" ca="1" si="80"/>
        <v>#REF!</v>
      </c>
      <c r="BG9" s="112" t="e">
        <f t="shared" ca="1" si="80"/>
        <v>#REF!</v>
      </c>
      <c r="BH9" s="112" t="e">
        <f t="shared" ca="1" si="80"/>
        <v>#REF!</v>
      </c>
      <c r="BI9" s="112" t="e">
        <f t="shared" ca="1" si="80"/>
        <v>#REF!</v>
      </c>
      <c r="BJ9" s="112" t="e">
        <f t="shared" ca="1" si="80"/>
        <v>#REF!</v>
      </c>
      <c r="BK9" s="112" t="e">
        <f t="shared" ca="1" si="80"/>
        <v>#REF!</v>
      </c>
      <c r="BL9" s="112" t="e">
        <f t="shared" ca="1" si="80"/>
        <v>#REF!</v>
      </c>
      <c r="BM9" s="112" t="e">
        <f t="shared" ca="1" si="80"/>
        <v>#REF!</v>
      </c>
      <c r="BN9" s="112" t="e">
        <f t="shared" ca="1" si="80"/>
        <v>#REF!</v>
      </c>
      <c r="BO9" s="112" t="e">
        <f t="shared" ca="1" si="80"/>
        <v>#REF!</v>
      </c>
      <c r="BP9" s="126">
        <v>20</v>
      </c>
      <c r="BQ9" s="135">
        <f t="shared" ca="1" si="2"/>
        <v>0</v>
      </c>
      <c r="BR9" s="136">
        <f t="shared" ca="1" si="25"/>
        <v>0</v>
      </c>
      <c r="BS9" s="136">
        <f t="shared" ca="1" si="3"/>
        <v>0</v>
      </c>
      <c r="BT9" s="136">
        <f t="shared" ca="1" si="4"/>
        <v>0</v>
      </c>
      <c r="BU9" s="136">
        <f t="shared" ca="1" si="5"/>
        <v>0</v>
      </c>
      <c r="BV9" s="136">
        <f t="shared" ca="1" si="6"/>
        <v>0</v>
      </c>
      <c r="BW9" s="137">
        <f t="shared" ca="1" si="7"/>
        <v>0</v>
      </c>
      <c r="BX9" s="140">
        <f t="shared" ca="1" si="8"/>
        <v>0</v>
      </c>
      <c r="BY9" s="124">
        <f t="shared" ca="1" si="9"/>
        <v>0</v>
      </c>
      <c r="BZ9" s="124">
        <f t="shared" ca="1" si="10"/>
        <v>0</v>
      </c>
      <c r="CA9" s="124">
        <f t="shared" ca="1" si="11"/>
        <v>0</v>
      </c>
      <c r="CB9" s="124">
        <f t="shared" ca="1" si="12"/>
        <v>0</v>
      </c>
      <c r="CC9" s="124">
        <f t="shared" ca="1" si="13"/>
        <v>0</v>
      </c>
      <c r="CD9" s="141">
        <f t="shared" ca="1" si="14"/>
        <v>0</v>
      </c>
      <c r="CE9" s="146" t="e">
        <f t="shared" ca="1" si="15"/>
        <v>#REF!</v>
      </c>
      <c r="CF9" s="147" t="e">
        <f t="shared" ca="1" si="16"/>
        <v>#REF!</v>
      </c>
      <c r="CG9" s="145" t="e">
        <f t="shared" ca="1" si="26"/>
        <v>#REF!</v>
      </c>
      <c r="CH9" s="147" t="e">
        <f t="shared" ca="1" si="17"/>
        <v>#REF!</v>
      </c>
      <c r="CI9" s="147" t="e">
        <f t="shared" ca="1" si="18"/>
        <v>#REF!</v>
      </c>
      <c r="CJ9" s="147" t="e">
        <f t="shared" ca="1" si="19"/>
        <v>#REF!</v>
      </c>
      <c r="CK9" s="186" t="e">
        <f t="shared" ca="1" si="20"/>
        <v>#REF!</v>
      </c>
      <c r="CL9" s="187" t="e">
        <f t="shared" ca="1" si="27"/>
        <v>#REF!</v>
      </c>
      <c r="CM9" s="187" t="e">
        <f t="shared" ca="1" si="28"/>
        <v>#REF!</v>
      </c>
      <c r="CN9" s="187" t="e">
        <f t="shared" ca="1" si="29"/>
        <v>#REF!</v>
      </c>
      <c r="CO9" s="187" t="e">
        <f t="shared" ca="1" si="30"/>
        <v>#REF!</v>
      </c>
      <c r="CP9" s="187" t="e">
        <f t="shared" ca="1" si="31"/>
        <v>#REF!</v>
      </c>
      <c r="CQ9" s="187" t="e">
        <f t="shared" ca="1" si="32"/>
        <v>#REF!</v>
      </c>
      <c r="CR9" s="187" t="e">
        <f t="shared" ca="1" si="33"/>
        <v>#REF!</v>
      </c>
      <c r="CS9" s="187" t="e">
        <f t="shared" ca="1" si="34"/>
        <v>#REF!</v>
      </c>
      <c r="CT9" s="187" t="e">
        <f t="shared" ca="1" si="35"/>
        <v>#REF!</v>
      </c>
      <c r="CU9" s="187" t="e">
        <f t="shared" ca="1" si="36"/>
        <v>#REF!</v>
      </c>
      <c r="CV9" s="187" t="e">
        <f t="shared" ca="1" si="37"/>
        <v>#REF!</v>
      </c>
      <c r="CW9" s="187" t="e">
        <f t="shared" ca="1" si="38"/>
        <v>#REF!</v>
      </c>
      <c r="CX9" s="187" t="e">
        <f t="shared" ca="1" si="39"/>
        <v>#REF!</v>
      </c>
      <c r="CY9" s="187" t="e">
        <f t="shared" ca="1" si="40"/>
        <v>#REF!</v>
      </c>
      <c r="CZ9" s="187" t="e">
        <f t="shared" ca="1" si="41"/>
        <v>#REF!</v>
      </c>
      <c r="DA9" s="187" t="e">
        <f t="shared" ca="1" si="42"/>
        <v>#REF!</v>
      </c>
      <c r="DB9" s="187" t="e">
        <f t="shared" ca="1" si="43"/>
        <v>#REF!</v>
      </c>
      <c r="DC9" s="187" t="e">
        <f t="shared" ca="1" si="44"/>
        <v>#REF!</v>
      </c>
      <c r="DD9" s="187" t="e">
        <f t="shared" ca="1" si="45"/>
        <v>#REF!</v>
      </c>
      <c r="DE9" s="187" t="e">
        <f t="shared" ca="1" si="46"/>
        <v>#REF!</v>
      </c>
      <c r="DF9" s="187" t="e">
        <f t="shared" ca="1" si="47"/>
        <v>#REF!</v>
      </c>
      <c r="DG9" s="187" t="e">
        <f t="shared" ca="1" si="48"/>
        <v>#REF!</v>
      </c>
      <c r="DH9" s="187" t="e">
        <f t="shared" ca="1" si="49"/>
        <v>#REF!</v>
      </c>
      <c r="DI9" s="187" t="e">
        <f t="shared" ca="1" si="50"/>
        <v>#REF!</v>
      </c>
      <c r="DJ9" s="187" t="e">
        <f t="shared" ca="1" si="51"/>
        <v>#REF!</v>
      </c>
      <c r="DK9" s="187" t="e">
        <f t="shared" ca="1" si="52"/>
        <v>#REF!</v>
      </c>
      <c r="DL9" s="187" t="e">
        <f t="shared" ca="1" si="53"/>
        <v>#REF!</v>
      </c>
      <c r="DM9" s="187" t="e">
        <f t="shared" ca="1" si="54"/>
        <v>#REF!</v>
      </c>
      <c r="DN9" s="187" t="e">
        <f t="shared" ca="1" si="55"/>
        <v>#REF!</v>
      </c>
      <c r="DO9" s="187" t="e">
        <f t="shared" ca="1" si="56"/>
        <v>#REF!</v>
      </c>
      <c r="DP9" s="187" t="e">
        <f t="shared" ca="1" si="57"/>
        <v>#REF!</v>
      </c>
      <c r="DQ9" s="187" t="e">
        <f t="shared" ca="1" si="58"/>
        <v>#REF!</v>
      </c>
      <c r="DR9" s="187" t="e">
        <f t="shared" ca="1" si="59"/>
        <v>#REF!</v>
      </c>
      <c r="DS9" s="187" t="e">
        <f t="shared" ca="1" si="60"/>
        <v>#REF!</v>
      </c>
      <c r="DT9" s="187" t="e">
        <f t="shared" ca="1" si="61"/>
        <v>#REF!</v>
      </c>
      <c r="DU9" s="187" t="e">
        <f t="shared" ca="1" si="61"/>
        <v>#REF!</v>
      </c>
      <c r="DV9" s="187" t="e">
        <f t="shared" ca="1" si="62"/>
        <v>#REF!</v>
      </c>
      <c r="DW9" s="187" t="e">
        <f t="shared" ca="1" si="63"/>
        <v>#REF!</v>
      </c>
      <c r="DX9" s="187" t="e">
        <f t="shared" ca="1" si="64"/>
        <v>#REF!</v>
      </c>
      <c r="DY9" s="187" t="e">
        <f t="shared" ca="1" si="65"/>
        <v>#REF!</v>
      </c>
      <c r="DZ9" s="187" t="e">
        <f t="shared" ca="1" si="66"/>
        <v>#REF!</v>
      </c>
      <c r="EA9" s="187" t="e">
        <f t="shared" ca="1" si="67"/>
        <v>#REF!</v>
      </c>
      <c r="EB9" s="187" t="e">
        <f t="shared" ca="1" si="68"/>
        <v>#REF!</v>
      </c>
      <c r="EC9" s="187" t="e">
        <f t="shared" ca="1" si="69"/>
        <v>#REF!</v>
      </c>
      <c r="ED9" s="187" t="e">
        <f t="shared" ca="1" si="70"/>
        <v>#REF!</v>
      </c>
      <c r="EE9" s="187" t="e">
        <f t="shared" ca="1" si="71"/>
        <v>#REF!</v>
      </c>
      <c r="EF9" s="187" t="e">
        <f t="shared" ca="1" si="72"/>
        <v>#REF!</v>
      </c>
      <c r="EG9" s="187" t="e">
        <f t="shared" ca="1" si="73"/>
        <v>#REF!</v>
      </c>
      <c r="EH9" s="187" t="e">
        <f t="shared" ca="1" si="74"/>
        <v>#REF!</v>
      </c>
      <c r="EI9" s="187" t="e">
        <f t="shared" ca="1" si="75"/>
        <v>#REF!</v>
      </c>
      <c r="EJ9" s="187" t="e">
        <f t="shared" ca="1" si="76"/>
        <v>#REF!</v>
      </c>
      <c r="EK9" s="187" t="e">
        <f t="shared" ca="1" si="77"/>
        <v>#REF!</v>
      </c>
    </row>
    <row r="10" spans="1:142" hidden="1" x14ac:dyDescent="0.25">
      <c r="A10" s="115" t="str">
        <f>Графики!A99</f>
        <v>У38.02.01 Экономика и бухучет(2014)9 кл., очная</v>
      </c>
      <c r="B10" s="115" t="s">
        <v>319</v>
      </c>
      <c r="C10" s="115" t="s">
        <v>212</v>
      </c>
      <c r="D10" s="64" t="e">
        <f t="shared" ca="1" si="23"/>
        <v>#REF!</v>
      </c>
      <c r="E10" s="46">
        <v>1</v>
      </c>
      <c r="F10" s="118" t="s">
        <v>510</v>
      </c>
      <c r="G10" s="112" t="e">
        <f t="shared" ca="1" si="24"/>
        <v>#REF!</v>
      </c>
      <c r="H10" s="112" t="e">
        <f t="shared" ca="1" si="24"/>
        <v>#REF!</v>
      </c>
      <c r="I10" s="112" t="e">
        <f t="shared" ca="1" si="24"/>
        <v>#REF!</v>
      </c>
      <c r="J10" s="112" t="e">
        <f t="shared" ca="1" si="24"/>
        <v>#REF!</v>
      </c>
      <c r="K10" s="112" t="e">
        <f t="shared" ca="1" si="24"/>
        <v>#REF!</v>
      </c>
      <c r="L10" s="112" t="e">
        <f t="shared" ca="1" si="24"/>
        <v>#REF!</v>
      </c>
      <c r="M10" s="112" t="e">
        <f t="shared" ca="1" si="24"/>
        <v>#REF!</v>
      </c>
      <c r="N10" s="112" t="e">
        <f t="shared" ca="1" si="24"/>
        <v>#REF!</v>
      </c>
      <c r="O10" s="112" t="e">
        <f t="shared" ca="1" si="24"/>
        <v>#REF!</v>
      </c>
      <c r="P10" s="112" t="e">
        <f t="shared" ca="1" si="24"/>
        <v>#REF!</v>
      </c>
      <c r="Q10" s="112" t="e">
        <f t="shared" ca="1" si="24"/>
        <v>#REF!</v>
      </c>
      <c r="R10" s="112" t="e">
        <f t="shared" ca="1" si="24"/>
        <v>#REF!</v>
      </c>
      <c r="S10" s="112" t="e">
        <f t="shared" ca="1" si="24"/>
        <v>#REF!</v>
      </c>
      <c r="T10" s="112" t="e">
        <f t="shared" ca="1" si="24"/>
        <v>#REF!</v>
      </c>
      <c r="U10" s="112" t="e">
        <f t="shared" ca="1" si="24"/>
        <v>#REF!</v>
      </c>
      <c r="V10" s="112" t="e">
        <f t="shared" ca="1" si="24"/>
        <v>#REF!</v>
      </c>
      <c r="W10" s="112" t="e">
        <f t="shared" ca="1" si="78"/>
        <v>#REF!</v>
      </c>
      <c r="X10" s="112" t="e">
        <f t="shared" ca="1" si="78"/>
        <v>#REF!</v>
      </c>
      <c r="Y10" s="112" t="e">
        <f t="shared" ca="1" si="78"/>
        <v>#REF!</v>
      </c>
      <c r="Z10" s="112" t="e">
        <f t="shared" ca="1" si="78"/>
        <v>#REF!</v>
      </c>
      <c r="AA10" s="112" t="e">
        <f t="shared" ca="1" si="78"/>
        <v>#REF!</v>
      </c>
      <c r="AB10" s="112" t="e">
        <f t="shared" ca="1" si="78"/>
        <v>#REF!</v>
      </c>
      <c r="AC10" s="112" t="e">
        <f t="shared" ca="1" si="78"/>
        <v>#REF!</v>
      </c>
      <c r="AD10" s="112" t="e">
        <f t="shared" ca="1" si="78"/>
        <v>#REF!</v>
      </c>
      <c r="AE10" s="112" t="e">
        <f t="shared" ca="1" si="78"/>
        <v>#REF!</v>
      </c>
      <c r="AF10" s="112" t="e">
        <f t="shared" ca="1" si="78"/>
        <v>#REF!</v>
      </c>
      <c r="AG10" s="112" t="e">
        <f t="shared" ca="1" si="78"/>
        <v>#REF!</v>
      </c>
      <c r="AH10" s="112" t="e">
        <f t="shared" ca="1" si="78"/>
        <v>#REF!</v>
      </c>
      <c r="AI10" s="112" t="e">
        <f t="shared" ca="1" si="78"/>
        <v>#REF!</v>
      </c>
      <c r="AJ10" s="112" t="e">
        <f t="shared" ca="1" si="78"/>
        <v>#REF!</v>
      </c>
      <c r="AK10" s="112" t="e">
        <f t="shared" ca="1" si="78"/>
        <v>#REF!</v>
      </c>
      <c r="AL10" s="112" t="e">
        <f t="shared" ca="1" si="78"/>
        <v>#REF!</v>
      </c>
      <c r="AM10" s="112" t="e">
        <f t="shared" ca="1" si="79"/>
        <v>#REF!</v>
      </c>
      <c r="AN10" s="112" t="e">
        <f t="shared" ca="1" si="79"/>
        <v>#REF!</v>
      </c>
      <c r="AO10" s="112" t="e">
        <f t="shared" ca="1" si="79"/>
        <v>#REF!</v>
      </c>
      <c r="AP10" s="112" t="e">
        <f t="shared" ca="1" si="79"/>
        <v>#REF!</v>
      </c>
      <c r="AQ10" s="112" t="e">
        <f t="shared" ca="1" si="79"/>
        <v>#REF!</v>
      </c>
      <c r="AR10" s="112" t="e">
        <f t="shared" ca="1" si="79"/>
        <v>#REF!</v>
      </c>
      <c r="AS10" s="112" t="e">
        <f t="shared" ca="1" si="79"/>
        <v>#REF!</v>
      </c>
      <c r="AT10" s="112" t="e">
        <f t="shared" ca="1" si="79"/>
        <v>#REF!</v>
      </c>
      <c r="AU10" s="112" t="e">
        <f t="shared" ca="1" si="79"/>
        <v>#REF!</v>
      </c>
      <c r="AV10" s="112" t="e">
        <f t="shared" ca="1" si="79"/>
        <v>#REF!</v>
      </c>
      <c r="AW10" s="112" t="e">
        <f t="shared" ca="1" si="79"/>
        <v>#REF!</v>
      </c>
      <c r="AX10" s="112" t="e">
        <f t="shared" ca="1" si="79"/>
        <v>#REF!</v>
      </c>
      <c r="AY10" s="112" t="e">
        <f t="shared" ca="1" si="79"/>
        <v>#REF!</v>
      </c>
      <c r="AZ10" s="112" t="e">
        <f t="shared" ca="1" si="79"/>
        <v>#REF!</v>
      </c>
      <c r="BA10" s="112" t="e">
        <f t="shared" ca="1" si="79"/>
        <v>#REF!</v>
      </c>
      <c r="BB10" s="112" t="e">
        <f t="shared" ca="1" si="79"/>
        <v>#REF!</v>
      </c>
      <c r="BC10" s="112" t="e">
        <f t="shared" ca="1" si="80"/>
        <v>#REF!</v>
      </c>
      <c r="BD10" s="112" t="e">
        <f t="shared" ca="1" si="80"/>
        <v>#REF!</v>
      </c>
      <c r="BE10" s="112" t="e">
        <f t="shared" ca="1" si="80"/>
        <v>#REF!</v>
      </c>
      <c r="BF10" s="112" t="e">
        <f t="shared" ca="1" si="80"/>
        <v>#REF!</v>
      </c>
      <c r="BG10" s="112" t="e">
        <f t="shared" ca="1" si="80"/>
        <v>#REF!</v>
      </c>
      <c r="BH10" s="112" t="e">
        <f t="shared" ca="1" si="80"/>
        <v>#REF!</v>
      </c>
      <c r="BI10" s="112" t="e">
        <f t="shared" ca="1" si="80"/>
        <v>#REF!</v>
      </c>
      <c r="BJ10" s="112" t="e">
        <f t="shared" ca="1" si="80"/>
        <v>#REF!</v>
      </c>
      <c r="BK10" s="112" t="e">
        <f t="shared" ca="1" si="80"/>
        <v>#REF!</v>
      </c>
      <c r="BL10" s="112" t="e">
        <f t="shared" ca="1" si="80"/>
        <v>#REF!</v>
      </c>
      <c r="BM10" s="112" t="e">
        <f t="shared" ca="1" si="80"/>
        <v>#REF!</v>
      </c>
      <c r="BN10" s="112" t="e">
        <f t="shared" ca="1" si="80"/>
        <v>#REF!</v>
      </c>
      <c r="BO10" s="112" t="e">
        <f t="shared" ca="1" si="80"/>
        <v>#REF!</v>
      </c>
      <c r="BP10" s="126">
        <v>20</v>
      </c>
      <c r="BQ10" s="135">
        <f t="shared" ca="1" si="2"/>
        <v>0</v>
      </c>
      <c r="BR10" s="136">
        <f t="shared" ca="1" si="25"/>
        <v>0</v>
      </c>
      <c r="BS10" s="136">
        <f t="shared" ca="1" si="3"/>
        <v>0</v>
      </c>
      <c r="BT10" s="136">
        <f t="shared" ca="1" si="4"/>
        <v>0</v>
      </c>
      <c r="BU10" s="136">
        <f t="shared" ca="1" si="5"/>
        <v>0</v>
      </c>
      <c r="BV10" s="136">
        <f t="shared" ca="1" si="6"/>
        <v>0</v>
      </c>
      <c r="BW10" s="137">
        <f t="shared" ca="1" si="7"/>
        <v>0</v>
      </c>
      <c r="BX10" s="140">
        <f t="shared" ca="1" si="8"/>
        <v>0</v>
      </c>
      <c r="BY10" s="124">
        <f t="shared" ca="1" si="9"/>
        <v>0</v>
      </c>
      <c r="BZ10" s="124">
        <f t="shared" ca="1" si="10"/>
        <v>0</v>
      </c>
      <c r="CA10" s="124">
        <f t="shared" ca="1" si="11"/>
        <v>0</v>
      </c>
      <c r="CB10" s="124">
        <f t="shared" ca="1" si="12"/>
        <v>0</v>
      </c>
      <c r="CC10" s="124">
        <f t="shared" ca="1" si="13"/>
        <v>0</v>
      </c>
      <c r="CD10" s="141">
        <f t="shared" ca="1" si="14"/>
        <v>0</v>
      </c>
      <c r="CE10" s="146" t="e">
        <f t="shared" ca="1" si="15"/>
        <v>#REF!</v>
      </c>
      <c r="CF10" s="147" t="e">
        <f t="shared" ca="1" si="16"/>
        <v>#REF!</v>
      </c>
      <c r="CG10" s="145" t="e">
        <f t="shared" ca="1" si="26"/>
        <v>#REF!</v>
      </c>
      <c r="CH10" s="147" t="e">
        <f t="shared" ca="1" si="17"/>
        <v>#REF!</v>
      </c>
      <c r="CI10" s="147" t="e">
        <f t="shared" ca="1" si="18"/>
        <v>#REF!</v>
      </c>
      <c r="CJ10" s="147" t="e">
        <f t="shared" ca="1" si="19"/>
        <v>#REF!</v>
      </c>
      <c r="CK10" s="186" t="e">
        <f t="shared" ca="1" si="20"/>
        <v>#REF!</v>
      </c>
      <c r="CL10" s="187" t="e">
        <f t="shared" ca="1" si="27"/>
        <v>#REF!</v>
      </c>
      <c r="CM10" s="187" t="e">
        <f t="shared" ca="1" si="28"/>
        <v>#REF!</v>
      </c>
      <c r="CN10" s="187" t="e">
        <f t="shared" ca="1" si="29"/>
        <v>#REF!</v>
      </c>
      <c r="CO10" s="187" t="e">
        <f t="shared" ca="1" si="30"/>
        <v>#REF!</v>
      </c>
      <c r="CP10" s="187" t="e">
        <f t="shared" ca="1" si="31"/>
        <v>#REF!</v>
      </c>
      <c r="CQ10" s="187" t="e">
        <f t="shared" ca="1" si="32"/>
        <v>#REF!</v>
      </c>
      <c r="CR10" s="187" t="e">
        <f t="shared" ca="1" si="33"/>
        <v>#REF!</v>
      </c>
      <c r="CS10" s="187" t="e">
        <f t="shared" ca="1" si="34"/>
        <v>#REF!</v>
      </c>
      <c r="CT10" s="187" t="e">
        <f t="shared" ca="1" si="35"/>
        <v>#REF!</v>
      </c>
      <c r="CU10" s="187" t="e">
        <f t="shared" ca="1" si="36"/>
        <v>#REF!</v>
      </c>
      <c r="CV10" s="187" t="e">
        <f t="shared" ca="1" si="37"/>
        <v>#REF!</v>
      </c>
      <c r="CW10" s="187" t="e">
        <f t="shared" ca="1" si="38"/>
        <v>#REF!</v>
      </c>
      <c r="CX10" s="187" t="e">
        <f t="shared" ca="1" si="39"/>
        <v>#REF!</v>
      </c>
      <c r="CY10" s="187" t="e">
        <f t="shared" ca="1" si="40"/>
        <v>#REF!</v>
      </c>
      <c r="CZ10" s="187" t="e">
        <f t="shared" ca="1" si="41"/>
        <v>#REF!</v>
      </c>
      <c r="DA10" s="187" t="e">
        <f t="shared" ca="1" si="42"/>
        <v>#REF!</v>
      </c>
      <c r="DB10" s="187" t="e">
        <f t="shared" ca="1" si="43"/>
        <v>#REF!</v>
      </c>
      <c r="DC10" s="187" t="e">
        <f t="shared" ca="1" si="44"/>
        <v>#REF!</v>
      </c>
      <c r="DD10" s="187" t="e">
        <f t="shared" ca="1" si="45"/>
        <v>#REF!</v>
      </c>
      <c r="DE10" s="187" t="e">
        <f t="shared" ca="1" si="46"/>
        <v>#REF!</v>
      </c>
      <c r="DF10" s="187" t="e">
        <f t="shared" ca="1" si="47"/>
        <v>#REF!</v>
      </c>
      <c r="DG10" s="187" t="e">
        <f t="shared" ca="1" si="48"/>
        <v>#REF!</v>
      </c>
      <c r="DH10" s="187" t="e">
        <f t="shared" ca="1" si="49"/>
        <v>#REF!</v>
      </c>
      <c r="DI10" s="187" t="e">
        <f t="shared" ca="1" si="50"/>
        <v>#REF!</v>
      </c>
      <c r="DJ10" s="187" t="e">
        <f t="shared" ca="1" si="51"/>
        <v>#REF!</v>
      </c>
      <c r="DK10" s="187" t="e">
        <f t="shared" ca="1" si="52"/>
        <v>#REF!</v>
      </c>
      <c r="DL10" s="187" t="e">
        <f t="shared" ca="1" si="53"/>
        <v>#REF!</v>
      </c>
      <c r="DM10" s="187" t="e">
        <f t="shared" ca="1" si="54"/>
        <v>#REF!</v>
      </c>
      <c r="DN10" s="187" t="e">
        <f t="shared" ca="1" si="55"/>
        <v>#REF!</v>
      </c>
      <c r="DO10" s="187" t="e">
        <f t="shared" ca="1" si="56"/>
        <v>#REF!</v>
      </c>
      <c r="DP10" s="187" t="e">
        <f t="shared" ca="1" si="57"/>
        <v>#REF!</v>
      </c>
      <c r="DQ10" s="187" t="e">
        <f t="shared" ca="1" si="58"/>
        <v>#REF!</v>
      </c>
      <c r="DR10" s="187" t="e">
        <f t="shared" ca="1" si="59"/>
        <v>#REF!</v>
      </c>
      <c r="DS10" s="187" t="e">
        <f t="shared" ca="1" si="60"/>
        <v>#REF!</v>
      </c>
      <c r="DT10" s="187" t="e">
        <f t="shared" ca="1" si="61"/>
        <v>#REF!</v>
      </c>
      <c r="DU10" s="187" t="e">
        <f t="shared" ca="1" si="61"/>
        <v>#REF!</v>
      </c>
      <c r="DV10" s="187" t="e">
        <f t="shared" ca="1" si="62"/>
        <v>#REF!</v>
      </c>
      <c r="DW10" s="187" t="e">
        <f t="shared" ca="1" si="63"/>
        <v>#REF!</v>
      </c>
      <c r="DX10" s="187" t="e">
        <f t="shared" ca="1" si="64"/>
        <v>#REF!</v>
      </c>
      <c r="DY10" s="187" t="e">
        <f t="shared" ca="1" si="65"/>
        <v>#REF!</v>
      </c>
      <c r="DZ10" s="187" t="e">
        <f t="shared" ca="1" si="66"/>
        <v>#REF!</v>
      </c>
      <c r="EA10" s="187" t="e">
        <f t="shared" ca="1" si="67"/>
        <v>#REF!</v>
      </c>
      <c r="EB10" s="187" t="e">
        <f t="shared" ca="1" si="68"/>
        <v>#REF!</v>
      </c>
      <c r="EC10" s="187" t="e">
        <f t="shared" ca="1" si="69"/>
        <v>#REF!</v>
      </c>
      <c r="ED10" s="187" t="e">
        <f t="shared" ca="1" si="70"/>
        <v>#REF!</v>
      </c>
      <c r="EE10" s="187" t="e">
        <f t="shared" ca="1" si="71"/>
        <v>#REF!</v>
      </c>
      <c r="EF10" s="187" t="e">
        <f t="shared" ca="1" si="72"/>
        <v>#REF!</v>
      </c>
      <c r="EG10" s="187" t="e">
        <f t="shared" ca="1" si="73"/>
        <v>#REF!</v>
      </c>
      <c r="EH10" s="187" t="e">
        <f t="shared" ca="1" si="74"/>
        <v>#REF!</v>
      </c>
      <c r="EI10" s="187" t="e">
        <f t="shared" ca="1" si="75"/>
        <v>#REF!</v>
      </c>
      <c r="EJ10" s="187" t="e">
        <f t="shared" ca="1" si="76"/>
        <v>#REF!</v>
      </c>
      <c r="EK10" s="187" t="e">
        <f t="shared" ca="1" si="77"/>
        <v>#REF!</v>
      </c>
    </row>
    <row r="11" spans="1:142" hidden="1" x14ac:dyDescent="0.25">
      <c r="A11" s="115" t="str">
        <f>Графики!A69</f>
        <v>Б09.02.02 Комп.сети(2014)9 кл., очная</v>
      </c>
      <c r="B11" s="115" t="s">
        <v>319</v>
      </c>
      <c r="C11" s="115" t="s">
        <v>517</v>
      </c>
      <c r="D11" s="64" t="e">
        <f t="shared" ca="1" si="23"/>
        <v>#REF!</v>
      </c>
      <c r="E11" s="46">
        <v>2</v>
      </c>
      <c r="F11" s="118" t="s">
        <v>213</v>
      </c>
      <c r="G11" s="112" t="e">
        <f t="shared" ca="1" si="24"/>
        <v>#REF!</v>
      </c>
      <c r="H11" s="112" t="e">
        <f t="shared" ca="1" si="24"/>
        <v>#REF!</v>
      </c>
      <c r="I11" s="112" t="e">
        <f t="shared" ca="1" si="24"/>
        <v>#REF!</v>
      </c>
      <c r="J11" s="112" t="e">
        <f t="shared" ca="1" si="24"/>
        <v>#REF!</v>
      </c>
      <c r="K11" s="112" t="e">
        <f t="shared" ca="1" si="24"/>
        <v>#REF!</v>
      </c>
      <c r="L11" s="112" t="e">
        <f t="shared" ca="1" si="24"/>
        <v>#REF!</v>
      </c>
      <c r="M11" s="112" t="e">
        <f t="shared" ca="1" si="24"/>
        <v>#REF!</v>
      </c>
      <c r="N11" s="112" t="e">
        <f t="shared" ca="1" si="24"/>
        <v>#REF!</v>
      </c>
      <c r="O11" s="112" t="e">
        <f t="shared" ca="1" si="24"/>
        <v>#REF!</v>
      </c>
      <c r="P11" s="112" t="e">
        <f t="shared" ca="1" si="24"/>
        <v>#REF!</v>
      </c>
      <c r="Q11" s="112" t="e">
        <f t="shared" ca="1" si="24"/>
        <v>#REF!</v>
      </c>
      <c r="R11" s="112" t="e">
        <f t="shared" ca="1" si="24"/>
        <v>#REF!</v>
      </c>
      <c r="S11" s="112" t="e">
        <f t="shared" ca="1" si="24"/>
        <v>#REF!</v>
      </c>
      <c r="T11" s="112" t="e">
        <f t="shared" ca="1" si="24"/>
        <v>#REF!</v>
      </c>
      <c r="U11" s="112" t="e">
        <f t="shared" ca="1" si="24"/>
        <v>#REF!</v>
      </c>
      <c r="V11" s="112" t="e">
        <f t="shared" ca="1" si="24"/>
        <v>#REF!</v>
      </c>
      <c r="W11" s="112" t="e">
        <f t="shared" ca="1" si="78"/>
        <v>#REF!</v>
      </c>
      <c r="X11" s="112" t="e">
        <f t="shared" ca="1" si="78"/>
        <v>#REF!</v>
      </c>
      <c r="Y11" s="112" t="e">
        <f t="shared" ca="1" si="78"/>
        <v>#REF!</v>
      </c>
      <c r="Z11" s="112" t="e">
        <f t="shared" ca="1" si="78"/>
        <v>#REF!</v>
      </c>
      <c r="AA11" s="112" t="e">
        <f t="shared" ca="1" si="78"/>
        <v>#REF!</v>
      </c>
      <c r="AB11" s="112" t="e">
        <f t="shared" ca="1" si="78"/>
        <v>#REF!</v>
      </c>
      <c r="AC11" s="112" t="e">
        <f t="shared" ca="1" si="78"/>
        <v>#REF!</v>
      </c>
      <c r="AD11" s="112" t="e">
        <f t="shared" ca="1" si="78"/>
        <v>#REF!</v>
      </c>
      <c r="AE11" s="112" t="e">
        <f t="shared" ca="1" si="78"/>
        <v>#REF!</v>
      </c>
      <c r="AF11" s="112" t="e">
        <f t="shared" ca="1" si="78"/>
        <v>#REF!</v>
      </c>
      <c r="AG11" s="112" t="e">
        <f t="shared" ca="1" si="78"/>
        <v>#REF!</v>
      </c>
      <c r="AH11" s="112" t="e">
        <f t="shared" ca="1" si="78"/>
        <v>#REF!</v>
      </c>
      <c r="AI11" s="112" t="e">
        <f t="shared" ca="1" si="78"/>
        <v>#REF!</v>
      </c>
      <c r="AJ11" s="112" t="e">
        <f t="shared" ca="1" si="78"/>
        <v>#REF!</v>
      </c>
      <c r="AK11" s="112" t="e">
        <f t="shared" ca="1" si="78"/>
        <v>#REF!</v>
      </c>
      <c r="AL11" s="112" t="e">
        <f t="shared" ca="1" si="78"/>
        <v>#REF!</v>
      </c>
      <c r="AM11" s="112" t="e">
        <f t="shared" ca="1" si="79"/>
        <v>#REF!</v>
      </c>
      <c r="AN11" s="112" t="e">
        <f t="shared" ca="1" si="79"/>
        <v>#REF!</v>
      </c>
      <c r="AO11" s="112" t="e">
        <f t="shared" ca="1" si="79"/>
        <v>#REF!</v>
      </c>
      <c r="AP11" s="112" t="e">
        <f t="shared" ca="1" si="79"/>
        <v>#REF!</v>
      </c>
      <c r="AQ11" s="112" t="e">
        <f t="shared" ca="1" si="79"/>
        <v>#REF!</v>
      </c>
      <c r="AR11" s="112" t="e">
        <f t="shared" ca="1" si="79"/>
        <v>#REF!</v>
      </c>
      <c r="AS11" s="112" t="e">
        <f t="shared" ca="1" si="79"/>
        <v>#REF!</v>
      </c>
      <c r="AT11" s="112" t="e">
        <f t="shared" ca="1" si="79"/>
        <v>#REF!</v>
      </c>
      <c r="AU11" s="112" t="e">
        <f t="shared" ca="1" si="79"/>
        <v>#REF!</v>
      </c>
      <c r="AV11" s="112" t="e">
        <f t="shared" ca="1" si="79"/>
        <v>#REF!</v>
      </c>
      <c r="AW11" s="112" t="e">
        <f t="shared" ca="1" si="79"/>
        <v>#REF!</v>
      </c>
      <c r="AX11" s="112" t="e">
        <f t="shared" ca="1" si="79"/>
        <v>#REF!</v>
      </c>
      <c r="AY11" s="112" t="e">
        <f t="shared" ca="1" si="79"/>
        <v>#REF!</v>
      </c>
      <c r="AZ11" s="112" t="e">
        <f t="shared" ca="1" si="79"/>
        <v>#REF!</v>
      </c>
      <c r="BA11" s="112" t="e">
        <f t="shared" ca="1" si="79"/>
        <v>#REF!</v>
      </c>
      <c r="BB11" s="112" t="e">
        <f t="shared" ca="1" si="79"/>
        <v>#REF!</v>
      </c>
      <c r="BC11" s="112" t="e">
        <f t="shared" ca="1" si="80"/>
        <v>#REF!</v>
      </c>
      <c r="BD11" s="112" t="e">
        <f t="shared" ca="1" si="80"/>
        <v>#REF!</v>
      </c>
      <c r="BE11" s="112" t="e">
        <f t="shared" ca="1" si="80"/>
        <v>#REF!</v>
      </c>
      <c r="BF11" s="112" t="e">
        <f t="shared" ca="1" si="80"/>
        <v>#REF!</v>
      </c>
      <c r="BG11" s="112" t="e">
        <f t="shared" ca="1" si="80"/>
        <v>#REF!</v>
      </c>
      <c r="BH11" s="112" t="e">
        <f t="shared" ca="1" si="80"/>
        <v>#REF!</v>
      </c>
      <c r="BI11" s="112" t="e">
        <f t="shared" ca="1" si="80"/>
        <v>#REF!</v>
      </c>
      <c r="BJ11" s="112" t="e">
        <f t="shared" ca="1" si="80"/>
        <v>#REF!</v>
      </c>
      <c r="BK11" s="112" t="e">
        <f t="shared" ca="1" si="80"/>
        <v>#REF!</v>
      </c>
      <c r="BL11" s="112" t="e">
        <f t="shared" ca="1" si="80"/>
        <v>#REF!</v>
      </c>
      <c r="BM11" s="112" t="e">
        <f t="shared" ca="1" si="80"/>
        <v>#REF!</v>
      </c>
      <c r="BN11" s="112" t="e">
        <f t="shared" ca="1" si="80"/>
        <v>#REF!</v>
      </c>
      <c r="BO11" s="112" t="e">
        <f t="shared" ca="1" si="80"/>
        <v>#REF!</v>
      </c>
      <c r="BP11" s="126">
        <v>20</v>
      </c>
      <c r="BQ11" s="135">
        <f t="shared" ca="1" si="2"/>
        <v>3</v>
      </c>
      <c r="BR11" s="136">
        <f t="shared" ca="1" si="25"/>
        <v>3</v>
      </c>
      <c r="BS11" s="136">
        <f t="shared" ca="1" si="3"/>
        <v>0</v>
      </c>
      <c r="BT11" s="136">
        <f t="shared" ca="1" si="4"/>
        <v>0</v>
      </c>
      <c r="BU11" s="136">
        <f t="shared" ca="1" si="5"/>
        <v>0</v>
      </c>
      <c r="BV11" s="136">
        <f t="shared" ca="1" si="6"/>
        <v>0</v>
      </c>
      <c r="BW11" s="137">
        <f t="shared" ca="1" si="7"/>
        <v>0</v>
      </c>
      <c r="BX11" s="140">
        <f t="shared" ca="1" si="8"/>
        <v>0</v>
      </c>
      <c r="BY11" s="124">
        <f t="shared" ca="1" si="9"/>
        <v>0</v>
      </c>
      <c r="BZ11" s="124">
        <f t="shared" ca="1" si="10"/>
        <v>0</v>
      </c>
      <c r="CA11" s="124">
        <f t="shared" ca="1" si="11"/>
        <v>0</v>
      </c>
      <c r="CB11" s="124">
        <f t="shared" ca="1" si="12"/>
        <v>0</v>
      </c>
      <c r="CC11" s="124">
        <f t="shared" ca="1" si="13"/>
        <v>0</v>
      </c>
      <c r="CD11" s="141">
        <f t="shared" ca="1" si="14"/>
        <v>0</v>
      </c>
      <c r="CE11" s="146" t="e">
        <f t="shared" ca="1" si="15"/>
        <v>#REF!</v>
      </c>
      <c r="CF11" s="147" t="e">
        <f t="shared" ca="1" si="16"/>
        <v>#REF!</v>
      </c>
      <c r="CG11" s="145" t="e">
        <f t="shared" ca="1" si="26"/>
        <v>#REF!</v>
      </c>
      <c r="CH11" s="147" t="e">
        <f t="shared" ca="1" si="17"/>
        <v>#REF!</v>
      </c>
      <c r="CI11" s="147" t="e">
        <f t="shared" ca="1" si="18"/>
        <v>#REF!</v>
      </c>
      <c r="CJ11" s="147" t="e">
        <f t="shared" ca="1" si="19"/>
        <v>#REF!</v>
      </c>
      <c r="CK11" s="186" t="e">
        <f t="shared" ca="1" si="20"/>
        <v>#REF!</v>
      </c>
      <c r="CL11" s="187" t="e">
        <f t="shared" ca="1" si="27"/>
        <v>#REF!</v>
      </c>
      <c r="CM11" s="187" t="e">
        <f t="shared" ca="1" si="28"/>
        <v>#REF!</v>
      </c>
      <c r="CN11" s="187" t="e">
        <f t="shared" ca="1" si="29"/>
        <v>#REF!</v>
      </c>
      <c r="CO11" s="187" t="e">
        <f t="shared" ca="1" si="30"/>
        <v>#REF!</v>
      </c>
      <c r="CP11" s="187" t="e">
        <f t="shared" ca="1" si="31"/>
        <v>#REF!</v>
      </c>
      <c r="CQ11" s="187" t="e">
        <f t="shared" ca="1" si="32"/>
        <v>#REF!</v>
      </c>
      <c r="CR11" s="187" t="e">
        <f t="shared" ca="1" si="33"/>
        <v>#REF!</v>
      </c>
      <c r="CS11" s="187" t="e">
        <f t="shared" ca="1" si="34"/>
        <v>#REF!</v>
      </c>
      <c r="CT11" s="187" t="s">
        <v>684</v>
      </c>
      <c r="CU11" s="187" t="s">
        <v>684</v>
      </c>
      <c r="CV11" s="187" t="s">
        <v>684</v>
      </c>
      <c r="CW11" s="187" t="e">
        <f t="shared" ca="1" si="38"/>
        <v>#REF!</v>
      </c>
      <c r="CX11" s="187" t="e">
        <f t="shared" ca="1" si="39"/>
        <v>#REF!</v>
      </c>
      <c r="CY11" s="187"/>
      <c r="CZ11" s="187"/>
      <c r="DA11" s="187"/>
      <c r="DB11" s="187" t="e">
        <f t="shared" ca="1" si="43"/>
        <v>#REF!</v>
      </c>
      <c r="DC11" s="187" t="e">
        <f t="shared" ca="1" si="44"/>
        <v>#REF!</v>
      </c>
      <c r="DD11" s="187" t="e">
        <f t="shared" ca="1" si="45"/>
        <v>#REF!</v>
      </c>
      <c r="DE11" s="187" t="e">
        <f t="shared" ca="1" si="46"/>
        <v>#REF!</v>
      </c>
      <c r="DF11" s="187" t="e">
        <f t="shared" ca="1" si="47"/>
        <v>#REF!</v>
      </c>
      <c r="DG11" s="187" t="e">
        <f t="shared" ca="1" si="48"/>
        <v>#REF!</v>
      </c>
      <c r="DH11" s="187" t="e">
        <f t="shared" ca="1" si="49"/>
        <v>#REF!</v>
      </c>
      <c r="DI11" s="187" t="e">
        <f t="shared" ca="1" si="50"/>
        <v>#REF!</v>
      </c>
      <c r="DJ11" s="187" t="e">
        <f t="shared" ca="1" si="51"/>
        <v>#REF!</v>
      </c>
      <c r="DK11" s="187" t="e">
        <f t="shared" ca="1" si="52"/>
        <v>#REF!</v>
      </c>
      <c r="DL11" s="187" t="e">
        <f t="shared" ca="1" si="53"/>
        <v>#REF!</v>
      </c>
      <c r="DM11" s="187" t="e">
        <f t="shared" ca="1" si="54"/>
        <v>#REF!</v>
      </c>
      <c r="DN11" s="187" t="e">
        <f t="shared" ca="1" si="55"/>
        <v>#REF!</v>
      </c>
      <c r="DO11" s="187" t="e">
        <f t="shared" ca="1" si="56"/>
        <v>#REF!</v>
      </c>
      <c r="DP11" s="187" t="e">
        <f t="shared" ca="1" si="57"/>
        <v>#REF!</v>
      </c>
      <c r="DQ11" s="187" t="e">
        <f t="shared" ca="1" si="58"/>
        <v>#REF!</v>
      </c>
      <c r="DR11" s="187" t="e">
        <f t="shared" ca="1" si="59"/>
        <v>#REF!</v>
      </c>
      <c r="DS11" s="187" t="e">
        <f t="shared" ca="1" si="60"/>
        <v>#REF!</v>
      </c>
      <c r="DT11" s="187" t="e">
        <f t="shared" ca="1" si="61"/>
        <v>#REF!</v>
      </c>
      <c r="DU11" s="187" t="e">
        <f t="shared" ca="1" si="61"/>
        <v>#REF!</v>
      </c>
      <c r="DV11" s="187" t="e">
        <f t="shared" ca="1" si="62"/>
        <v>#REF!</v>
      </c>
      <c r="DW11" s="187" t="e">
        <f t="shared" ca="1" si="63"/>
        <v>#REF!</v>
      </c>
      <c r="DX11" s="187" t="e">
        <f t="shared" ca="1" si="64"/>
        <v>#REF!</v>
      </c>
      <c r="DY11" s="187" t="e">
        <f t="shared" ca="1" si="65"/>
        <v>#REF!</v>
      </c>
      <c r="DZ11" s="187" t="e">
        <f t="shared" ca="1" si="66"/>
        <v>#REF!</v>
      </c>
      <c r="EA11" s="187" t="e">
        <f t="shared" ca="1" si="67"/>
        <v>#REF!</v>
      </c>
      <c r="EB11" s="187" t="e">
        <f t="shared" ca="1" si="68"/>
        <v>#REF!</v>
      </c>
      <c r="EC11" s="187" t="e">
        <f t="shared" ca="1" si="69"/>
        <v>#REF!</v>
      </c>
      <c r="ED11" s="187" t="e">
        <f t="shared" ca="1" si="70"/>
        <v>#REF!</v>
      </c>
      <c r="EE11" s="187" t="e">
        <f t="shared" ca="1" si="71"/>
        <v>#REF!</v>
      </c>
      <c r="EF11" s="187" t="e">
        <f t="shared" ca="1" si="72"/>
        <v>#REF!</v>
      </c>
      <c r="EG11" s="187" t="e">
        <f t="shared" ca="1" si="73"/>
        <v>#REF!</v>
      </c>
      <c r="EH11" s="187" t="e">
        <f t="shared" ca="1" si="74"/>
        <v>#REF!</v>
      </c>
      <c r="EI11" s="187" t="e">
        <f t="shared" ca="1" si="75"/>
        <v>#REF!</v>
      </c>
      <c r="EJ11" s="187" t="e">
        <f t="shared" ca="1" si="76"/>
        <v>#REF!</v>
      </c>
      <c r="EK11" s="187" t="e">
        <f t="shared" ca="1" si="77"/>
        <v>#REF!</v>
      </c>
      <c r="EL11" s="94" t="s">
        <v>685</v>
      </c>
    </row>
    <row r="12" spans="1:142" hidden="1" x14ac:dyDescent="0.25">
      <c r="A12" s="115" t="str">
        <f>Графики!A68</f>
        <v>Б09.02.03 Прогр-е в КС(2014)9 кл., очная</v>
      </c>
      <c r="B12" s="115" t="s">
        <v>319</v>
      </c>
      <c r="C12" s="115" t="s">
        <v>212</v>
      </c>
      <c r="D12" s="64" t="e">
        <f t="shared" ca="1" si="23"/>
        <v>#REF!</v>
      </c>
      <c r="E12" s="46">
        <v>2</v>
      </c>
      <c r="F12" s="118" t="s">
        <v>216</v>
      </c>
      <c r="G12" s="112" t="e">
        <f t="shared" ca="1" si="24"/>
        <v>#REF!</v>
      </c>
      <c r="H12" s="112" t="e">
        <f t="shared" ca="1" si="24"/>
        <v>#REF!</v>
      </c>
      <c r="I12" s="112" t="e">
        <f t="shared" ca="1" si="24"/>
        <v>#REF!</v>
      </c>
      <c r="J12" s="112" t="e">
        <f t="shared" ca="1" si="24"/>
        <v>#REF!</v>
      </c>
      <c r="K12" s="112" t="e">
        <f t="shared" ca="1" si="24"/>
        <v>#REF!</v>
      </c>
      <c r="L12" s="112" t="e">
        <f t="shared" ca="1" si="24"/>
        <v>#REF!</v>
      </c>
      <c r="M12" s="112" t="e">
        <f t="shared" ca="1" si="24"/>
        <v>#REF!</v>
      </c>
      <c r="N12" s="112" t="e">
        <f t="shared" ca="1" si="24"/>
        <v>#REF!</v>
      </c>
      <c r="O12" s="112" t="e">
        <f t="shared" ca="1" si="24"/>
        <v>#REF!</v>
      </c>
      <c r="P12" s="112" t="e">
        <f t="shared" ca="1" si="24"/>
        <v>#REF!</v>
      </c>
      <c r="Q12" s="112" t="e">
        <f t="shared" ca="1" si="24"/>
        <v>#REF!</v>
      </c>
      <c r="R12" s="112" t="e">
        <f t="shared" ca="1" si="24"/>
        <v>#REF!</v>
      </c>
      <c r="S12" s="112" t="e">
        <f t="shared" ca="1" si="24"/>
        <v>#REF!</v>
      </c>
      <c r="T12" s="112" t="e">
        <f t="shared" ca="1" si="24"/>
        <v>#REF!</v>
      </c>
      <c r="U12" s="112" t="e">
        <f t="shared" ca="1" si="24"/>
        <v>#REF!</v>
      </c>
      <c r="V12" s="112" t="e">
        <f t="shared" ca="1" si="24"/>
        <v>#REF!</v>
      </c>
      <c r="W12" s="112" t="e">
        <f t="shared" ca="1" si="78"/>
        <v>#REF!</v>
      </c>
      <c r="X12" s="112" t="e">
        <f t="shared" ca="1" si="78"/>
        <v>#REF!</v>
      </c>
      <c r="Y12" s="112" t="e">
        <f t="shared" ca="1" si="78"/>
        <v>#REF!</v>
      </c>
      <c r="Z12" s="112" t="e">
        <f t="shared" ca="1" si="78"/>
        <v>#REF!</v>
      </c>
      <c r="AA12" s="112" t="e">
        <f t="shared" ca="1" si="78"/>
        <v>#REF!</v>
      </c>
      <c r="AB12" s="112" t="e">
        <f t="shared" ca="1" si="78"/>
        <v>#REF!</v>
      </c>
      <c r="AC12" s="112" t="e">
        <f t="shared" ca="1" si="78"/>
        <v>#REF!</v>
      </c>
      <c r="AD12" s="112" t="e">
        <f t="shared" ca="1" si="78"/>
        <v>#REF!</v>
      </c>
      <c r="AE12" s="112" t="e">
        <f t="shared" ca="1" si="78"/>
        <v>#REF!</v>
      </c>
      <c r="AF12" s="112" t="e">
        <f t="shared" ca="1" si="78"/>
        <v>#REF!</v>
      </c>
      <c r="AG12" s="112" t="e">
        <f t="shared" ca="1" si="78"/>
        <v>#REF!</v>
      </c>
      <c r="AH12" s="112" t="e">
        <f t="shared" ca="1" si="78"/>
        <v>#REF!</v>
      </c>
      <c r="AI12" s="112" t="e">
        <f t="shared" ca="1" si="78"/>
        <v>#REF!</v>
      </c>
      <c r="AJ12" s="112" t="e">
        <f t="shared" ca="1" si="78"/>
        <v>#REF!</v>
      </c>
      <c r="AK12" s="112" t="e">
        <f t="shared" ca="1" si="78"/>
        <v>#REF!</v>
      </c>
      <c r="AL12" s="112" t="e">
        <f t="shared" ca="1" si="78"/>
        <v>#REF!</v>
      </c>
      <c r="AM12" s="112" t="e">
        <f t="shared" ca="1" si="79"/>
        <v>#REF!</v>
      </c>
      <c r="AN12" s="112" t="e">
        <f t="shared" ca="1" si="79"/>
        <v>#REF!</v>
      </c>
      <c r="AO12" s="112" t="e">
        <f t="shared" ca="1" si="79"/>
        <v>#REF!</v>
      </c>
      <c r="AP12" s="112" t="e">
        <f t="shared" ca="1" si="79"/>
        <v>#REF!</v>
      </c>
      <c r="AQ12" s="112" t="e">
        <f t="shared" ca="1" si="79"/>
        <v>#REF!</v>
      </c>
      <c r="AR12" s="112" t="e">
        <f t="shared" ca="1" si="79"/>
        <v>#REF!</v>
      </c>
      <c r="AS12" s="112" t="e">
        <f t="shared" ca="1" si="79"/>
        <v>#REF!</v>
      </c>
      <c r="AT12" s="112" t="e">
        <f t="shared" ca="1" si="79"/>
        <v>#REF!</v>
      </c>
      <c r="AU12" s="112" t="e">
        <f t="shared" ca="1" si="79"/>
        <v>#REF!</v>
      </c>
      <c r="AV12" s="112" t="e">
        <f t="shared" ca="1" si="79"/>
        <v>#REF!</v>
      </c>
      <c r="AW12" s="112" t="e">
        <f t="shared" ca="1" si="79"/>
        <v>#REF!</v>
      </c>
      <c r="AX12" s="112" t="e">
        <f t="shared" ca="1" si="79"/>
        <v>#REF!</v>
      </c>
      <c r="AY12" s="112" t="e">
        <f t="shared" ca="1" si="79"/>
        <v>#REF!</v>
      </c>
      <c r="AZ12" s="112" t="e">
        <f t="shared" ca="1" si="79"/>
        <v>#REF!</v>
      </c>
      <c r="BA12" s="112" t="e">
        <f t="shared" ca="1" si="79"/>
        <v>#REF!</v>
      </c>
      <c r="BB12" s="112" t="e">
        <f t="shared" ca="1" si="79"/>
        <v>#REF!</v>
      </c>
      <c r="BC12" s="112" t="e">
        <f t="shared" ca="1" si="80"/>
        <v>#REF!</v>
      </c>
      <c r="BD12" s="112" t="e">
        <f t="shared" ca="1" si="80"/>
        <v>#REF!</v>
      </c>
      <c r="BE12" s="112" t="e">
        <f t="shared" ca="1" si="80"/>
        <v>#REF!</v>
      </c>
      <c r="BF12" s="112" t="e">
        <f t="shared" ca="1" si="80"/>
        <v>#REF!</v>
      </c>
      <c r="BG12" s="112" t="e">
        <f t="shared" ca="1" si="80"/>
        <v>#REF!</v>
      </c>
      <c r="BH12" s="112" t="e">
        <f t="shared" ca="1" si="80"/>
        <v>#REF!</v>
      </c>
      <c r="BI12" s="112" t="e">
        <f t="shared" ca="1" si="80"/>
        <v>#REF!</v>
      </c>
      <c r="BJ12" s="112" t="e">
        <f t="shared" ca="1" si="80"/>
        <v>#REF!</v>
      </c>
      <c r="BK12" s="112" t="e">
        <f t="shared" ca="1" si="80"/>
        <v>#REF!</v>
      </c>
      <c r="BL12" s="112" t="e">
        <f t="shared" ca="1" si="80"/>
        <v>#REF!</v>
      </c>
      <c r="BM12" s="112" t="e">
        <f t="shared" ca="1" si="80"/>
        <v>#REF!</v>
      </c>
      <c r="BN12" s="112" t="e">
        <f t="shared" ca="1" si="80"/>
        <v>#REF!</v>
      </c>
      <c r="BO12" s="112" t="e">
        <f t="shared" ca="1" si="80"/>
        <v>#REF!</v>
      </c>
      <c r="BP12" s="126">
        <v>20</v>
      </c>
      <c r="BQ12" s="135">
        <f t="shared" ca="1" si="2"/>
        <v>3</v>
      </c>
      <c r="BR12" s="136">
        <f t="shared" ca="1" si="25"/>
        <v>3</v>
      </c>
      <c r="BS12" s="136">
        <f t="shared" ca="1" si="3"/>
        <v>0</v>
      </c>
      <c r="BT12" s="136">
        <f t="shared" ca="1" si="4"/>
        <v>0</v>
      </c>
      <c r="BU12" s="136">
        <f t="shared" ca="1" si="5"/>
        <v>0</v>
      </c>
      <c r="BV12" s="136">
        <f t="shared" ca="1" si="6"/>
        <v>0</v>
      </c>
      <c r="BW12" s="137">
        <f t="shared" ca="1" si="7"/>
        <v>0</v>
      </c>
      <c r="BX12" s="140">
        <f t="shared" ca="1" si="8"/>
        <v>3</v>
      </c>
      <c r="BY12" s="124">
        <f t="shared" ca="1" si="9"/>
        <v>3</v>
      </c>
      <c r="BZ12" s="124">
        <f t="shared" ca="1" si="10"/>
        <v>0</v>
      </c>
      <c r="CA12" s="124">
        <f t="shared" ca="1" si="11"/>
        <v>0</v>
      </c>
      <c r="CB12" s="124">
        <f t="shared" ca="1" si="12"/>
        <v>0</v>
      </c>
      <c r="CC12" s="124">
        <f t="shared" ca="1" si="13"/>
        <v>0</v>
      </c>
      <c r="CD12" s="141">
        <f t="shared" ca="1" si="14"/>
        <v>0</v>
      </c>
      <c r="CE12" s="146" t="e">
        <f t="shared" ca="1" si="15"/>
        <v>#REF!</v>
      </c>
      <c r="CF12" s="147" t="e">
        <f t="shared" ca="1" si="16"/>
        <v>#REF!</v>
      </c>
      <c r="CG12" s="145" t="e">
        <f t="shared" ca="1" si="26"/>
        <v>#REF!</v>
      </c>
      <c r="CH12" s="147" t="e">
        <f t="shared" ca="1" si="17"/>
        <v>#REF!</v>
      </c>
      <c r="CI12" s="147" t="e">
        <f t="shared" ca="1" si="18"/>
        <v>#REF!</v>
      </c>
      <c r="CJ12" s="147" t="e">
        <f t="shared" ca="1" si="19"/>
        <v>#REF!</v>
      </c>
      <c r="CK12" s="186" t="e">
        <f t="shared" ca="1" si="20"/>
        <v>#REF!</v>
      </c>
      <c r="CL12" s="187" t="s">
        <v>573</v>
      </c>
      <c r="CM12" s="187" t="s">
        <v>573</v>
      </c>
      <c r="CN12" s="187" t="s">
        <v>573</v>
      </c>
      <c r="CO12" s="187" t="e">
        <f ca="1">IF(J12=0,"",J12)</f>
        <v>#REF!</v>
      </c>
      <c r="CP12" s="187" t="e">
        <f t="shared" ca="1" si="31"/>
        <v>#REF!</v>
      </c>
      <c r="CQ12" s="187" t="e">
        <f t="shared" ca="1" si="32"/>
        <v>#REF!</v>
      </c>
      <c r="CR12" s="187" t="e">
        <f t="shared" ca="1" si="33"/>
        <v>#REF!</v>
      </c>
      <c r="CS12" s="187" t="e">
        <f t="shared" ca="1" si="34"/>
        <v>#REF!</v>
      </c>
      <c r="CT12" s="187" t="e">
        <f t="shared" ca="1" si="35"/>
        <v>#REF!</v>
      </c>
      <c r="CU12" s="187" t="e">
        <f t="shared" ca="1" si="36"/>
        <v>#REF!</v>
      </c>
      <c r="CV12" s="187" t="e">
        <f t="shared" ca="1" si="37"/>
        <v>#REF!</v>
      </c>
      <c r="CW12" s="187" t="e">
        <f t="shared" ca="1" si="38"/>
        <v>#REF!</v>
      </c>
      <c r="CX12" s="187" t="e">
        <f t="shared" ca="1" si="39"/>
        <v>#REF!</v>
      </c>
      <c r="CY12" s="187"/>
      <c r="CZ12" s="187"/>
      <c r="DA12" s="187"/>
      <c r="DB12" s="187" t="e">
        <f t="shared" ca="1" si="43"/>
        <v>#REF!</v>
      </c>
      <c r="DC12" s="187" t="e">
        <f t="shared" ca="1" si="44"/>
        <v>#REF!</v>
      </c>
      <c r="DD12" s="187" t="e">
        <f t="shared" ca="1" si="45"/>
        <v>#REF!</v>
      </c>
      <c r="DE12" s="187" t="e">
        <f t="shared" ca="1" si="46"/>
        <v>#REF!</v>
      </c>
      <c r="DF12" s="187" t="e">
        <f t="shared" ca="1" si="47"/>
        <v>#REF!</v>
      </c>
      <c r="DG12" s="187" t="e">
        <f t="shared" ca="1" si="48"/>
        <v>#REF!</v>
      </c>
      <c r="DH12" s="187" t="e">
        <f t="shared" ca="1" si="49"/>
        <v>#REF!</v>
      </c>
      <c r="DI12" s="187" t="e">
        <f t="shared" ca="1" si="50"/>
        <v>#REF!</v>
      </c>
      <c r="DJ12" s="187" t="e">
        <f t="shared" ca="1" si="51"/>
        <v>#REF!</v>
      </c>
      <c r="DK12" s="187" t="s">
        <v>574</v>
      </c>
      <c r="DL12" s="187" t="s">
        <v>574</v>
      </c>
      <c r="DM12" s="187" t="s">
        <v>574</v>
      </c>
      <c r="DN12" s="187" t="e">
        <f t="shared" ca="1" si="55"/>
        <v>#REF!</v>
      </c>
      <c r="DO12" s="187" t="e">
        <f t="shared" ca="1" si="56"/>
        <v>#REF!</v>
      </c>
      <c r="DP12" s="187" t="e">
        <f t="shared" ca="1" si="57"/>
        <v>#REF!</v>
      </c>
      <c r="DQ12" s="187" t="e">
        <f t="shared" ca="1" si="58"/>
        <v>#REF!</v>
      </c>
      <c r="DR12" s="187" t="e">
        <f t="shared" ca="1" si="59"/>
        <v>#REF!</v>
      </c>
      <c r="DS12" s="187" t="e">
        <f t="shared" ca="1" si="60"/>
        <v>#REF!</v>
      </c>
      <c r="DT12" s="187" t="e">
        <f t="shared" ref="DT12:DT28" ca="1" si="81">IF(AO12=0,"",AO12)</f>
        <v>#REF!</v>
      </c>
      <c r="DU12" s="187"/>
      <c r="DV12" s="187"/>
      <c r="DW12" s="187"/>
      <c r="DX12" s="187" t="e">
        <f t="shared" ca="1" si="64"/>
        <v>#REF!</v>
      </c>
      <c r="DY12" s="187" t="e">
        <f t="shared" ca="1" si="65"/>
        <v>#REF!</v>
      </c>
      <c r="DZ12" s="187" t="e">
        <f t="shared" ca="1" si="66"/>
        <v>#REF!</v>
      </c>
      <c r="EA12" s="187" t="e">
        <f t="shared" ca="1" si="67"/>
        <v>#REF!</v>
      </c>
      <c r="EB12" s="187" t="e">
        <f t="shared" ca="1" si="68"/>
        <v>#REF!</v>
      </c>
      <c r="EC12" s="187" t="e">
        <f t="shared" ca="1" si="69"/>
        <v>#REF!</v>
      </c>
      <c r="ED12" s="187" t="e">
        <f t="shared" ca="1" si="70"/>
        <v>#REF!</v>
      </c>
      <c r="EE12" s="187" t="e">
        <f t="shared" ca="1" si="71"/>
        <v>#REF!</v>
      </c>
      <c r="EF12" s="187" t="e">
        <f t="shared" ca="1" si="72"/>
        <v>#REF!</v>
      </c>
      <c r="EG12" s="187" t="e">
        <f t="shared" ca="1" si="73"/>
        <v>#REF!</v>
      </c>
      <c r="EH12" s="187" t="e">
        <f t="shared" ca="1" si="74"/>
        <v>#REF!</v>
      </c>
      <c r="EI12" s="187" t="e">
        <f t="shared" ca="1" si="75"/>
        <v>#REF!</v>
      </c>
      <c r="EJ12" s="187" t="e">
        <f t="shared" ca="1" si="76"/>
        <v>#REF!</v>
      </c>
      <c r="EK12" s="187" t="e">
        <f t="shared" ca="1" si="77"/>
        <v>#REF!</v>
      </c>
    </row>
    <row r="13" spans="1:142" hidden="1" x14ac:dyDescent="0.25">
      <c r="A13" s="115" t="str">
        <f>Графики!A68</f>
        <v>Б09.02.03 Прогр-е в КС(2014)9 кл., очная</v>
      </c>
      <c r="B13" s="115" t="s">
        <v>319</v>
      </c>
      <c r="C13" s="115" t="s">
        <v>212</v>
      </c>
      <c r="D13" s="64" t="e">
        <f t="shared" ca="1" si="23"/>
        <v>#REF!</v>
      </c>
      <c r="E13" s="46">
        <v>2</v>
      </c>
      <c r="F13" s="118" t="s">
        <v>232</v>
      </c>
      <c r="G13" s="112" t="e">
        <f t="shared" ca="1" si="24"/>
        <v>#REF!</v>
      </c>
      <c r="H13" s="112" t="e">
        <f t="shared" ca="1" si="24"/>
        <v>#REF!</v>
      </c>
      <c r="I13" s="112" t="e">
        <f t="shared" ca="1" si="24"/>
        <v>#REF!</v>
      </c>
      <c r="J13" s="112" t="e">
        <f t="shared" ca="1" si="24"/>
        <v>#REF!</v>
      </c>
      <c r="K13" s="112" t="e">
        <f t="shared" ca="1" si="24"/>
        <v>#REF!</v>
      </c>
      <c r="L13" s="112" t="e">
        <f t="shared" ca="1" si="24"/>
        <v>#REF!</v>
      </c>
      <c r="M13" s="112" t="e">
        <f t="shared" ca="1" si="24"/>
        <v>#REF!</v>
      </c>
      <c r="N13" s="112" t="e">
        <f t="shared" ca="1" si="24"/>
        <v>#REF!</v>
      </c>
      <c r="O13" s="112" t="e">
        <f t="shared" ca="1" si="24"/>
        <v>#REF!</v>
      </c>
      <c r="P13" s="112" t="e">
        <f t="shared" ca="1" si="24"/>
        <v>#REF!</v>
      </c>
      <c r="Q13" s="112" t="e">
        <f t="shared" ca="1" si="24"/>
        <v>#REF!</v>
      </c>
      <c r="R13" s="112" t="e">
        <f t="shared" ca="1" si="24"/>
        <v>#REF!</v>
      </c>
      <c r="S13" s="112" t="e">
        <f t="shared" ca="1" si="24"/>
        <v>#REF!</v>
      </c>
      <c r="T13" s="112" t="e">
        <f t="shared" ca="1" si="24"/>
        <v>#REF!</v>
      </c>
      <c r="U13" s="112" t="e">
        <f t="shared" ca="1" si="24"/>
        <v>#REF!</v>
      </c>
      <c r="V13" s="112" t="e">
        <f t="shared" ca="1" si="24"/>
        <v>#REF!</v>
      </c>
      <c r="W13" s="112" t="e">
        <f t="shared" ca="1" si="78"/>
        <v>#REF!</v>
      </c>
      <c r="X13" s="112" t="e">
        <f t="shared" ca="1" si="78"/>
        <v>#REF!</v>
      </c>
      <c r="Y13" s="112" t="e">
        <f t="shared" ca="1" si="78"/>
        <v>#REF!</v>
      </c>
      <c r="Z13" s="112" t="e">
        <f t="shared" ca="1" si="78"/>
        <v>#REF!</v>
      </c>
      <c r="AA13" s="112" t="e">
        <f t="shared" ca="1" si="78"/>
        <v>#REF!</v>
      </c>
      <c r="AB13" s="112" t="e">
        <f t="shared" ca="1" si="78"/>
        <v>#REF!</v>
      </c>
      <c r="AC13" s="112" t="e">
        <f t="shared" ca="1" si="78"/>
        <v>#REF!</v>
      </c>
      <c r="AD13" s="112" t="e">
        <f t="shared" ca="1" si="78"/>
        <v>#REF!</v>
      </c>
      <c r="AE13" s="112" t="e">
        <f t="shared" ca="1" si="78"/>
        <v>#REF!</v>
      </c>
      <c r="AF13" s="112" t="e">
        <f t="shared" ca="1" si="78"/>
        <v>#REF!</v>
      </c>
      <c r="AG13" s="112" t="e">
        <f t="shared" ca="1" si="78"/>
        <v>#REF!</v>
      </c>
      <c r="AH13" s="112" t="e">
        <f t="shared" ca="1" si="78"/>
        <v>#REF!</v>
      </c>
      <c r="AI13" s="112" t="e">
        <f t="shared" ca="1" si="78"/>
        <v>#REF!</v>
      </c>
      <c r="AJ13" s="112" t="e">
        <f t="shared" ca="1" si="78"/>
        <v>#REF!</v>
      </c>
      <c r="AK13" s="112" t="e">
        <f t="shared" ca="1" si="78"/>
        <v>#REF!</v>
      </c>
      <c r="AL13" s="112" t="e">
        <f t="shared" ca="1" si="78"/>
        <v>#REF!</v>
      </c>
      <c r="AM13" s="112" t="e">
        <f t="shared" ca="1" si="79"/>
        <v>#REF!</v>
      </c>
      <c r="AN13" s="112" t="e">
        <f t="shared" ca="1" si="79"/>
        <v>#REF!</v>
      </c>
      <c r="AO13" s="112" t="e">
        <f t="shared" ca="1" si="79"/>
        <v>#REF!</v>
      </c>
      <c r="AP13" s="112" t="e">
        <f t="shared" ca="1" si="79"/>
        <v>#REF!</v>
      </c>
      <c r="AQ13" s="112" t="e">
        <f t="shared" ca="1" si="79"/>
        <v>#REF!</v>
      </c>
      <c r="AR13" s="112" t="e">
        <f t="shared" ca="1" si="79"/>
        <v>#REF!</v>
      </c>
      <c r="AS13" s="112" t="e">
        <f t="shared" ca="1" si="79"/>
        <v>#REF!</v>
      </c>
      <c r="AT13" s="112" t="e">
        <f t="shared" ca="1" si="79"/>
        <v>#REF!</v>
      </c>
      <c r="AU13" s="112" t="e">
        <f t="shared" ca="1" si="79"/>
        <v>#REF!</v>
      </c>
      <c r="AV13" s="112" t="e">
        <f t="shared" ca="1" si="79"/>
        <v>#REF!</v>
      </c>
      <c r="AW13" s="112" t="e">
        <f t="shared" ca="1" si="79"/>
        <v>#REF!</v>
      </c>
      <c r="AX13" s="112" t="e">
        <f t="shared" ca="1" si="79"/>
        <v>#REF!</v>
      </c>
      <c r="AY13" s="112" t="e">
        <f t="shared" ca="1" si="79"/>
        <v>#REF!</v>
      </c>
      <c r="AZ13" s="112" t="e">
        <f t="shared" ca="1" si="79"/>
        <v>#REF!</v>
      </c>
      <c r="BA13" s="112" t="e">
        <f t="shared" ca="1" si="79"/>
        <v>#REF!</v>
      </c>
      <c r="BB13" s="112" t="e">
        <f t="shared" ca="1" si="79"/>
        <v>#REF!</v>
      </c>
      <c r="BC13" s="112" t="e">
        <f t="shared" ca="1" si="80"/>
        <v>#REF!</v>
      </c>
      <c r="BD13" s="112" t="e">
        <f t="shared" ca="1" si="80"/>
        <v>#REF!</v>
      </c>
      <c r="BE13" s="112" t="e">
        <f t="shared" ca="1" si="80"/>
        <v>#REF!</v>
      </c>
      <c r="BF13" s="112" t="e">
        <f t="shared" ca="1" si="80"/>
        <v>#REF!</v>
      </c>
      <c r="BG13" s="112" t="e">
        <f t="shared" ca="1" si="80"/>
        <v>#REF!</v>
      </c>
      <c r="BH13" s="112" t="e">
        <f t="shared" ca="1" si="80"/>
        <v>#REF!</v>
      </c>
      <c r="BI13" s="112" t="e">
        <f t="shared" ca="1" si="80"/>
        <v>#REF!</v>
      </c>
      <c r="BJ13" s="112" t="e">
        <f t="shared" ca="1" si="80"/>
        <v>#REF!</v>
      </c>
      <c r="BK13" s="112" t="e">
        <f t="shared" ca="1" si="80"/>
        <v>#REF!</v>
      </c>
      <c r="BL13" s="112" t="e">
        <f t="shared" ca="1" si="80"/>
        <v>#REF!</v>
      </c>
      <c r="BM13" s="112" t="e">
        <f t="shared" ca="1" si="80"/>
        <v>#REF!</v>
      </c>
      <c r="BN13" s="112" t="e">
        <f t="shared" ca="1" si="80"/>
        <v>#REF!</v>
      </c>
      <c r="BO13" s="112" t="e">
        <f t="shared" ca="1" si="80"/>
        <v>#REF!</v>
      </c>
      <c r="BP13" s="126">
        <v>20</v>
      </c>
      <c r="BQ13" s="135">
        <f t="shared" ca="1" si="2"/>
        <v>3</v>
      </c>
      <c r="BR13" s="136">
        <f t="shared" ca="1" si="25"/>
        <v>3</v>
      </c>
      <c r="BS13" s="136">
        <f t="shared" ca="1" si="3"/>
        <v>0</v>
      </c>
      <c r="BT13" s="136">
        <f t="shared" ca="1" si="4"/>
        <v>0</v>
      </c>
      <c r="BU13" s="136">
        <f t="shared" ca="1" si="5"/>
        <v>0</v>
      </c>
      <c r="BV13" s="136">
        <f t="shared" ca="1" si="6"/>
        <v>0</v>
      </c>
      <c r="BW13" s="137">
        <f t="shared" ca="1" si="7"/>
        <v>0</v>
      </c>
      <c r="BX13" s="140">
        <f t="shared" ca="1" si="8"/>
        <v>3</v>
      </c>
      <c r="BY13" s="124">
        <f t="shared" ca="1" si="9"/>
        <v>3</v>
      </c>
      <c r="BZ13" s="124">
        <f t="shared" ca="1" si="10"/>
        <v>0</v>
      </c>
      <c r="CA13" s="124">
        <f t="shared" ca="1" si="11"/>
        <v>0</v>
      </c>
      <c r="CB13" s="124">
        <f t="shared" ca="1" si="12"/>
        <v>0</v>
      </c>
      <c r="CC13" s="124">
        <f t="shared" ca="1" si="13"/>
        <v>0</v>
      </c>
      <c r="CD13" s="141">
        <f t="shared" ca="1" si="14"/>
        <v>0</v>
      </c>
      <c r="CE13" s="146" t="e">
        <f t="shared" ca="1" si="15"/>
        <v>#REF!</v>
      </c>
      <c r="CF13" s="147" t="e">
        <f t="shared" ca="1" si="16"/>
        <v>#REF!</v>
      </c>
      <c r="CG13" s="145" t="e">
        <f t="shared" ca="1" si="26"/>
        <v>#REF!</v>
      </c>
      <c r="CH13" s="147" t="e">
        <f t="shared" ca="1" si="17"/>
        <v>#REF!</v>
      </c>
      <c r="CI13" s="147" t="e">
        <f t="shared" ca="1" si="18"/>
        <v>#REF!</v>
      </c>
      <c r="CJ13" s="147" t="e">
        <f t="shared" ca="1" si="19"/>
        <v>#REF!</v>
      </c>
      <c r="CK13" s="186" t="e">
        <f t="shared" ca="1" si="20"/>
        <v>#REF!</v>
      </c>
      <c r="CL13" s="187" t="e">
        <f t="shared" ca="1" si="27"/>
        <v>#REF!</v>
      </c>
      <c r="CM13" s="187" t="e">
        <f t="shared" ca="1" si="28"/>
        <v>#REF!</v>
      </c>
      <c r="CN13" s="187" t="e">
        <f t="shared" ca="1" si="29"/>
        <v>#REF!</v>
      </c>
      <c r="CO13" s="187" t="s">
        <v>573</v>
      </c>
      <c r="CP13" s="187" t="s">
        <v>573</v>
      </c>
      <c r="CQ13" s="187" t="s">
        <v>573</v>
      </c>
      <c r="CR13" s="187" t="e">
        <f t="shared" ca="1" si="33"/>
        <v>#REF!</v>
      </c>
      <c r="CS13" s="187" t="e">
        <f t="shared" ca="1" si="34"/>
        <v>#REF!</v>
      </c>
      <c r="CT13" s="187" t="e">
        <f t="shared" ca="1" si="35"/>
        <v>#REF!</v>
      </c>
      <c r="CU13" s="187" t="e">
        <f t="shared" ca="1" si="36"/>
        <v>#REF!</v>
      </c>
      <c r="CV13" s="187" t="e">
        <f t="shared" ca="1" si="37"/>
        <v>#REF!</v>
      </c>
      <c r="CW13" s="187" t="e">
        <f t="shared" ca="1" si="38"/>
        <v>#REF!</v>
      </c>
      <c r="CX13" s="187" t="e">
        <f t="shared" ca="1" si="39"/>
        <v>#REF!</v>
      </c>
      <c r="CY13" s="187"/>
      <c r="CZ13" s="187"/>
      <c r="DA13" s="187"/>
      <c r="DB13" s="187" t="e">
        <f t="shared" ca="1" si="43"/>
        <v>#REF!</v>
      </c>
      <c r="DC13" s="187" t="e">
        <f t="shared" ca="1" si="44"/>
        <v>#REF!</v>
      </c>
      <c r="DD13" s="187" t="e">
        <f t="shared" ca="1" si="45"/>
        <v>#REF!</v>
      </c>
      <c r="DE13" s="187" t="e">
        <f t="shared" ca="1" si="46"/>
        <v>#REF!</v>
      </c>
      <c r="DF13" s="187" t="e">
        <f t="shared" ca="1" si="47"/>
        <v>#REF!</v>
      </c>
      <c r="DG13" s="187" t="e">
        <f t="shared" ca="1" si="48"/>
        <v>#REF!</v>
      </c>
      <c r="DH13" s="187" t="e">
        <f t="shared" ca="1" si="49"/>
        <v>#REF!</v>
      </c>
      <c r="DI13" s="187" t="e">
        <f t="shared" ca="1" si="50"/>
        <v>#REF!</v>
      </c>
      <c r="DJ13" s="187" t="e">
        <f t="shared" ca="1" si="51"/>
        <v>#REF!</v>
      </c>
      <c r="DK13" s="187" t="e">
        <f t="shared" ca="1" si="52"/>
        <v>#REF!</v>
      </c>
      <c r="DL13" s="187" t="e">
        <f t="shared" ca="1" si="53"/>
        <v>#REF!</v>
      </c>
      <c r="DM13" s="187" t="e">
        <f t="shared" ca="1" si="54"/>
        <v>#REF!</v>
      </c>
      <c r="DN13" s="187" t="s">
        <v>574</v>
      </c>
      <c r="DO13" s="187" t="s">
        <v>574</v>
      </c>
      <c r="DP13" s="187" t="s">
        <v>574</v>
      </c>
      <c r="DQ13" s="187" t="e">
        <f t="shared" ca="1" si="58"/>
        <v>#REF!</v>
      </c>
      <c r="DR13" s="187" t="e">
        <f t="shared" ca="1" si="59"/>
        <v>#REF!</v>
      </c>
      <c r="DS13" s="187" t="e">
        <f t="shared" ca="1" si="60"/>
        <v>#REF!</v>
      </c>
      <c r="DT13" s="187" t="e">
        <f t="shared" ca="1" si="81"/>
        <v>#REF!</v>
      </c>
      <c r="DU13" s="187"/>
      <c r="DV13" s="187"/>
      <c r="DW13" s="187"/>
      <c r="DX13" s="187" t="e">
        <f t="shared" ca="1" si="64"/>
        <v>#REF!</v>
      </c>
      <c r="DY13" s="187" t="e">
        <f t="shared" ca="1" si="65"/>
        <v>#REF!</v>
      </c>
      <c r="DZ13" s="187" t="e">
        <f t="shared" ca="1" si="66"/>
        <v>#REF!</v>
      </c>
      <c r="EA13" s="187" t="e">
        <f t="shared" ca="1" si="67"/>
        <v>#REF!</v>
      </c>
      <c r="EB13" s="187" t="e">
        <f t="shared" ca="1" si="68"/>
        <v>#REF!</v>
      </c>
      <c r="EC13" s="187" t="e">
        <f t="shared" ca="1" si="69"/>
        <v>#REF!</v>
      </c>
      <c r="ED13" s="187" t="e">
        <f t="shared" ca="1" si="70"/>
        <v>#REF!</v>
      </c>
      <c r="EE13" s="187" t="e">
        <f t="shared" ca="1" si="71"/>
        <v>#REF!</v>
      </c>
      <c r="EF13" s="187" t="e">
        <f t="shared" ca="1" si="72"/>
        <v>#REF!</v>
      </c>
      <c r="EG13" s="187" t="e">
        <f t="shared" ca="1" si="73"/>
        <v>#REF!</v>
      </c>
      <c r="EH13" s="187" t="e">
        <f t="shared" ca="1" si="74"/>
        <v>#REF!</v>
      </c>
      <c r="EI13" s="187" t="e">
        <f t="shared" ca="1" si="75"/>
        <v>#REF!</v>
      </c>
      <c r="EJ13" s="187" t="e">
        <f t="shared" ca="1" si="76"/>
        <v>#REF!</v>
      </c>
      <c r="EK13" s="187" t="e">
        <f t="shared" ca="1" si="77"/>
        <v>#REF!</v>
      </c>
    </row>
    <row r="14" spans="1:142" hidden="1" x14ac:dyDescent="0.25">
      <c r="A14" s="115" t="str">
        <f>Графики!A70</f>
        <v>Б10.02.03 Инф.безопасность АС(2014)9 кл., очная</v>
      </c>
      <c r="B14" s="115" t="s">
        <v>319</v>
      </c>
      <c r="C14" s="115" t="s">
        <v>212</v>
      </c>
      <c r="D14" s="64" t="e">
        <f t="shared" ca="1" si="23"/>
        <v>#REF!</v>
      </c>
      <c r="E14" s="46">
        <v>2</v>
      </c>
      <c r="F14" s="118" t="s">
        <v>224</v>
      </c>
      <c r="G14" s="112" t="e">
        <f t="shared" ca="1" si="24"/>
        <v>#REF!</v>
      </c>
      <c r="H14" s="112" t="e">
        <f t="shared" ca="1" si="24"/>
        <v>#REF!</v>
      </c>
      <c r="I14" s="112" t="e">
        <f t="shared" ca="1" si="24"/>
        <v>#REF!</v>
      </c>
      <c r="J14" s="112" t="e">
        <f t="shared" ca="1" si="24"/>
        <v>#REF!</v>
      </c>
      <c r="K14" s="112" t="e">
        <f t="shared" ca="1" si="24"/>
        <v>#REF!</v>
      </c>
      <c r="L14" s="112" t="e">
        <f t="shared" ca="1" si="24"/>
        <v>#REF!</v>
      </c>
      <c r="M14" s="112" t="e">
        <f t="shared" ca="1" si="24"/>
        <v>#REF!</v>
      </c>
      <c r="N14" s="112" t="e">
        <f t="shared" ca="1" si="24"/>
        <v>#REF!</v>
      </c>
      <c r="O14" s="112" t="e">
        <f t="shared" ca="1" si="24"/>
        <v>#REF!</v>
      </c>
      <c r="P14" s="112" t="e">
        <f t="shared" ca="1" si="24"/>
        <v>#REF!</v>
      </c>
      <c r="Q14" s="112" t="e">
        <f t="shared" ca="1" si="24"/>
        <v>#REF!</v>
      </c>
      <c r="R14" s="112" t="e">
        <f t="shared" ca="1" si="24"/>
        <v>#REF!</v>
      </c>
      <c r="S14" s="112" t="e">
        <f t="shared" ca="1" si="24"/>
        <v>#REF!</v>
      </c>
      <c r="T14" s="112" t="e">
        <f t="shared" ca="1" si="24"/>
        <v>#REF!</v>
      </c>
      <c r="U14" s="112" t="e">
        <f t="shared" ca="1" si="24"/>
        <v>#REF!</v>
      </c>
      <c r="V14" s="112" t="e">
        <f t="shared" ca="1" si="24"/>
        <v>#REF!</v>
      </c>
      <c r="W14" s="112" t="e">
        <f t="shared" ca="1" si="78"/>
        <v>#REF!</v>
      </c>
      <c r="X14" s="112" t="e">
        <f t="shared" ca="1" si="78"/>
        <v>#REF!</v>
      </c>
      <c r="Y14" s="112" t="e">
        <f t="shared" ca="1" si="78"/>
        <v>#REF!</v>
      </c>
      <c r="Z14" s="112" t="e">
        <f t="shared" ca="1" si="78"/>
        <v>#REF!</v>
      </c>
      <c r="AA14" s="112" t="e">
        <f t="shared" ca="1" si="78"/>
        <v>#REF!</v>
      </c>
      <c r="AB14" s="112" t="e">
        <f t="shared" ca="1" si="78"/>
        <v>#REF!</v>
      </c>
      <c r="AC14" s="112" t="e">
        <f t="shared" ca="1" si="78"/>
        <v>#REF!</v>
      </c>
      <c r="AD14" s="112" t="e">
        <f t="shared" ca="1" si="78"/>
        <v>#REF!</v>
      </c>
      <c r="AE14" s="112" t="e">
        <f t="shared" ca="1" si="78"/>
        <v>#REF!</v>
      </c>
      <c r="AF14" s="112" t="e">
        <f t="shared" ca="1" si="78"/>
        <v>#REF!</v>
      </c>
      <c r="AG14" s="112" t="e">
        <f t="shared" ca="1" si="78"/>
        <v>#REF!</v>
      </c>
      <c r="AH14" s="112" t="e">
        <f t="shared" ca="1" si="78"/>
        <v>#REF!</v>
      </c>
      <c r="AI14" s="112" t="e">
        <f t="shared" ca="1" si="78"/>
        <v>#REF!</v>
      </c>
      <c r="AJ14" s="112" t="e">
        <f t="shared" ca="1" si="78"/>
        <v>#REF!</v>
      </c>
      <c r="AK14" s="112" t="e">
        <f t="shared" ca="1" si="78"/>
        <v>#REF!</v>
      </c>
      <c r="AL14" s="112" t="e">
        <f t="shared" ca="1" si="78"/>
        <v>#REF!</v>
      </c>
      <c r="AM14" s="112" t="e">
        <f t="shared" ca="1" si="79"/>
        <v>#REF!</v>
      </c>
      <c r="AN14" s="112" t="e">
        <f t="shared" ca="1" si="79"/>
        <v>#REF!</v>
      </c>
      <c r="AO14" s="112" t="e">
        <f t="shared" ca="1" si="79"/>
        <v>#REF!</v>
      </c>
      <c r="AP14" s="112" t="e">
        <f t="shared" ca="1" si="79"/>
        <v>#REF!</v>
      </c>
      <c r="AQ14" s="112" t="e">
        <f t="shared" ca="1" si="79"/>
        <v>#REF!</v>
      </c>
      <c r="AR14" s="112" t="e">
        <f t="shared" ca="1" si="79"/>
        <v>#REF!</v>
      </c>
      <c r="AS14" s="112" t="e">
        <f t="shared" ca="1" si="79"/>
        <v>#REF!</v>
      </c>
      <c r="AT14" s="112" t="e">
        <f t="shared" ca="1" si="79"/>
        <v>#REF!</v>
      </c>
      <c r="AU14" s="112" t="e">
        <f t="shared" ca="1" si="79"/>
        <v>#REF!</v>
      </c>
      <c r="AV14" s="112" t="e">
        <f t="shared" ca="1" si="79"/>
        <v>#REF!</v>
      </c>
      <c r="AW14" s="112" t="e">
        <f t="shared" ca="1" si="79"/>
        <v>#REF!</v>
      </c>
      <c r="AX14" s="112" t="e">
        <f t="shared" ca="1" si="79"/>
        <v>#REF!</v>
      </c>
      <c r="AY14" s="112" t="e">
        <f t="shared" ca="1" si="79"/>
        <v>#REF!</v>
      </c>
      <c r="AZ14" s="112" t="e">
        <f t="shared" ca="1" si="79"/>
        <v>#REF!</v>
      </c>
      <c r="BA14" s="112" t="e">
        <f t="shared" ca="1" si="79"/>
        <v>#REF!</v>
      </c>
      <c r="BB14" s="112" t="e">
        <f t="shared" ca="1" si="79"/>
        <v>#REF!</v>
      </c>
      <c r="BC14" s="112" t="e">
        <f t="shared" ca="1" si="80"/>
        <v>#REF!</v>
      </c>
      <c r="BD14" s="112" t="e">
        <f t="shared" ca="1" si="80"/>
        <v>#REF!</v>
      </c>
      <c r="BE14" s="112" t="e">
        <f t="shared" ca="1" si="80"/>
        <v>#REF!</v>
      </c>
      <c r="BF14" s="112" t="e">
        <f t="shared" ca="1" si="80"/>
        <v>#REF!</v>
      </c>
      <c r="BG14" s="112" t="e">
        <f t="shared" ca="1" si="80"/>
        <v>#REF!</v>
      </c>
      <c r="BH14" s="112" t="e">
        <f t="shared" ca="1" si="80"/>
        <v>#REF!</v>
      </c>
      <c r="BI14" s="112" t="e">
        <f t="shared" ca="1" si="80"/>
        <v>#REF!</v>
      </c>
      <c r="BJ14" s="112" t="e">
        <f t="shared" ca="1" si="80"/>
        <v>#REF!</v>
      </c>
      <c r="BK14" s="112" t="e">
        <f t="shared" ca="1" si="80"/>
        <v>#REF!</v>
      </c>
      <c r="BL14" s="112" t="e">
        <f t="shared" ca="1" si="80"/>
        <v>#REF!</v>
      </c>
      <c r="BM14" s="112" t="e">
        <f t="shared" ca="1" si="80"/>
        <v>#REF!</v>
      </c>
      <c r="BN14" s="112" t="e">
        <f t="shared" ca="1" si="80"/>
        <v>#REF!</v>
      </c>
      <c r="BO14" s="112" t="e">
        <f t="shared" ca="1" si="80"/>
        <v>#REF!</v>
      </c>
      <c r="BP14" s="126">
        <v>20</v>
      </c>
      <c r="BQ14" s="135">
        <f t="shared" ca="1" si="2"/>
        <v>3</v>
      </c>
      <c r="BR14" s="136">
        <f t="shared" ca="1" si="25"/>
        <v>3</v>
      </c>
      <c r="BS14" s="136">
        <f t="shared" ca="1" si="3"/>
        <v>0</v>
      </c>
      <c r="BT14" s="136">
        <f t="shared" ca="1" si="4"/>
        <v>0</v>
      </c>
      <c r="BU14" s="136">
        <f t="shared" ca="1" si="5"/>
        <v>0</v>
      </c>
      <c r="BV14" s="136">
        <f t="shared" ca="1" si="6"/>
        <v>0</v>
      </c>
      <c r="BW14" s="137">
        <f t="shared" ca="1" si="7"/>
        <v>0</v>
      </c>
      <c r="BX14" s="140">
        <f t="shared" ca="1" si="8"/>
        <v>3</v>
      </c>
      <c r="BY14" s="124">
        <f t="shared" ca="1" si="9"/>
        <v>3</v>
      </c>
      <c r="BZ14" s="124">
        <f t="shared" ca="1" si="10"/>
        <v>0</v>
      </c>
      <c r="CA14" s="124">
        <f t="shared" ca="1" si="11"/>
        <v>0</v>
      </c>
      <c r="CB14" s="124">
        <f t="shared" ca="1" si="12"/>
        <v>0</v>
      </c>
      <c r="CC14" s="124">
        <f t="shared" ca="1" si="13"/>
        <v>0</v>
      </c>
      <c r="CD14" s="141">
        <f t="shared" ca="1" si="14"/>
        <v>0</v>
      </c>
      <c r="CE14" s="146" t="e">
        <f t="shared" ca="1" si="15"/>
        <v>#REF!</v>
      </c>
      <c r="CF14" s="147" t="e">
        <f t="shared" ca="1" si="16"/>
        <v>#REF!</v>
      </c>
      <c r="CG14" s="145" t="e">
        <f t="shared" ca="1" si="26"/>
        <v>#REF!</v>
      </c>
      <c r="CH14" s="147" t="e">
        <f t="shared" ca="1" si="17"/>
        <v>#REF!</v>
      </c>
      <c r="CI14" s="147" t="e">
        <f t="shared" ca="1" si="18"/>
        <v>#REF!</v>
      </c>
      <c r="CJ14" s="147" t="e">
        <f t="shared" ca="1" si="19"/>
        <v>#REF!</v>
      </c>
      <c r="CK14" s="186" t="e">
        <f t="shared" ca="1" si="20"/>
        <v>#REF!</v>
      </c>
      <c r="CL14" s="187" t="e">
        <f t="shared" ca="1" si="27"/>
        <v>#REF!</v>
      </c>
      <c r="CM14" s="187" t="e">
        <f t="shared" ca="1" si="28"/>
        <v>#REF!</v>
      </c>
      <c r="CN14" s="187" t="e">
        <f t="shared" ca="1" si="29"/>
        <v>#REF!</v>
      </c>
      <c r="CO14" s="187" t="e">
        <f t="shared" ca="1" si="30"/>
        <v>#REF!</v>
      </c>
      <c r="CP14" s="187" t="e">
        <f t="shared" ref="CP14:CP44" ca="1" si="82">IF(K14=0,"",K14)</f>
        <v>#REF!</v>
      </c>
      <c r="CQ14" s="187" t="e">
        <f t="shared" ca="1" si="32"/>
        <v>#REF!</v>
      </c>
      <c r="CR14" s="187" t="e">
        <f t="shared" ca="1" si="33"/>
        <v>#REF!</v>
      </c>
      <c r="CS14" s="187" t="e">
        <f t="shared" ca="1" si="34"/>
        <v>#REF!</v>
      </c>
      <c r="CT14" s="187" t="e">
        <f t="shared" ca="1" si="35"/>
        <v>#REF!</v>
      </c>
      <c r="CU14" s="187" t="s">
        <v>573</v>
      </c>
      <c r="CV14" s="187" t="s">
        <v>573</v>
      </c>
      <c r="CW14" s="187" t="s">
        <v>573</v>
      </c>
      <c r="CX14" s="187" t="e">
        <f t="shared" ca="1" si="39"/>
        <v>#REF!</v>
      </c>
      <c r="CY14" s="187"/>
      <c r="CZ14" s="187"/>
      <c r="DA14" s="187"/>
      <c r="DB14" s="187" t="e">
        <f t="shared" ca="1" si="43"/>
        <v>#REF!</v>
      </c>
      <c r="DC14" s="187" t="e">
        <f t="shared" ca="1" si="44"/>
        <v>#REF!</v>
      </c>
      <c r="DD14" s="187" t="e">
        <f t="shared" ca="1" si="45"/>
        <v>#REF!</v>
      </c>
      <c r="DE14" s="187" t="e">
        <f t="shared" ca="1" si="46"/>
        <v>#REF!</v>
      </c>
      <c r="DF14" s="187" t="e">
        <f t="shared" ca="1" si="47"/>
        <v>#REF!</v>
      </c>
      <c r="DG14" s="187" t="e">
        <f t="shared" ca="1" si="48"/>
        <v>#REF!</v>
      </c>
      <c r="DH14" s="187" t="e">
        <f t="shared" ca="1" si="49"/>
        <v>#REF!</v>
      </c>
      <c r="DI14" s="187" t="e">
        <f t="shared" ca="1" si="50"/>
        <v>#REF!</v>
      </c>
      <c r="DJ14" s="187" t="e">
        <f t="shared" ca="1" si="51"/>
        <v>#REF!</v>
      </c>
      <c r="DK14" s="187" t="e">
        <f t="shared" ca="1" si="52"/>
        <v>#REF!</v>
      </c>
      <c r="DL14" s="187" t="e">
        <f t="shared" ca="1" si="53"/>
        <v>#REF!</v>
      </c>
      <c r="DM14" s="187" t="e">
        <f t="shared" ca="1" si="54"/>
        <v>#REF!</v>
      </c>
      <c r="DN14" s="187" t="e">
        <f t="shared" ca="1" si="55"/>
        <v>#REF!</v>
      </c>
      <c r="DO14" s="187" t="e">
        <f t="shared" ref="DO14:DO38" ca="1" si="83">IF(AJ14=0,"",AJ14)</f>
        <v>#REF!</v>
      </c>
      <c r="DP14" s="187" t="e">
        <f t="shared" ref="DP14:DP38" ca="1" si="84">IF(AK14=0,"",AK14)</f>
        <v>#REF!</v>
      </c>
      <c r="DQ14" s="187" t="s">
        <v>574</v>
      </c>
      <c r="DR14" s="187" t="s">
        <v>574</v>
      </c>
      <c r="DS14" s="187" t="s">
        <v>574</v>
      </c>
      <c r="DT14" s="187" t="e">
        <f t="shared" ca="1" si="81"/>
        <v>#REF!</v>
      </c>
      <c r="DU14" s="187"/>
      <c r="DV14" s="187"/>
      <c r="DW14" s="187"/>
      <c r="DX14" s="187" t="e">
        <f t="shared" ca="1" si="64"/>
        <v>#REF!</v>
      </c>
      <c r="DY14" s="187" t="e">
        <f t="shared" ca="1" si="65"/>
        <v>#REF!</v>
      </c>
      <c r="DZ14" s="187" t="e">
        <f t="shared" ca="1" si="66"/>
        <v>#REF!</v>
      </c>
      <c r="EA14" s="187" t="e">
        <f t="shared" ca="1" si="67"/>
        <v>#REF!</v>
      </c>
      <c r="EB14" s="187" t="e">
        <f t="shared" ca="1" si="68"/>
        <v>#REF!</v>
      </c>
      <c r="EC14" s="187" t="e">
        <f t="shared" ca="1" si="69"/>
        <v>#REF!</v>
      </c>
      <c r="ED14" s="187" t="e">
        <f t="shared" ca="1" si="70"/>
        <v>#REF!</v>
      </c>
      <c r="EE14" s="187" t="e">
        <f t="shared" ca="1" si="71"/>
        <v>#REF!</v>
      </c>
      <c r="EF14" s="187" t="e">
        <f t="shared" ca="1" si="72"/>
        <v>#REF!</v>
      </c>
      <c r="EG14" s="187" t="e">
        <f t="shared" ca="1" si="73"/>
        <v>#REF!</v>
      </c>
      <c r="EH14" s="187" t="e">
        <f t="shared" ca="1" si="74"/>
        <v>#REF!</v>
      </c>
      <c r="EI14" s="187" t="e">
        <f t="shared" ca="1" si="75"/>
        <v>#REF!</v>
      </c>
      <c r="EJ14" s="187" t="e">
        <f t="shared" ca="1" si="76"/>
        <v>#REF!</v>
      </c>
      <c r="EK14" s="187" t="e">
        <f t="shared" ca="1" si="77"/>
        <v>#REF!</v>
      </c>
    </row>
    <row r="15" spans="1:142" hidden="1" x14ac:dyDescent="0.25">
      <c r="A15" s="115" t="str">
        <f>Графики!A78</f>
        <v>Б38.02.03 Логистика(2014)9 кл., очная</v>
      </c>
      <c r="B15" s="115" t="s">
        <v>319</v>
      </c>
      <c r="C15" s="115" t="s">
        <v>212</v>
      </c>
      <c r="D15" s="64" t="e">
        <f t="shared" ca="1" si="23"/>
        <v>#REF!</v>
      </c>
      <c r="E15" s="46">
        <v>2</v>
      </c>
      <c r="F15" s="118" t="s">
        <v>279</v>
      </c>
      <c r="G15" s="112" t="e">
        <f t="shared" ca="1" si="24"/>
        <v>#REF!</v>
      </c>
      <c r="H15" s="112" t="e">
        <f t="shared" ca="1" si="24"/>
        <v>#REF!</v>
      </c>
      <c r="I15" s="112" t="e">
        <f t="shared" ca="1" si="24"/>
        <v>#REF!</v>
      </c>
      <c r="J15" s="112" t="e">
        <f t="shared" ca="1" si="24"/>
        <v>#REF!</v>
      </c>
      <c r="K15" s="112" t="e">
        <f t="shared" ca="1" si="24"/>
        <v>#REF!</v>
      </c>
      <c r="L15" s="112" t="e">
        <f t="shared" ca="1" si="24"/>
        <v>#REF!</v>
      </c>
      <c r="M15" s="112" t="e">
        <f t="shared" ca="1" si="24"/>
        <v>#REF!</v>
      </c>
      <c r="N15" s="112" t="e">
        <f t="shared" ca="1" si="24"/>
        <v>#REF!</v>
      </c>
      <c r="O15" s="112" t="e">
        <f t="shared" ca="1" si="24"/>
        <v>#REF!</v>
      </c>
      <c r="P15" s="112" t="e">
        <f t="shared" ca="1" si="24"/>
        <v>#REF!</v>
      </c>
      <c r="Q15" s="112" t="e">
        <f t="shared" ca="1" si="24"/>
        <v>#REF!</v>
      </c>
      <c r="R15" s="112" t="e">
        <f t="shared" ca="1" si="24"/>
        <v>#REF!</v>
      </c>
      <c r="S15" s="112" t="e">
        <f t="shared" ca="1" si="24"/>
        <v>#REF!</v>
      </c>
      <c r="T15" s="112" t="e">
        <f t="shared" ca="1" si="24"/>
        <v>#REF!</v>
      </c>
      <c r="U15" s="112" t="e">
        <f t="shared" ca="1" si="24"/>
        <v>#REF!</v>
      </c>
      <c r="V15" s="112" t="e">
        <f t="shared" ca="1" si="24"/>
        <v>#REF!</v>
      </c>
      <c r="W15" s="112" t="e">
        <f t="shared" ca="1" si="78"/>
        <v>#REF!</v>
      </c>
      <c r="X15" s="112" t="e">
        <f t="shared" ca="1" si="78"/>
        <v>#REF!</v>
      </c>
      <c r="Y15" s="112" t="e">
        <f t="shared" ca="1" si="78"/>
        <v>#REF!</v>
      </c>
      <c r="Z15" s="112" t="e">
        <f t="shared" ca="1" si="78"/>
        <v>#REF!</v>
      </c>
      <c r="AA15" s="112" t="e">
        <f t="shared" ca="1" si="78"/>
        <v>#REF!</v>
      </c>
      <c r="AB15" s="112" t="e">
        <f t="shared" ca="1" si="78"/>
        <v>#REF!</v>
      </c>
      <c r="AC15" s="112" t="e">
        <f t="shared" ca="1" si="78"/>
        <v>#REF!</v>
      </c>
      <c r="AD15" s="112" t="e">
        <f t="shared" ca="1" si="78"/>
        <v>#REF!</v>
      </c>
      <c r="AE15" s="112" t="e">
        <f t="shared" ca="1" si="78"/>
        <v>#REF!</v>
      </c>
      <c r="AF15" s="112" t="e">
        <f t="shared" ca="1" si="78"/>
        <v>#REF!</v>
      </c>
      <c r="AG15" s="112" t="e">
        <f t="shared" ca="1" si="78"/>
        <v>#REF!</v>
      </c>
      <c r="AH15" s="112" t="e">
        <f t="shared" ca="1" si="78"/>
        <v>#REF!</v>
      </c>
      <c r="AI15" s="112" t="e">
        <f t="shared" ca="1" si="78"/>
        <v>#REF!</v>
      </c>
      <c r="AJ15" s="112" t="e">
        <f t="shared" ca="1" si="78"/>
        <v>#REF!</v>
      </c>
      <c r="AK15" s="112" t="e">
        <f t="shared" ca="1" si="78"/>
        <v>#REF!</v>
      </c>
      <c r="AL15" s="112" t="e">
        <f t="shared" ca="1" si="78"/>
        <v>#REF!</v>
      </c>
      <c r="AM15" s="112" t="e">
        <f t="shared" ca="1" si="79"/>
        <v>#REF!</v>
      </c>
      <c r="AN15" s="112" t="e">
        <f t="shared" ca="1" si="79"/>
        <v>#REF!</v>
      </c>
      <c r="AO15" s="112" t="e">
        <f t="shared" ca="1" si="79"/>
        <v>#REF!</v>
      </c>
      <c r="AP15" s="112" t="e">
        <f t="shared" ca="1" si="79"/>
        <v>#REF!</v>
      </c>
      <c r="AQ15" s="112" t="e">
        <f t="shared" ca="1" si="79"/>
        <v>#REF!</v>
      </c>
      <c r="AR15" s="112" t="e">
        <f t="shared" ca="1" si="79"/>
        <v>#REF!</v>
      </c>
      <c r="AS15" s="112" t="e">
        <f t="shared" ca="1" si="79"/>
        <v>#REF!</v>
      </c>
      <c r="AT15" s="112" t="e">
        <f t="shared" ca="1" si="79"/>
        <v>#REF!</v>
      </c>
      <c r="AU15" s="112" t="e">
        <f t="shared" ca="1" si="79"/>
        <v>#REF!</v>
      </c>
      <c r="AV15" s="112" t="e">
        <f t="shared" ca="1" si="79"/>
        <v>#REF!</v>
      </c>
      <c r="AW15" s="112" t="e">
        <f t="shared" ca="1" si="79"/>
        <v>#REF!</v>
      </c>
      <c r="AX15" s="112" t="e">
        <f t="shared" ca="1" si="79"/>
        <v>#REF!</v>
      </c>
      <c r="AY15" s="112" t="e">
        <f t="shared" ca="1" si="79"/>
        <v>#REF!</v>
      </c>
      <c r="AZ15" s="112" t="e">
        <f t="shared" ca="1" si="79"/>
        <v>#REF!</v>
      </c>
      <c r="BA15" s="112" t="e">
        <f t="shared" ca="1" si="79"/>
        <v>#REF!</v>
      </c>
      <c r="BB15" s="112" t="e">
        <f t="shared" ca="1" si="79"/>
        <v>#REF!</v>
      </c>
      <c r="BC15" s="112" t="e">
        <f t="shared" ca="1" si="80"/>
        <v>#REF!</v>
      </c>
      <c r="BD15" s="112" t="e">
        <f t="shared" ca="1" si="80"/>
        <v>#REF!</v>
      </c>
      <c r="BE15" s="112" t="e">
        <f t="shared" ca="1" si="80"/>
        <v>#REF!</v>
      </c>
      <c r="BF15" s="112" t="e">
        <f t="shared" ca="1" si="80"/>
        <v>#REF!</v>
      </c>
      <c r="BG15" s="112" t="e">
        <f t="shared" ca="1" si="80"/>
        <v>#REF!</v>
      </c>
      <c r="BH15" s="112" t="e">
        <f t="shared" ca="1" si="80"/>
        <v>#REF!</v>
      </c>
      <c r="BI15" s="112" t="e">
        <f t="shared" ca="1" si="80"/>
        <v>#REF!</v>
      </c>
      <c r="BJ15" s="112" t="e">
        <f t="shared" ca="1" si="80"/>
        <v>#REF!</v>
      </c>
      <c r="BK15" s="112" t="e">
        <f t="shared" ca="1" si="80"/>
        <v>#REF!</v>
      </c>
      <c r="BL15" s="112" t="e">
        <f t="shared" ca="1" si="80"/>
        <v>#REF!</v>
      </c>
      <c r="BM15" s="112" t="e">
        <f t="shared" ca="1" si="80"/>
        <v>#REF!</v>
      </c>
      <c r="BN15" s="112" t="e">
        <f t="shared" ca="1" si="80"/>
        <v>#REF!</v>
      </c>
      <c r="BO15" s="112" t="e">
        <f t="shared" ca="1" si="80"/>
        <v>#REF!</v>
      </c>
      <c r="BP15" s="126">
        <v>20</v>
      </c>
      <c r="BQ15" s="135">
        <f t="shared" ca="1" si="2"/>
        <v>0</v>
      </c>
      <c r="BR15" s="136">
        <f t="shared" ca="1" si="25"/>
        <v>0</v>
      </c>
      <c r="BS15" s="136">
        <f t="shared" ca="1" si="3"/>
        <v>0</v>
      </c>
      <c r="BT15" s="136">
        <f t="shared" ca="1" si="4"/>
        <v>0</v>
      </c>
      <c r="BU15" s="136">
        <f t="shared" ca="1" si="5"/>
        <v>0</v>
      </c>
      <c r="BV15" s="136">
        <f t="shared" ca="1" si="6"/>
        <v>0</v>
      </c>
      <c r="BW15" s="137">
        <f t="shared" ca="1" si="7"/>
        <v>0</v>
      </c>
      <c r="BX15" s="140">
        <f t="shared" ca="1" si="8"/>
        <v>0</v>
      </c>
      <c r="BY15" s="124">
        <f t="shared" ca="1" si="9"/>
        <v>0</v>
      </c>
      <c r="BZ15" s="124">
        <f t="shared" ca="1" si="10"/>
        <v>0</v>
      </c>
      <c r="CA15" s="124">
        <f t="shared" ca="1" si="11"/>
        <v>0</v>
      </c>
      <c r="CB15" s="124">
        <f t="shared" ca="1" si="12"/>
        <v>0</v>
      </c>
      <c r="CC15" s="124">
        <f t="shared" ca="1" si="13"/>
        <v>0</v>
      </c>
      <c r="CD15" s="141">
        <f t="shared" ca="1" si="14"/>
        <v>0</v>
      </c>
      <c r="CE15" s="146" t="e">
        <f t="shared" ca="1" si="15"/>
        <v>#REF!</v>
      </c>
      <c r="CF15" s="147" t="e">
        <f t="shared" ca="1" si="16"/>
        <v>#REF!</v>
      </c>
      <c r="CG15" s="145" t="e">
        <f t="shared" ca="1" si="26"/>
        <v>#REF!</v>
      </c>
      <c r="CH15" s="147" t="e">
        <f t="shared" ca="1" si="17"/>
        <v>#REF!</v>
      </c>
      <c r="CI15" s="147" t="e">
        <f t="shared" ca="1" si="18"/>
        <v>#REF!</v>
      </c>
      <c r="CJ15" s="147" t="e">
        <f t="shared" ca="1" si="19"/>
        <v>#REF!</v>
      </c>
      <c r="CK15" s="186" t="e">
        <f t="shared" ca="1" si="20"/>
        <v>#REF!</v>
      </c>
      <c r="CL15" s="187" t="e">
        <f t="shared" ca="1" si="27"/>
        <v>#REF!</v>
      </c>
      <c r="CM15" s="187" t="e">
        <f t="shared" ca="1" si="28"/>
        <v>#REF!</v>
      </c>
      <c r="CN15" s="187" t="e">
        <f t="shared" ca="1" si="29"/>
        <v>#REF!</v>
      </c>
      <c r="CO15" s="187" t="e">
        <f t="shared" ca="1" si="30"/>
        <v>#REF!</v>
      </c>
      <c r="CP15" s="187" t="e">
        <f t="shared" ca="1" si="82"/>
        <v>#REF!</v>
      </c>
      <c r="CQ15" s="187" t="e">
        <f t="shared" ca="1" si="32"/>
        <v>#REF!</v>
      </c>
      <c r="CR15" s="187" t="e">
        <f t="shared" ca="1" si="33"/>
        <v>#REF!</v>
      </c>
      <c r="CS15" s="187" t="e">
        <f t="shared" ca="1" si="34"/>
        <v>#REF!</v>
      </c>
      <c r="CT15" s="187" t="e">
        <f t="shared" ca="1" si="35"/>
        <v>#REF!</v>
      </c>
      <c r="CU15" s="187" t="e">
        <f t="shared" ca="1" si="36"/>
        <v>#REF!</v>
      </c>
      <c r="CV15" s="187" t="e">
        <f t="shared" ca="1" si="37"/>
        <v>#REF!</v>
      </c>
      <c r="CW15" s="187" t="e">
        <f t="shared" ca="1" si="38"/>
        <v>#REF!</v>
      </c>
      <c r="CX15" s="187" t="e">
        <f t="shared" ca="1" si="39"/>
        <v>#REF!</v>
      </c>
      <c r="CY15" s="187" t="e">
        <f t="shared" ca="1" si="40"/>
        <v>#REF!</v>
      </c>
      <c r="CZ15" s="187" t="e">
        <f t="shared" ca="1" si="41"/>
        <v>#REF!</v>
      </c>
      <c r="DA15" s="187" t="e">
        <f t="shared" ca="1" si="42"/>
        <v>#REF!</v>
      </c>
      <c r="DB15" s="187" t="e">
        <f t="shared" ca="1" si="43"/>
        <v>#REF!</v>
      </c>
      <c r="DC15" s="187" t="e">
        <f t="shared" ca="1" si="44"/>
        <v>#REF!</v>
      </c>
      <c r="DD15" s="187" t="e">
        <f t="shared" ca="1" si="45"/>
        <v>#REF!</v>
      </c>
      <c r="DE15" s="187" t="e">
        <f t="shared" ca="1" si="46"/>
        <v>#REF!</v>
      </c>
      <c r="DF15" s="187" t="e">
        <f t="shared" ca="1" si="47"/>
        <v>#REF!</v>
      </c>
      <c r="DG15" s="187" t="e">
        <f t="shared" ca="1" si="48"/>
        <v>#REF!</v>
      </c>
      <c r="DH15" s="187" t="e">
        <f t="shared" ca="1" si="49"/>
        <v>#REF!</v>
      </c>
      <c r="DI15" s="187" t="e">
        <f t="shared" ca="1" si="50"/>
        <v>#REF!</v>
      </c>
      <c r="DJ15" s="187" t="e">
        <f t="shared" ca="1" si="51"/>
        <v>#REF!</v>
      </c>
      <c r="DK15" s="187" t="e">
        <f t="shared" ca="1" si="52"/>
        <v>#REF!</v>
      </c>
      <c r="DL15" s="187" t="e">
        <f t="shared" ca="1" si="53"/>
        <v>#REF!</v>
      </c>
      <c r="DM15" s="187" t="e">
        <f t="shared" ca="1" si="54"/>
        <v>#REF!</v>
      </c>
      <c r="DN15" s="187" t="e">
        <f t="shared" ca="1" si="55"/>
        <v>#REF!</v>
      </c>
      <c r="DO15" s="187" t="e">
        <f t="shared" ca="1" si="83"/>
        <v>#REF!</v>
      </c>
      <c r="DP15" s="187" t="e">
        <f t="shared" ca="1" si="84"/>
        <v>#REF!</v>
      </c>
      <c r="DQ15" s="187" t="e">
        <f t="shared" ca="1" si="58"/>
        <v>#REF!</v>
      </c>
      <c r="DR15" s="187" t="e">
        <f t="shared" ca="1" si="59"/>
        <v>#REF!</v>
      </c>
      <c r="DS15" s="187" t="e">
        <f t="shared" ca="1" si="60"/>
        <v>#REF!</v>
      </c>
      <c r="DT15" s="187" t="e">
        <f t="shared" ca="1" si="81"/>
        <v>#REF!</v>
      </c>
      <c r="DU15" s="187" t="e">
        <f ca="1">IF(AP15=0,"",AP15)</f>
        <v>#REF!</v>
      </c>
      <c r="DV15" s="187" t="e">
        <f t="shared" ca="1" si="62"/>
        <v>#REF!</v>
      </c>
      <c r="DW15" s="187" t="e">
        <f ca="1">IF(AR15=0,"",AR15)</f>
        <v>#REF!</v>
      </c>
      <c r="DX15" s="187" t="e">
        <f t="shared" ca="1" si="64"/>
        <v>#REF!</v>
      </c>
      <c r="DY15" s="187" t="e">
        <f t="shared" ca="1" si="65"/>
        <v>#REF!</v>
      </c>
      <c r="DZ15" s="187" t="e">
        <f t="shared" ca="1" si="66"/>
        <v>#REF!</v>
      </c>
      <c r="EA15" s="187" t="e">
        <f t="shared" ca="1" si="67"/>
        <v>#REF!</v>
      </c>
      <c r="EB15" s="187" t="e">
        <f t="shared" ca="1" si="68"/>
        <v>#REF!</v>
      </c>
      <c r="EC15" s="187" t="e">
        <f t="shared" ca="1" si="69"/>
        <v>#REF!</v>
      </c>
      <c r="ED15" s="187" t="e">
        <f t="shared" ca="1" si="70"/>
        <v>#REF!</v>
      </c>
      <c r="EE15" s="187" t="e">
        <f t="shared" ca="1" si="71"/>
        <v>#REF!</v>
      </c>
      <c r="EF15" s="187" t="e">
        <f t="shared" ca="1" si="72"/>
        <v>#REF!</v>
      </c>
      <c r="EG15" s="187" t="e">
        <f t="shared" ca="1" si="73"/>
        <v>#REF!</v>
      </c>
      <c r="EH15" s="187" t="e">
        <f t="shared" ca="1" si="74"/>
        <v>#REF!</v>
      </c>
      <c r="EI15" s="187" t="e">
        <f t="shared" ca="1" si="75"/>
        <v>#REF!</v>
      </c>
      <c r="EJ15" s="187" t="e">
        <f t="shared" ca="1" si="76"/>
        <v>#REF!</v>
      </c>
      <c r="EK15" s="187" t="e">
        <f t="shared" ca="1" si="77"/>
        <v>#REF!</v>
      </c>
    </row>
    <row r="16" spans="1:142" hidden="1" x14ac:dyDescent="0.25">
      <c r="A16" s="115" t="str">
        <f>Графики!A66</f>
        <v>У09.02.03 Прогр-е в КС(2014)9 кл., очная</v>
      </c>
      <c r="B16" s="115" t="s">
        <v>319</v>
      </c>
      <c r="C16" s="115" t="s">
        <v>517</v>
      </c>
      <c r="D16" s="64" t="e">
        <f t="shared" ca="1" si="23"/>
        <v>#REF!</v>
      </c>
      <c r="E16" s="46">
        <v>2</v>
      </c>
      <c r="F16" s="118" t="s">
        <v>220</v>
      </c>
      <c r="G16" s="112" t="e">
        <f t="shared" ca="1" si="24"/>
        <v>#REF!</v>
      </c>
      <c r="H16" s="112" t="e">
        <f t="shared" ca="1" si="24"/>
        <v>#REF!</v>
      </c>
      <c r="I16" s="112" t="e">
        <f t="shared" ca="1" si="24"/>
        <v>#REF!</v>
      </c>
      <c r="J16" s="112" t="e">
        <f t="shared" ca="1" si="24"/>
        <v>#REF!</v>
      </c>
      <c r="K16" s="112" t="e">
        <f t="shared" ca="1" si="24"/>
        <v>#REF!</v>
      </c>
      <c r="L16" s="112" t="e">
        <f t="shared" ca="1" si="24"/>
        <v>#REF!</v>
      </c>
      <c r="M16" s="112" t="e">
        <f t="shared" ca="1" si="24"/>
        <v>#REF!</v>
      </c>
      <c r="N16" s="112" t="e">
        <f t="shared" ca="1" si="24"/>
        <v>#REF!</v>
      </c>
      <c r="O16" s="112" t="e">
        <f t="shared" ca="1" si="24"/>
        <v>#REF!</v>
      </c>
      <c r="P16" s="112" t="e">
        <f t="shared" ca="1" si="24"/>
        <v>#REF!</v>
      </c>
      <c r="Q16" s="112" t="e">
        <f t="shared" ca="1" si="24"/>
        <v>#REF!</v>
      </c>
      <c r="R16" s="112" t="e">
        <f t="shared" ca="1" si="24"/>
        <v>#REF!</v>
      </c>
      <c r="S16" s="112" t="e">
        <f t="shared" ca="1" si="24"/>
        <v>#REF!</v>
      </c>
      <c r="T16" s="112" t="e">
        <f t="shared" ca="1" si="24"/>
        <v>#REF!</v>
      </c>
      <c r="U16" s="112" t="e">
        <f t="shared" ca="1" si="24"/>
        <v>#REF!</v>
      </c>
      <c r="V16" s="112" t="e">
        <f t="shared" ca="1" si="24"/>
        <v>#REF!</v>
      </c>
      <c r="W16" s="112" t="e">
        <f t="shared" ca="1" si="78"/>
        <v>#REF!</v>
      </c>
      <c r="X16" s="112" t="e">
        <f t="shared" ca="1" si="78"/>
        <v>#REF!</v>
      </c>
      <c r="Y16" s="112" t="e">
        <f t="shared" ca="1" si="78"/>
        <v>#REF!</v>
      </c>
      <c r="Z16" s="112" t="e">
        <f t="shared" ca="1" si="78"/>
        <v>#REF!</v>
      </c>
      <c r="AA16" s="112" t="e">
        <f t="shared" ca="1" si="78"/>
        <v>#REF!</v>
      </c>
      <c r="AB16" s="112" t="e">
        <f t="shared" ca="1" si="78"/>
        <v>#REF!</v>
      </c>
      <c r="AC16" s="112" t="e">
        <f t="shared" ca="1" si="78"/>
        <v>#REF!</v>
      </c>
      <c r="AD16" s="112" t="e">
        <f t="shared" ca="1" si="78"/>
        <v>#REF!</v>
      </c>
      <c r="AE16" s="112" t="e">
        <f t="shared" ca="1" si="78"/>
        <v>#REF!</v>
      </c>
      <c r="AF16" s="112" t="e">
        <f t="shared" ca="1" si="78"/>
        <v>#REF!</v>
      </c>
      <c r="AG16" s="112" t="e">
        <f t="shared" ca="1" si="78"/>
        <v>#REF!</v>
      </c>
      <c r="AH16" s="112" t="e">
        <f t="shared" ca="1" si="78"/>
        <v>#REF!</v>
      </c>
      <c r="AI16" s="112" t="e">
        <f t="shared" ca="1" si="78"/>
        <v>#REF!</v>
      </c>
      <c r="AJ16" s="112" t="e">
        <f t="shared" ca="1" si="78"/>
        <v>#REF!</v>
      </c>
      <c r="AK16" s="112" t="e">
        <f t="shared" ca="1" si="78"/>
        <v>#REF!</v>
      </c>
      <c r="AL16" s="112" t="e">
        <f t="shared" ca="1" si="78"/>
        <v>#REF!</v>
      </c>
      <c r="AM16" s="112" t="e">
        <f t="shared" ca="1" si="79"/>
        <v>#REF!</v>
      </c>
      <c r="AN16" s="112" t="e">
        <f t="shared" ca="1" si="79"/>
        <v>#REF!</v>
      </c>
      <c r="AO16" s="112" t="e">
        <f t="shared" ca="1" si="79"/>
        <v>#REF!</v>
      </c>
      <c r="AP16" s="112" t="e">
        <f t="shared" ca="1" si="79"/>
        <v>#REF!</v>
      </c>
      <c r="AQ16" s="112" t="e">
        <f t="shared" ca="1" si="79"/>
        <v>#REF!</v>
      </c>
      <c r="AR16" s="112" t="e">
        <f t="shared" ca="1" si="79"/>
        <v>#REF!</v>
      </c>
      <c r="AS16" s="112" t="e">
        <f t="shared" ca="1" si="79"/>
        <v>#REF!</v>
      </c>
      <c r="AT16" s="112" t="e">
        <f t="shared" ca="1" si="79"/>
        <v>#REF!</v>
      </c>
      <c r="AU16" s="112" t="e">
        <f t="shared" ca="1" si="79"/>
        <v>#REF!</v>
      </c>
      <c r="AV16" s="112" t="e">
        <f t="shared" ca="1" si="79"/>
        <v>#REF!</v>
      </c>
      <c r="AW16" s="112" t="e">
        <f t="shared" ca="1" si="79"/>
        <v>#REF!</v>
      </c>
      <c r="AX16" s="112" t="e">
        <f t="shared" ca="1" si="79"/>
        <v>#REF!</v>
      </c>
      <c r="AY16" s="112" t="e">
        <f t="shared" ca="1" si="79"/>
        <v>#REF!</v>
      </c>
      <c r="AZ16" s="112" t="e">
        <f t="shared" ca="1" si="79"/>
        <v>#REF!</v>
      </c>
      <c r="BA16" s="112" t="e">
        <f t="shared" ca="1" si="79"/>
        <v>#REF!</v>
      </c>
      <c r="BB16" s="112" t="e">
        <f t="shared" ca="1" si="79"/>
        <v>#REF!</v>
      </c>
      <c r="BC16" s="112" t="e">
        <f t="shared" ca="1" si="80"/>
        <v>#REF!</v>
      </c>
      <c r="BD16" s="112" t="e">
        <f t="shared" ca="1" si="80"/>
        <v>#REF!</v>
      </c>
      <c r="BE16" s="112" t="e">
        <f t="shared" ca="1" si="80"/>
        <v>#REF!</v>
      </c>
      <c r="BF16" s="112" t="e">
        <f t="shared" ca="1" si="80"/>
        <v>#REF!</v>
      </c>
      <c r="BG16" s="112" t="e">
        <f t="shared" ca="1" si="80"/>
        <v>#REF!</v>
      </c>
      <c r="BH16" s="112" t="e">
        <f t="shared" ca="1" si="80"/>
        <v>#REF!</v>
      </c>
      <c r="BI16" s="112" t="e">
        <f t="shared" ca="1" si="80"/>
        <v>#REF!</v>
      </c>
      <c r="BJ16" s="112" t="e">
        <f t="shared" ca="1" si="80"/>
        <v>#REF!</v>
      </c>
      <c r="BK16" s="112" t="e">
        <f t="shared" ca="1" si="80"/>
        <v>#REF!</v>
      </c>
      <c r="BL16" s="112" t="e">
        <f t="shared" ca="1" si="80"/>
        <v>#REF!</v>
      </c>
      <c r="BM16" s="112" t="e">
        <f t="shared" ca="1" si="80"/>
        <v>#REF!</v>
      </c>
      <c r="BN16" s="112" t="e">
        <f t="shared" ca="1" si="80"/>
        <v>#REF!</v>
      </c>
      <c r="BO16" s="112" t="e">
        <f t="shared" ca="1" si="80"/>
        <v>#REF!</v>
      </c>
      <c r="BP16" s="126">
        <v>20</v>
      </c>
      <c r="BQ16" s="135">
        <f t="shared" ca="1" si="2"/>
        <v>3</v>
      </c>
      <c r="BR16" s="136">
        <f t="shared" ca="1" si="25"/>
        <v>3</v>
      </c>
      <c r="BS16" s="136">
        <f t="shared" ca="1" si="3"/>
        <v>0</v>
      </c>
      <c r="BT16" s="136">
        <f t="shared" ca="1" si="4"/>
        <v>0</v>
      </c>
      <c r="BU16" s="136">
        <f t="shared" ca="1" si="5"/>
        <v>0</v>
      </c>
      <c r="BV16" s="136">
        <f t="shared" ca="1" si="6"/>
        <v>0</v>
      </c>
      <c r="BW16" s="137">
        <f t="shared" ca="1" si="7"/>
        <v>0</v>
      </c>
      <c r="BX16" s="140">
        <f t="shared" ca="1" si="8"/>
        <v>3</v>
      </c>
      <c r="BY16" s="124">
        <f t="shared" ca="1" si="9"/>
        <v>3</v>
      </c>
      <c r="BZ16" s="124">
        <f t="shared" ca="1" si="10"/>
        <v>0</v>
      </c>
      <c r="CA16" s="124">
        <f t="shared" ca="1" si="11"/>
        <v>0</v>
      </c>
      <c r="CB16" s="124">
        <f t="shared" ca="1" si="12"/>
        <v>0</v>
      </c>
      <c r="CC16" s="124">
        <f t="shared" ca="1" si="13"/>
        <v>0</v>
      </c>
      <c r="CD16" s="141">
        <f t="shared" ca="1" si="14"/>
        <v>0</v>
      </c>
      <c r="CE16" s="146" t="e">
        <f t="shared" ca="1" si="15"/>
        <v>#REF!</v>
      </c>
      <c r="CF16" s="147" t="e">
        <f t="shared" ca="1" si="16"/>
        <v>#REF!</v>
      </c>
      <c r="CG16" s="145" t="e">
        <f t="shared" ca="1" si="26"/>
        <v>#REF!</v>
      </c>
      <c r="CH16" s="147" t="e">
        <f t="shared" ca="1" si="17"/>
        <v>#REF!</v>
      </c>
      <c r="CI16" s="147" t="e">
        <f t="shared" ca="1" si="18"/>
        <v>#REF!</v>
      </c>
      <c r="CJ16" s="147" t="e">
        <f t="shared" ca="1" si="19"/>
        <v>#REF!</v>
      </c>
      <c r="CK16" s="186" t="e">
        <f t="shared" ca="1" si="20"/>
        <v>#REF!</v>
      </c>
      <c r="CL16" s="187" t="e">
        <f t="shared" ca="1" si="27"/>
        <v>#REF!</v>
      </c>
      <c r="CM16" s="187" t="e">
        <f t="shared" ca="1" si="28"/>
        <v>#REF!</v>
      </c>
      <c r="CN16" s="187" t="e">
        <f t="shared" ca="1" si="29"/>
        <v>#REF!</v>
      </c>
      <c r="CO16" s="187" t="e">
        <f t="shared" ca="1" si="30"/>
        <v>#REF!</v>
      </c>
      <c r="CP16" s="187" t="e">
        <f t="shared" ca="1" si="82"/>
        <v>#REF!</v>
      </c>
      <c r="CQ16" s="187" t="e">
        <f t="shared" ca="1" si="32"/>
        <v>#REF!</v>
      </c>
      <c r="CR16" s="187" t="s">
        <v>570</v>
      </c>
      <c r="CS16" s="187" t="s">
        <v>570</v>
      </c>
      <c r="CT16" s="187" t="s">
        <v>570</v>
      </c>
      <c r="CU16" s="187" t="e">
        <f t="shared" ca="1" si="36"/>
        <v>#REF!</v>
      </c>
      <c r="CV16" s="187" t="e">
        <f t="shared" ca="1" si="37"/>
        <v>#REF!</v>
      </c>
      <c r="CW16" s="187" t="e">
        <f t="shared" ca="1" si="38"/>
        <v>#REF!</v>
      </c>
      <c r="CX16" s="187" t="e">
        <f t="shared" ca="1" si="39"/>
        <v>#REF!</v>
      </c>
      <c r="CY16" s="187"/>
      <c r="CZ16" s="187"/>
      <c r="DA16" s="187"/>
      <c r="DB16" s="187" t="e">
        <f t="shared" ca="1" si="43"/>
        <v>#REF!</v>
      </c>
      <c r="DC16" s="187" t="e">
        <f t="shared" ca="1" si="44"/>
        <v>#REF!</v>
      </c>
      <c r="DD16" s="187" t="e">
        <f t="shared" ca="1" si="45"/>
        <v>#REF!</v>
      </c>
      <c r="DE16" s="187" t="e">
        <f t="shared" ca="1" si="46"/>
        <v>#REF!</v>
      </c>
      <c r="DF16" s="187" t="e">
        <f t="shared" ca="1" si="47"/>
        <v>#REF!</v>
      </c>
      <c r="DG16" s="187" t="e">
        <f t="shared" ca="1" si="48"/>
        <v>#REF!</v>
      </c>
      <c r="DH16" s="187" t="s">
        <v>571</v>
      </c>
      <c r="DI16" s="187" t="s">
        <v>571</v>
      </c>
      <c r="DJ16" s="187" t="s">
        <v>571</v>
      </c>
      <c r="DK16" s="187" t="e">
        <f t="shared" ca="1" si="52"/>
        <v>#REF!</v>
      </c>
      <c r="DL16" s="187" t="e">
        <f t="shared" ca="1" si="53"/>
        <v>#REF!</v>
      </c>
      <c r="DM16" s="187" t="e">
        <f t="shared" ca="1" si="54"/>
        <v>#REF!</v>
      </c>
      <c r="DN16" s="187" t="e">
        <f t="shared" ca="1" si="55"/>
        <v>#REF!</v>
      </c>
      <c r="DO16" s="187" t="e">
        <f t="shared" ca="1" si="83"/>
        <v>#REF!</v>
      </c>
      <c r="DP16" s="187" t="e">
        <f t="shared" ca="1" si="84"/>
        <v>#REF!</v>
      </c>
      <c r="DQ16" s="187" t="e">
        <f t="shared" ca="1" si="58"/>
        <v>#REF!</v>
      </c>
      <c r="DR16" s="187" t="e">
        <f t="shared" ca="1" si="59"/>
        <v>#REF!</v>
      </c>
      <c r="DS16" s="187" t="e">
        <f t="shared" ca="1" si="60"/>
        <v>#REF!</v>
      </c>
      <c r="DT16" s="187" t="e">
        <f t="shared" ca="1" si="81"/>
        <v>#REF!</v>
      </c>
      <c r="DU16" s="187"/>
      <c r="DV16" s="187"/>
      <c r="DW16" s="187"/>
      <c r="DX16" s="187" t="e">
        <f t="shared" ca="1" si="64"/>
        <v>#REF!</v>
      </c>
      <c r="DY16" s="187" t="e">
        <f t="shared" ca="1" si="65"/>
        <v>#REF!</v>
      </c>
      <c r="DZ16" s="187" t="e">
        <f t="shared" ca="1" si="66"/>
        <v>#REF!</v>
      </c>
      <c r="EA16" s="187" t="e">
        <f t="shared" ca="1" si="67"/>
        <v>#REF!</v>
      </c>
      <c r="EB16" s="187" t="e">
        <f t="shared" ca="1" si="68"/>
        <v>#REF!</v>
      </c>
      <c r="EC16" s="187" t="e">
        <f t="shared" ca="1" si="69"/>
        <v>#REF!</v>
      </c>
      <c r="ED16" s="187" t="e">
        <f t="shared" ca="1" si="70"/>
        <v>#REF!</v>
      </c>
      <c r="EE16" s="187" t="e">
        <f t="shared" ca="1" si="71"/>
        <v>#REF!</v>
      </c>
      <c r="EF16" s="187" t="e">
        <f t="shared" ca="1" si="72"/>
        <v>#REF!</v>
      </c>
      <c r="EG16" s="187" t="e">
        <f t="shared" ca="1" si="73"/>
        <v>#REF!</v>
      </c>
      <c r="EH16" s="187" t="e">
        <f t="shared" ca="1" si="74"/>
        <v>#REF!</v>
      </c>
      <c r="EI16" s="187" t="e">
        <f t="shared" ca="1" si="75"/>
        <v>#REF!</v>
      </c>
      <c r="EJ16" s="187" t="e">
        <f t="shared" ca="1" si="76"/>
        <v>#REF!</v>
      </c>
      <c r="EK16" s="187" t="e">
        <f t="shared" ca="1" si="77"/>
        <v>#REF!</v>
      </c>
    </row>
    <row r="17" spans="1:141" hidden="1" x14ac:dyDescent="0.25">
      <c r="A17" s="115" t="str">
        <f>Графики!A77</f>
        <v>У38.02.01 Экономика и бухучет(2014)9 кл., очная</v>
      </c>
      <c r="B17" s="115" t="s">
        <v>319</v>
      </c>
      <c r="C17" s="115" t="s">
        <v>517</v>
      </c>
      <c r="D17" s="64" t="e">
        <f t="shared" ca="1" si="23"/>
        <v>#REF!</v>
      </c>
      <c r="E17" s="46">
        <v>2</v>
      </c>
      <c r="F17" s="118" t="s">
        <v>273</v>
      </c>
      <c r="G17" s="112" t="e">
        <f t="shared" ca="1" si="24"/>
        <v>#REF!</v>
      </c>
      <c r="H17" s="112" t="e">
        <f t="shared" ca="1" si="24"/>
        <v>#REF!</v>
      </c>
      <c r="I17" s="112" t="e">
        <f t="shared" ca="1" si="24"/>
        <v>#REF!</v>
      </c>
      <c r="J17" s="112" t="e">
        <f t="shared" ca="1" si="24"/>
        <v>#REF!</v>
      </c>
      <c r="K17" s="112" t="e">
        <f t="shared" ca="1" si="24"/>
        <v>#REF!</v>
      </c>
      <c r="L17" s="112" t="e">
        <f t="shared" ca="1" si="24"/>
        <v>#REF!</v>
      </c>
      <c r="M17" s="112" t="e">
        <f t="shared" ca="1" si="24"/>
        <v>#REF!</v>
      </c>
      <c r="N17" s="112" t="e">
        <f t="shared" ca="1" si="24"/>
        <v>#REF!</v>
      </c>
      <c r="O17" s="112" t="e">
        <f t="shared" ca="1" si="24"/>
        <v>#REF!</v>
      </c>
      <c r="P17" s="112" t="e">
        <f t="shared" ca="1" si="24"/>
        <v>#REF!</v>
      </c>
      <c r="Q17" s="112" t="e">
        <f t="shared" ca="1" si="24"/>
        <v>#REF!</v>
      </c>
      <c r="R17" s="112" t="e">
        <f t="shared" ca="1" si="24"/>
        <v>#REF!</v>
      </c>
      <c r="S17" s="112" t="e">
        <f t="shared" ca="1" si="24"/>
        <v>#REF!</v>
      </c>
      <c r="T17" s="112" t="e">
        <f t="shared" ca="1" si="24"/>
        <v>#REF!</v>
      </c>
      <c r="U17" s="112" t="e">
        <f t="shared" ca="1" si="24"/>
        <v>#REF!</v>
      </c>
      <c r="V17" s="112" t="e">
        <f t="shared" ca="1" si="24"/>
        <v>#REF!</v>
      </c>
      <c r="W17" s="112" t="e">
        <f t="shared" ca="1" si="78"/>
        <v>#REF!</v>
      </c>
      <c r="X17" s="112" t="e">
        <f t="shared" ca="1" si="78"/>
        <v>#REF!</v>
      </c>
      <c r="Y17" s="112" t="e">
        <f t="shared" ca="1" si="78"/>
        <v>#REF!</v>
      </c>
      <c r="Z17" s="112" t="e">
        <f t="shared" ca="1" si="78"/>
        <v>#REF!</v>
      </c>
      <c r="AA17" s="112" t="e">
        <f t="shared" ca="1" si="78"/>
        <v>#REF!</v>
      </c>
      <c r="AB17" s="112" t="e">
        <f t="shared" ca="1" si="78"/>
        <v>#REF!</v>
      </c>
      <c r="AC17" s="112" t="e">
        <f t="shared" ca="1" si="78"/>
        <v>#REF!</v>
      </c>
      <c r="AD17" s="112" t="e">
        <f t="shared" ca="1" si="78"/>
        <v>#REF!</v>
      </c>
      <c r="AE17" s="112" t="e">
        <f t="shared" ca="1" si="78"/>
        <v>#REF!</v>
      </c>
      <c r="AF17" s="112" t="e">
        <f t="shared" ca="1" si="78"/>
        <v>#REF!</v>
      </c>
      <c r="AG17" s="112" t="e">
        <f t="shared" ca="1" si="78"/>
        <v>#REF!</v>
      </c>
      <c r="AH17" s="112" t="e">
        <f t="shared" ca="1" si="78"/>
        <v>#REF!</v>
      </c>
      <c r="AI17" s="112" t="e">
        <f t="shared" ca="1" si="78"/>
        <v>#REF!</v>
      </c>
      <c r="AJ17" s="112" t="e">
        <f t="shared" ca="1" si="78"/>
        <v>#REF!</v>
      </c>
      <c r="AK17" s="112" t="e">
        <f t="shared" ca="1" si="78"/>
        <v>#REF!</v>
      </c>
      <c r="AL17" s="112" t="e">
        <f t="shared" ca="1" si="78"/>
        <v>#REF!</v>
      </c>
      <c r="AM17" s="112" t="e">
        <f t="shared" ca="1" si="79"/>
        <v>#REF!</v>
      </c>
      <c r="AN17" s="112" t="e">
        <f t="shared" ca="1" si="79"/>
        <v>#REF!</v>
      </c>
      <c r="AO17" s="112" t="e">
        <f t="shared" ca="1" si="79"/>
        <v>#REF!</v>
      </c>
      <c r="AP17" s="112" t="e">
        <f t="shared" ca="1" si="79"/>
        <v>#REF!</v>
      </c>
      <c r="AQ17" s="112" t="e">
        <f t="shared" ca="1" si="79"/>
        <v>#REF!</v>
      </c>
      <c r="AR17" s="112" t="e">
        <f t="shared" ca="1" si="79"/>
        <v>#REF!</v>
      </c>
      <c r="AS17" s="112" t="e">
        <f t="shared" ca="1" si="79"/>
        <v>#REF!</v>
      </c>
      <c r="AT17" s="112" t="e">
        <f t="shared" ca="1" si="79"/>
        <v>#REF!</v>
      </c>
      <c r="AU17" s="112" t="e">
        <f t="shared" ca="1" si="79"/>
        <v>#REF!</v>
      </c>
      <c r="AV17" s="112" t="e">
        <f t="shared" ca="1" si="79"/>
        <v>#REF!</v>
      </c>
      <c r="AW17" s="112" t="e">
        <f t="shared" ca="1" si="79"/>
        <v>#REF!</v>
      </c>
      <c r="AX17" s="112" t="e">
        <f t="shared" ca="1" si="79"/>
        <v>#REF!</v>
      </c>
      <c r="AY17" s="112" t="e">
        <f t="shared" ca="1" si="79"/>
        <v>#REF!</v>
      </c>
      <c r="AZ17" s="112" t="e">
        <f t="shared" ca="1" si="79"/>
        <v>#REF!</v>
      </c>
      <c r="BA17" s="112" t="e">
        <f t="shared" ca="1" si="79"/>
        <v>#REF!</v>
      </c>
      <c r="BB17" s="112" t="e">
        <f t="shared" ca="1" si="79"/>
        <v>#REF!</v>
      </c>
      <c r="BC17" s="112" t="e">
        <f t="shared" ca="1" si="80"/>
        <v>#REF!</v>
      </c>
      <c r="BD17" s="112" t="e">
        <f t="shared" ca="1" si="80"/>
        <v>#REF!</v>
      </c>
      <c r="BE17" s="112" t="e">
        <f t="shared" ca="1" si="80"/>
        <v>#REF!</v>
      </c>
      <c r="BF17" s="112" t="e">
        <f t="shared" ca="1" si="80"/>
        <v>#REF!</v>
      </c>
      <c r="BG17" s="112" t="e">
        <f t="shared" ca="1" si="80"/>
        <v>#REF!</v>
      </c>
      <c r="BH17" s="112" t="e">
        <f t="shared" ca="1" si="80"/>
        <v>#REF!</v>
      </c>
      <c r="BI17" s="112" t="e">
        <f t="shared" ca="1" si="80"/>
        <v>#REF!</v>
      </c>
      <c r="BJ17" s="112" t="e">
        <f t="shared" ca="1" si="80"/>
        <v>#REF!</v>
      </c>
      <c r="BK17" s="112" t="e">
        <f t="shared" ca="1" si="80"/>
        <v>#REF!</v>
      </c>
      <c r="BL17" s="112" t="e">
        <f t="shared" ca="1" si="80"/>
        <v>#REF!</v>
      </c>
      <c r="BM17" s="112" t="e">
        <f t="shared" ca="1" si="80"/>
        <v>#REF!</v>
      </c>
      <c r="BN17" s="112" t="e">
        <f t="shared" ca="1" si="80"/>
        <v>#REF!</v>
      </c>
      <c r="BO17" s="112" t="e">
        <f t="shared" ca="1" si="80"/>
        <v>#REF!</v>
      </c>
      <c r="BP17" s="126">
        <v>20</v>
      </c>
      <c r="BQ17" s="135">
        <f t="shared" ca="1" si="2"/>
        <v>0</v>
      </c>
      <c r="BR17" s="136">
        <f t="shared" ca="1" si="25"/>
        <v>0</v>
      </c>
      <c r="BS17" s="136">
        <f t="shared" ca="1" si="3"/>
        <v>0</v>
      </c>
      <c r="BT17" s="136">
        <f t="shared" ca="1" si="4"/>
        <v>0</v>
      </c>
      <c r="BU17" s="136">
        <f t="shared" ca="1" si="5"/>
        <v>0</v>
      </c>
      <c r="BV17" s="136">
        <f t="shared" ca="1" si="6"/>
        <v>0</v>
      </c>
      <c r="BW17" s="137">
        <f t="shared" ca="1" si="7"/>
        <v>0</v>
      </c>
      <c r="BX17" s="140">
        <f t="shared" ca="1" si="8"/>
        <v>0</v>
      </c>
      <c r="BY17" s="124">
        <f t="shared" ca="1" si="9"/>
        <v>0</v>
      </c>
      <c r="BZ17" s="124">
        <f t="shared" ca="1" si="10"/>
        <v>0</v>
      </c>
      <c r="CA17" s="124">
        <f t="shared" ca="1" si="11"/>
        <v>0</v>
      </c>
      <c r="CB17" s="124">
        <f t="shared" ca="1" si="12"/>
        <v>0</v>
      </c>
      <c r="CC17" s="124">
        <f t="shared" ca="1" si="13"/>
        <v>0</v>
      </c>
      <c r="CD17" s="141">
        <f t="shared" ca="1" si="14"/>
        <v>0</v>
      </c>
      <c r="CE17" s="146" t="e">
        <f t="shared" ca="1" si="15"/>
        <v>#REF!</v>
      </c>
      <c r="CF17" s="147" t="e">
        <f t="shared" ca="1" si="16"/>
        <v>#REF!</v>
      </c>
      <c r="CG17" s="145" t="e">
        <f t="shared" ca="1" si="26"/>
        <v>#REF!</v>
      </c>
      <c r="CH17" s="147" t="e">
        <f t="shared" ca="1" si="17"/>
        <v>#REF!</v>
      </c>
      <c r="CI17" s="147" t="e">
        <f t="shared" ca="1" si="18"/>
        <v>#REF!</v>
      </c>
      <c r="CJ17" s="147" t="e">
        <f t="shared" ca="1" si="19"/>
        <v>#REF!</v>
      </c>
      <c r="CK17" s="186" t="e">
        <f t="shared" ca="1" si="20"/>
        <v>#REF!</v>
      </c>
      <c r="CL17" s="187" t="e">
        <f t="shared" ca="1" si="27"/>
        <v>#REF!</v>
      </c>
      <c r="CM17" s="187" t="e">
        <f t="shared" ca="1" si="28"/>
        <v>#REF!</v>
      </c>
      <c r="CN17" s="187" t="e">
        <f t="shared" ca="1" si="29"/>
        <v>#REF!</v>
      </c>
      <c r="CO17" s="187" t="e">
        <f t="shared" ca="1" si="30"/>
        <v>#REF!</v>
      </c>
      <c r="CP17" s="187" t="e">
        <f t="shared" ca="1" si="82"/>
        <v>#REF!</v>
      </c>
      <c r="CQ17" s="187" t="e">
        <f t="shared" ca="1" si="32"/>
        <v>#REF!</v>
      </c>
      <c r="CR17" s="187" t="e">
        <f t="shared" ca="1" si="33"/>
        <v>#REF!</v>
      </c>
      <c r="CS17" s="187" t="e">
        <f t="shared" ca="1" si="34"/>
        <v>#REF!</v>
      </c>
      <c r="CT17" s="187" t="e">
        <f t="shared" ca="1" si="35"/>
        <v>#REF!</v>
      </c>
      <c r="CU17" s="187" t="e">
        <f t="shared" ca="1" si="36"/>
        <v>#REF!</v>
      </c>
      <c r="CV17" s="187" t="e">
        <f t="shared" ca="1" si="37"/>
        <v>#REF!</v>
      </c>
      <c r="CW17" s="187" t="e">
        <f t="shared" ca="1" si="38"/>
        <v>#REF!</v>
      </c>
      <c r="CX17" s="187" t="e">
        <f t="shared" ca="1" si="39"/>
        <v>#REF!</v>
      </c>
      <c r="CY17" s="187" t="e">
        <f t="shared" ca="1" si="40"/>
        <v>#REF!</v>
      </c>
      <c r="CZ17" s="187" t="e">
        <f t="shared" ca="1" si="41"/>
        <v>#REF!</v>
      </c>
      <c r="DA17" s="187" t="e">
        <f t="shared" ca="1" si="42"/>
        <v>#REF!</v>
      </c>
      <c r="DB17" s="187" t="e">
        <f t="shared" ca="1" si="43"/>
        <v>#REF!</v>
      </c>
      <c r="DC17" s="187" t="e">
        <f t="shared" ca="1" si="44"/>
        <v>#REF!</v>
      </c>
      <c r="DD17" s="187" t="e">
        <f t="shared" ca="1" si="45"/>
        <v>#REF!</v>
      </c>
      <c r="DE17" s="187" t="e">
        <f t="shared" ca="1" si="46"/>
        <v>#REF!</v>
      </c>
      <c r="DF17" s="187" t="e">
        <f t="shared" ca="1" si="47"/>
        <v>#REF!</v>
      </c>
      <c r="DG17" s="187" t="e">
        <f t="shared" ca="1" si="48"/>
        <v>#REF!</v>
      </c>
      <c r="DH17" s="187" t="e">
        <f t="shared" ca="1" si="49"/>
        <v>#REF!</v>
      </c>
      <c r="DI17" s="187" t="e">
        <f t="shared" ca="1" si="50"/>
        <v>#REF!</v>
      </c>
      <c r="DJ17" s="187" t="e">
        <f t="shared" ca="1" si="51"/>
        <v>#REF!</v>
      </c>
      <c r="DK17" s="187" t="e">
        <f t="shared" ca="1" si="52"/>
        <v>#REF!</v>
      </c>
      <c r="DL17" s="187" t="e">
        <f t="shared" ca="1" si="53"/>
        <v>#REF!</v>
      </c>
      <c r="DM17" s="187" t="e">
        <f t="shared" ca="1" si="54"/>
        <v>#REF!</v>
      </c>
      <c r="DN17" s="187" t="e">
        <f t="shared" ca="1" si="55"/>
        <v>#REF!</v>
      </c>
      <c r="DO17" s="187" t="e">
        <f t="shared" ca="1" si="83"/>
        <v>#REF!</v>
      </c>
      <c r="DP17" s="187" t="e">
        <f t="shared" ca="1" si="84"/>
        <v>#REF!</v>
      </c>
      <c r="DQ17" s="187" t="e">
        <f t="shared" ca="1" si="58"/>
        <v>#REF!</v>
      </c>
      <c r="DR17" s="187" t="e">
        <f t="shared" ca="1" si="59"/>
        <v>#REF!</v>
      </c>
      <c r="DS17" s="187" t="e">
        <f t="shared" ca="1" si="60"/>
        <v>#REF!</v>
      </c>
      <c r="DT17" s="187" t="e">
        <f t="shared" ca="1" si="81"/>
        <v>#REF!</v>
      </c>
      <c r="DU17" s="187" t="e">
        <f t="shared" ref="DU17:DU37" ca="1" si="85">IF(AP17=0,"",AP17)</f>
        <v>#REF!</v>
      </c>
      <c r="DV17" s="187" t="e">
        <f t="shared" ca="1" si="62"/>
        <v>#REF!</v>
      </c>
      <c r="DW17" s="187" t="e">
        <f ca="1">IF(AR17=0,"",AR17)</f>
        <v>#REF!</v>
      </c>
      <c r="DX17" s="187" t="e">
        <f t="shared" ca="1" si="64"/>
        <v>#REF!</v>
      </c>
      <c r="DY17" s="187" t="e">
        <f t="shared" ca="1" si="65"/>
        <v>#REF!</v>
      </c>
      <c r="DZ17" s="187" t="e">
        <f t="shared" ca="1" si="66"/>
        <v>#REF!</v>
      </c>
      <c r="EA17" s="187" t="e">
        <f t="shared" ca="1" si="67"/>
        <v>#REF!</v>
      </c>
      <c r="EB17" s="187" t="e">
        <f t="shared" ca="1" si="68"/>
        <v>#REF!</v>
      </c>
      <c r="EC17" s="187" t="e">
        <f t="shared" ca="1" si="69"/>
        <v>#REF!</v>
      </c>
      <c r="ED17" s="187" t="e">
        <f t="shared" ca="1" si="70"/>
        <v>#REF!</v>
      </c>
      <c r="EE17" s="187" t="e">
        <f t="shared" ca="1" si="71"/>
        <v>#REF!</v>
      </c>
      <c r="EF17" s="187" t="e">
        <f t="shared" ca="1" si="72"/>
        <v>#REF!</v>
      </c>
      <c r="EG17" s="187" t="e">
        <f t="shared" ca="1" si="73"/>
        <v>#REF!</v>
      </c>
      <c r="EH17" s="187" t="e">
        <f t="shared" ca="1" si="74"/>
        <v>#REF!</v>
      </c>
      <c r="EI17" s="187" t="e">
        <f t="shared" ca="1" si="75"/>
        <v>#REF!</v>
      </c>
      <c r="EJ17" s="187" t="e">
        <f t="shared" ca="1" si="76"/>
        <v>#REF!</v>
      </c>
      <c r="EK17" s="187" t="e">
        <f t="shared" ca="1" si="77"/>
        <v>#REF!</v>
      </c>
    </row>
    <row r="18" spans="1:141" hidden="1" x14ac:dyDescent="0.25">
      <c r="A18" s="115" t="str">
        <f>Графики!A77</f>
        <v>У38.02.01 Экономика и бухучет(2014)9 кл., очная</v>
      </c>
      <c r="B18" s="115" t="s">
        <v>319</v>
      </c>
      <c r="C18" s="115" t="s">
        <v>212</v>
      </c>
      <c r="D18" s="64" t="e">
        <f t="shared" ca="1" si="23"/>
        <v>#REF!</v>
      </c>
      <c r="E18" s="46">
        <v>2</v>
      </c>
      <c r="F18" s="118" t="s">
        <v>277</v>
      </c>
      <c r="G18" s="112" t="e">
        <f t="shared" ca="1" si="24"/>
        <v>#REF!</v>
      </c>
      <c r="H18" s="112" t="e">
        <f t="shared" ca="1" si="24"/>
        <v>#REF!</v>
      </c>
      <c r="I18" s="112" t="e">
        <f t="shared" ca="1" si="24"/>
        <v>#REF!</v>
      </c>
      <c r="J18" s="112" t="e">
        <f t="shared" ca="1" si="24"/>
        <v>#REF!</v>
      </c>
      <c r="K18" s="112" t="e">
        <f t="shared" ca="1" si="24"/>
        <v>#REF!</v>
      </c>
      <c r="L18" s="112" t="e">
        <f t="shared" ca="1" si="24"/>
        <v>#REF!</v>
      </c>
      <c r="M18" s="112" t="e">
        <f t="shared" ca="1" si="24"/>
        <v>#REF!</v>
      </c>
      <c r="N18" s="112" t="e">
        <f t="shared" ca="1" si="24"/>
        <v>#REF!</v>
      </c>
      <c r="O18" s="112" t="e">
        <f t="shared" ca="1" si="24"/>
        <v>#REF!</v>
      </c>
      <c r="P18" s="112" t="e">
        <f t="shared" ca="1" si="24"/>
        <v>#REF!</v>
      </c>
      <c r="Q18" s="112" t="e">
        <f t="shared" ca="1" si="24"/>
        <v>#REF!</v>
      </c>
      <c r="R18" s="112" t="e">
        <f t="shared" ca="1" si="24"/>
        <v>#REF!</v>
      </c>
      <c r="S18" s="112" t="e">
        <f t="shared" ca="1" si="24"/>
        <v>#REF!</v>
      </c>
      <c r="T18" s="112" t="e">
        <f t="shared" ca="1" si="24"/>
        <v>#REF!</v>
      </c>
      <c r="U18" s="112" t="e">
        <f t="shared" ca="1" si="24"/>
        <v>#REF!</v>
      </c>
      <c r="V18" s="112" t="e">
        <f t="shared" ca="1" si="24"/>
        <v>#REF!</v>
      </c>
      <c r="W18" s="112" t="e">
        <f t="shared" ca="1" si="78"/>
        <v>#REF!</v>
      </c>
      <c r="X18" s="112" t="e">
        <f t="shared" ca="1" si="78"/>
        <v>#REF!</v>
      </c>
      <c r="Y18" s="112" t="e">
        <f t="shared" ca="1" si="78"/>
        <v>#REF!</v>
      </c>
      <c r="Z18" s="112" t="e">
        <f t="shared" ca="1" si="78"/>
        <v>#REF!</v>
      </c>
      <c r="AA18" s="112" t="e">
        <f t="shared" ca="1" si="78"/>
        <v>#REF!</v>
      </c>
      <c r="AB18" s="112" t="e">
        <f t="shared" ca="1" si="78"/>
        <v>#REF!</v>
      </c>
      <c r="AC18" s="112" t="e">
        <f t="shared" ca="1" si="78"/>
        <v>#REF!</v>
      </c>
      <c r="AD18" s="112" t="e">
        <f t="shared" ca="1" si="78"/>
        <v>#REF!</v>
      </c>
      <c r="AE18" s="112" t="e">
        <f t="shared" ca="1" si="78"/>
        <v>#REF!</v>
      </c>
      <c r="AF18" s="112" t="e">
        <f t="shared" ca="1" si="78"/>
        <v>#REF!</v>
      </c>
      <c r="AG18" s="112" t="e">
        <f t="shared" ca="1" si="78"/>
        <v>#REF!</v>
      </c>
      <c r="AH18" s="112" t="e">
        <f t="shared" ca="1" si="78"/>
        <v>#REF!</v>
      </c>
      <c r="AI18" s="112" t="e">
        <f t="shared" ca="1" si="78"/>
        <v>#REF!</v>
      </c>
      <c r="AJ18" s="112" t="e">
        <f t="shared" ca="1" si="78"/>
        <v>#REF!</v>
      </c>
      <c r="AK18" s="112" t="e">
        <f t="shared" ca="1" si="78"/>
        <v>#REF!</v>
      </c>
      <c r="AL18" s="112" t="e">
        <f t="shared" ca="1" si="78"/>
        <v>#REF!</v>
      </c>
      <c r="AM18" s="112" t="e">
        <f t="shared" ca="1" si="79"/>
        <v>#REF!</v>
      </c>
      <c r="AN18" s="112" t="e">
        <f t="shared" ca="1" si="79"/>
        <v>#REF!</v>
      </c>
      <c r="AO18" s="112" t="e">
        <f t="shared" ca="1" si="79"/>
        <v>#REF!</v>
      </c>
      <c r="AP18" s="112" t="e">
        <f t="shared" ca="1" si="79"/>
        <v>#REF!</v>
      </c>
      <c r="AQ18" s="112" t="e">
        <f t="shared" ca="1" si="79"/>
        <v>#REF!</v>
      </c>
      <c r="AR18" s="112" t="e">
        <f t="shared" ca="1" si="79"/>
        <v>#REF!</v>
      </c>
      <c r="AS18" s="112" t="e">
        <f t="shared" ca="1" si="79"/>
        <v>#REF!</v>
      </c>
      <c r="AT18" s="112" t="e">
        <f t="shared" ca="1" si="79"/>
        <v>#REF!</v>
      </c>
      <c r="AU18" s="112" t="e">
        <f t="shared" ca="1" si="79"/>
        <v>#REF!</v>
      </c>
      <c r="AV18" s="112" t="e">
        <f t="shared" ca="1" si="79"/>
        <v>#REF!</v>
      </c>
      <c r="AW18" s="112" t="e">
        <f t="shared" ca="1" si="79"/>
        <v>#REF!</v>
      </c>
      <c r="AX18" s="112" t="e">
        <f t="shared" ca="1" si="79"/>
        <v>#REF!</v>
      </c>
      <c r="AY18" s="112" t="e">
        <f t="shared" ca="1" si="79"/>
        <v>#REF!</v>
      </c>
      <c r="AZ18" s="112" t="e">
        <f t="shared" ca="1" si="79"/>
        <v>#REF!</v>
      </c>
      <c r="BA18" s="112" t="e">
        <f t="shared" ca="1" si="79"/>
        <v>#REF!</v>
      </c>
      <c r="BB18" s="112" t="e">
        <f t="shared" ca="1" si="79"/>
        <v>#REF!</v>
      </c>
      <c r="BC18" s="112" t="e">
        <f t="shared" ca="1" si="80"/>
        <v>#REF!</v>
      </c>
      <c r="BD18" s="112" t="e">
        <f t="shared" ca="1" si="80"/>
        <v>#REF!</v>
      </c>
      <c r="BE18" s="112" t="e">
        <f t="shared" ca="1" si="80"/>
        <v>#REF!</v>
      </c>
      <c r="BF18" s="112" t="e">
        <f t="shared" ca="1" si="80"/>
        <v>#REF!</v>
      </c>
      <c r="BG18" s="112" t="e">
        <f t="shared" ca="1" si="80"/>
        <v>#REF!</v>
      </c>
      <c r="BH18" s="112" t="e">
        <f t="shared" ca="1" si="80"/>
        <v>#REF!</v>
      </c>
      <c r="BI18" s="112" t="e">
        <f t="shared" ca="1" si="80"/>
        <v>#REF!</v>
      </c>
      <c r="BJ18" s="112" t="e">
        <f t="shared" ca="1" si="80"/>
        <v>#REF!</v>
      </c>
      <c r="BK18" s="112" t="e">
        <f t="shared" ca="1" si="80"/>
        <v>#REF!</v>
      </c>
      <c r="BL18" s="112" t="e">
        <f t="shared" ca="1" si="80"/>
        <v>#REF!</v>
      </c>
      <c r="BM18" s="112" t="e">
        <f t="shared" ca="1" si="80"/>
        <v>#REF!</v>
      </c>
      <c r="BN18" s="112" t="e">
        <f t="shared" ca="1" si="80"/>
        <v>#REF!</v>
      </c>
      <c r="BO18" s="112" t="e">
        <f t="shared" ca="1" si="80"/>
        <v>#REF!</v>
      </c>
      <c r="BP18" s="126">
        <v>20</v>
      </c>
      <c r="BQ18" s="135">
        <f t="shared" ca="1" si="2"/>
        <v>0</v>
      </c>
      <c r="BR18" s="136">
        <f t="shared" ca="1" si="25"/>
        <v>0</v>
      </c>
      <c r="BS18" s="136">
        <f t="shared" ca="1" si="3"/>
        <v>0</v>
      </c>
      <c r="BT18" s="136">
        <f t="shared" ca="1" si="4"/>
        <v>0</v>
      </c>
      <c r="BU18" s="136">
        <f t="shared" ca="1" si="5"/>
        <v>0</v>
      </c>
      <c r="BV18" s="136">
        <f t="shared" ca="1" si="6"/>
        <v>0</v>
      </c>
      <c r="BW18" s="137">
        <f t="shared" ca="1" si="7"/>
        <v>0</v>
      </c>
      <c r="BX18" s="140">
        <f t="shared" ca="1" si="8"/>
        <v>0</v>
      </c>
      <c r="BY18" s="124">
        <f t="shared" ca="1" si="9"/>
        <v>0</v>
      </c>
      <c r="BZ18" s="124">
        <f t="shared" ca="1" si="10"/>
        <v>0</v>
      </c>
      <c r="CA18" s="124">
        <f t="shared" ca="1" si="11"/>
        <v>0</v>
      </c>
      <c r="CB18" s="124">
        <f t="shared" ca="1" si="12"/>
        <v>0</v>
      </c>
      <c r="CC18" s="124">
        <f t="shared" ca="1" si="13"/>
        <v>0</v>
      </c>
      <c r="CD18" s="141">
        <f t="shared" ca="1" si="14"/>
        <v>0</v>
      </c>
      <c r="CE18" s="146" t="e">
        <f t="shared" ca="1" si="15"/>
        <v>#REF!</v>
      </c>
      <c r="CF18" s="147" t="e">
        <f t="shared" ca="1" si="16"/>
        <v>#REF!</v>
      </c>
      <c r="CG18" s="145" t="e">
        <f t="shared" ca="1" si="26"/>
        <v>#REF!</v>
      </c>
      <c r="CH18" s="147" t="e">
        <f t="shared" ca="1" si="17"/>
        <v>#REF!</v>
      </c>
      <c r="CI18" s="147" t="e">
        <f t="shared" ca="1" si="18"/>
        <v>#REF!</v>
      </c>
      <c r="CJ18" s="147" t="e">
        <f t="shared" ca="1" si="19"/>
        <v>#REF!</v>
      </c>
      <c r="CK18" s="186" t="e">
        <f t="shared" ca="1" si="20"/>
        <v>#REF!</v>
      </c>
      <c r="CL18" s="187" t="e">
        <f t="shared" ca="1" si="27"/>
        <v>#REF!</v>
      </c>
      <c r="CM18" s="187" t="e">
        <f t="shared" ca="1" si="28"/>
        <v>#REF!</v>
      </c>
      <c r="CN18" s="187" t="e">
        <f t="shared" ca="1" si="29"/>
        <v>#REF!</v>
      </c>
      <c r="CO18" s="187" t="e">
        <f t="shared" ca="1" si="30"/>
        <v>#REF!</v>
      </c>
      <c r="CP18" s="187" t="e">
        <f t="shared" ca="1" si="82"/>
        <v>#REF!</v>
      </c>
      <c r="CQ18" s="187" t="e">
        <f t="shared" ca="1" si="32"/>
        <v>#REF!</v>
      </c>
      <c r="CR18" s="187" t="e">
        <f t="shared" ca="1" si="33"/>
        <v>#REF!</v>
      </c>
      <c r="CS18" s="187" t="e">
        <f t="shared" ca="1" si="34"/>
        <v>#REF!</v>
      </c>
      <c r="CT18" s="187" t="e">
        <f t="shared" ca="1" si="35"/>
        <v>#REF!</v>
      </c>
      <c r="CU18" s="187" t="e">
        <f t="shared" ca="1" si="36"/>
        <v>#REF!</v>
      </c>
      <c r="CV18" s="187" t="e">
        <f t="shared" ca="1" si="37"/>
        <v>#REF!</v>
      </c>
      <c r="CW18" s="187" t="e">
        <f t="shared" ca="1" si="38"/>
        <v>#REF!</v>
      </c>
      <c r="CX18" s="187" t="e">
        <f t="shared" ca="1" si="39"/>
        <v>#REF!</v>
      </c>
      <c r="CY18" s="187" t="e">
        <f t="shared" ca="1" si="40"/>
        <v>#REF!</v>
      </c>
      <c r="CZ18" s="187" t="e">
        <f t="shared" ca="1" si="41"/>
        <v>#REF!</v>
      </c>
      <c r="DA18" s="187" t="e">
        <f t="shared" ca="1" si="42"/>
        <v>#REF!</v>
      </c>
      <c r="DB18" s="187" t="e">
        <f t="shared" ca="1" si="43"/>
        <v>#REF!</v>
      </c>
      <c r="DC18" s="187" t="e">
        <f t="shared" ca="1" si="44"/>
        <v>#REF!</v>
      </c>
      <c r="DD18" s="187" t="e">
        <f t="shared" ca="1" si="45"/>
        <v>#REF!</v>
      </c>
      <c r="DE18" s="187" t="e">
        <f t="shared" ca="1" si="46"/>
        <v>#REF!</v>
      </c>
      <c r="DF18" s="187" t="e">
        <f t="shared" ca="1" si="47"/>
        <v>#REF!</v>
      </c>
      <c r="DG18" s="187" t="e">
        <f t="shared" ca="1" si="48"/>
        <v>#REF!</v>
      </c>
      <c r="DH18" s="187" t="e">
        <f t="shared" ca="1" si="49"/>
        <v>#REF!</v>
      </c>
      <c r="DI18" s="187" t="e">
        <f t="shared" ca="1" si="50"/>
        <v>#REF!</v>
      </c>
      <c r="DJ18" s="187" t="e">
        <f t="shared" ca="1" si="51"/>
        <v>#REF!</v>
      </c>
      <c r="DK18" s="187" t="e">
        <f t="shared" ca="1" si="52"/>
        <v>#REF!</v>
      </c>
      <c r="DL18" s="187" t="e">
        <f t="shared" ca="1" si="53"/>
        <v>#REF!</v>
      </c>
      <c r="DM18" s="187" t="e">
        <f t="shared" ca="1" si="54"/>
        <v>#REF!</v>
      </c>
      <c r="DN18" s="187" t="e">
        <f t="shared" ca="1" si="55"/>
        <v>#REF!</v>
      </c>
      <c r="DO18" s="187" t="e">
        <f t="shared" ca="1" si="83"/>
        <v>#REF!</v>
      </c>
      <c r="DP18" s="187" t="e">
        <f t="shared" ca="1" si="84"/>
        <v>#REF!</v>
      </c>
      <c r="DQ18" s="187" t="e">
        <f t="shared" ca="1" si="58"/>
        <v>#REF!</v>
      </c>
      <c r="DR18" s="187" t="e">
        <f t="shared" ca="1" si="59"/>
        <v>#REF!</v>
      </c>
      <c r="DS18" s="187" t="e">
        <f t="shared" ca="1" si="60"/>
        <v>#REF!</v>
      </c>
      <c r="DT18" s="187" t="e">
        <f t="shared" ca="1" si="81"/>
        <v>#REF!</v>
      </c>
      <c r="DU18" s="187" t="e">
        <f t="shared" ca="1" si="85"/>
        <v>#REF!</v>
      </c>
      <c r="DV18" s="187" t="e">
        <f t="shared" ca="1" si="62"/>
        <v>#REF!</v>
      </c>
      <c r="DW18" s="187" t="e">
        <f ca="1">IF(AR18=0,"",AR18)</f>
        <v>#REF!</v>
      </c>
      <c r="DX18" s="187" t="e">
        <f t="shared" ca="1" si="64"/>
        <v>#REF!</v>
      </c>
      <c r="DY18" s="187" t="e">
        <f t="shared" ca="1" si="65"/>
        <v>#REF!</v>
      </c>
      <c r="DZ18" s="187" t="e">
        <f t="shared" ca="1" si="66"/>
        <v>#REF!</v>
      </c>
      <c r="EA18" s="187" t="e">
        <f t="shared" ca="1" si="67"/>
        <v>#REF!</v>
      </c>
      <c r="EB18" s="187" t="e">
        <f t="shared" ca="1" si="68"/>
        <v>#REF!</v>
      </c>
      <c r="EC18" s="187" t="e">
        <f t="shared" ca="1" si="69"/>
        <v>#REF!</v>
      </c>
      <c r="ED18" s="187" t="e">
        <f t="shared" ca="1" si="70"/>
        <v>#REF!</v>
      </c>
      <c r="EE18" s="187" t="e">
        <f t="shared" ca="1" si="71"/>
        <v>#REF!</v>
      </c>
      <c r="EF18" s="187" t="e">
        <f t="shared" ca="1" si="72"/>
        <v>#REF!</v>
      </c>
      <c r="EG18" s="187" t="e">
        <f t="shared" ca="1" si="73"/>
        <v>#REF!</v>
      </c>
      <c r="EH18" s="187" t="e">
        <f t="shared" ca="1" si="74"/>
        <v>#REF!</v>
      </c>
      <c r="EI18" s="187" t="e">
        <f t="shared" ca="1" si="75"/>
        <v>#REF!</v>
      </c>
      <c r="EJ18" s="187" t="e">
        <f t="shared" ca="1" si="76"/>
        <v>#REF!</v>
      </c>
      <c r="EK18" s="187" t="e">
        <f t="shared" ca="1" si="77"/>
        <v>#REF!</v>
      </c>
    </row>
    <row r="19" spans="1:141" hidden="1" x14ac:dyDescent="0.25">
      <c r="A19" s="115" t="str">
        <f>Графики!A46</f>
        <v>Б09.02.02 Комп.сети(2014)9 кл., очная</v>
      </c>
      <c r="B19" s="115" t="s">
        <v>319</v>
      </c>
      <c r="C19" s="115" t="s">
        <v>517</v>
      </c>
      <c r="D19" s="64" t="e">
        <f t="shared" ca="1" si="23"/>
        <v>#REF!</v>
      </c>
      <c r="E19" s="46">
        <v>3</v>
      </c>
      <c r="F19" s="118" t="s">
        <v>214</v>
      </c>
      <c r="G19" s="112" t="e">
        <f t="shared" ca="1" si="24"/>
        <v>#REF!</v>
      </c>
      <c r="H19" s="112" t="e">
        <f t="shared" ca="1" si="24"/>
        <v>#REF!</v>
      </c>
      <c r="I19" s="112" t="e">
        <f t="shared" ca="1" si="24"/>
        <v>#REF!</v>
      </c>
      <c r="J19" s="112" t="e">
        <f t="shared" ca="1" si="24"/>
        <v>#REF!</v>
      </c>
      <c r="K19" s="112" t="e">
        <f t="shared" ca="1" si="24"/>
        <v>#REF!</v>
      </c>
      <c r="L19" s="112" t="e">
        <f t="shared" ca="1" si="24"/>
        <v>#REF!</v>
      </c>
      <c r="M19" s="112" t="e">
        <f t="shared" ca="1" si="24"/>
        <v>#REF!</v>
      </c>
      <c r="N19" s="112" t="e">
        <f t="shared" ca="1" si="24"/>
        <v>#REF!</v>
      </c>
      <c r="O19" s="112" t="e">
        <f t="shared" ca="1" si="24"/>
        <v>#REF!</v>
      </c>
      <c r="P19" s="112" t="e">
        <f t="shared" ca="1" si="24"/>
        <v>#REF!</v>
      </c>
      <c r="Q19" s="112" t="e">
        <f t="shared" ca="1" si="24"/>
        <v>#REF!</v>
      </c>
      <c r="R19" s="112" t="e">
        <f t="shared" ca="1" si="24"/>
        <v>#REF!</v>
      </c>
      <c r="S19" s="112" t="e">
        <f t="shared" ca="1" si="24"/>
        <v>#REF!</v>
      </c>
      <c r="T19" s="112" t="e">
        <f t="shared" ca="1" si="24"/>
        <v>#REF!</v>
      </c>
      <c r="U19" s="112" t="e">
        <f t="shared" ca="1" si="24"/>
        <v>#REF!</v>
      </c>
      <c r="V19" s="112" t="e">
        <f t="shared" ca="1" si="24"/>
        <v>#REF!</v>
      </c>
      <c r="W19" s="112" t="e">
        <f t="shared" ca="1" si="78"/>
        <v>#REF!</v>
      </c>
      <c r="X19" s="112" t="e">
        <f t="shared" ca="1" si="78"/>
        <v>#REF!</v>
      </c>
      <c r="Y19" s="112" t="e">
        <f t="shared" ca="1" si="78"/>
        <v>#REF!</v>
      </c>
      <c r="Z19" s="112" t="e">
        <f t="shared" ca="1" si="78"/>
        <v>#REF!</v>
      </c>
      <c r="AA19" s="112" t="e">
        <f t="shared" ca="1" si="78"/>
        <v>#REF!</v>
      </c>
      <c r="AB19" s="112" t="e">
        <f t="shared" ca="1" si="78"/>
        <v>#REF!</v>
      </c>
      <c r="AC19" s="112" t="e">
        <f t="shared" ca="1" si="78"/>
        <v>#REF!</v>
      </c>
      <c r="AD19" s="112" t="e">
        <f t="shared" ca="1" si="78"/>
        <v>#REF!</v>
      </c>
      <c r="AE19" s="112" t="e">
        <f t="shared" ca="1" si="78"/>
        <v>#REF!</v>
      </c>
      <c r="AF19" s="112" t="e">
        <f t="shared" ca="1" si="78"/>
        <v>#REF!</v>
      </c>
      <c r="AG19" s="112" t="e">
        <f t="shared" ca="1" si="78"/>
        <v>#REF!</v>
      </c>
      <c r="AH19" s="112" t="e">
        <f t="shared" ca="1" si="78"/>
        <v>#REF!</v>
      </c>
      <c r="AI19" s="112" t="e">
        <f t="shared" ca="1" si="78"/>
        <v>#REF!</v>
      </c>
      <c r="AJ19" s="112" t="e">
        <f t="shared" ca="1" si="78"/>
        <v>#REF!</v>
      </c>
      <c r="AK19" s="112" t="e">
        <f t="shared" ca="1" si="78"/>
        <v>#REF!</v>
      </c>
      <c r="AL19" s="112" t="e">
        <f t="shared" ca="1" si="78"/>
        <v>#REF!</v>
      </c>
      <c r="AM19" s="112" t="e">
        <f t="shared" ca="1" si="79"/>
        <v>#REF!</v>
      </c>
      <c r="AN19" s="112" t="e">
        <f t="shared" ca="1" si="79"/>
        <v>#REF!</v>
      </c>
      <c r="AO19" s="112" t="e">
        <f t="shared" ca="1" si="79"/>
        <v>#REF!</v>
      </c>
      <c r="AP19" s="112" t="e">
        <f t="shared" ca="1" si="79"/>
        <v>#REF!</v>
      </c>
      <c r="AQ19" s="112" t="e">
        <f t="shared" ca="1" si="79"/>
        <v>#REF!</v>
      </c>
      <c r="AR19" s="112" t="e">
        <f t="shared" ca="1" si="79"/>
        <v>#REF!</v>
      </c>
      <c r="AS19" s="112" t="e">
        <f t="shared" ca="1" si="79"/>
        <v>#REF!</v>
      </c>
      <c r="AT19" s="112" t="e">
        <f t="shared" ca="1" si="79"/>
        <v>#REF!</v>
      </c>
      <c r="AU19" s="112" t="e">
        <f t="shared" ca="1" si="79"/>
        <v>#REF!</v>
      </c>
      <c r="AV19" s="112" t="e">
        <f t="shared" ca="1" si="79"/>
        <v>#REF!</v>
      </c>
      <c r="AW19" s="112" t="e">
        <f t="shared" ca="1" si="79"/>
        <v>#REF!</v>
      </c>
      <c r="AX19" s="112" t="e">
        <f t="shared" ca="1" si="79"/>
        <v>#REF!</v>
      </c>
      <c r="AY19" s="112" t="e">
        <f t="shared" ca="1" si="79"/>
        <v>#REF!</v>
      </c>
      <c r="AZ19" s="112" t="e">
        <f t="shared" ca="1" si="79"/>
        <v>#REF!</v>
      </c>
      <c r="BA19" s="112" t="e">
        <f t="shared" ca="1" si="79"/>
        <v>#REF!</v>
      </c>
      <c r="BB19" s="112" t="e">
        <f t="shared" ca="1" si="79"/>
        <v>#REF!</v>
      </c>
      <c r="BC19" s="112" t="e">
        <f t="shared" ca="1" si="80"/>
        <v>#REF!</v>
      </c>
      <c r="BD19" s="112" t="e">
        <f t="shared" ca="1" si="80"/>
        <v>#REF!</v>
      </c>
      <c r="BE19" s="112" t="e">
        <f t="shared" ca="1" si="80"/>
        <v>#REF!</v>
      </c>
      <c r="BF19" s="112" t="e">
        <f t="shared" ca="1" si="80"/>
        <v>#REF!</v>
      </c>
      <c r="BG19" s="112" t="e">
        <f t="shared" ca="1" si="80"/>
        <v>#REF!</v>
      </c>
      <c r="BH19" s="112" t="e">
        <f t="shared" ca="1" si="80"/>
        <v>#REF!</v>
      </c>
      <c r="BI19" s="112" t="e">
        <f t="shared" ca="1" si="80"/>
        <v>#REF!</v>
      </c>
      <c r="BJ19" s="112" t="e">
        <f t="shared" ca="1" si="80"/>
        <v>#REF!</v>
      </c>
      <c r="BK19" s="112" t="e">
        <f t="shared" ca="1" si="80"/>
        <v>#REF!</v>
      </c>
      <c r="BL19" s="112" t="e">
        <f t="shared" ca="1" si="80"/>
        <v>#REF!</v>
      </c>
      <c r="BM19" s="112" t="e">
        <f t="shared" ca="1" si="80"/>
        <v>#REF!</v>
      </c>
      <c r="BN19" s="112" t="e">
        <f t="shared" ca="1" si="80"/>
        <v>#REF!</v>
      </c>
      <c r="BO19" s="112" t="e">
        <f t="shared" ca="1" si="80"/>
        <v>#REF!</v>
      </c>
      <c r="BP19" s="126">
        <v>20</v>
      </c>
      <c r="BQ19" s="135">
        <f t="shared" ca="1" si="2"/>
        <v>2</v>
      </c>
      <c r="BR19" s="136">
        <f t="shared" ca="1" si="25"/>
        <v>2</v>
      </c>
      <c r="BS19" s="136">
        <f t="shared" ca="1" si="3"/>
        <v>0</v>
      </c>
      <c r="BT19" s="136">
        <f t="shared" ca="1" si="4"/>
        <v>0</v>
      </c>
      <c r="BU19" s="136">
        <f t="shared" ca="1" si="5"/>
        <v>0</v>
      </c>
      <c r="BV19" s="136">
        <f t="shared" ca="1" si="6"/>
        <v>0</v>
      </c>
      <c r="BW19" s="137">
        <f t="shared" ca="1" si="7"/>
        <v>0</v>
      </c>
      <c r="BX19" s="140">
        <f t="shared" ca="1" si="8"/>
        <v>0</v>
      </c>
      <c r="BY19" s="124">
        <f t="shared" ca="1" si="9"/>
        <v>3</v>
      </c>
      <c r="BZ19" s="124">
        <f t="shared" ca="1" si="10"/>
        <v>3</v>
      </c>
      <c r="CA19" s="124">
        <f t="shared" ca="1" si="11"/>
        <v>1</v>
      </c>
      <c r="CB19" s="124">
        <f t="shared" ca="1" si="12"/>
        <v>0</v>
      </c>
      <c r="CC19" s="124">
        <f t="shared" ca="1" si="13"/>
        <v>0</v>
      </c>
      <c r="CD19" s="141">
        <f t="shared" ca="1" si="14"/>
        <v>0</v>
      </c>
      <c r="CE19" s="146" t="e">
        <f t="shared" ca="1" si="15"/>
        <v>#REF!</v>
      </c>
      <c r="CF19" s="147" t="e">
        <f t="shared" ca="1" si="16"/>
        <v>#REF!</v>
      </c>
      <c r="CG19" s="145" t="e">
        <f t="shared" ca="1" si="26"/>
        <v>#REF!</v>
      </c>
      <c r="CH19" s="147" t="e">
        <f t="shared" ca="1" si="17"/>
        <v>#REF!</v>
      </c>
      <c r="CI19" s="147" t="e">
        <f t="shared" ca="1" si="18"/>
        <v>#REF!</v>
      </c>
      <c r="CJ19" s="147" t="e">
        <f t="shared" ca="1" si="19"/>
        <v>#REF!</v>
      </c>
      <c r="CK19" s="186" t="e">
        <f t="shared" ca="1" si="20"/>
        <v>#REF!</v>
      </c>
      <c r="CL19" s="187" t="e">
        <f t="shared" ca="1" si="27"/>
        <v>#REF!</v>
      </c>
      <c r="CM19" s="187" t="e">
        <f t="shared" ca="1" si="28"/>
        <v>#REF!</v>
      </c>
      <c r="CN19" s="187" t="e">
        <f t="shared" ca="1" si="29"/>
        <v>#REF!</v>
      </c>
      <c r="CO19" s="187" t="e">
        <f t="shared" ca="1" si="30"/>
        <v>#REF!</v>
      </c>
      <c r="CP19" s="187" t="e">
        <f t="shared" ca="1" si="82"/>
        <v>#REF!</v>
      </c>
      <c r="CQ19" s="187" t="e">
        <f t="shared" ca="1" si="32"/>
        <v>#REF!</v>
      </c>
      <c r="CR19" s="187" t="e">
        <f t="shared" ca="1" si="33"/>
        <v>#REF!</v>
      </c>
      <c r="CS19" s="187" t="e">
        <f t="shared" ca="1" si="34"/>
        <v>#REF!</v>
      </c>
      <c r="CT19" s="187" t="e">
        <f t="shared" ca="1" si="35"/>
        <v>#REF!</v>
      </c>
      <c r="CU19" s="187" t="e">
        <f t="shared" ca="1" si="36"/>
        <v>#REF!</v>
      </c>
      <c r="CV19" s="187" t="s">
        <v>579</v>
      </c>
      <c r="CW19" s="187" t="s">
        <v>579</v>
      </c>
      <c r="CX19" s="187" t="e">
        <f t="shared" ca="1" si="39"/>
        <v>#REF!</v>
      </c>
      <c r="CY19" s="187" t="e">
        <f t="shared" ca="1" si="40"/>
        <v>#REF!</v>
      </c>
      <c r="CZ19" s="187" t="e">
        <f t="shared" ca="1" si="41"/>
        <v>#REF!</v>
      </c>
      <c r="DA19" s="187"/>
      <c r="DB19" s="187"/>
      <c r="DC19" s="187" t="e">
        <f t="shared" ca="1" si="44"/>
        <v>#REF!</v>
      </c>
      <c r="DD19" s="187" t="e">
        <f t="shared" ca="1" si="45"/>
        <v>#REF!</v>
      </c>
      <c r="DE19" s="187" t="e">
        <f t="shared" ca="1" si="46"/>
        <v>#REF!</v>
      </c>
      <c r="DF19" s="187" t="e">
        <f t="shared" ca="1" si="47"/>
        <v>#REF!</v>
      </c>
      <c r="DG19" s="187" t="e">
        <f t="shared" ca="1" si="48"/>
        <v>#REF!</v>
      </c>
      <c r="DH19" s="187" t="e">
        <f t="shared" ca="1" si="49"/>
        <v>#REF!</v>
      </c>
      <c r="DI19" s="187" t="e">
        <f t="shared" ca="1" si="50"/>
        <v>#REF!</v>
      </c>
      <c r="DJ19" s="187" t="e">
        <f t="shared" ca="1" si="51"/>
        <v>#REF!</v>
      </c>
      <c r="DK19" s="187" t="e">
        <f t="shared" ca="1" si="52"/>
        <v>#REF!</v>
      </c>
      <c r="DL19" s="187" t="e">
        <f t="shared" ca="1" si="53"/>
        <v>#REF!</v>
      </c>
      <c r="DM19" s="187" t="e">
        <f t="shared" ca="1" si="54"/>
        <v>#REF!</v>
      </c>
      <c r="DN19" s="187" t="e">
        <f t="shared" ca="1" si="55"/>
        <v>#REF!</v>
      </c>
      <c r="DO19" s="187" t="e">
        <f t="shared" ca="1" si="83"/>
        <v>#REF!</v>
      </c>
      <c r="DP19" s="187" t="e">
        <f t="shared" ca="1" si="84"/>
        <v>#REF!</v>
      </c>
      <c r="DQ19" s="187" t="e">
        <f t="shared" ca="1" si="58"/>
        <v>#REF!</v>
      </c>
      <c r="DR19" s="187" t="e">
        <f t="shared" ca="1" si="59"/>
        <v>#REF!</v>
      </c>
      <c r="DS19" s="187" t="e">
        <f t="shared" ca="1" si="60"/>
        <v>#REF!</v>
      </c>
      <c r="DT19" s="187" t="e">
        <f t="shared" ca="1" si="81"/>
        <v>#REF!</v>
      </c>
      <c r="DU19" s="187" t="e">
        <f t="shared" ca="1" si="85"/>
        <v>#REF!</v>
      </c>
      <c r="DV19" s="187" t="s">
        <v>406</v>
      </c>
      <c r="DW19" s="187" t="s">
        <v>406</v>
      </c>
      <c r="DX19" s="187" t="s">
        <v>406</v>
      </c>
      <c r="DY19" s="187" t="e">
        <f t="shared" ca="1" si="65"/>
        <v>#REF!</v>
      </c>
      <c r="DZ19" s="187" t="s">
        <v>369</v>
      </c>
      <c r="EA19" s="187" t="s">
        <v>597</v>
      </c>
      <c r="EB19" s="187" t="s">
        <v>597</v>
      </c>
      <c r="EC19" s="187" t="s">
        <v>597</v>
      </c>
      <c r="ED19" s="187" t="e">
        <f t="shared" ca="1" si="70"/>
        <v>#REF!</v>
      </c>
      <c r="EE19" s="187" t="e">
        <f t="shared" ca="1" si="71"/>
        <v>#REF!</v>
      </c>
      <c r="EF19" s="187" t="e">
        <f t="shared" ca="1" si="72"/>
        <v>#REF!</v>
      </c>
      <c r="EG19" s="187" t="e">
        <f t="shared" ca="1" si="73"/>
        <v>#REF!</v>
      </c>
      <c r="EH19" s="187" t="e">
        <f t="shared" ca="1" si="74"/>
        <v>#REF!</v>
      </c>
      <c r="EI19" s="187" t="e">
        <f t="shared" ca="1" si="75"/>
        <v>#REF!</v>
      </c>
      <c r="EJ19" s="187" t="e">
        <f t="shared" ca="1" si="76"/>
        <v>#REF!</v>
      </c>
      <c r="EK19" s="187" t="e">
        <f t="shared" ca="1" si="77"/>
        <v>#REF!</v>
      </c>
    </row>
    <row r="20" spans="1:141" hidden="1" x14ac:dyDescent="0.25">
      <c r="A20" s="115" t="str">
        <f>Графики!A45</f>
        <v>Б09.02.03 Прогр-е в КС(2014)9 кл., очная</v>
      </c>
      <c r="B20" s="115" t="s">
        <v>319</v>
      </c>
      <c r="C20" s="115" t="s">
        <v>212</v>
      </c>
      <c r="D20" s="64" t="e">
        <f t="shared" ca="1" si="23"/>
        <v>#REF!</v>
      </c>
      <c r="E20" s="46">
        <v>3</v>
      </c>
      <c r="F20" s="118" t="s">
        <v>217</v>
      </c>
      <c r="G20" s="112" t="e">
        <f t="shared" ca="1" si="24"/>
        <v>#REF!</v>
      </c>
      <c r="H20" s="112" t="e">
        <f t="shared" ca="1" si="24"/>
        <v>#REF!</v>
      </c>
      <c r="I20" s="112" t="e">
        <f t="shared" ca="1" si="24"/>
        <v>#REF!</v>
      </c>
      <c r="J20" s="112" t="e">
        <f t="shared" ca="1" si="24"/>
        <v>#REF!</v>
      </c>
      <c r="K20" s="112" t="e">
        <f t="shared" ca="1" si="24"/>
        <v>#REF!</v>
      </c>
      <c r="L20" s="112" t="e">
        <f t="shared" ca="1" si="24"/>
        <v>#REF!</v>
      </c>
      <c r="M20" s="112" t="e">
        <f t="shared" ca="1" si="24"/>
        <v>#REF!</v>
      </c>
      <c r="N20" s="112" t="e">
        <f t="shared" ca="1" si="24"/>
        <v>#REF!</v>
      </c>
      <c r="O20" s="112" t="e">
        <f t="shared" ca="1" si="24"/>
        <v>#REF!</v>
      </c>
      <c r="P20" s="112" t="e">
        <f t="shared" ca="1" si="24"/>
        <v>#REF!</v>
      </c>
      <c r="Q20" s="112" t="e">
        <f t="shared" ca="1" si="24"/>
        <v>#REF!</v>
      </c>
      <c r="R20" s="112" t="e">
        <f t="shared" ca="1" si="24"/>
        <v>#REF!</v>
      </c>
      <c r="S20" s="112" t="e">
        <f t="shared" ca="1" si="24"/>
        <v>#REF!</v>
      </c>
      <c r="T20" s="112" t="e">
        <f t="shared" ca="1" si="24"/>
        <v>#REF!</v>
      </c>
      <c r="U20" s="112" t="e">
        <f t="shared" ca="1" si="24"/>
        <v>#REF!</v>
      </c>
      <c r="V20" s="112" t="e">
        <f t="shared" ca="1" si="24"/>
        <v>#REF!</v>
      </c>
      <c r="W20" s="112" t="e">
        <f t="shared" ca="1" si="78"/>
        <v>#REF!</v>
      </c>
      <c r="X20" s="112" t="e">
        <f t="shared" ca="1" si="78"/>
        <v>#REF!</v>
      </c>
      <c r="Y20" s="112" t="e">
        <f t="shared" ca="1" si="78"/>
        <v>#REF!</v>
      </c>
      <c r="Z20" s="112" t="e">
        <f t="shared" ca="1" si="78"/>
        <v>#REF!</v>
      </c>
      <c r="AA20" s="112" t="e">
        <f t="shared" ca="1" si="78"/>
        <v>#REF!</v>
      </c>
      <c r="AB20" s="112" t="e">
        <f t="shared" ca="1" si="78"/>
        <v>#REF!</v>
      </c>
      <c r="AC20" s="112" t="e">
        <f t="shared" ca="1" si="78"/>
        <v>#REF!</v>
      </c>
      <c r="AD20" s="112" t="e">
        <f t="shared" ca="1" si="78"/>
        <v>#REF!</v>
      </c>
      <c r="AE20" s="112" t="e">
        <f t="shared" ca="1" si="78"/>
        <v>#REF!</v>
      </c>
      <c r="AF20" s="112" t="e">
        <f t="shared" ca="1" si="78"/>
        <v>#REF!</v>
      </c>
      <c r="AG20" s="112" t="e">
        <f t="shared" ca="1" si="78"/>
        <v>#REF!</v>
      </c>
      <c r="AH20" s="112" t="e">
        <f t="shared" ca="1" si="78"/>
        <v>#REF!</v>
      </c>
      <c r="AI20" s="112" t="e">
        <f t="shared" ca="1" si="78"/>
        <v>#REF!</v>
      </c>
      <c r="AJ20" s="112" t="e">
        <f t="shared" ca="1" si="78"/>
        <v>#REF!</v>
      </c>
      <c r="AK20" s="112" t="e">
        <f t="shared" ca="1" si="78"/>
        <v>#REF!</v>
      </c>
      <c r="AL20" s="112" t="e">
        <f t="shared" ca="1" si="78"/>
        <v>#REF!</v>
      </c>
      <c r="AM20" s="112" t="e">
        <f t="shared" ca="1" si="79"/>
        <v>#REF!</v>
      </c>
      <c r="AN20" s="112" t="e">
        <f t="shared" ca="1" si="79"/>
        <v>#REF!</v>
      </c>
      <c r="AO20" s="112" t="e">
        <f t="shared" ca="1" si="79"/>
        <v>#REF!</v>
      </c>
      <c r="AP20" s="112" t="e">
        <f t="shared" ca="1" si="79"/>
        <v>#REF!</v>
      </c>
      <c r="AQ20" s="112" t="e">
        <f t="shared" ca="1" si="79"/>
        <v>#REF!</v>
      </c>
      <c r="AR20" s="112" t="e">
        <f t="shared" ca="1" si="79"/>
        <v>#REF!</v>
      </c>
      <c r="AS20" s="112" t="e">
        <f t="shared" ca="1" si="79"/>
        <v>#REF!</v>
      </c>
      <c r="AT20" s="112" t="e">
        <f t="shared" ca="1" si="79"/>
        <v>#REF!</v>
      </c>
      <c r="AU20" s="112" t="e">
        <f t="shared" ca="1" si="79"/>
        <v>#REF!</v>
      </c>
      <c r="AV20" s="112" t="e">
        <f t="shared" ca="1" si="79"/>
        <v>#REF!</v>
      </c>
      <c r="AW20" s="112" t="e">
        <f t="shared" ca="1" si="79"/>
        <v>#REF!</v>
      </c>
      <c r="AX20" s="112" t="e">
        <f t="shared" ca="1" si="79"/>
        <v>#REF!</v>
      </c>
      <c r="AY20" s="112" t="e">
        <f t="shared" ca="1" si="79"/>
        <v>#REF!</v>
      </c>
      <c r="AZ20" s="112" t="e">
        <f t="shared" ca="1" si="79"/>
        <v>#REF!</v>
      </c>
      <c r="BA20" s="112" t="e">
        <f t="shared" ca="1" si="79"/>
        <v>#REF!</v>
      </c>
      <c r="BB20" s="112" t="e">
        <f t="shared" ca="1" si="79"/>
        <v>#REF!</v>
      </c>
      <c r="BC20" s="112" t="e">
        <f t="shared" ca="1" si="80"/>
        <v>#REF!</v>
      </c>
      <c r="BD20" s="112" t="e">
        <f t="shared" ca="1" si="80"/>
        <v>#REF!</v>
      </c>
      <c r="BE20" s="112" t="e">
        <f t="shared" ca="1" si="80"/>
        <v>#REF!</v>
      </c>
      <c r="BF20" s="112" t="e">
        <f t="shared" ca="1" si="80"/>
        <v>#REF!</v>
      </c>
      <c r="BG20" s="112" t="e">
        <f t="shared" ca="1" si="80"/>
        <v>#REF!</v>
      </c>
      <c r="BH20" s="112" t="e">
        <f t="shared" ca="1" si="80"/>
        <v>#REF!</v>
      </c>
      <c r="BI20" s="112" t="e">
        <f t="shared" ca="1" si="80"/>
        <v>#REF!</v>
      </c>
      <c r="BJ20" s="112" t="e">
        <f t="shared" ca="1" si="80"/>
        <v>#REF!</v>
      </c>
      <c r="BK20" s="112" t="e">
        <f t="shared" ca="1" si="80"/>
        <v>#REF!</v>
      </c>
      <c r="BL20" s="112" t="e">
        <f t="shared" ca="1" si="80"/>
        <v>#REF!</v>
      </c>
      <c r="BM20" s="112" t="e">
        <f t="shared" ca="1" si="80"/>
        <v>#REF!</v>
      </c>
      <c r="BN20" s="112" t="e">
        <f t="shared" ca="1" si="80"/>
        <v>#REF!</v>
      </c>
      <c r="BO20" s="112" t="e">
        <f t="shared" ca="1" si="80"/>
        <v>#REF!</v>
      </c>
      <c r="BP20" s="126">
        <v>20</v>
      </c>
      <c r="BQ20" s="135">
        <f t="shared" ca="1" si="2"/>
        <v>0</v>
      </c>
      <c r="BR20" s="136">
        <f t="shared" ca="1" si="25"/>
        <v>0</v>
      </c>
      <c r="BS20" s="136">
        <f t="shared" ca="1" si="3"/>
        <v>0</v>
      </c>
      <c r="BT20" s="136">
        <f t="shared" ca="1" si="4"/>
        <v>0</v>
      </c>
      <c r="BU20" s="136">
        <f t="shared" ca="1" si="5"/>
        <v>0</v>
      </c>
      <c r="BV20" s="136">
        <f t="shared" ca="1" si="6"/>
        <v>0</v>
      </c>
      <c r="BW20" s="137">
        <f t="shared" ca="1" si="7"/>
        <v>0</v>
      </c>
      <c r="BX20" s="140">
        <f t="shared" ca="1" si="8"/>
        <v>1</v>
      </c>
      <c r="BY20" s="124">
        <f t="shared" ca="1" si="9"/>
        <v>3</v>
      </c>
      <c r="BZ20" s="124">
        <f t="shared" ca="1" si="10"/>
        <v>2</v>
      </c>
      <c r="CA20" s="124">
        <f t="shared" ca="1" si="11"/>
        <v>1</v>
      </c>
      <c r="CB20" s="124">
        <f t="shared" ca="1" si="12"/>
        <v>0</v>
      </c>
      <c r="CC20" s="124">
        <f t="shared" ca="1" si="13"/>
        <v>0</v>
      </c>
      <c r="CD20" s="141">
        <f t="shared" ca="1" si="14"/>
        <v>0</v>
      </c>
      <c r="CE20" s="146" t="e">
        <f t="shared" ca="1" si="15"/>
        <v>#REF!</v>
      </c>
      <c r="CF20" s="147" t="e">
        <f t="shared" ca="1" si="16"/>
        <v>#REF!</v>
      </c>
      <c r="CG20" s="145" t="e">
        <f t="shared" ca="1" si="26"/>
        <v>#REF!</v>
      </c>
      <c r="CH20" s="147" t="e">
        <f t="shared" ca="1" si="17"/>
        <v>#REF!</v>
      </c>
      <c r="CI20" s="147" t="e">
        <f t="shared" ca="1" si="18"/>
        <v>#REF!</v>
      </c>
      <c r="CJ20" s="147" t="e">
        <f t="shared" ca="1" si="19"/>
        <v>#REF!</v>
      </c>
      <c r="CK20" s="186" t="e">
        <f t="shared" ca="1" si="20"/>
        <v>#REF!</v>
      </c>
      <c r="CL20" s="187" t="e">
        <f t="shared" ca="1" si="27"/>
        <v>#REF!</v>
      </c>
      <c r="CM20" s="187" t="e">
        <f t="shared" ca="1" si="28"/>
        <v>#REF!</v>
      </c>
      <c r="CN20" s="187" t="e">
        <f t="shared" ca="1" si="29"/>
        <v>#REF!</v>
      </c>
      <c r="CO20" s="187" t="e">
        <f t="shared" ca="1" si="30"/>
        <v>#REF!</v>
      </c>
      <c r="CP20" s="187" t="e">
        <f t="shared" ca="1" si="82"/>
        <v>#REF!</v>
      </c>
      <c r="CQ20" s="187" t="e">
        <f t="shared" ca="1" si="32"/>
        <v>#REF!</v>
      </c>
      <c r="CR20" s="187" t="e">
        <f t="shared" ca="1" si="33"/>
        <v>#REF!</v>
      </c>
      <c r="CS20" s="187" t="e">
        <f t="shared" ca="1" si="34"/>
        <v>#REF!</v>
      </c>
      <c r="CT20" s="187" t="e">
        <f t="shared" ca="1" si="35"/>
        <v>#REF!</v>
      </c>
      <c r="CU20" s="187" t="e">
        <f t="shared" ca="1" si="36"/>
        <v>#REF!</v>
      </c>
      <c r="CV20" s="187" t="e">
        <f t="shared" ca="1" si="37"/>
        <v>#REF!</v>
      </c>
      <c r="CW20" s="187" t="e">
        <f t="shared" ca="1" si="38"/>
        <v>#REF!</v>
      </c>
      <c r="CX20" s="187" t="e">
        <f t="shared" ca="1" si="39"/>
        <v>#REF!</v>
      </c>
      <c r="CY20" s="187" t="e">
        <f t="shared" ca="1" si="40"/>
        <v>#REF!</v>
      </c>
      <c r="CZ20" s="187" t="e">
        <f t="shared" ca="1" si="41"/>
        <v>#REF!</v>
      </c>
      <c r="DA20" s="187" t="e">
        <f t="shared" ca="1" si="42"/>
        <v>#REF!</v>
      </c>
      <c r="DB20" s="187" t="e">
        <f t="shared" ca="1" si="43"/>
        <v>#REF!</v>
      </c>
      <c r="DC20" s="187" t="e">
        <f t="shared" ca="1" si="44"/>
        <v>#REF!</v>
      </c>
      <c r="DD20" s="187" t="e">
        <f t="shared" ca="1" si="45"/>
        <v>#REF!</v>
      </c>
      <c r="DE20" s="187" t="e">
        <f t="shared" ca="1" si="46"/>
        <v>#REF!</v>
      </c>
      <c r="DF20" s="187" t="e">
        <f t="shared" ca="1" si="47"/>
        <v>#REF!</v>
      </c>
      <c r="DG20" s="187" t="e">
        <f t="shared" ca="1" si="48"/>
        <v>#REF!</v>
      </c>
      <c r="DH20" s="187" t="e">
        <f t="shared" ca="1" si="49"/>
        <v>#REF!</v>
      </c>
      <c r="DI20" s="187" t="e">
        <f t="shared" ca="1" si="50"/>
        <v>#REF!</v>
      </c>
      <c r="DJ20" s="187" t="e">
        <f t="shared" ca="1" si="51"/>
        <v>#REF!</v>
      </c>
      <c r="DK20" s="187" t="e">
        <f t="shared" ca="1" si="52"/>
        <v>#REF!</v>
      </c>
      <c r="DL20" s="187" t="e">
        <f t="shared" ca="1" si="53"/>
        <v>#REF!</v>
      </c>
      <c r="DM20" s="187" t="e">
        <f t="shared" ca="1" si="54"/>
        <v>#REF!</v>
      </c>
      <c r="DN20" s="187" t="e">
        <f t="shared" ca="1" si="55"/>
        <v>#REF!</v>
      </c>
      <c r="DO20" s="187" t="e">
        <f t="shared" ca="1" si="83"/>
        <v>#REF!</v>
      </c>
      <c r="DP20" s="187" t="e">
        <f t="shared" ca="1" si="84"/>
        <v>#REF!</v>
      </c>
      <c r="DQ20" s="187" t="e">
        <f t="shared" ca="1" si="58"/>
        <v>#REF!</v>
      </c>
      <c r="DR20" s="187" t="s">
        <v>576</v>
      </c>
      <c r="DS20" s="187" t="e">
        <f t="shared" ca="1" si="60"/>
        <v>#REF!</v>
      </c>
      <c r="DT20" s="187" t="e">
        <f t="shared" ca="1" si="81"/>
        <v>#REF!</v>
      </c>
      <c r="DU20" s="187" t="e">
        <f t="shared" ca="1" si="85"/>
        <v>#REF!</v>
      </c>
      <c r="DV20" s="187"/>
      <c r="DW20" s="187" t="s">
        <v>596</v>
      </c>
      <c r="DX20" s="187" t="s">
        <v>596</v>
      </c>
      <c r="DY20" s="187" t="e">
        <f ca="1">IF(AT20=0,"",AT20)</f>
        <v>#REF!</v>
      </c>
      <c r="DZ20" s="187" t="s">
        <v>596</v>
      </c>
      <c r="EA20" s="187" t="s">
        <v>369</v>
      </c>
      <c r="EB20" s="187" t="e">
        <f t="shared" ca="1" si="68"/>
        <v>#REF!</v>
      </c>
      <c r="EC20" s="187" t="s">
        <v>365</v>
      </c>
      <c r="ED20" s="187" t="e">
        <f t="shared" ca="1" si="70"/>
        <v>#REF!</v>
      </c>
      <c r="EE20" s="187" t="e">
        <f t="shared" ca="1" si="71"/>
        <v>#REF!</v>
      </c>
      <c r="EF20" s="187" t="e">
        <f t="shared" ca="1" si="72"/>
        <v>#REF!</v>
      </c>
      <c r="EG20" s="187" t="e">
        <f t="shared" ca="1" si="73"/>
        <v>#REF!</v>
      </c>
      <c r="EH20" s="187" t="e">
        <f t="shared" ca="1" si="74"/>
        <v>#REF!</v>
      </c>
      <c r="EI20" s="187" t="e">
        <f t="shared" ca="1" si="75"/>
        <v>#REF!</v>
      </c>
      <c r="EJ20" s="187" t="e">
        <f t="shared" ca="1" si="76"/>
        <v>#REF!</v>
      </c>
      <c r="EK20" s="187" t="e">
        <f t="shared" ca="1" si="77"/>
        <v>#REF!</v>
      </c>
    </row>
    <row r="21" spans="1:141" hidden="1" x14ac:dyDescent="0.25">
      <c r="A21" s="115" t="str">
        <f>Графики!A47</f>
        <v>Б10.02.03 Инф.безопасность АС(2014)9 кл., очная</v>
      </c>
      <c r="B21" s="115" t="s">
        <v>319</v>
      </c>
      <c r="C21" s="115" t="s">
        <v>212</v>
      </c>
      <c r="D21" s="64" t="e">
        <f t="shared" ca="1" si="23"/>
        <v>#REF!</v>
      </c>
      <c r="E21" s="46">
        <v>3</v>
      </c>
      <c r="F21" s="118" t="s">
        <v>225</v>
      </c>
      <c r="G21" s="112" t="e">
        <f t="shared" ca="1" si="24"/>
        <v>#REF!</v>
      </c>
      <c r="H21" s="112" t="e">
        <f t="shared" ca="1" si="24"/>
        <v>#REF!</v>
      </c>
      <c r="I21" s="112" t="e">
        <f t="shared" ca="1" si="24"/>
        <v>#REF!</v>
      </c>
      <c r="J21" s="112" t="e">
        <f t="shared" ca="1" si="24"/>
        <v>#REF!</v>
      </c>
      <c r="K21" s="112" t="e">
        <f t="shared" ca="1" si="24"/>
        <v>#REF!</v>
      </c>
      <c r="L21" s="112" t="e">
        <f t="shared" ca="1" si="24"/>
        <v>#REF!</v>
      </c>
      <c r="M21" s="112" t="e">
        <f t="shared" ca="1" si="24"/>
        <v>#REF!</v>
      </c>
      <c r="N21" s="112" t="e">
        <f t="shared" ca="1" si="24"/>
        <v>#REF!</v>
      </c>
      <c r="O21" s="112" t="e">
        <f t="shared" ca="1" si="24"/>
        <v>#REF!</v>
      </c>
      <c r="P21" s="112" t="e">
        <f t="shared" ca="1" si="24"/>
        <v>#REF!</v>
      </c>
      <c r="Q21" s="112" t="e">
        <f t="shared" ca="1" si="24"/>
        <v>#REF!</v>
      </c>
      <c r="R21" s="112" t="e">
        <f t="shared" ca="1" si="24"/>
        <v>#REF!</v>
      </c>
      <c r="S21" s="112" t="e">
        <f t="shared" ca="1" si="24"/>
        <v>#REF!</v>
      </c>
      <c r="T21" s="112" t="e">
        <f t="shared" ca="1" si="24"/>
        <v>#REF!</v>
      </c>
      <c r="U21" s="112" t="e">
        <f t="shared" ca="1" si="24"/>
        <v>#REF!</v>
      </c>
      <c r="V21" s="112" t="e">
        <f t="shared" ca="1" si="24"/>
        <v>#REF!</v>
      </c>
      <c r="W21" s="112" t="e">
        <f t="shared" ca="1" si="78"/>
        <v>#REF!</v>
      </c>
      <c r="X21" s="112" t="e">
        <f t="shared" ca="1" si="78"/>
        <v>#REF!</v>
      </c>
      <c r="Y21" s="112" t="e">
        <f t="shared" ca="1" si="78"/>
        <v>#REF!</v>
      </c>
      <c r="Z21" s="112" t="e">
        <f t="shared" ca="1" si="78"/>
        <v>#REF!</v>
      </c>
      <c r="AA21" s="112" t="e">
        <f t="shared" ca="1" si="78"/>
        <v>#REF!</v>
      </c>
      <c r="AB21" s="112" t="e">
        <f t="shared" ca="1" si="78"/>
        <v>#REF!</v>
      </c>
      <c r="AC21" s="112" t="e">
        <f t="shared" ca="1" si="78"/>
        <v>#REF!</v>
      </c>
      <c r="AD21" s="112" t="e">
        <f t="shared" ca="1" si="78"/>
        <v>#REF!</v>
      </c>
      <c r="AE21" s="112" t="e">
        <f t="shared" ca="1" si="78"/>
        <v>#REF!</v>
      </c>
      <c r="AF21" s="112" t="e">
        <f t="shared" ca="1" si="78"/>
        <v>#REF!</v>
      </c>
      <c r="AG21" s="112" t="e">
        <f t="shared" ca="1" si="78"/>
        <v>#REF!</v>
      </c>
      <c r="AH21" s="112" t="e">
        <f t="shared" ca="1" si="78"/>
        <v>#REF!</v>
      </c>
      <c r="AI21" s="112" t="e">
        <f t="shared" ca="1" si="78"/>
        <v>#REF!</v>
      </c>
      <c r="AJ21" s="112" t="e">
        <f t="shared" ca="1" si="78"/>
        <v>#REF!</v>
      </c>
      <c r="AK21" s="112" t="e">
        <f t="shared" ca="1" si="78"/>
        <v>#REF!</v>
      </c>
      <c r="AL21" s="112" t="e">
        <f t="shared" ca="1" si="78"/>
        <v>#REF!</v>
      </c>
      <c r="AM21" s="112" t="e">
        <f t="shared" ca="1" si="79"/>
        <v>#REF!</v>
      </c>
      <c r="AN21" s="112" t="e">
        <f t="shared" ca="1" si="79"/>
        <v>#REF!</v>
      </c>
      <c r="AO21" s="112" t="e">
        <f t="shared" ca="1" si="79"/>
        <v>#REF!</v>
      </c>
      <c r="AP21" s="112" t="e">
        <f t="shared" ca="1" si="79"/>
        <v>#REF!</v>
      </c>
      <c r="AQ21" s="112" t="e">
        <f t="shared" ca="1" si="79"/>
        <v>#REF!</v>
      </c>
      <c r="AR21" s="112" t="e">
        <f t="shared" ca="1" si="79"/>
        <v>#REF!</v>
      </c>
      <c r="AS21" s="112" t="e">
        <f t="shared" ca="1" si="79"/>
        <v>#REF!</v>
      </c>
      <c r="AT21" s="112" t="e">
        <f t="shared" ca="1" si="79"/>
        <v>#REF!</v>
      </c>
      <c r="AU21" s="112" t="e">
        <f t="shared" ca="1" si="79"/>
        <v>#REF!</v>
      </c>
      <c r="AV21" s="112" t="e">
        <f t="shared" ca="1" si="79"/>
        <v>#REF!</v>
      </c>
      <c r="AW21" s="112" t="e">
        <f t="shared" ca="1" si="79"/>
        <v>#REF!</v>
      </c>
      <c r="AX21" s="112" t="e">
        <f t="shared" ca="1" si="79"/>
        <v>#REF!</v>
      </c>
      <c r="AY21" s="112" t="e">
        <f t="shared" ca="1" si="79"/>
        <v>#REF!</v>
      </c>
      <c r="AZ21" s="112" t="e">
        <f t="shared" ca="1" si="79"/>
        <v>#REF!</v>
      </c>
      <c r="BA21" s="112" t="e">
        <f t="shared" ca="1" si="79"/>
        <v>#REF!</v>
      </c>
      <c r="BB21" s="112" t="e">
        <f t="shared" ca="1" si="79"/>
        <v>#REF!</v>
      </c>
      <c r="BC21" s="112" t="e">
        <f t="shared" ca="1" si="80"/>
        <v>#REF!</v>
      </c>
      <c r="BD21" s="112" t="e">
        <f t="shared" ca="1" si="80"/>
        <v>#REF!</v>
      </c>
      <c r="BE21" s="112" t="e">
        <f t="shared" ca="1" si="80"/>
        <v>#REF!</v>
      </c>
      <c r="BF21" s="112" t="e">
        <f t="shared" ca="1" si="80"/>
        <v>#REF!</v>
      </c>
      <c r="BG21" s="112" t="e">
        <f t="shared" ca="1" si="80"/>
        <v>#REF!</v>
      </c>
      <c r="BH21" s="112" t="e">
        <f t="shared" ca="1" si="80"/>
        <v>#REF!</v>
      </c>
      <c r="BI21" s="112" t="e">
        <f t="shared" ca="1" si="80"/>
        <v>#REF!</v>
      </c>
      <c r="BJ21" s="112" t="e">
        <f t="shared" ca="1" si="80"/>
        <v>#REF!</v>
      </c>
      <c r="BK21" s="112" t="e">
        <f t="shared" ca="1" si="80"/>
        <v>#REF!</v>
      </c>
      <c r="BL21" s="112" t="e">
        <f t="shared" ca="1" si="80"/>
        <v>#REF!</v>
      </c>
      <c r="BM21" s="112" t="e">
        <f t="shared" ca="1" si="80"/>
        <v>#REF!</v>
      </c>
      <c r="BN21" s="112" t="e">
        <f t="shared" ca="1" si="80"/>
        <v>#REF!</v>
      </c>
      <c r="BO21" s="112" t="e">
        <f t="shared" ca="1" si="80"/>
        <v>#REF!</v>
      </c>
      <c r="BP21" s="126">
        <v>20</v>
      </c>
      <c r="BQ21" s="135">
        <f t="shared" ca="1" si="2"/>
        <v>0</v>
      </c>
      <c r="BR21" s="136">
        <f t="shared" ca="1" si="25"/>
        <v>0</v>
      </c>
      <c r="BS21" s="136">
        <f t="shared" ca="1" si="3"/>
        <v>0</v>
      </c>
      <c r="BT21" s="136">
        <f t="shared" ca="1" si="4"/>
        <v>0</v>
      </c>
      <c r="BU21" s="136">
        <f t="shared" ca="1" si="5"/>
        <v>0</v>
      </c>
      <c r="BV21" s="136">
        <f t="shared" ca="1" si="6"/>
        <v>0</v>
      </c>
      <c r="BW21" s="137">
        <f t="shared" ca="1" si="7"/>
        <v>0</v>
      </c>
      <c r="BX21" s="140">
        <f t="shared" ca="1" si="8"/>
        <v>0</v>
      </c>
      <c r="BY21" s="124">
        <f t="shared" ca="1" si="9"/>
        <v>0</v>
      </c>
      <c r="BZ21" s="124">
        <f t="shared" ca="1" si="10"/>
        <v>0</v>
      </c>
      <c r="CA21" s="124">
        <f t="shared" ca="1" si="11"/>
        <v>0</v>
      </c>
      <c r="CB21" s="124">
        <f t="shared" ca="1" si="12"/>
        <v>0</v>
      </c>
      <c r="CC21" s="124">
        <f t="shared" ca="1" si="13"/>
        <v>0</v>
      </c>
      <c r="CD21" s="141">
        <f t="shared" ca="1" si="14"/>
        <v>0</v>
      </c>
      <c r="CE21" s="146" t="e">
        <f t="shared" ca="1" si="15"/>
        <v>#REF!</v>
      </c>
      <c r="CF21" s="147" t="e">
        <f t="shared" ca="1" si="16"/>
        <v>#REF!</v>
      </c>
      <c r="CG21" s="145" t="e">
        <f t="shared" ca="1" si="26"/>
        <v>#REF!</v>
      </c>
      <c r="CH21" s="147" t="e">
        <f t="shared" ca="1" si="17"/>
        <v>#REF!</v>
      </c>
      <c r="CI21" s="147" t="e">
        <f t="shared" ca="1" si="18"/>
        <v>#REF!</v>
      </c>
      <c r="CJ21" s="147" t="e">
        <f t="shared" ca="1" si="19"/>
        <v>#REF!</v>
      </c>
      <c r="CK21" s="186" t="e">
        <f t="shared" ca="1" si="20"/>
        <v>#REF!</v>
      </c>
      <c r="CL21" s="187" t="e">
        <f t="shared" ca="1" si="27"/>
        <v>#REF!</v>
      </c>
      <c r="CM21" s="187" t="e">
        <f t="shared" ca="1" si="28"/>
        <v>#REF!</v>
      </c>
      <c r="CN21" s="187" t="e">
        <f t="shared" ca="1" si="29"/>
        <v>#REF!</v>
      </c>
      <c r="CO21" s="187" t="e">
        <f t="shared" ca="1" si="30"/>
        <v>#REF!</v>
      </c>
      <c r="CP21" s="187" t="e">
        <f t="shared" ca="1" si="82"/>
        <v>#REF!</v>
      </c>
      <c r="CQ21" s="187" t="e">
        <f t="shared" ca="1" si="32"/>
        <v>#REF!</v>
      </c>
      <c r="CR21" s="187" t="e">
        <f t="shared" ca="1" si="33"/>
        <v>#REF!</v>
      </c>
      <c r="CS21" s="187" t="e">
        <f t="shared" ca="1" si="34"/>
        <v>#REF!</v>
      </c>
      <c r="CT21" s="187" t="e">
        <f t="shared" ca="1" si="35"/>
        <v>#REF!</v>
      </c>
      <c r="CU21" s="187" t="e">
        <f t="shared" ca="1" si="36"/>
        <v>#REF!</v>
      </c>
      <c r="CV21" s="187" t="e">
        <f t="shared" ca="1" si="37"/>
        <v>#REF!</v>
      </c>
      <c r="CW21" s="187" t="e">
        <f t="shared" ca="1" si="38"/>
        <v>#REF!</v>
      </c>
      <c r="CX21" s="187" t="e">
        <f t="shared" ca="1" si="39"/>
        <v>#REF!</v>
      </c>
      <c r="CY21" s="187" t="e">
        <f t="shared" ca="1" si="40"/>
        <v>#REF!</v>
      </c>
      <c r="CZ21" s="187" t="e">
        <f t="shared" ca="1" si="41"/>
        <v>#REF!</v>
      </c>
      <c r="DA21" s="187" t="e">
        <f t="shared" ca="1" si="42"/>
        <v>#REF!</v>
      </c>
      <c r="DB21" s="187" t="e">
        <f t="shared" ca="1" si="43"/>
        <v>#REF!</v>
      </c>
      <c r="DC21" s="187" t="e">
        <f t="shared" ca="1" si="44"/>
        <v>#REF!</v>
      </c>
      <c r="DD21" s="187" t="e">
        <f t="shared" ca="1" si="45"/>
        <v>#REF!</v>
      </c>
      <c r="DE21" s="187" t="e">
        <f t="shared" ca="1" si="46"/>
        <v>#REF!</v>
      </c>
      <c r="DF21" s="187" t="e">
        <f t="shared" ca="1" si="47"/>
        <v>#REF!</v>
      </c>
      <c r="DG21" s="187" t="e">
        <f t="shared" ca="1" si="48"/>
        <v>#REF!</v>
      </c>
      <c r="DH21" s="187" t="e">
        <f t="shared" ca="1" si="49"/>
        <v>#REF!</v>
      </c>
      <c r="DI21" s="187" t="e">
        <f t="shared" ca="1" si="50"/>
        <v>#REF!</v>
      </c>
      <c r="DJ21" s="187" t="e">
        <f t="shared" ca="1" si="51"/>
        <v>#REF!</v>
      </c>
      <c r="DK21" s="187" t="e">
        <f t="shared" ca="1" si="52"/>
        <v>#REF!</v>
      </c>
      <c r="DL21" s="187" t="e">
        <f t="shared" ca="1" si="53"/>
        <v>#REF!</v>
      </c>
      <c r="DM21" s="187" t="e">
        <f t="shared" ca="1" si="54"/>
        <v>#REF!</v>
      </c>
      <c r="DN21" s="187" t="e">
        <f t="shared" ca="1" si="55"/>
        <v>#REF!</v>
      </c>
      <c r="DO21" s="187" t="e">
        <f t="shared" ca="1" si="83"/>
        <v>#REF!</v>
      </c>
      <c r="DP21" s="187" t="e">
        <f t="shared" ca="1" si="84"/>
        <v>#REF!</v>
      </c>
      <c r="DQ21" s="187" t="e">
        <f t="shared" ca="1" si="58"/>
        <v>#REF!</v>
      </c>
      <c r="DR21" s="187" t="e">
        <f t="shared" ca="1" si="59"/>
        <v>#REF!</v>
      </c>
      <c r="DS21" s="187" t="e">
        <f t="shared" ca="1" si="60"/>
        <v>#REF!</v>
      </c>
      <c r="DT21" s="187" t="e">
        <f t="shared" ca="1" si="81"/>
        <v>#REF!</v>
      </c>
      <c r="DU21" s="187" t="e">
        <f t="shared" ca="1" si="85"/>
        <v>#REF!</v>
      </c>
      <c r="DV21" s="187" t="e">
        <f t="shared" ca="1" si="62"/>
        <v>#REF!</v>
      </c>
      <c r="DW21" s="187" t="e">
        <f ca="1">IF(AR21=0,"",AR21)</f>
        <v>#REF!</v>
      </c>
      <c r="DX21" s="187" t="e">
        <f ca="1">IF(AS21=0,"",AS21)</f>
        <v>#REF!</v>
      </c>
      <c r="DY21" s="187" t="e">
        <f t="shared" ca="1" si="65"/>
        <v>#REF!</v>
      </c>
      <c r="DZ21" s="187" t="e">
        <f t="shared" ca="1" si="66"/>
        <v>#REF!</v>
      </c>
      <c r="EA21" s="187" t="e">
        <f t="shared" ca="1" si="67"/>
        <v>#REF!</v>
      </c>
      <c r="EB21" s="187" t="e">
        <f t="shared" ca="1" si="68"/>
        <v>#REF!</v>
      </c>
      <c r="EC21" s="187" t="e">
        <f t="shared" ca="1" si="69"/>
        <v>#REF!</v>
      </c>
      <c r="ED21" s="187" t="e">
        <f t="shared" ca="1" si="70"/>
        <v>#REF!</v>
      </c>
      <c r="EE21" s="187" t="e">
        <f t="shared" ca="1" si="71"/>
        <v>#REF!</v>
      </c>
      <c r="EF21" s="187" t="e">
        <f t="shared" ca="1" si="72"/>
        <v>#REF!</v>
      </c>
      <c r="EG21" s="187" t="e">
        <f t="shared" ca="1" si="73"/>
        <v>#REF!</v>
      </c>
      <c r="EH21" s="187" t="e">
        <f t="shared" ca="1" si="74"/>
        <v>#REF!</v>
      </c>
      <c r="EI21" s="187" t="e">
        <f t="shared" ca="1" si="75"/>
        <v>#REF!</v>
      </c>
      <c r="EJ21" s="187" t="e">
        <f t="shared" ca="1" si="76"/>
        <v>#REF!</v>
      </c>
      <c r="EK21" s="187" t="e">
        <f t="shared" ca="1" si="77"/>
        <v>#REF!</v>
      </c>
    </row>
    <row r="22" spans="1:141" hidden="1" x14ac:dyDescent="0.25">
      <c r="A22" s="115" t="str">
        <f>Графики!A55</f>
        <v>Б38.02.03 Логистика(2014)9 кл., очная</v>
      </c>
      <c r="B22" s="115" t="s">
        <v>319</v>
      </c>
      <c r="C22" s="115" t="s">
        <v>212</v>
      </c>
      <c r="D22" s="64" t="e">
        <f t="shared" ca="1" si="23"/>
        <v>#REF!</v>
      </c>
      <c r="E22" s="46">
        <v>3</v>
      </c>
      <c r="F22" s="118" t="s">
        <v>280</v>
      </c>
      <c r="G22" s="112" t="e">
        <f t="shared" ca="1" si="24"/>
        <v>#REF!</v>
      </c>
      <c r="H22" s="112" t="e">
        <f t="shared" ca="1" si="24"/>
        <v>#REF!</v>
      </c>
      <c r="I22" s="112" t="e">
        <f t="shared" ca="1" si="24"/>
        <v>#REF!</v>
      </c>
      <c r="J22" s="112" t="e">
        <f t="shared" ca="1" si="24"/>
        <v>#REF!</v>
      </c>
      <c r="K22" s="112" t="e">
        <f t="shared" ca="1" si="24"/>
        <v>#REF!</v>
      </c>
      <c r="L22" s="112" t="e">
        <f t="shared" ca="1" si="24"/>
        <v>#REF!</v>
      </c>
      <c r="M22" s="112" t="e">
        <f t="shared" ca="1" si="24"/>
        <v>#REF!</v>
      </c>
      <c r="N22" s="112" t="e">
        <f t="shared" ca="1" si="24"/>
        <v>#REF!</v>
      </c>
      <c r="O22" s="112" t="e">
        <f t="shared" ca="1" si="24"/>
        <v>#REF!</v>
      </c>
      <c r="P22" s="112" t="e">
        <f t="shared" ca="1" si="24"/>
        <v>#REF!</v>
      </c>
      <c r="Q22" s="112" t="e">
        <f t="shared" ca="1" si="24"/>
        <v>#REF!</v>
      </c>
      <c r="R22" s="112" t="e">
        <f t="shared" ca="1" si="24"/>
        <v>#REF!</v>
      </c>
      <c r="S22" s="112" t="e">
        <f t="shared" ca="1" si="24"/>
        <v>#REF!</v>
      </c>
      <c r="T22" s="112" t="e">
        <f t="shared" ca="1" si="24"/>
        <v>#REF!</v>
      </c>
      <c r="U22" s="112" t="e">
        <f t="shared" ca="1" si="24"/>
        <v>#REF!</v>
      </c>
      <c r="V22" s="112" t="e">
        <f t="shared" ca="1" si="24"/>
        <v>#REF!</v>
      </c>
      <c r="W22" s="112" t="e">
        <f t="shared" ca="1" si="78"/>
        <v>#REF!</v>
      </c>
      <c r="X22" s="112" t="e">
        <f t="shared" ca="1" si="78"/>
        <v>#REF!</v>
      </c>
      <c r="Y22" s="112" t="e">
        <f t="shared" ca="1" si="78"/>
        <v>#REF!</v>
      </c>
      <c r="Z22" s="112" t="e">
        <f t="shared" ca="1" si="78"/>
        <v>#REF!</v>
      </c>
      <c r="AA22" s="112" t="e">
        <f t="shared" ca="1" si="78"/>
        <v>#REF!</v>
      </c>
      <c r="AB22" s="112" t="e">
        <f t="shared" ca="1" si="78"/>
        <v>#REF!</v>
      </c>
      <c r="AC22" s="112" t="e">
        <f t="shared" ca="1" si="78"/>
        <v>#REF!</v>
      </c>
      <c r="AD22" s="112" t="e">
        <f t="shared" ca="1" si="78"/>
        <v>#REF!</v>
      </c>
      <c r="AE22" s="112" t="e">
        <f t="shared" ca="1" si="78"/>
        <v>#REF!</v>
      </c>
      <c r="AF22" s="112" t="e">
        <f t="shared" ca="1" si="78"/>
        <v>#REF!</v>
      </c>
      <c r="AG22" s="112" t="e">
        <f t="shared" ca="1" si="78"/>
        <v>#REF!</v>
      </c>
      <c r="AH22" s="112" t="e">
        <f t="shared" ca="1" si="78"/>
        <v>#REF!</v>
      </c>
      <c r="AI22" s="112" t="e">
        <f t="shared" ca="1" si="78"/>
        <v>#REF!</v>
      </c>
      <c r="AJ22" s="112" t="e">
        <f t="shared" ca="1" si="78"/>
        <v>#REF!</v>
      </c>
      <c r="AK22" s="112" t="e">
        <f t="shared" ca="1" si="78"/>
        <v>#REF!</v>
      </c>
      <c r="AL22" s="112" t="e">
        <f t="shared" ref="AL22:BA22" ca="1" si="86">OFFSET(INDIRECT(TRIM(REPLACE(_xlfn.FORMULATEXT($A22),1,1," "))),0,($D22-2011+$E22-1)*62+COLUMN()+13)</f>
        <v>#REF!</v>
      </c>
      <c r="AM22" s="112" t="e">
        <f t="shared" ca="1" si="86"/>
        <v>#REF!</v>
      </c>
      <c r="AN22" s="112" t="e">
        <f t="shared" ca="1" si="86"/>
        <v>#REF!</v>
      </c>
      <c r="AO22" s="112" t="e">
        <f t="shared" ca="1" si="86"/>
        <v>#REF!</v>
      </c>
      <c r="AP22" s="112" t="e">
        <f t="shared" ca="1" si="86"/>
        <v>#REF!</v>
      </c>
      <c r="AQ22" s="112" t="e">
        <f t="shared" ca="1" si="86"/>
        <v>#REF!</v>
      </c>
      <c r="AR22" s="112" t="e">
        <f t="shared" ca="1" si="86"/>
        <v>#REF!</v>
      </c>
      <c r="AS22" s="112" t="e">
        <f t="shared" ca="1" si="86"/>
        <v>#REF!</v>
      </c>
      <c r="AT22" s="112" t="e">
        <f t="shared" ca="1" si="86"/>
        <v>#REF!</v>
      </c>
      <c r="AU22" s="112" t="e">
        <f t="shared" ca="1" si="86"/>
        <v>#REF!</v>
      </c>
      <c r="AV22" s="112" t="e">
        <f t="shared" ca="1" si="86"/>
        <v>#REF!</v>
      </c>
      <c r="AW22" s="112" t="e">
        <f t="shared" ca="1" si="86"/>
        <v>#REF!</v>
      </c>
      <c r="AX22" s="112" t="e">
        <f t="shared" ca="1" si="86"/>
        <v>#REF!</v>
      </c>
      <c r="AY22" s="112" t="e">
        <f t="shared" ca="1" si="86"/>
        <v>#REF!</v>
      </c>
      <c r="AZ22" s="112" t="e">
        <f t="shared" ca="1" si="86"/>
        <v>#REF!</v>
      </c>
      <c r="BA22" s="112" t="e">
        <f t="shared" ca="1" si="86"/>
        <v>#REF!</v>
      </c>
      <c r="BB22" s="112" t="e">
        <f t="shared" ca="1" si="79"/>
        <v>#REF!</v>
      </c>
      <c r="BC22" s="112" t="e">
        <f t="shared" ca="1" si="80"/>
        <v>#REF!</v>
      </c>
      <c r="BD22" s="112" t="e">
        <f t="shared" ca="1" si="80"/>
        <v>#REF!</v>
      </c>
      <c r="BE22" s="112" t="e">
        <f t="shared" ca="1" si="80"/>
        <v>#REF!</v>
      </c>
      <c r="BF22" s="112" t="e">
        <f t="shared" ca="1" si="80"/>
        <v>#REF!</v>
      </c>
      <c r="BG22" s="112" t="e">
        <f t="shared" ca="1" si="80"/>
        <v>#REF!</v>
      </c>
      <c r="BH22" s="112" t="e">
        <f t="shared" ca="1" si="80"/>
        <v>#REF!</v>
      </c>
      <c r="BI22" s="112" t="e">
        <f t="shared" ca="1" si="80"/>
        <v>#REF!</v>
      </c>
      <c r="BJ22" s="112" t="e">
        <f t="shared" ca="1" si="80"/>
        <v>#REF!</v>
      </c>
      <c r="BK22" s="112" t="e">
        <f t="shared" ca="1" si="80"/>
        <v>#REF!</v>
      </c>
      <c r="BL22" s="112" t="e">
        <f t="shared" ca="1" si="80"/>
        <v>#REF!</v>
      </c>
      <c r="BM22" s="112" t="e">
        <f t="shared" ca="1" si="80"/>
        <v>#REF!</v>
      </c>
      <c r="BN22" s="112" t="e">
        <f t="shared" ca="1" si="80"/>
        <v>#REF!</v>
      </c>
      <c r="BO22" s="112" t="e">
        <f t="shared" ca="1" si="80"/>
        <v>#REF!</v>
      </c>
      <c r="BP22" s="126">
        <v>20</v>
      </c>
      <c r="BQ22" s="135">
        <f t="shared" ca="1" si="2"/>
        <v>0</v>
      </c>
      <c r="BR22" s="136">
        <f t="shared" ca="1" si="25"/>
        <v>0</v>
      </c>
      <c r="BS22" s="136">
        <f t="shared" ca="1" si="3"/>
        <v>0</v>
      </c>
      <c r="BT22" s="136">
        <f t="shared" ca="1" si="4"/>
        <v>0</v>
      </c>
      <c r="BU22" s="136">
        <f t="shared" ca="1" si="5"/>
        <v>0</v>
      </c>
      <c r="BV22" s="136">
        <f t="shared" ca="1" si="6"/>
        <v>0</v>
      </c>
      <c r="BW22" s="137">
        <f t="shared" ca="1" si="7"/>
        <v>0</v>
      </c>
      <c r="BX22" s="140">
        <f t="shared" ca="1" si="8"/>
        <v>0</v>
      </c>
      <c r="BY22" s="124">
        <f t="shared" ca="1" si="9"/>
        <v>0</v>
      </c>
      <c r="BZ22" s="124">
        <f t="shared" ca="1" si="10"/>
        <v>0</v>
      </c>
      <c r="CA22" s="124">
        <f t="shared" ca="1" si="11"/>
        <v>0</v>
      </c>
      <c r="CB22" s="124">
        <f t="shared" ca="1" si="12"/>
        <v>0</v>
      </c>
      <c r="CC22" s="124">
        <f t="shared" ca="1" si="13"/>
        <v>0</v>
      </c>
      <c r="CD22" s="141">
        <f t="shared" ca="1" si="14"/>
        <v>0</v>
      </c>
      <c r="CE22" s="146" t="e">
        <f t="shared" ca="1" si="15"/>
        <v>#REF!</v>
      </c>
      <c r="CF22" s="147" t="e">
        <f t="shared" ca="1" si="16"/>
        <v>#REF!</v>
      </c>
      <c r="CG22" s="145" t="e">
        <f t="shared" ca="1" si="26"/>
        <v>#REF!</v>
      </c>
      <c r="CH22" s="147" t="e">
        <f t="shared" ca="1" si="17"/>
        <v>#REF!</v>
      </c>
      <c r="CI22" s="147" t="e">
        <f t="shared" ca="1" si="18"/>
        <v>#REF!</v>
      </c>
      <c r="CJ22" s="147" t="e">
        <f t="shared" ca="1" si="19"/>
        <v>#REF!</v>
      </c>
      <c r="CK22" s="186" t="e">
        <f t="shared" ca="1" si="20"/>
        <v>#REF!</v>
      </c>
      <c r="CL22" s="187" t="e">
        <f t="shared" ca="1" si="27"/>
        <v>#REF!</v>
      </c>
      <c r="CM22" s="187" t="e">
        <f t="shared" ca="1" si="28"/>
        <v>#REF!</v>
      </c>
      <c r="CN22" s="187" t="e">
        <f t="shared" ca="1" si="29"/>
        <v>#REF!</v>
      </c>
      <c r="CO22" s="187" t="e">
        <f t="shared" ca="1" si="30"/>
        <v>#REF!</v>
      </c>
      <c r="CP22" s="187" t="e">
        <f t="shared" ca="1" si="82"/>
        <v>#REF!</v>
      </c>
      <c r="CQ22" s="187" t="e">
        <f t="shared" ca="1" si="32"/>
        <v>#REF!</v>
      </c>
      <c r="CR22" s="187" t="e">
        <f t="shared" ca="1" si="33"/>
        <v>#REF!</v>
      </c>
      <c r="CS22" s="187" t="e">
        <f t="shared" ca="1" si="34"/>
        <v>#REF!</v>
      </c>
      <c r="CT22" s="187" t="e">
        <f t="shared" ca="1" si="35"/>
        <v>#REF!</v>
      </c>
      <c r="CU22" s="187" t="e">
        <f t="shared" ca="1" si="36"/>
        <v>#REF!</v>
      </c>
      <c r="CV22" s="187" t="e">
        <f t="shared" ca="1" si="37"/>
        <v>#REF!</v>
      </c>
      <c r="CW22" s="187" t="e">
        <f t="shared" ca="1" si="38"/>
        <v>#REF!</v>
      </c>
      <c r="CX22" s="187" t="e">
        <f t="shared" ca="1" si="39"/>
        <v>#REF!</v>
      </c>
      <c r="CY22" s="187" t="e">
        <f t="shared" ca="1" si="40"/>
        <v>#REF!</v>
      </c>
      <c r="CZ22" s="187" t="e">
        <f t="shared" ca="1" si="41"/>
        <v>#REF!</v>
      </c>
      <c r="DA22" s="187" t="e">
        <f t="shared" ca="1" si="42"/>
        <v>#REF!</v>
      </c>
      <c r="DB22" s="187" t="e">
        <f t="shared" ca="1" si="43"/>
        <v>#REF!</v>
      </c>
      <c r="DC22" s="187" t="e">
        <f t="shared" ca="1" si="44"/>
        <v>#REF!</v>
      </c>
      <c r="DD22" s="187" t="e">
        <f t="shared" ca="1" si="45"/>
        <v>#REF!</v>
      </c>
      <c r="DE22" s="187" t="e">
        <f t="shared" ca="1" si="46"/>
        <v>#REF!</v>
      </c>
      <c r="DF22" s="187" t="e">
        <f t="shared" ca="1" si="47"/>
        <v>#REF!</v>
      </c>
      <c r="DG22" s="187" t="e">
        <f t="shared" ca="1" si="48"/>
        <v>#REF!</v>
      </c>
      <c r="DH22" s="187" t="e">
        <f t="shared" ca="1" si="49"/>
        <v>#REF!</v>
      </c>
      <c r="DI22" s="187" t="e">
        <f t="shared" ca="1" si="50"/>
        <v>#REF!</v>
      </c>
      <c r="DJ22" s="187" t="e">
        <f t="shared" ca="1" si="51"/>
        <v>#REF!</v>
      </c>
      <c r="DK22" s="187" t="e">
        <f t="shared" ca="1" si="52"/>
        <v>#REF!</v>
      </c>
      <c r="DL22" s="187" t="e">
        <f t="shared" ca="1" si="53"/>
        <v>#REF!</v>
      </c>
      <c r="DM22" s="187" t="e">
        <f t="shared" ca="1" si="54"/>
        <v>#REF!</v>
      </c>
      <c r="DN22" s="187" t="e">
        <f t="shared" ca="1" si="55"/>
        <v>#REF!</v>
      </c>
      <c r="DO22" s="187" t="e">
        <f t="shared" ca="1" si="83"/>
        <v>#REF!</v>
      </c>
      <c r="DP22" s="187" t="e">
        <f t="shared" ca="1" si="84"/>
        <v>#REF!</v>
      </c>
      <c r="DQ22" s="187" t="e">
        <f t="shared" ca="1" si="58"/>
        <v>#REF!</v>
      </c>
      <c r="DR22" s="187" t="e">
        <f t="shared" ca="1" si="59"/>
        <v>#REF!</v>
      </c>
      <c r="DS22" s="187" t="e">
        <f t="shared" ca="1" si="60"/>
        <v>#REF!</v>
      </c>
      <c r="DT22" s="187" t="e">
        <f t="shared" ca="1" si="81"/>
        <v>#REF!</v>
      </c>
      <c r="DU22" s="187" t="e">
        <f t="shared" ca="1" si="85"/>
        <v>#REF!</v>
      </c>
      <c r="DV22" s="187" t="e">
        <f t="shared" ca="1" si="62"/>
        <v>#REF!</v>
      </c>
      <c r="DW22" s="187" t="e">
        <f ca="1">IF(AR22=0,"",AR22)</f>
        <v>#REF!</v>
      </c>
      <c r="DX22" s="187" t="e">
        <f ca="1">IF(AS22=0,"",AS22)</f>
        <v>#REF!</v>
      </c>
      <c r="DY22" s="187" t="e">
        <f t="shared" ca="1" si="65"/>
        <v>#REF!</v>
      </c>
      <c r="DZ22" s="187" t="e">
        <f t="shared" ca="1" si="66"/>
        <v>#REF!</v>
      </c>
      <c r="EA22" s="187" t="e">
        <f t="shared" ca="1" si="67"/>
        <v>#REF!</v>
      </c>
      <c r="EB22" s="187" t="e">
        <f t="shared" ca="1" si="68"/>
        <v>#REF!</v>
      </c>
      <c r="EC22" s="187" t="e">
        <f t="shared" ca="1" si="69"/>
        <v>#REF!</v>
      </c>
      <c r="ED22" s="187" t="e">
        <f t="shared" ca="1" si="70"/>
        <v>#REF!</v>
      </c>
      <c r="EE22" s="187" t="e">
        <f t="shared" ca="1" si="71"/>
        <v>#REF!</v>
      </c>
      <c r="EF22" s="187" t="e">
        <f t="shared" ca="1" si="72"/>
        <v>#REF!</v>
      </c>
      <c r="EG22" s="187" t="e">
        <f t="shared" ca="1" si="73"/>
        <v>#REF!</v>
      </c>
      <c r="EH22" s="187" t="e">
        <f t="shared" ca="1" si="74"/>
        <v>#REF!</v>
      </c>
      <c r="EI22" s="187" t="e">
        <f t="shared" ca="1" si="75"/>
        <v>#REF!</v>
      </c>
      <c r="EJ22" s="187" t="e">
        <f t="shared" ca="1" si="76"/>
        <v>#REF!</v>
      </c>
      <c r="EK22" s="187" t="e">
        <f t="shared" ca="1" si="77"/>
        <v>#REF!</v>
      </c>
    </row>
    <row r="23" spans="1:141" hidden="1" x14ac:dyDescent="0.25">
      <c r="A23" s="115" t="str">
        <f>Графики!A43</f>
        <v>У09.02.03 Прогр-е в КС(2014)9 кл., очная</v>
      </c>
      <c r="B23" s="115" t="s">
        <v>319</v>
      </c>
      <c r="C23" s="115" t="s">
        <v>517</v>
      </c>
      <c r="D23" s="64" t="e">
        <f t="shared" ca="1" si="23"/>
        <v>#REF!</v>
      </c>
      <c r="E23" s="46">
        <v>3</v>
      </c>
      <c r="F23" s="118" t="s">
        <v>221</v>
      </c>
      <c r="G23" s="112" t="e">
        <f t="shared" ca="1" si="24"/>
        <v>#REF!</v>
      </c>
      <c r="H23" s="112" t="e">
        <f t="shared" ca="1" si="24"/>
        <v>#REF!</v>
      </c>
      <c r="I23" s="112" t="e">
        <f t="shared" ca="1" si="24"/>
        <v>#REF!</v>
      </c>
      <c r="J23" s="112" t="e">
        <f t="shared" ca="1" si="24"/>
        <v>#REF!</v>
      </c>
      <c r="K23" s="112" t="e">
        <f t="shared" ca="1" si="24"/>
        <v>#REF!</v>
      </c>
      <c r="L23" s="112" t="e">
        <f t="shared" ca="1" si="24"/>
        <v>#REF!</v>
      </c>
      <c r="M23" s="112" t="e">
        <f t="shared" ca="1" si="24"/>
        <v>#REF!</v>
      </c>
      <c r="N23" s="112" t="e">
        <f t="shared" ca="1" si="24"/>
        <v>#REF!</v>
      </c>
      <c r="O23" s="112" t="e">
        <f t="shared" ca="1" si="24"/>
        <v>#REF!</v>
      </c>
      <c r="P23" s="112" t="e">
        <f t="shared" ca="1" si="24"/>
        <v>#REF!</v>
      </c>
      <c r="Q23" s="112" t="e">
        <f t="shared" ca="1" si="24"/>
        <v>#REF!</v>
      </c>
      <c r="R23" s="112" t="e">
        <f t="shared" ref="R23:AG38" ca="1" si="87">OFFSET(INDIRECT(TRIM(REPLACE(_xlfn.FORMULATEXT($A23),1,1," "))),0,($D23-2011+$E23-1)*62+COLUMN()+13)</f>
        <v>#REF!</v>
      </c>
      <c r="S23" s="112" t="e">
        <f t="shared" ca="1" si="87"/>
        <v>#REF!</v>
      </c>
      <c r="T23" s="112" t="e">
        <f t="shared" ca="1" si="87"/>
        <v>#REF!</v>
      </c>
      <c r="U23" s="112" t="e">
        <f t="shared" ca="1" si="87"/>
        <v>#REF!</v>
      </c>
      <c r="V23" s="112" t="e">
        <f t="shared" ca="1" si="87"/>
        <v>#REF!</v>
      </c>
      <c r="W23" s="112" t="e">
        <f t="shared" ca="1" si="87"/>
        <v>#REF!</v>
      </c>
      <c r="X23" s="112" t="e">
        <f t="shared" ca="1" si="87"/>
        <v>#REF!</v>
      </c>
      <c r="Y23" s="112" t="e">
        <f t="shared" ca="1" si="87"/>
        <v>#REF!</v>
      </c>
      <c r="Z23" s="112" t="e">
        <f t="shared" ca="1" si="87"/>
        <v>#REF!</v>
      </c>
      <c r="AA23" s="112" t="e">
        <f t="shared" ca="1" si="87"/>
        <v>#REF!</v>
      </c>
      <c r="AB23" s="112" t="e">
        <f t="shared" ca="1" si="87"/>
        <v>#REF!</v>
      </c>
      <c r="AC23" s="112" t="e">
        <f t="shared" ca="1" si="87"/>
        <v>#REF!</v>
      </c>
      <c r="AD23" s="112" t="e">
        <f t="shared" ca="1" si="87"/>
        <v>#REF!</v>
      </c>
      <c r="AE23" s="112" t="e">
        <f t="shared" ca="1" si="87"/>
        <v>#REF!</v>
      </c>
      <c r="AF23" s="112" t="e">
        <f t="shared" ca="1" si="87"/>
        <v>#REF!</v>
      </c>
      <c r="AG23" s="112" t="e">
        <f t="shared" ca="1" si="87"/>
        <v>#REF!</v>
      </c>
      <c r="AH23" s="112" t="e">
        <f t="shared" ref="AH23:AW38" ca="1" si="88">OFFSET(INDIRECT(TRIM(REPLACE(_xlfn.FORMULATEXT($A23),1,1," "))),0,($D23-2011+$E23-1)*62+COLUMN()+13)</f>
        <v>#REF!</v>
      </c>
      <c r="AI23" s="112" t="e">
        <f t="shared" ca="1" si="88"/>
        <v>#REF!</v>
      </c>
      <c r="AJ23" s="112" t="e">
        <f t="shared" ca="1" si="88"/>
        <v>#REF!</v>
      </c>
      <c r="AK23" s="112" t="e">
        <f t="shared" ca="1" si="88"/>
        <v>#REF!</v>
      </c>
      <c r="AL23" s="112" t="e">
        <f t="shared" ca="1" si="88"/>
        <v>#REF!</v>
      </c>
      <c r="AM23" s="112" t="e">
        <f t="shared" ca="1" si="88"/>
        <v>#REF!</v>
      </c>
      <c r="AN23" s="112" t="e">
        <f t="shared" ca="1" si="88"/>
        <v>#REF!</v>
      </c>
      <c r="AO23" s="112" t="e">
        <f t="shared" ca="1" si="88"/>
        <v>#REF!</v>
      </c>
      <c r="AP23" s="112" t="e">
        <f t="shared" ca="1" si="88"/>
        <v>#REF!</v>
      </c>
      <c r="AQ23" s="112" t="e">
        <f t="shared" ca="1" si="88"/>
        <v>#REF!</v>
      </c>
      <c r="AR23" s="112" t="e">
        <f t="shared" ca="1" si="88"/>
        <v>#REF!</v>
      </c>
      <c r="AS23" s="112" t="e">
        <f t="shared" ca="1" si="88"/>
        <v>#REF!</v>
      </c>
      <c r="AT23" s="112" t="e">
        <f t="shared" ca="1" si="88"/>
        <v>#REF!</v>
      </c>
      <c r="AU23" s="112" t="e">
        <f t="shared" ca="1" si="88"/>
        <v>#REF!</v>
      </c>
      <c r="AV23" s="112" t="e">
        <f t="shared" ca="1" si="88"/>
        <v>#REF!</v>
      </c>
      <c r="AW23" s="112" t="e">
        <f t="shared" ca="1" si="88"/>
        <v>#REF!</v>
      </c>
      <c r="AX23" s="112" t="e">
        <f t="shared" ref="AX23:BA37" ca="1" si="89">OFFSET(INDIRECT(TRIM(REPLACE(_xlfn.FORMULATEXT($A23),1,1," "))),0,($D23-2011+$E23-1)*62+COLUMN()+13)</f>
        <v>#REF!</v>
      </c>
      <c r="AY23" s="112" t="e">
        <f t="shared" ca="1" si="89"/>
        <v>#REF!</v>
      </c>
      <c r="AZ23" s="112" t="e">
        <f t="shared" ca="1" si="89"/>
        <v>#REF!</v>
      </c>
      <c r="BA23" s="112" t="e">
        <f t="shared" ca="1" si="89"/>
        <v>#REF!</v>
      </c>
      <c r="BB23" s="112" t="e">
        <f t="shared" ca="1" si="79"/>
        <v>#REF!</v>
      </c>
      <c r="BC23" s="112" t="e">
        <f t="shared" ca="1" si="80"/>
        <v>#REF!</v>
      </c>
      <c r="BD23" s="112" t="e">
        <f t="shared" ca="1" si="80"/>
        <v>#REF!</v>
      </c>
      <c r="BE23" s="112" t="e">
        <f t="shared" ca="1" si="80"/>
        <v>#REF!</v>
      </c>
      <c r="BF23" s="112" t="e">
        <f t="shared" ca="1" si="80"/>
        <v>#REF!</v>
      </c>
      <c r="BG23" s="112" t="e">
        <f t="shared" ca="1" si="80"/>
        <v>#REF!</v>
      </c>
      <c r="BH23" s="112" t="e">
        <f t="shared" ca="1" si="80"/>
        <v>#REF!</v>
      </c>
      <c r="BI23" s="112" t="e">
        <f t="shared" ca="1" si="80"/>
        <v>#REF!</v>
      </c>
      <c r="BJ23" s="112" t="e">
        <f t="shared" ca="1" si="80"/>
        <v>#REF!</v>
      </c>
      <c r="BK23" s="112" t="e">
        <f t="shared" ca="1" si="80"/>
        <v>#REF!</v>
      </c>
      <c r="BL23" s="112" t="e">
        <f t="shared" ca="1" si="80"/>
        <v>#REF!</v>
      </c>
      <c r="BM23" s="112" t="e">
        <f t="shared" ca="1" si="80"/>
        <v>#REF!</v>
      </c>
      <c r="BN23" s="112" t="e">
        <f t="shared" ca="1" si="80"/>
        <v>#REF!</v>
      </c>
      <c r="BO23" s="112" t="e">
        <f t="shared" ca="1" si="80"/>
        <v>#REF!</v>
      </c>
      <c r="BP23" s="126">
        <v>20</v>
      </c>
      <c r="BQ23" s="135">
        <f t="shared" ca="1" si="2"/>
        <v>1</v>
      </c>
      <c r="BR23" s="136">
        <f t="shared" ca="1" si="25"/>
        <v>0</v>
      </c>
      <c r="BS23" s="136">
        <f t="shared" ca="1" si="3"/>
        <v>0</v>
      </c>
      <c r="BT23" s="136">
        <f t="shared" ca="1" si="4"/>
        <v>0</v>
      </c>
      <c r="BU23" s="136">
        <f t="shared" ca="1" si="5"/>
        <v>0</v>
      </c>
      <c r="BV23" s="136">
        <f t="shared" ca="1" si="6"/>
        <v>0</v>
      </c>
      <c r="BW23" s="137">
        <f t="shared" ca="1" si="7"/>
        <v>0</v>
      </c>
      <c r="BX23" s="140">
        <f t="shared" ca="1" si="8"/>
        <v>2</v>
      </c>
      <c r="BY23" s="124">
        <f t="shared" ca="1" si="9"/>
        <v>5</v>
      </c>
      <c r="BZ23" s="124">
        <f t="shared" ca="1" si="10"/>
        <v>1</v>
      </c>
      <c r="CA23" s="124">
        <f t="shared" ca="1" si="11"/>
        <v>0</v>
      </c>
      <c r="CB23" s="124">
        <f t="shared" ca="1" si="12"/>
        <v>0</v>
      </c>
      <c r="CC23" s="124">
        <f t="shared" ca="1" si="13"/>
        <v>0</v>
      </c>
      <c r="CD23" s="141">
        <f t="shared" ca="1" si="14"/>
        <v>0</v>
      </c>
      <c r="CE23" s="146" t="e">
        <f t="shared" ca="1" si="15"/>
        <v>#REF!</v>
      </c>
      <c r="CF23" s="147" t="e">
        <f t="shared" ca="1" si="16"/>
        <v>#REF!</v>
      </c>
      <c r="CG23" s="145" t="e">
        <f t="shared" ca="1" si="26"/>
        <v>#REF!</v>
      </c>
      <c r="CH23" s="147" t="e">
        <f t="shared" ca="1" si="17"/>
        <v>#REF!</v>
      </c>
      <c r="CI23" s="147" t="e">
        <f t="shared" ca="1" si="18"/>
        <v>#REF!</v>
      </c>
      <c r="CJ23" s="147" t="e">
        <f t="shared" ca="1" si="19"/>
        <v>#REF!</v>
      </c>
      <c r="CK23" s="186" t="e">
        <f t="shared" ca="1" si="20"/>
        <v>#REF!</v>
      </c>
      <c r="CL23" s="187" t="e">
        <f t="shared" ca="1" si="27"/>
        <v>#REF!</v>
      </c>
      <c r="CM23" s="187" t="e">
        <f t="shared" ca="1" si="28"/>
        <v>#REF!</v>
      </c>
      <c r="CN23" s="187" t="e">
        <f t="shared" ca="1" si="29"/>
        <v>#REF!</v>
      </c>
      <c r="CO23" s="187"/>
      <c r="CP23" s="187" t="e">
        <f t="shared" ca="1" si="82"/>
        <v>#REF!</v>
      </c>
      <c r="CQ23" s="187" t="e">
        <f t="shared" ca="1" si="32"/>
        <v>#REF!</v>
      </c>
      <c r="CR23" s="187" t="e">
        <f t="shared" ca="1" si="33"/>
        <v>#REF!</v>
      </c>
      <c r="CS23" s="187" t="e">
        <f t="shared" ca="1" si="34"/>
        <v>#REF!</v>
      </c>
      <c r="CT23" s="187" t="e">
        <f t="shared" ca="1" si="35"/>
        <v>#REF!</v>
      </c>
      <c r="CU23" s="187" t="e">
        <f t="shared" ca="1" si="36"/>
        <v>#REF!</v>
      </c>
      <c r="CV23" s="187" t="e">
        <f t="shared" ca="1" si="37"/>
        <v>#REF!</v>
      </c>
      <c r="CW23" s="187" t="e">
        <f t="shared" ca="1" si="38"/>
        <v>#REF!</v>
      </c>
      <c r="CX23" s="187" t="e">
        <f t="shared" ca="1" si="39"/>
        <v>#REF!</v>
      </c>
      <c r="CY23" s="187" t="e">
        <f t="shared" ca="1" si="40"/>
        <v>#REF!</v>
      </c>
      <c r="CZ23" s="187" t="e">
        <f t="shared" ca="1" si="41"/>
        <v>#REF!</v>
      </c>
      <c r="DA23" s="187" t="e">
        <f t="shared" ca="1" si="42"/>
        <v>#REF!</v>
      </c>
      <c r="DB23" s="187" t="e">
        <f t="shared" ca="1" si="43"/>
        <v>#REF!</v>
      </c>
      <c r="DC23" s="187" t="e">
        <f t="shared" ca="1" si="44"/>
        <v>#REF!</v>
      </c>
      <c r="DD23" s="187" t="e">
        <f t="shared" ca="1" si="45"/>
        <v>#REF!</v>
      </c>
      <c r="DE23" s="187" t="s">
        <v>594</v>
      </c>
      <c r="DF23" s="187" t="s">
        <v>594</v>
      </c>
      <c r="DG23" s="187" t="e">
        <f t="shared" ca="1" si="48"/>
        <v>#REF!</v>
      </c>
      <c r="DH23" s="187" t="e">
        <f t="shared" ca="1" si="49"/>
        <v>#REF!</v>
      </c>
      <c r="DI23" s="187" t="e">
        <f t="shared" ca="1" si="50"/>
        <v>#REF!</v>
      </c>
      <c r="DJ23" s="187" t="e">
        <f t="shared" ca="1" si="51"/>
        <v>#REF!</v>
      </c>
      <c r="DK23" s="187" t="e">
        <f t="shared" ca="1" si="52"/>
        <v>#REF!</v>
      </c>
      <c r="DL23" s="187" t="e">
        <f t="shared" ca="1" si="53"/>
        <v>#REF!</v>
      </c>
      <c r="DM23" s="187" t="e">
        <f t="shared" ca="1" si="54"/>
        <v>#REF!</v>
      </c>
      <c r="DN23" s="187" t="e">
        <f t="shared" ca="1" si="55"/>
        <v>#REF!</v>
      </c>
      <c r="DO23" s="187" t="e">
        <f t="shared" ca="1" si="83"/>
        <v>#REF!</v>
      </c>
      <c r="DP23" s="187" t="e">
        <f t="shared" ca="1" si="84"/>
        <v>#REF!</v>
      </c>
      <c r="DQ23" s="187" t="e">
        <f t="shared" ca="1" si="58"/>
        <v>#REF!</v>
      </c>
      <c r="DR23" s="187" t="e">
        <f t="shared" ca="1" si="59"/>
        <v>#REF!</v>
      </c>
      <c r="DS23" s="187" t="e">
        <f t="shared" ca="1" si="60"/>
        <v>#REF!</v>
      </c>
      <c r="DT23" s="187" t="e">
        <f t="shared" ca="1" si="81"/>
        <v>#REF!</v>
      </c>
      <c r="DU23" s="187" t="e">
        <f t="shared" ca="1" si="85"/>
        <v>#REF!</v>
      </c>
      <c r="DV23" s="187"/>
      <c r="DW23" s="187"/>
      <c r="DX23" s="187" t="s">
        <v>596</v>
      </c>
      <c r="DY23" s="187" t="s">
        <v>596</v>
      </c>
      <c r="DZ23" s="187" t="s">
        <v>582</v>
      </c>
      <c r="EA23" s="187" t="s">
        <v>596</v>
      </c>
      <c r="EB23" s="187" t="e">
        <f t="shared" ca="1" si="68"/>
        <v>#REF!</v>
      </c>
      <c r="EC23" s="187" t="e">
        <f t="shared" ca="1" si="69"/>
        <v>#REF!</v>
      </c>
      <c r="ED23" s="187" t="e">
        <f t="shared" ca="1" si="70"/>
        <v>#REF!</v>
      </c>
      <c r="EE23" s="187" t="e">
        <f t="shared" ca="1" si="71"/>
        <v>#REF!</v>
      </c>
      <c r="EF23" s="187" t="e">
        <f t="shared" ca="1" si="72"/>
        <v>#REF!</v>
      </c>
      <c r="EG23" s="187" t="e">
        <f t="shared" ca="1" si="73"/>
        <v>#REF!</v>
      </c>
      <c r="EH23" s="187" t="e">
        <f t="shared" ca="1" si="74"/>
        <v>#REF!</v>
      </c>
      <c r="EI23" s="187" t="e">
        <f t="shared" ca="1" si="75"/>
        <v>#REF!</v>
      </c>
      <c r="EJ23" s="187" t="e">
        <f t="shared" ca="1" si="76"/>
        <v>#REF!</v>
      </c>
      <c r="EK23" s="187" t="e">
        <f t="shared" ca="1" si="77"/>
        <v>#REF!</v>
      </c>
    </row>
    <row r="24" spans="1:141" hidden="1" x14ac:dyDescent="0.25">
      <c r="A24" s="115" t="str">
        <f>Графики!A54</f>
        <v>У38.02.01 Экономика и бухучет(2014)9 кл., очная</v>
      </c>
      <c r="B24" s="115" t="s">
        <v>319</v>
      </c>
      <c r="C24" s="115" t="s">
        <v>212</v>
      </c>
      <c r="D24" s="64" t="e">
        <f t="shared" ca="1" si="23"/>
        <v>#REF!</v>
      </c>
      <c r="E24" s="46">
        <v>3</v>
      </c>
      <c r="F24" s="118" t="s">
        <v>278</v>
      </c>
      <c r="G24" s="112" t="e">
        <f t="shared" ref="G24:V39" ca="1" si="90">OFFSET(INDIRECT(TRIM(REPLACE(_xlfn.FORMULATEXT($A24),1,1," "))),0,($D24-2011+$E24-1)*62+COLUMN()+13)</f>
        <v>#REF!</v>
      </c>
      <c r="H24" s="112" t="e">
        <f t="shared" ca="1" si="90"/>
        <v>#REF!</v>
      </c>
      <c r="I24" s="112" t="e">
        <f t="shared" ca="1" si="90"/>
        <v>#REF!</v>
      </c>
      <c r="J24" s="112" t="e">
        <f t="shared" ca="1" si="90"/>
        <v>#REF!</v>
      </c>
      <c r="K24" s="112" t="e">
        <f t="shared" ca="1" si="90"/>
        <v>#REF!</v>
      </c>
      <c r="L24" s="112" t="e">
        <f t="shared" ca="1" si="90"/>
        <v>#REF!</v>
      </c>
      <c r="M24" s="112" t="e">
        <f t="shared" ca="1" si="90"/>
        <v>#REF!</v>
      </c>
      <c r="N24" s="112" t="e">
        <f t="shared" ca="1" si="90"/>
        <v>#REF!</v>
      </c>
      <c r="O24" s="112" t="e">
        <f t="shared" ca="1" si="90"/>
        <v>#REF!</v>
      </c>
      <c r="P24" s="112" t="e">
        <f t="shared" ca="1" si="90"/>
        <v>#REF!</v>
      </c>
      <c r="Q24" s="112" t="e">
        <f t="shared" ca="1" si="90"/>
        <v>#REF!</v>
      </c>
      <c r="R24" s="112" t="e">
        <f t="shared" ca="1" si="90"/>
        <v>#REF!</v>
      </c>
      <c r="S24" s="112" t="e">
        <f t="shared" ca="1" si="90"/>
        <v>#REF!</v>
      </c>
      <c r="T24" s="112" t="e">
        <f t="shared" ca="1" si="90"/>
        <v>#REF!</v>
      </c>
      <c r="U24" s="112" t="e">
        <f t="shared" ca="1" si="90"/>
        <v>#REF!</v>
      </c>
      <c r="V24" s="112" t="e">
        <f t="shared" ca="1" si="90"/>
        <v>#REF!</v>
      </c>
      <c r="W24" s="112" t="e">
        <f t="shared" ca="1" si="87"/>
        <v>#REF!</v>
      </c>
      <c r="X24" s="112" t="e">
        <f t="shared" ca="1" si="87"/>
        <v>#REF!</v>
      </c>
      <c r="Y24" s="112" t="e">
        <f t="shared" ca="1" si="87"/>
        <v>#REF!</v>
      </c>
      <c r="Z24" s="112" t="e">
        <f t="shared" ca="1" si="87"/>
        <v>#REF!</v>
      </c>
      <c r="AA24" s="112" t="e">
        <f t="shared" ca="1" si="87"/>
        <v>#REF!</v>
      </c>
      <c r="AB24" s="112" t="e">
        <f t="shared" ca="1" si="87"/>
        <v>#REF!</v>
      </c>
      <c r="AC24" s="112" t="e">
        <f t="shared" ca="1" si="87"/>
        <v>#REF!</v>
      </c>
      <c r="AD24" s="112" t="e">
        <f t="shared" ca="1" si="87"/>
        <v>#REF!</v>
      </c>
      <c r="AE24" s="112" t="e">
        <f t="shared" ca="1" si="87"/>
        <v>#REF!</v>
      </c>
      <c r="AF24" s="112" t="e">
        <f t="shared" ca="1" si="87"/>
        <v>#REF!</v>
      </c>
      <c r="AG24" s="112" t="e">
        <f t="shared" ca="1" si="87"/>
        <v>#REF!</v>
      </c>
      <c r="AH24" s="112" t="e">
        <f t="shared" ca="1" si="88"/>
        <v>#REF!</v>
      </c>
      <c r="AI24" s="112" t="e">
        <f t="shared" ca="1" si="88"/>
        <v>#REF!</v>
      </c>
      <c r="AJ24" s="112" t="e">
        <f t="shared" ca="1" si="88"/>
        <v>#REF!</v>
      </c>
      <c r="AK24" s="112" t="e">
        <f t="shared" ca="1" si="88"/>
        <v>#REF!</v>
      </c>
      <c r="AL24" s="112" t="e">
        <f t="shared" ca="1" si="88"/>
        <v>#REF!</v>
      </c>
      <c r="AM24" s="112" t="e">
        <f t="shared" ca="1" si="88"/>
        <v>#REF!</v>
      </c>
      <c r="AN24" s="112" t="e">
        <f t="shared" ca="1" si="88"/>
        <v>#REF!</v>
      </c>
      <c r="AO24" s="112" t="e">
        <f t="shared" ca="1" si="88"/>
        <v>#REF!</v>
      </c>
      <c r="AP24" s="112" t="e">
        <f t="shared" ca="1" si="88"/>
        <v>#REF!</v>
      </c>
      <c r="AQ24" s="112" t="e">
        <f t="shared" ca="1" si="88"/>
        <v>#REF!</v>
      </c>
      <c r="AR24" s="112" t="e">
        <f t="shared" ca="1" si="88"/>
        <v>#REF!</v>
      </c>
      <c r="AS24" s="112" t="e">
        <f t="shared" ca="1" si="88"/>
        <v>#REF!</v>
      </c>
      <c r="AT24" s="112" t="e">
        <f t="shared" ca="1" si="88"/>
        <v>#REF!</v>
      </c>
      <c r="AU24" s="112" t="e">
        <f t="shared" ca="1" si="88"/>
        <v>#REF!</v>
      </c>
      <c r="AV24" s="112" t="e">
        <f t="shared" ca="1" si="88"/>
        <v>#REF!</v>
      </c>
      <c r="AW24" s="112" t="e">
        <f t="shared" ca="1" si="88"/>
        <v>#REF!</v>
      </c>
      <c r="AX24" s="112" t="e">
        <f t="shared" ca="1" si="89"/>
        <v>#REF!</v>
      </c>
      <c r="AY24" s="112" t="e">
        <f t="shared" ca="1" si="89"/>
        <v>#REF!</v>
      </c>
      <c r="AZ24" s="112" t="e">
        <f t="shared" ca="1" si="89"/>
        <v>#REF!</v>
      </c>
      <c r="BA24" s="112" t="e">
        <f t="shared" ca="1" si="89"/>
        <v>#REF!</v>
      </c>
      <c r="BB24" s="112" t="e">
        <f t="shared" ca="1" si="79"/>
        <v>#REF!</v>
      </c>
      <c r="BC24" s="112" t="e">
        <f t="shared" ca="1" si="80"/>
        <v>#REF!</v>
      </c>
      <c r="BD24" s="112" t="e">
        <f t="shared" ca="1" si="80"/>
        <v>#REF!</v>
      </c>
      <c r="BE24" s="112" t="e">
        <f t="shared" ca="1" si="80"/>
        <v>#REF!</v>
      </c>
      <c r="BF24" s="112" t="e">
        <f t="shared" ca="1" si="80"/>
        <v>#REF!</v>
      </c>
      <c r="BG24" s="112" t="e">
        <f t="shared" ca="1" si="80"/>
        <v>#REF!</v>
      </c>
      <c r="BH24" s="112" t="e">
        <f t="shared" ca="1" si="80"/>
        <v>#REF!</v>
      </c>
      <c r="BI24" s="112" t="e">
        <f t="shared" ca="1" si="80"/>
        <v>#REF!</v>
      </c>
      <c r="BJ24" s="112" t="e">
        <f t="shared" ca="1" si="80"/>
        <v>#REF!</v>
      </c>
      <c r="BK24" s="112" t="e">
        <f t="shared" ca="1" si="80"/>
        <v>#REF!</v>
      </c>
      <c r="BL24" s="112" t="e">
        <f t="shared" ca="1" si="80"/>
        <v>#REF!</v>
      </c>
      <c r="BM24" s="112" t="e">
        <f t="shared" ca="1" si="80"/>
        <v>#REF!</v>
      </c>
      <c r="BN24" s="112" t="e">
        <f t="shared" ca="1" si="80"/>
        <v>#REF!</v>
      </c>
      <c r="BO24" s="112" t="e">
        <f t="shared" ca="1" si="80"/>
        <v>#REF!</v>
      </c>
      <c r="BP24" s="126">
        <v>20</v>
      </c>
      <c r="BQ24" s="135">
        <f t="shared" ca="1" si="2"/>
        <v>0</v>
      </c>
      <c r="BR24" s="136">
        <f t="shared" ca="1" si="25"/>
        <v>0</v>
      </c>
      <c r="BS24" s="136">
        <f t="shared" ca="1" si="3"/>
        <v>0</v>
      </c>
      <c r="BT24" s="136">
        <f t="shared" ca="1" si="4"/>
        <v>0</v>
      </c>
      <c r="BU24" s="136">
        <f t="shared" ca="1" si="5"/>
        <v>0</v>
      </c>
      <c r="BV24" s="136">
        <f t="shared" ca="1" si="6"/>
        <v>0</v>
      </c>
      <c r="BW24" s="137">
        <f t="shared" ca="1" si="7"/>
        <v>0</v>
      </c>
      <c r="BX24" s="140">
        <f t="shared" ca="1" si="8"/>
        <v>0</v>
      </c>
      <c r="BY24" s="124">
        <f t="shared" ca="1" si="9"/>
        <v>0</v>
      </c>
      <c r="BZ24" s="124">
        <f t="shared" ca="1" si="10"/>
        <v>0</v>
      </c>
      <c r="CA24" s="124">
        <f t="shared" ca="1" si="11"/>
        <v>0</v>
      </c>
      <c r="CB24" s="124">
        <f t="shared" ca="1" si="12"/>
        <v>0</v>
      </c>
      <c r="CC24" s="124">
        <f t="shared" ca="1" si="13"/>
        <v>0</v>
      </c>
      <c r="CD24" s="141">
        <f t="shared" ca="1" si="14"/>
        <v>0</v>
      </c>
      <c r="CE24" s="146" t="e">
        <f t="shared" ca="1" si="15"/>
        <v>#REF!</v>
      </c>
      <c r="CF24" s="147" t="e">
        <f t="shared" ca="1" si="16"/>
        <v>#REF!</v>
      </c>
      <c r="CG24" s="145" t="e">
        <f t="shared" ca="1" si="26"/>
        <v>#REF!</v>
      </c>
      <c r="CH24" s="147" t="e">
        <f t="shared" ca="1" si="17"/>
        <v>#REF!</v>
      </c>
      <c r="CI24" s="147" t="e">
        <f t="shared" ca="1" si="18"/>
        <v>#REF!</v>
      </c>
      <c r="CJ24" s="147" t="e">
        <f t="shared" ca="1" si="19"/>
        <v>#REF!</v>
      </c>
      <c r="CK24" s="186" t="e">
        <f t="shared" ca="1" si="20"/>
        <v>#REF!</v>
      </c>
      <c r="CL24" s="187" t="e">
        <f t="shared" ca="1" si="27"/>
        <v>#REF!</v>
      </c>
      <c r="CM24" s="187" t="e">
        <f t="shared" ca="1" si="28"/>
        <v>#REF!</v>
      </c>
      <c r="CN24" s="187" t="e">
        <f t="shared" ca="1" si="29"/>
        <v>#REF!</v>
      </c>
      <c r="CO24" s="187" t="e">
        <f t="shared" ca="1" si="30"/>
        <v>#REF!</v>
      </c>
      <c r="CP24" s="187" t="e">
        <f t="shared" ca="1" si="82"/>
        <v>#REF!</v>
      </c>
      <c r="CQ24" s="187" t="e">
        <f t="shared" ca="1" si="32"/>
        <v>#REF!</v>
      </c>
      <c r="CR24" s="187" t="e">
        <f t="shared" ca="1" si="33"/>
        <v>#REF!</v>
      </c>
      <c r="CS24" s="187" t="e">
        <f t="shared" ca="1" si="34"/>
        <v>#REF!</v>
      </c>
      <c r="CT24" s="187" t="e">
        <f t="shared" ca="1" si="35"/>
        <v>#REF!</v>
      </c>
      <c r="CU24" s="187" t="e">
        <f t="shared" ca="1" si="36"/>
        <v>#REF!</v>
      </c>
      <c r="CV24" s="187" t="e">
        <f t="shared" ca="1" si="37"/>
        <v>#REF!</v>
      </c>
      <c r="CW24" s="187" t="e">
        <f t="shared" ca="1" si="38"/>
        <v>#REF!</v>
      </c>
      <c r="CX24" s="187" t="e">
        <f t="shared" ca="1" si="39"/>
        <v>#REF!</v>
      </c>
      <c r="CY24" s="187" t="e">
        <f t="shared" ca="1" si="40"/>
        <v>#REF!</v>
      </c>
      <c r="CZ24" s="187" t="e">
        <f t="shared" ca="1" si="41"/>
        <v>#REF!</v>
      </c>
      <c r="DA24" s="187" t="e">
        <f t="shared" ca="1" si="42"/>
        <v>#REF!</v>
      </c>
      <c r="DB24" s="187" t="e">
        <f t="shared" ca="1" si="43"/>
        <v>#REF!</v>
      </c>
      <c r="DC24" s="187" t="e">
        <f t="shared" ca="1" si="44"/>
        <v>#REF!</v>
      </c>
      <c r="DD24" s="187" t="e">
        <f t="shared" ca="1" si="45"/>
        <v>#REF!</v>
      </c>
      <c r="DE24" s="187" t="e">
        <f t="shared" ca="1" si="46"/>
        <v>#REF!</v>
      </c>
      <c r="DF24" s="187" t="e">
        <f t="shared" ca="1" si="47"/>
        <v>#REF!</v>
      </c>
      <c r="DG24" s="187" t="e">
        <f t="shared" ca="1" si="48"/>
        <v>#REF!</v>
      </c>
      <c r="DH24" s="187" t="e">
        <f t="shared" ca="1" si="49"/>
        <v>#REF!</v>
      </c>
      <c r="DI24" s="187" t="e">
        <f t="shared" ca="1" si="50"/>
        <v>#REF!</v>
      </c>
      <c r="DJ24" s="187" t="e">
        <f t="shared" ca="1" si="51"/>
        <v>#REF!</v>
      </c>
      <c r="DK24" s="187" t="e">
        <f t="shared" ca="1" si="52"/>
        <v>#REF!</v>
      </c>
      <c r="DL24" s="187" t="e">
        <f t="shared" ca="1" si="53"/>
        <v>#REF!</v>
      </c>
      <c r="DM24" s="187" t="e">
        <f t="shared" ca="1" si="54"/>
        <v>#REF!</v>
      </c>
      <c r="DN24" s="187" t="e">
        <f t="shared" ca="1" si="55"/>
        <v>#REF!</v>
      </c>
      <c r="DO24" s="187" t="e">
        <f t="shared" ca="1" si="83"/>
        <v>#REF!</v>
      </c>
      <c r="DP24" s="187" t="e">
        <f t="shared" ca="1" si="84"/>
        <v>#REF!</v>
      </c>
      <c r="DQ24" s="187" t="e">
        <f t="shared" ca="1" si="58"/>
        <v>#REF!</v>
      </c>
      <c r="DR24" s="187" t="e">
        <f t="shared" ca="1" si="59"/>
        <v>#REF!</v>
      </c>
      <c r="DS24" s="187" t="e">
        <f t="shared" ca="1" si="60"/>
        <v>#REF!</v>
      </c>
      <c r="DT24" s="187" t="e">
        <f t="shared" ca="1" si="81"/>
        <v>#REF!</v>
      </c>
      <c r="DU24" s="187" t="e">
        <f t="shared" ca="1" si="85"/>
        <v>#REF!</v>
      </c>
      <c r="DV24" s="187" t="e">
        <f t="shared" ca="1" si="62"/>
        <v>#REF!</v>
      </c>
      <c r="DW24" s="187" t="e">
        <f t="shared" ref="DW24:DX28" ca="1" si="91">IF(AR24=0,"",AR24)</f>
        <v>#REF!</v>
      </c>
      <c r="DX24" s="187" t="e">
        <f t="shared" ca="1" si="91"/>
        <v>#REF!</v>
      </c>
      <c r="DY24" s="187" t="e">
        <f t="shared" ca="1" si="65"/>
        <v>#REF!</v>
      </c>
      <c r="DZ24" s="187" t="e">
        <f t="shared" ca="1" si="66"/>
        <v>#REF!</v>
      </c>
      <c r="EA24" s="187" t="e">
        <f t="shared" ca="1" si="67"/>
        <v>#REF!</v>
      </c>
      <c r="EB24" s="187" t="e">
        <f t="shared" ca="1" si="68"/>
        <v>#REF!</v>
      </c>
      <c r="EC24" s="187" t="e">
        <f t="shared" ca="1" si="69"/>
        <v>#REF!</v>
      </c>
      <c r="ED24" s="187" t="e">
        <f t="shared" ca="1" si="70"/>
        <v>#REF!</v>
      </c>
      <c r="EE24" s="187" t="e">
        <f t="shared" ca="1" si="71"/>
        <v>#REF!</v>
      </c>
      <c r="EF24" s="187" t="e">
        <f t="shared" ca="1" si="72"/>
        <v>#REF!</v>
      </c>
      <c r="EG24" s="187" t="e">
        <f t="shared" ca="1" si="73"/>
        <v>#REF!</v>
      </c>
      <c r="EH24" s="187" t="e">
        <f t="shared" ca="1" si="74"/>
        <v>#REF!</v>
      </c>
      <c r="EI24" s="187" t="e">
        <f t="shared" ca="1" si="75"/>
        <v>#REF!</v>
      </c>
      <c r="EJ24" s="187" t="e">
        <f t="shared" ca="1" si="76"/>
        <v>#REF!</v>
      </c>
      <c r="EK24" s="187" t="e">
        <f t="shared" ca="1" si="77"/>
        <v>#REF!</v>
      </c>
    </row>
    <row r="25" spans="1:141" hidden="1" x14ac:dyDescent="0.25">
      <c r="A25" s="115" t="str">
        <f>Графики!A54</f>
        <v>У38.02.01 Экономика и бухучет(2014)9 кл., очная</v>
      </c>
      <c r="B25" s="115" t="s">
        <v>319</v>
      </c>
      <c r="C25" s="115" t="s">
        <v>517</v>
      </c>
      <c r="D25" s="64" t="e">
        <f t="shared" ca="1" si="23"/>
        <v>#REF!</v>
      </c>
      <c r="E25" s="46">
        <v>3</v>
      </c>
      <c r="F25" s="118" t="s">
        <v>274</v>
      </c>
      <c r="G25" s="112" t="e">
        <f t="shared" ca="1" si="90"/>
        <v>#REF!</v>
      </c>
      <c r="H25" s="112" t="e">
        <f t="shared" ca="1" si="90"/>
        <v>#REF!</v>
      </c>
      <c r="I25" s="112" t="e">
        <f t="shared" ca="1" si="90"/>
        <v>#REF!</v>
      </c>
      <c r="J25" s="112" t="e">
        <f t="shared" ca="1" si="90"/>
        <v>#REF!</v>
      </c>
      <c r="K25" s="112" t="e">
        <f t="shared" ca="1" si="90"/>
        <v>#REF!</v>
      </c>
      <c r="L25" s="112" t="e">
        <f t="shared" ca="1" si="90"/>
        <v>#REF!</v>
      </c>
      <c r="M25" s="112" t="e">
        <f t="shared" ca="1" si="90"/>
        <v>#REF!</v>
      </c>
      <c r="N25" s="112" t="e">
        <f t="shared" ca="1" si="90"/>
        <v>#REF!</v>
      </c>
      <c r="O25" s="112" t="e">
        <f t="shared" ca="1" si="90"/>
        <v>#REF!</v>
      </c>
      <c r="P25" s="112" t="e">
        <f t="shared" ca="1" si="90"/>
        <v>#REF!</v>
      </c>
      <c r="Q25" s="112" t="e">
        <f t="shared" ca="1" si="90"/>
        <v>#REF!</v>
      </c>
      <c r="R25" s="112" t="e">
        <f t="shared" ca="1" si="90"/>
        <v>#REF!</v>
      </c>
      <c r="S25" s="112" t="e">
        <f t="shared" ca="1" si="90"/>
        <v>#REF!</v>
      </c>
      <c r="T25" s="112" t="e">
        <f t="shared" ca="1" si="90"/>
        <v>#REF!</v>
      </c>
      <c r="U25" s="112" t="e">
        <f t="shared" ca="1" si="90"/>
        <v>#REF!</v>
      </c>
      <c r="V25" s="112" t="e">
        <f t="shared" ca="1" si="90"/>
        <v>#REF!</v>
      </c>
      <c r="W25" s="112" t="e">
        <f t="shared" ca="1" si="87"/>
        <v>#REF!</v>
      </c>
      <c r="X25" s="112" t="e">
        <f t="shared" ca="1" si="87"/>
        <v>#REF!</v>
      </c>
      <c r="Y25" s="112" t="e">
        <f t="shared" ca="1" si="87"/>
        <v>#REF!</v>
      </c>
      <c r="Z25" s="112" t="e">
        <f t="shared" ca="1" si="87"/>
        <v>#REF!</v>
      </c>
      <c r="AA25" s="112" t="e">
        <f t="shared" ca="1" si="87"/>
        <v>#REF!</v>
      </c>
      <c r="AB25" s="112" t="e">
        <f t="shared" ca="1" si="87"/>
        <v>#REF!</v>
      </c>
      <c r="AC25" s="112" t="e">
        <f t="shared" ca="1" si="87"/>
        <v>#REF!</v>
      </c>
      <c r="AD25" s="112" t="e">
        <f t="shared" ca="1" si="87"/>
        <v>#REF!</v>
      </c>
      <c r="AE25" s="112" t="e">
        <f t="shared" ca="1" si="87"/>
        <v>#REF!</v>
      </c>
      <c r="AF25" s="112" t="e">
        <f t="shared" ca="1" si="87"/>
        <v>#REF!</v>
      </c>
      <c r="AG25" s="112" t="e">
        <f t="shared" ca="1" si="87"/>
        <v>#REF!</v>
      </c>
      <c r="AH25" s="112" t="e">
        <f t="shared" ca="1" si="88"/>
        <v>#REF!</v>
      </c>
      <c r="AI25" s="112" t="e">
        <f t="shared" ca="1" si="88"/>
        <v>#REF!</v>
      </c>
      <c r="AJ25" s="112" t="e">
        <f t="shared" ca="1" si="88"/>
        <v>#REF!</v>
      </c>
      <c r="AK25" s="112" t="e">
        <f t="shared" ca="1" si="88"/>
        <v>#REF!</v>
      </c>
      <c r="AL25" s="112" t="e">
        <f t="shared" ca="1" si="88"/>
        <v>#REF!</v>
      </c>
      <c r="AM25" s="112" t="e">
        <f t="shared" ca="1" si="88"/>
        <v>#REF!</v>
      </c>
      <c r="AN25" s="112" t="e">
        <f t="shared" ca="1" si="88"/>
        <v>#REF!</v>
      </c>
      <c r="AO25" s="112" t="e">
        <f t="shared" ca="1" si="88"/>
        <v>#REF!</v>
      </c>
      <c r="AP25" s="112" t="e">
        <f t="shared" ca="1" si="88"/>
        <v>#REF!</v>
      </c>
      <c r="AQ25" s="112" t="e">
        <f t="shared" ca="1" si="88"/>
        <v>#REF!</v>
      </c>
      <c r="AR25" s="112" t="e">
        <f t="shared" ca="1" si="88"/>
        <v>#REF!</v>
      </c>
      <c r="AS25" s="112" t="e">
        <f t="shared" ca="1" si="88"/>
        <v>#REF!</v>
      </c>
      <c r="AT25" s="112" t="e">
        <f t="shared" ca="1" si="88"/>
        <v>#REF!</v>
      </c>
      <c r="AU25" s="112" t="e">
        <f t="shared" ca="1" si="88"/>
        <v>#REF!</v>
      </c>
      <c r="AV25" s="112" t="e">
        <f t="shared" ca="1" si="88"/>
        <v>#REF!</v>
      </c>
      <c r="AW25" s="112" t="e">
        <f t="shared" ca="1" si="88"/>
        <v>#REF!</v>
      </c>
      <c r="AX25" s="112" t="e">
        <f t="shared" ca="1" si="89"/>
        <v>#REF!</v>
      </c>
      <c r="AY25" s="112" t="e">
        <f t="shared" ca="1" si="89"/>
        <v>#REF!</v>
      </c>
      <c r="AZ25" s="112" t="e">
        <f t="shared" ca="1" si="89"/>
        <v>#REF!</v>
      </c>
      <c r="BA25" s="112" t="e">
        <f t="shared" ca="1" si="89"/>
        <v>#REF!</v>
      </c>
      <c r="BB25" s="112" t="e">
        <f t="shared" ca="1" si="79"/>
        <v>#REF!</v>
      </c>
      <c r="BC25" s="112" t="e">
        <f t="shared" ca="1" si="80"/>
        <v>#REF!</v>
      </c>
      <c r="BD25" s="112" t="e">
        <f t="shared" ca="1" si="80"/>
        <v>#REF!</v>
      </c>
      <c r="BE25" s="112" t="e">
        <f t="shared" ca="1" si="80"/>
        <v>#REF!</v>
      </c>
      <c r="BF25" s="112" t="e">
        <f t="shared" ca="1" si="80"/>
        <v>#REF!</v>
      </c>
      <c r="BG25" s="112" t="e">
        <f t="shared" ca="1" si="80"/>
        <v>#REF!</v>
      </c>
      <c r="BH25" s="112" t="e">
        <f t="shared" ca="1" si="80"/>
        <v>#REF!</v>
      </c>
      <c r="BI25" s="112" t="e">
        <f t="shared" ca="1" si="80"/>
        <v>#REF!</v>
      </c>
      <c r="BJ25" s="112" t="e">
        <f t="shared" ca="1" si="80"/>
        <v>#REF!</v>
      </c>
      <c r="BK25" s="112" t="e">
        <f t="shared" ca="1" si="80"/>
        <v>#REF!</v>
      </c>
      <c r="BL25" s="112" t="e">
        <f t="shared" ca="1" si="80"/>
        <v>#REF!</v>
      </c>
      <c r="BM25" s="112" t="e">
        <f t="shared" ca="1" si="80"/>
        <v>#REF!</v>
      </c>
      <c r="BN25" s="112" t="e">
        <f t="shared" ca="1" si="80"/>
        <v>#REF!</v>
      </c>
      <c r="BO25" s="112" t="e">
        <f t="shared" ca="1" si="80"/>
        <v>#REF!</v>
      </c>
      <c r="BP25" s="126">
        <v>20</v>
      </c>
      <c r="BQ25" s="135">
        <f t="shared" ca="1" si="2"/>
        <v>0</v>
      </c>
      <c r="BR25" s="136">
        <f t="shared" ca="1" si="25"/>
        <v>0</v>
      </c>
      <c r="BS25" s="136">
        <f t="shared" ca="1" si="3"/>
        <v>0</v>
      </c>
      <c r="BT25" s="136">
        <f t="shared" ca="1" si="4"/>
        <v>0</v>
      </c>
      <c r="BU25" s="136">
        <f t="shared" ca="1" si="5"/>
        <v>0</v>
      </c>
      <c r="BV25" s="136">
        <f t="shared" ca="1" si="6"/>
        <v>0</v>
      </c>
      <c r="BW25" s="137">
        <f t="shared" ca="1" si="7"/>
        <v>0</v>
      </c>
      <c r="BX25" s="140">
        <f t="shared" ca="1" si="8"/>
        <v>0</v>
      </c>
      <c r="BY25" s="124">
        <f t="shared" ca="1" si="9"/>
        <v>0</v>
      </c>
      <c r="BZ25" s="124">
        <f t="shared" ca="1" si="10"/>
        <v>0</v>
      </c>
      <c r="CA25" s="124">
        <f t="shared" ca="1" si="11"/>
        <v>0</v>
      </c>
      <c r="CB25" s="124">
        <f t="shared" ca="1" si="12"/>
        <v>0</v>
      </c>
      <c r="CC25" s="124">
        <f t="shared" ca="1" si="13"/>
        <v>0</v>
      </c>
      <c r="CD25" s="141">
        <f t="shared" ca="1" si="14"/>
        <v>0</v>
      </c>
      <c r="CE25" s="146" t="e">
        <f t="shared" ca="1" si="15"/>
        <v>#REF!</v>
      </c>
      <c r="CF25" s="147" t="e">
        <f t="shared" ca="1" si="16"/>
        <v>#REF!</v>
      </c>
      <c r="CG25" s="145" t="e">
        <f t="shared" ca="1" si="26"/>
        <v>#REF!</v>
      </c>
      <c r="CH25" s="147" t="e">
        <f t="shared" ca="1" si="17"/>
        <v>#REF!</v>
      </c>
      <c r="CI25" s="147" t="e">
        <f t="shared" ca="1" si="18"/>
        <v>#REF!</v>
      </c>
      <c r="CJ25" s="147" t="e">
        <f t="shared" ca="1" si="19"/>
        <v>#REF!</v>
      </c>
      <c r="CK25" s="186" t="e">
        <f t="shared" ca="1" si="20"/>
        <v>#REF!</v>
      </c>
      <c r="CL25" s="187" t="e">
        <f t="shared" ca="1" si="27"/>
        <v>#REF!</v>
      </c>
      <c r="CM25" s="187" t="e">
        <f t="shared" ca="1" si="28"/>
        <v>#REF!</v>
      </c>
      <c r="CN25" s="187" t="e">
        <f t="shared" ca="1" si="29"/>
        <v>#REF!</v>
      </c>
      <c r="CO25" s="187" t="e">
        <f t="shared" ca="1" si="30"/>
        <v>#REF!</v>
      </c>
      <c r="CP25" s="187" t="e">
        <f t="shared" ca="1" si="82"/>
        <v>#REF!</v>
      </c>
      <c r="CQ25" s="187" t="e">
        <f t="shared" ca="1" si="32"/>
        <v>#REF!</v>
      </c>
      <c r="CR25" s="187" t="e">
        <f t="shared" ca="1" si="33"/>
        <v>#REF!</v>
      </c>
      <c r="CS25" s="187" t="e">
        <f t="shared" ca="1" si="34"/>
        <v>#REF!</v>
      </c>
      <c r="CT25" s="187" t="e">
        <f t="shared" ca="1" si="35"/>
        <v>#REF!</v>
      </c>
      <c r="CU25" s="187" t="e">
        <f t="shared" ca="1" si="36"/>
        <v>#REF!</v>
      </c>
      <c r="CV25" s="187" t="e">
        <f t="shared" ca="1" si="37"/>
        <v>#REF!</v>
      </c>
      <c r="CW25" s="187" t="e">
        <f t="shared" ca="1" si="38"/>
        <v>#REF!</v>
      </c>
      <c r="CX25" s="187" t="e">
        <f t="shared" ca="1" si="39"/>
        <v>#REF!</v>
      </c>
      <c r="CY25" s="187" t="e">
        <f t="shared" ca="1" si="40"/>
        <v>#REF!</v>
      </c>
      <c r="CZ25" s="187" t="e">
        <f t="shared" ca="1" si="41"/>
        <v>#REF!</v>
      </c>
      <c r="DA25" s="187" t="e">
        <f t="shared" ca="1" si="42"/>
        <v>#REF!</v>
      </c>
      <c r="DB25" s="187" t="e">
        <f t="shared" ca="1" si="43"/>
        <v>#REF!</v>
      </c>
      <c r="DC25" s="187" t="e">
        <f t="shared" ca="1" si="44"/>
        <v>#REF!</v>
      </c>
      <c r="DD25" s="187" t="e">
        <f t="shared" ca="1" si="45"/>
        <v>#REF!</v>
      </c>
      <c r="DE25" s="187" t="e">
        <f t="shared" ca="1" si="46"/>
        <v>#REF!</v>
      </c>
      <c r="DF25" s="187" t="e">
        <f t="shared" ca="1" si="47"/>
        <v>#REF!</v>
      </c>
      <c r="DG25" s="187" t="e">
        <f t="shared" ca="1" si="48"/>
        <v>#REF!</v>
      </c>
      <c r="DH25" s="187" t="e">
        <f t="shared" ca="1" si="49"/>
        <v>#REF!</v>
      </c>
      <c r="DI25" s="187" t="e">
        <f t="shared" ca="1" si="50"/>
        <v>#REF!</v>
      </c>
      <c r="DJ25" s="187" t="e">
        <f t="shared" ca="1" si="51"/>
        <v>#REF!</v>
      </c>
      <c r="DK25" s="187" t="e">
        <f t="shared" ca="1" si="52"/>
        <v>#REF!</v>
      </c>
      <c r="DL25" s="187" t="e">
        <f t="shared" ca="1" si="53"/>
        <v>#REF!</v>
      </c>
      <c r="DM25" s="187" t="e">
        <f t="shared" ca="1" si="54"/>
        <v>#REF!</v>
      </c>
      <c r="DN25" s="187" t="e">
        <f t="shared" ca="1" si="55"/>
        <v>#REF!</v>
      </c>
      <c r="DO25" s="187" t="e">
        <f t="shared" ca="1" si="83"/>
        <v>#REF!</v>
      </c>
      <c r="DP25" s="187" t="e">
        <f t="shared" ca="1" si="84"/>
        <v>#REF!</v>
      </c>
      <c r="DQ25" s="187" t="e">
        <f t="shared" ca="1" si="58"/>
        <v>#REF!</v>
      </c>
      <c r="DR25" s="187" t="e">
        <f t="shared" ca="1" si="59"/>
        <v>#REF!</v>
      </c>
      <c r="DS25" s="187" t="e">
        <f t="shared" ca="1" si="60"/>
        <v>#REF!</v>
      </c>
      <c r="DT25" s="187" t="e">
        <f t="shared" ca="1" si="81"/>
        <v>#REF!</v>
      </c>
      <c r="DU25" s="187" t="e">
        <f t="shared" ca="1" si="85"/>
        <v>#REF!</v>
      </c>
      <c r="DV25" s="187" t="e">
        <f t="shared" ca="1" si="62"/>
        <v>#REF!</v>
      </c>
      <c r="DW25" s="187" t="e">
        <f t="shared" ca="1" si="91"/>
        <v>#REF!</v>
      </c>
      <c r="DX25" s="187" t="e">
        <f t="shared" ca="1" si="91"/>
        <v>#REF!</v>
      </c>
      <c r="DY25" s="187" t="e">
        <f t="shared" ca="1" si="65"/>
        <v>#REF!</v>
      </c>
      <c r="DZ25" s="187" t="e">
        <f t="shared" ca="1" si="66"/>
        <v>#REF!</v>
      </c>
      <c r="EA25" s="187" t="e">
        <f t="shared" ca="1" si="67"/>
        <v>#REF!</v>
      </c>
      <c r="EB25" s="187" t="e">
        <f t="shared" ca="1" si="68"/>
        <v>#REF!</v>
      </c>
      <c r="EC25" s="187" t="e">
        <f t="shared" ca="1" si="69"/>
        <v>#REF!</v>
      </c>
      <c r="ED25" s="187" t="e">
        <f t="shared" ca="1" si="70"/>
        <v>#REF!</v>
      </c>
      <c r="EE25" s="187" t="e">
        <f t="shared" ca="1" si="71"/>
        <v>#REF!</v>
      </c>
      <c r="EF25" s="187" t="e">
        <f t="shared" ca="1" si="72"/>
        <v>#REF!</v>
      </c>
      <c r="EG25" s="187" t="e">
        <f t="shared" ca="1" si="73"/>
        <v>#REF!</v>
      </c>
      <c r="EH25" s="187" t="e">
        <f t="shared" ca="1" si="74"/>
        <v>#REF!</v>
      </c>
      <c r="EI25" s="187" t="e">
        <f t="shared" ca="1" si="75"/>
        <v>#REF!</v>
      </c>
      <c r="EJ25" s="187" t="e">
        <f t="shared" ca="1" si="76"/>
        <v>#REF!</v>
      </c>
      <c r="EK25" s="187" t="e">
        <f t="shared" ca="1" si="77"/>
        <v>#REF!</v>
      </c>
    </row>
    <row r="26" spans="1:141" hidden="1" x14ac:dyDescent="0.25">
      <c r="A26" s="115" t="str">
        <f>Графики!A21</f>
        <v>Б09.02.02 Комп.сети(2014)9 кл., очная</v>
      </c>
      <c r="B26" s="115" t="s">
        <v>319</v>
      </c>
      <c r="C26" s="115" t="s">
        <v>517</v>
      </c>
      <c r="D26" s="64" t="e">
        <f t="shared" ca="1" si="23"/>
        <v>#REF!</v>
      </c>
      <c r="E26" s="46">
        <v>4</v>
      </c>
      <c r="F26" s="118" t="s">
        <v>215</v>
      </c>
      <c r="G26" s="112" t="e">
        <f t="shared" ca="1" si="90"/>
        <v>#REF!</v>
      </c>
      <c r="H26" s="112" t="e">
        <f t="shared" ca="1" si="90"/>
        <v>#REF!</v>
      </c>
      <c r="I26" s="112" t="e">
        <f t="shared" ca="1" si="90"/>
        <v>#REF!</v>
      </c>
      <c r="J26" s="112" t="e">
        <f t="shared" ca="1" si="90"/>
        <v>#REF!</v>
      </c>
      <c r="K26" s="112" t="e">
        <f t="shared" ca="1" si="90"/>
        <v>#REF!</v>
      </c>
      <c r="L26" s="112" t="e">
        <f t="shared" ca="1" si="90"/>
        <v>#REF!</v>
      </c>
      <c r="M26" s="112" t="e">
        <f t="shared" ca="1" si="90"/>
        <v>#REF!</v>
      </c>
      <c r="N26" s="112" t="e">
        <f t="shared" ca="1" si="90"/>
        <v>#REF!</v>
      </c>
      <c r="O26" s="112" t="e">
        <f t="shared" ca="1" si="90"/>
        <v>#REF!</v>
      </c>
      <c r="P26" s="112" t="e">
        <f t="shared" ca="1" si="90"/>
        <v>#REF!</v>
      </c>
      <c r="Q26" s="112" t="e">
        <f t="shared" ca="1" si="90"/>
        <v>#REF!</v>
      </c>
      <c r="R26" s="112" t="e">
        <f t="shared" ca="1" si="90"/>
        <v>#REF!</v>
      </c>
      <c r="S26" s="112" t="e">
        <f t="shared" ca="1" si="90"/>
        <v>#REF!</v>
      </c>
      <c r="T26" s="112" t="e">
        <f t="shared" ca="1" si="90"/>
        <v>#REF!</v>
      </c>
      <c r="U26" s="112" t="e">
        <f t="shared" ca="1" si="90"/>
        <v>#REF!</v>
      </c>
      <c r="V26" s="112" t="e">
        <f t="shared" ca="1" si="90"/>
        <v>#REF!</v>
      </c>
      <c r="W26" s="112" t="e">
        <f t="shared" ca="1" si="87"/>
        <v>#REF!</v>
      </c>
      <c r="X26" s="112" t="e">
        <f t="shared" ca="1" si="87"/>
        <v>#REF!</v>
      </c>
      <c r="Y26" s="112" t="e">
        <f t="shared" ca="1" si="87"/>
        <v>#REF!</v>
      </c>
      <c r="Z26" s="112" t="e">
        <f t="shared" ca="1" si="87"/>
        <v>#REF!</v>
      </c>
      <c r="AA26" s="112" t="e">
        <f t="shared" ca="1" si="87"/>
        <v>#REF!</v>
      </c>
      <c r="AB26" s="112" t="e">
        <f t="shared" ca="1" si="87"/>
        <v>#REF!</v>
      </c>
      <c r="AC26" s="112" t="e">
        <f t="shared" ca="1" si="87"/>
        <v>#REF!</v>
      </c>
      <c r="AD26" s="112" t="e">
        <f t="shared" ca="1" si="87"/>
        <v>#REF!</v>
      </c>
      <c r="AE26" s="112" t="e">
        <f t="shared" ca="1" si="87"/>
        <v>#REF!</v>
      </c>
      <c r="AF26" s="112" t="e">
        <f t="shared" ca="1" si="87"/>
        <v>#REF!</v>
      </c>
      <c r="AG26" s="112" t="e">
        <f t="shared" ca="1" si="87"/>
        <v>#REF!</v>
      </c>
      <c r="AH26" s="112" t="e">
        <f t="shared" ca="1" si="88"/>
        <v>#REF!</v>
      </c>
      <c r="AI26" s="112" t="e">
        <f t="shared" ca="1" si="88"/>
        <v>#REF!</v>
      </c>
      <c r="AJ26" s="112" t="e">
        <f t="shared" ca="1" si="88"/>
        <v>#REF!</v>
      </c>
      <c r="AK26" s="112" t="e">
        <f t="shared" ca="1" si="88"/>
        <v>#REF!</v>
      </c>
      <c r="AL26" s="112" t="e">
        <f t="shared" ca="1" si="88"/>
        <v>#REF!</v>
      </c>
      <c r="AM26" s="112" t="e">
        <f t="shared" ca="1" si="88"/>
        <v>#REF!</v>
      </c>
      <c r="AN26" s="112" t="e">
        <f t="shared" ca="1" si="88"/>
        <v>#REF!</v>
      </c>
      <c r="AO26" s="112" t="e">
        <f t="shared" ca="1" si="88"/>
        <v>#REF!</v>
      </c>
      <c r="AP26" s="112" t="e">
        <f t="shared" ca="1" si="88"/>
        <v>#REF!</v>
      </c>
      <c r="AQ26" s="112" t="e">
        <f t="shared" ca="1" si="88"/>
        <v>#REF!</v>
      </c>
      <c r="AR26" s="112" t="e">
        <f t="shared" ca="1" si="88"/>
        <v>#REF!</v>
      </c>
      <c r="AS26" s="112" t="e">
        <f t="shared" ca="1" si="88"/>
        <v>#REF!</v>
      </c>
      <c r="AT26" s="112" t="e">
        <f t="shared" ca="1" si="88"/>
        <v>#REF!</v>
      </c>
      <c r="AU26" s="112" t="e">
        <f t="shared" ca="1" si="88"/>
        <v>#REF!</v>
      </c>
      <c r="AV26" s="112" t="e">
        <f t="shared" ca="1" si="88"/>
        <v>#REF!</v>
      </c>
      <c r="AW26" s="112" t="e">
        <f t="shared" ca="1" si="88"/>
        <v>#REF!</v>
      </c>
      <c r="AX26" s="112" t="e">
        <f t="shared" ca="1" si="89"/>
        <v>#REF!</v>
      </c>
      <c r="AY26" s="112" t="e">
        <f t="shared" ca="1" si="89"/>
        <v>#REF!</v>
      </c>
      <c r="AZ26" s="112" t="e">
        <f t="shared" ca="1" si="89"/>
        <v>#REF!</v>
      </c>
      <c r="BA26" s="112" t="e">
        <f t="shared" ca="1" si="89"/>
        <v>#REF!</v>
      </c>
      <c r="BB26" s="112" t="e">
        <f t="shared" ca="1" si="79"/>
        <v>#REF!</v>
      </c>
      <c r="BC26" s="112" t="e">
        <f t="shared" ca="1" si="80"/>
        <v>#REF!</v>
      </c>
      <c r="BD26" s="112" t="e">
        <f t="shared" ca="1" si="80"/>
        <v>#REF!</v>
      </c>
      <c r="BE26" s="112" t="e">
        <f t="shared" ca="1" si="80"/>
        <v>#REF!</v>
      </c>
      <c r="BF26" s="112" t="e">
        <f t="shared" ca="1" si="80"/>
        <v>#REF!</v>
      </c>
      <c r="BG26" s="112" t="e">
        <f t="shared" ca="1" si="80"/>
        <v>#REF!</v>
      </c>
      <c r="BH26" s="112" t="e">
        <f t="shared" ca="1" si="80"/>
        <v>#REF!</v>
      </c>
      <c r="BI26" s="112" t="e">
        <f t="shared" ca="1" si="80"/>
        <v>#REF!</v>
      </c>
      <c r="BJ26" s="112" t="e">
        <f t="shared" ca="1" si="80"/>
        <v>#REF!</v>
      </c>
      <c r="BK26" s="112" t="e">
        <f ca="1">OFFSET(INDIRECT(TRIM(REPLACE(_xlfn.FORMULATEXT($A26),1,1," "))),0,($D26-2011+$E26-1)*62+COLUMN()+13)</f>
        <v>#REF!</v>
      </c>
      <c r="BL26" s="112" t="e">
        <f ca="1">OFFSET(INDIRECT(TRIM(REPLACE(_xlfn.FORMULATEXT($A26),1,1," "))),0,($D26-2011+$E26-1)*62+COLUMN()+13)</f>
        <v>#REF!</v>
      </c>
      <c r="BM26" s="112" t="e">
        <f ca="1">OFFSET(INDIRECT(TRIM(REPLACE(_xlfn.FORMULATEXT($A26),1,1," "))),0,($D26-2011+$E26-1)*62+COLUMN()+13)</f>
        <v>#REF!</v>
      </c>
      <c r="BN26" s="112" t="e">
        <f ca="1">OFFSET(INDIRECT(TRIM(REPLACE(_xlfn.FORMULATEXT($A26),1,1," "))),0,($D26-2011+$E26-1)*62+COLUMN()+13)</f>
        <v>#REF!</v>
      </c>
      <c r="BO26" s="112" t="e">
        <f ca="1">OFFSET(INDIRECT(TRIM(REPLACE(_xlfn.FORMULATEXT($A26),1,1," "))),0,($D26-2011+$E26-1)*62+COLUMN()+13)</f>
        <v>#REF!</v>
      </c>
      <c r="BP26" s="126">
        <v>20</v>
      </c>
      <c r="BQ26" s="135">
        <f t="shared" ca="1" si="2"/>
        <v>0</v>
      </c>
      <c r="BR26" s="136">
        <f t="shared" ca="1" si="25"/>
        <v>1</v>
      </c>
      <c r="BS26" s="136">
        <f t="shared" ca="1" si="3"/>
        <v>1</v>
      </c>
      <c r="BT26" s="136">
        <f t="shared" ca="1" si="4"/>
        <v>0</v>
      </c>
      <c r="BU26" s="136">
        <f t="shared" ca="1" si="5"/>
        <v>0</v>
      </c>
      <c r="BV26" s="136">
        <f t="shared" ca="1" si="6"/>
        <v>0</v>
      </c>
      <c r="BW26" s="137">
        <f t="shared" ca="1" si="7"/>
        <v>0</v>
      </c>
      <c r="BX26" s="140">
        <f t="shared" ca="1" si="8"/>
        <v>0</v>
      </c>
      <c r="BY26" s="124">
        <f t="shared" ca="1" si="9"/>
        <v>0</v>
      </c>
      <c r="BZ26" s="124">
        <f t="shared" ca="1" si="10"/>
        <v>0</v>
      </c>
      <c r="CA26" s="124">
        <f t="shared" ca="1" si="11"/>
        <v>0</v>
      </c>
      <c r="CB26" s="124">
        <f t="shared" ca="1" si="12"/>
        <v>0</v>
      </c>
      <c r="CC26" s="124">
        <f t="shared" ca="1" si="13"/>
        <v>0</v>
      </c>
      <c r="CD26" s="141">
        <f t="shared" ca="1" si="14"/>
        <v>0</v>
      </c>
      <c r="CE26" s="146" t="e">
        <f t="shared" ca="1" si="15"/>
        <v>#REF!</v>
      </c>
      <c r="CF26" s="147" t="e">
        <f t="shared" ca="1" si="16"/>
        <v>#REF!</v>
      </c>
      <c r="CG26" s="145" t="e">
        <f t="shared" ca="1" si="26"/>
        <v>#REF!</v>
      </c>
      <c r="CH26" s="147" t="e">
        <f t="shared" ca="1" si="17"/>
        <v>#REF!</v>
      </c>
      <c r="CI26" s="147" t="e">
        <f t="shared" ca="1" si="18"/>
        <v>#REF!</v>
      </c>
      <c r="CJ26" s="147" t="e">
        <f t="shared" ca="1" si="19"/>
        <v>#REF!</v>
      </c>
      <c r="CK26" s="186" t="e">
        <f t="shared" ca="1" si="20"/>
        <v>#REF!</v>
      </c>
      <c r="CL26" s="187" t="e">
        <f t="shared" ca="1" si="27"/>
        <v>#REF!</v>
      </c>
      <c r="CM26" s="187" t="e">
        <f t="shared" ca="1" si="28"/>
        <v>#REF!</v>
      </c>
      <c r="CN26" s="187" t="e">
        <f t="shared" ca="1" si="29"/>
        <v>#REF!</v>
      </c>
      <c r="CO26" s="187" t="e">
        <f t="shared" ca="1" si="30"/>
        <v>#REF!</v>
      </c>
      <c r="CP26" s="187" t="e">
        <f t="shared" ca="1" si="82"/>
        <v>#REF!</v>
      </c>
      <c r="CQ26" s="187" t="e">
        <f t="shared" ca="1" si="32"/>
        <v>#REF!</v>
      </c>
      <c r="CR26" s="187" t="e">
        <f t="shared" ca="1" si="33"/>
        <v>#REF!</v>
      </c>
      <c r="CS26" s="187" t="e">
        <f t="shared" ca="1" si="34"/>
        <v>#REF!</v>
      </c>
      <c r="CT26" s="187" t="e">
        <f t="shared" ca="1" si="35"/>
        <v>#REF!</v>
      </c>
      <c r="CU26" s="187" t="e">
        <f t="shared" ca="1" si="36"/>
        <v>#REF!</v>
      </c>
      <c r="CV26" s="187" t="e">
        <f t="shared" ca="1" si="37"/>
        <v>#REF!</v>
      </c>
      <c r="CW26" s="187" t="e">
        <f t="shared" ca="1" si="38"/>
        <v>#REF!</v>
      </c>
      <c r="CX26" s="187" t="e">
        <f t="shared" ca="1" si="39"/>
        <v>#REF!</v>
      </c>
      <c r="CY26" s="187" t="s">
        <v>600</v>
      </c>
      <c r="CZ26" s="187" t="e">
        <f t="shared" ca="1" si="41"/>
        <v>#REF!</v>
      </c>
      <c r="DA26" s="187" t="s">
        <v>599</v>
      </c>
      <c r="DB26" s="187" t="e">
        <f t="shared" ca="1" si="43"/>
        <v>#REF!</v>
      </c>
      <c r="DC26" s="187" t="e">
        <f t="shared" ca="1" si="44"/>
        <v>#REF!</v>
      </c>
      <c r="DD26" s="187" t="e">
        <f t="shared" ca="1" si="45"/>
        <v>#REF!</v>
      </c>
      <c r="DE26" s="187" t="e">
        <f t="shared" ca="1" si="46"/>
        <v>#REF!</v>
      </c>
      <c r="DF26" s="187" t="e">
        <f t="shared" ca="1" si="47"/>
        <v>#REF!</v>
      </c>
      <c r="DG26" s="187" t="e">
        <f t="shared" ca="1" si="48"/>
        <v>#REF!</v>
      </c>
      <c r="DH26" s="187" t="e">
        <f t="shared" ca="1" si="49"/>
        <v>#REF!</v>
      </c>
      <c r="DI26" s="187" t="e">
        <f t="shared" ca="1" si="50"/>
        <v>#REF!</v>
      </c>
      <c r="DJ26" s="187" t="e">
        <f t="shared" ca="1" si="51"/>
        <v>#REF!</v>
      </c>
      <c r="DK26" s="187" t="e">
        <f t="shared" ca="1" si="52"/>
        <v>#REF!</v>
      </c>
      <c r="DL26" s="187" t="e">
        <f t="shared" ca="1" si="53"/>
        <v>#REF!</v>
      </c>
      <c r="DM26" s="187" t="e">
        <f t="shared" ca="1" si="54"/>
        <v>#REF!</v>
      </c>
      <c r="DN26" s="187" t="e">
        <f t="shared" ca="1" si="55"/>
        <v>#REF!</v>
      </c>
      <c r="DO26" s="187" t="e">
        <f t="shared" ca="1" si="83"/>
        <v>#REF!</v>
      </c>
      <c r="DP26" s="187" t="e">
        <f t="shared" ca="1" si="84"/>
        <v>#REF!</v>
      </c>
      <c r="DQ26" s="187" t="e">
        <f t="shared" ca="1" si="58"/>
        <v>#REF!</v>
      </c>
      <c r="DR26" s="187" t="e">
        <f t="shared" ca="1" si="59"/>
        <v>#REF!</v>
      </c>
      <c r="DS26" s="187" t="e">
        <f t="shared" ca="1" si="60"/>
        <v>#REF!</v>
      </c>
      <c r="DT26" s="187" t="e">
        <f t="shared" ca="1" si="81"/>
        <v>#REF!</v>
      </c>
      <c r="DU26" s="187" t="e">
        <f t="shared" ca="1" si="85"/>
        <v>#REF!</v>
      </c>
      <c r="DV26" s="187" t="e">
        <f t="shared" ca="1" si="62"/>
        <v>#REF!</v>
      </c>
      <c r="DW26" s="187" t="e">
        <f t="shared" ca="1" si="91"/>
        <v>#REF!</v>
      </c>
      <c r="DX26" s="187" t="e">
        <f t="shared" ca="1" si="91"/>
        <v>#REF!</v>
      </c>
      <c r="DY26" s="187" t="e">
        <f t="shared" ca="1" si="65"/>
        <v>#REF!</v>
      </c>
      <c r="DZ26" s="187" t="e">
        <f t="shared" ca="1" si="66"/>
        <v>#REF!</v>
      </c>
      <c r="EA26" s="187" t="e">
        <f t="shared" ca="1" si="67"/>
        <v>#REF!</v>
      </c>
      <c r="EB26" s="187" t="e">
        <f t="shared" ca="1" si="68"/>
        <v>#REF!</v>
      </c>
      <c r="EC26" s="187" t="e">
        <f t="shared" ca="1" si="69"/>
        <v>#REF!</v>
      </c>
      <c r="ED26" s="187" t="e">
        <f t="shared" ca="1" si="70"/>
        <v>#REF!</v>
      </c>
      <c r="EE26" s="187" t="e">
        <f t="shared" ca="1" si="71"/>
        <v>#REF!</v>
      </c>
      <c r="EF26" s="187" t="e">
        <f t="shared" ca="1" si="72"/>
        <v>#REF!</v>
      </c>
      <c r="EG26" s="187" t="e">
        <f t="shared" ca="1" si="73"/>
        <v>#REF!</v>
      </c>
      <c r="EH26" s="187" t="e">
        <f t="shared" ca="1" si="74"/>
        <v>#REF!</v>
      </c>
      <c r="EI26" s="187" t="e">
        <f t="shared" ca="1" si="75"/>
        <v>#REF!</v>
      </c>
      <c r="EJ26" s="187" t="e">
        <f t="shared" ca="1" si="76"/>
        <v>#REF!</v>
      </c>
      <c r="EK26" s="187" t="e">
        <f t="shared" ca="1" si="77"/>
        <v>#REF!</v>
      </c>
    </row>
    <row r="27" spans="1:141" hidden="1" x14ac:dyDescent="0.25">
      <c r="A27" s="115" t="str">
        <f>Графики!A20</f>
        <v>Б09.02.03 Прогр-е в КС(2014)9 кл., очная</v>
      </c>
      <c r="B27" s="115" t="s">
        <v>319</v>
      </c>
      <c r="C27" s="115" t="s">
        <v>212</v>
      </c>
      <c r="D27" s="64" t="e">
        <f t="shared" ca="1" si="23"/>
        <v>#REF!</v>
      </c>
      <c r="E27" s="46">
        <v>4</v>
      </c>
      <c r="F27" s="118" t="s">
        <v>218</v>
      </c>
      <c r="G27" s="112" t="e">
        <f t="shared" ca="1" si="90"/>
        <v>#REF!</v>
      </c>
      <c r="H27" s="112" t="e">
        <f t="shared" ca="1" si="90"/>
        <v>#REF!</v>
      </c>
      <c r="I27" s="112" t="e">
        <f t="shared" ca="1" si="90"/>
        <v>#REF!</v>
      </c>
      <c r="J27" s="112" t="e">
        <f t="shared" ca="1" si="90"/>
        <v>#REF!</v>
      </c>
      <c r="K27" s="112" t="e">
        <f t="shared" ca="1" si="90"/>
        <v>#REF!</v>
      </c>
      <c r="L27" s="112" t="e">
        <f t="shared" ca="1" si="90"/>
        <v>#REF!</v>
      </c>
      <c r="M27" s="112" t="e">
        <f t="shared" ca="1" si="90"/>
        <v>#REF!</v>
      </c>
      <c r="N27" s="112" t="e">
        <f t="shared" ca="1" si="90"/>
        <v>#REF!</v>
      </c>
      <c r="O27" s="112" t="e">
        <f t="shared" ca="1" si="90"/>
        <v>#REF!</v>
      </c>
      <c r="P27" s="112" t="e">
        <f t="shared" ca="1" si="90"/>
        <v>#REF!</v>
      </c>
      <c r="Q27" s="112" t="e">
        <f t="shared" ca="1" si="90"/>
        <v>#REF!</v>
      </c>
      <c r="R27" s="112" t="e">
        <f t="shared" ca="1" si="90"/>
        <v>#REF!</v>
      </c>
      <c r="S27" s="112" t="e">
        <f t="shared" ca="1" si="90"/>
        <v>#REF!</v>
      </c>
      <c r="T27" s="112" t="e">
        <f t="shared" ca="1" si="90"/>
        <v>#REF!</v>
      </c>
      <c r="U27" s="112" t="e">
        <f t="shared" ca="1" si="90"/>
        <v>#REF!</v>
      </c>
      <c r="V27" s="112" t="e">
        <f t="shared" ca="1" si="90"/>
        <v>#REF!</v>
      </c>
      <c r="W27" s="112" t="e">
        <f t="shared" ca="1" si="87"/>
        <v>#REF!</v>
      </c>
      <c r="X27" s="112" t="e">
        <f t="shared" ca="1" si="87"/>
        <v>#REF!</v>
      </c>
      <c r="Y27" s="112" t="e">
        <f t="shared" ca="1" si="87"/>
        <v>#REF!</v>
      </c>
      <c r="Z27" s="112" t="e">
        <f t="shared" ca="1" si="87"/>
        <v>#REF!</v>
      </c>
      <c r="AA27" s="112" t="e">
        <f t="shared" ca="1" si="87"/>
        <v>#REF!</v>
      </c>
      <c r="AB27" s="112" t="e">
        <f t="shared" ca="1" si="87"/>
        <v>#REF!</v>
      </c>
      <c r="AC27" s="112" t="e">
        <f t="shared" ca="1" si="87"/>
        <v>#REF!</v>
      </c>
      <c r="AD27" s="112" t="e">
        <f t="shared" ca="1" si="87"/>
        <v>#REF!</v>
      </c>
      <c r="AE27" s="112" t="e">
        <f t="shared" ca="1" si="87"/>
        <v>#REF!</v>
      </c>
      <c r="AF27" s="112" t="e">
        <f t="shared" ca="1" si="87"/>
        <v>#REF!</v>
      </c>
      <c r="AG27" s="112" t="e">
        <f t="shared" ca="1" si="87"/>
        <v>#REF!</v>
      </c>
      <c r="AH27" s="112" t="e">
        <f t="shared" ca="1" si="88"/>
        <v>#REF!</v>
      </c>
      <c r="AI27" s="112" t="e">
        <f t="shared" ca="1" si="88"/>
        <v>#REF!</v>
      </c>
      <c r="AJ27" s="112" t="e">
        <f t="shared" ca="1" si="88"/>
        <v>#REF!</v>
      </c>
      <c r="AK27" s="112" t="e">
        <f t="shared" ca="1" si="88"/>
        <v>#REF!</v>
      </c>
      <c r="AL27" s="112" t="e">
        <f t="shared" ca="1" si="88"/>
        <v>#REF!</v>
      </c>
      <c r="AM27" s="112" t="e">
        <f t="shared" ca="1" si="88"/>
        <v>#REF!</v>
      </c>
      <c r="AN27" s="112" t="e">
        <f t="shared" ca="1" si="88"/>
        <v>#REF!</v>
      </c>
      <c r="AO27" s="112" t="e">
        <f t="shared" ca="1" si="88"/>
        <v>#REF!</v>
      </c>
      <c r="AP27" s="112" t="e">
        <f t="shared" ca="1" si="88"/>
        <v>#REF!</v>
      </c>
      <c r="AQ27" s="112" t="e">
        <f t="shared" ca="1" si="88"/>
        <v>#REF!</v>
      </c>
      <c r="AR27" s="112" t="e">
        <f t="shared" ca="1" si="88"/>
        <v>#REF!</v>
      </c>
      <c r="AS27" s="112" t="e">
        <f t="shared" ca="1" si="88"/>
        <v>#REF!</v>
      </c>
      <c r="AT27" s="112" t="e">
        <f t="shared" ca="1" si="88"/>
        <v>#REF!</v>
      </c>
      <c r="AU27" s="112" t="e">
        <f t="shared" ca="1" si="88"/>
        <v>#REF!</v>
      </c>
      <c r="AV27" s="112" t="e">
        <f t="shared" ca="1" si="88"/>
        <v>#REF!</v>
      </c>
      <c r="AW27" s="112" t="e">
        <f t="shared" ca="1" si="88"/>
        <v>#REF!</v>
      </c>
      <c r="AX27" s="112" t="e">
        <f t="shared" ca="1" si="89"/>
        <v>#REF!</v>
      </c>
      <c r="AY27" s="112" t="e">
        <f t="shared" ca="1" si="89"/>
        <v>#REF!</v>
      </c>
      <c r="AZ27" s="112" t="e">
        <f t="shared" ca="1" si="89"/>
        <v>#REF!</v>
      </c>
      <c r="BA27" s="112" t="e">
        <f t="shared" ca="1" si="89"/>
        <v>#REF!</v>
      </c>
      <c r="BB27" s="112" t="e">
        <f t="shared" ca="1" si="79"/>
        <v>#REF!</v>
      </c>
      <c r="BC27" s="112" t="e">
        <f t="shared" ref="BC27:BO36" ca="1" si="92">OFFSET(INDIRECT(TRIM(REPLACE(_xlfn.FORMULATEXT($A27),1,1," "))),0,($D27-2011+$E27-1)*62+COLUMN()+13)</f>
        <v>#REF!</v>
      </c>
      <c r="BD27" s="112" t="e">
        <f t="shared" ca="1" si="92"/>
        <v>#REF!</v>
      </c>
      <c r="BE27" s="112" t="e">
        <f t="shared" ca="1" si="92"/>
        <v>#REF!</v>
      </c>
      <c r="BF27" s="112" t="e">
        <f t="shared" ca="1" si="92"/>
        <v>#REF!</v>
      </c>
      <c r="BG27" s="112" t="e">
        <f t="shared" ca="1" si="92"/>
        <v>#REF!</v>
      </c>
      <c r="BH27" s="112" t="e">
        <f t="shared" ca="1" si="92"/>
        <v>#REF!</v>
      </c>
      <c r="BI27" s="112" t="e">
        <f t="shared" ca="1" si="92"/>
        <v>#REF!</v>
      </c>
      <c r="BJ27" s="112" t="e">
        <f t="shared" ca="1" si="92"/>
        <v>#REF!</v>
      </c>
      <c r="BK27" s="112" t="e">
        <f t="shared" ca="1" si="92"/>
        <v>#REF!</v>
      </c>
      <c r="BL27" s="112" t="e">
        <f t="shared" ca="1" si="92"/>
        <v>#REF!</v>
      </c>
      <c r="BM27" s="112" t="e">
        <f t="shared" ca="1" si="92"/>
        <v>#REF!</v>
      </c>
      <c r="BN27" s="112" t="e">
        <f t="shared" ca="1" si="92"/>
        <v>#REF!</v>
      </c>
      <c r="BO27" s="112" t="e">
        <f t="shared" ca="1" si="92"/>
        <v>#REF!</v>
      </c>
      <c r="BP27" s="126">
        <v>20</v>
      </c>
      <c r="BQ27" s="135">
        <f t="shared" ca="1" si="2"/>
        <v>0</v>
      </c>
      <c r="BR27" s="136">
        <f t="shared" ca="1" si="25"/>
        <v>1</v>
      </c>
      <c r="BS27" s="136">
        <f t="shared" ca="1" si="3"/>
        <v>1</v>
      </c>
      <c r="BT27" s="136">
        <f t="shared" ca="1" si="4"/>
        <v>0</v>
      </c>
      <c r="BU27" s="136">
        <f t="shared" ca="1" si="5"/>
        <v>0</v>
      </c>
      <c r="BV27" s="136">
        <f t="shared" ca="1" si="6"/>
        <v>0</v>
      </c>
      <c r="BW27" s="137">
        <f t="shared" ca="1" si="7"/>
        <v>0</v>
      </c>
      <c r="BX27" s="140">
        <f t="shared" ca="1" si="8"/>
        <v>0</v>
      </c>
      <c r="BY27" s="124">
        <f t="shared" ca="1" si="9"/>
        <v>0</v>
      </c>
      <c r="BZ27" s="124">
        <f t="shared" ca="1" si="10"/>
        <v>0</v>
      </c>
      <c r="CA27" s="124">
        <f t="shared" ca="1" si="11"/>
        <v>0</v>
      </c>
      <c r="CB27" s="124">
        <f t="shared" ca="1" si="12"/>
        <v>0</v>
      </c>
      <c r="CC27" s="124">
        <f t="shared" ca="1" si="13"/>
        <v>0</v>
      </c>
      <c r="CD27" s="141">
        <f t="shared" ca="1" si="14"/>
        <v>0</v>
      </c>
      <c r="CE27" s="146" t="e">
        <f t="shared" ca="1" si="15"/>
        <v>#REF!</v>
      </c>
      <c r="CF27" s="147" t="e">
        <f t="shared" ca="1" si="16"/>
        <v>#REF!</v>
      </c>
      <c r="CG27" s="145" t="e">
        <f t="shared" ca="1" si="26"/>
        <v>#REF!</v>
      </c>
      <c r="CH27" s="147" t="e">
        <f t="shared" ca="1" si="17"/>
        <v>#REF!</v>
      </c>
      <c r="CI27" s="147" t="e">
        <f t="shared" ca="1" si="18"/>
        <v>#REF!</v>
      </c>
      <c r="CJ27" s="147" t="e">
        <f t="shared" ca="1" si="19"/>
        <v>#REF!</v>
      </c>
      <c r="CK27" s="186" t="e">
        <f t="shared" ca="1" si="20"/>
        <v>#REF!</v>
      </c>
      <c r="CL27" s="187" t="e">
        <f t="shared" ca="1" si="27"/>
        <v>#REF!</v>
      </c>
      <c r="CM27" s="187" t="e">
        <f t="shared" ca="1" si="28"/>
        <v>#REF!</v>
      </c>
      <c r="CN27" s="187" t="e">
        <f t="shared" ca="1" si="29"/>
        <v>#REF!</v>
      </c>
      <c r="CO27" s="187" t="e">
        <f t="shared" ca="1" si="30"/>
        <v>#REF!</v>
      </c>
      <c r="CP27" s="187" t="e">
        <f t="shared" ca="1" si="82"/>
        <v>#REF!</v>
      </c>
      <c r="CQ27" s="187" t="e">
        <f t="shared" ca="1" si="32"/>
        <v>#REF!</v>
      </c>
      <c r="CR27" s="187" t="e">
        <f t="shared" ca="1" si="33"/>
        <v>#REF!</v>
      </c>
      <c r="CS27" s="187" t="e">
        <f t="shared" ca="1" si="34"/>
        <v>#REF!</v>
      </c>
      <c r="CT27" s="187" t="e">
        <f t="shared" ca="1" si="35"/>
        <v>#REF!</v>
      </c>
      <c r="CU27" s="187" t="e">
        <f t="shared" ca="1" si="36"/>
        <v>#REF!</v>
      </c>
      <c r="CV27" s="187" t="e">
        <f t="shared" ca="1" si="37"/>
        <v>#REF!</v>
      </c>
      <c r="CW27" s="187" t="e">
        <f t="shared" ca="1" si="38"/>
        <v>#REF!</v>
      </c>
      <c r="CX27" s="187" t="e">
        <f t="shared" ca="1" si="39"/>
        <v>#REF!</v>
      </c>
      <c r="CY27" s="187" t="s">
        <v>577</v>
      </c>
      <c r="CZ27" s="187" t="e">
        <f t="shared" ca="1" si="41"/>
        <v>#REF!</v>
      </c>
      <c r="DA27" s="187" t="s">
        <v>598</v>
      </c>
      <c r="DB27" s="187" t="e">
        <f t="shared" ca="1" si="43"/>
        <v>#REF!</v>
      </c>
      <c r="DC27" s="187" t="e">
        <f t="shared" ca="1" si="44"/>
        <v>#REF!</v>
      </c>
      <c r="DD27" s="187" t="e">
        <f t="shared" ca="1" si="45"/>
        <v>#REF!</v>
      </c>
      <c r="DE27" s="187" t="e">
        <f t="shared" ca="1" si="46"/>
        <v>#REF!</v>
      </c>
      <c r="DF27" s="187" t="e">
        <f t="shared" ca="1" si="47"/>
        <v>#REF!</v>
      </c>
      <c r="DG27" s="187" t="e">
        <f t="shared" ca="1" si="48"/>
        <v>#REF!</v>
      </c>
      <c r="DH27" s="187" t="e">
        <f t="shared" ca="1" si="49"/>
        <v>#REF!</v>
      </c>
      <c r="DI27" s="187" t="e">
        <f t="shared" ca="1" si="50"/>
        <v>#REF!</v>
      </c>
      <c r="DJ27" s="187" t="e">
        <f t="shared" ca="1" si="51"/>
        <v>#REF!</v>
      </c>
      <c r="DK27" s="187" t="e">
        <f t="shared" ca="1" si="52"/>
        <v>#REF!</v>
      </c>
      <c r="DL27" s="187" t="e">
        <f t="shared" ca="1" si="53"/>
        <v>#REF!</v>
      </c>
      <c r="DM27" s="187" t="e">
        <f t="shared" ca="1" si="54"/>
        <v>#REF!</v>
      </c>
      <c r="DN27" s="187" t="e">
        <f t="shared" ca="1" si="55"/>
        <v>#REF!</v>
      </c>
      <c r="DO27" s="187" t="e">
        <f t="shared" ca="1" si="83"/>
        <v>#REF!</v>
      </c>
      <c r="DP27" s="187" t="e">
        <f t="shared" ca="1" si="84"/>
        <v>#REF!</v>
      </c>
      <c r="DQ27" s="187" t="e">
        <f t="shared" ca="1" si="58"/>
        <v>#REF!</v>
      </c>
      <c r="DR27" s="187" t="e">
        <f t="shared" ca="1" si="59"/>
        <v>#REF!</v>
      </c>
      <c r="DS27" s="187" t="e">
        <f t="shared" ca="1" si="60"/>
        <v>#REF!</v>
      </c>
      <c r="DT27" s="187" t="e">
        <f t="shared" ca="1" si="81"/>
        <v>#REF!</v>
      </c>
      <c r="DU27" s="187" t="e">
        <f t="shared" ca="1" si="85"/>
        <v>#REF!</v>
      </c>
      <c r="DV27" s="187" t="e">
        <f t="shared" ca="1" si="62"/>
        <v>#REF!</v>
      </c>
      <c r="DW27" s="187" t="e">
        <f t="shared" ca="1" si="91"/>
        <v>#REF!</v>
      </c>
      <c r="DX27" s="187" t="e">
        <f t="shared" ca="1" si="91"/>
        <v>#REF!</v>
      </c>
      <c r="DY27" s="187" t="e">
        <f t="shared" ca="1" si="65"/>
        <v>#REF!</v>
      </c>
      <c r="DZ27" s="187" t="e">
        <f t="shared" ca="1" si="66"/>
        <v>#REF!</v>
      </c>
      <c r="EA27" s="187" t="e">
        <f t="shared" ca="1" si="67"/>
        <v>#REF!</v>
      </c>
      <c r="EB27" s="187" t="e">
        <f t="shared" ca="1" si="68"/>
        <v>#REF!</v>
      </c>
      <c r="EC27" s="187" t="e">
        <f t="shared" ca="1" si="69"/>
        <v>#REF!</v>
      </c>
      <c r="ED27" s="187" t="e">
        <f t="shared" ca="1" si="70"/>
        <v>#REF!</v>
      </c>
      <c r="EE27" s="187" t="e">
        <f t="shared" ca="1" si="71"/>
        <v>#REF!</v>
      </c>
      <c r="EF27" s="187" t="e">
        <f t="shared" ca="1" si="72"/>
        <v>#REF!</v>
      </c>
      <c r="EG27" s="187" t="e">
        <f t="shared" ca="1" si="73"/>
        <v>#REF!</v>
      </c>
      <c r="EH27" s="187" t="e">
        <f t="shared" ca="1" si="74"/>
        <v>#REF!</v>
      </c>
      <c r="EI27" s="187" t="e">
        <f t="shared" ca="1" si="75"/>
        <v>#REF!</v>
      </c>
      <c r="EJ27" s="187" t="e">
        <f t="shared" ca="1" si="76"/>
        <v>#REF!</v>
      </c>
      <c r="EK27" s="187" t="e">
        <f t="shared" ca="1" si="77"/>
        <v>#REF!</v>
      </c>
    </row>
    <row r="28" spans="1:141" hidden="1" x14ac:dyDescent="0.25">
      <c r="A28" s="115" t="str">
        <f>Графики!A22</f>
        <v>Б10.02.03 Инф.безопасность АС(2014)9 кл., очная</v>
      </c>
      <c r="B28" s="115" t="s">
        <v>319</v>
      </c>
      <c r="C28" s="115" t="s">
        <v>212</v>
      </c>
      <c r="D28" s="64" t="e">
        <f t="shared" ca="1" si="23"/>
        <v>#REF!</v>
      </c>
      <c r="E28" s="46">
        <v>4</v>
      </c>
      <c r="F28" s="118" t="s">
        <v>226</v>
      </c>
      <c r="G28" s="112" t="e">
        <f t="shared" ca="1" si="90"/>
        <v>#REF!</v>
      </c>
      <c r="H28" s="112" t="e">
        <f t="shared" ca="1" si="90"/>
        <v>#REF!</v>
      </c>
      <c r="I28" s="112" t="e">
        <f t="shared" ca="1" si="90"/>
        <v>#REF!</v>
      </c>
      <c r="J28" s="112" t="e">
        <f t="shared" ca="1" si="90"/>
        <v>#REF!</v>
      </c>
      <c r="K28" s="112" t="e">
        <f t="shared" ca="1" si="90"/>
        <v>#REF!</v>
      </c>
      <c r="L28" s="112" t="e">
        <f t="shared" ca="1" si="90"/>
        <v>#REF!</v>
      </c>
      <c r="M28" s="112" t="e">
        <f t="shared" ca="1" si="90"/>
        <v>#REF!</v>
      </c>
      <c r="N28" s="112" t="e">
        <f t="shared" ca="1" si="90"/>
        <v>#REF!</v>
      </c>
      <c r="O28" s="112" t="e">
        <f t="shared" ca="1" si="90"/>
        <v>#REF!</v>
      </c>
      <c r="P28" s="112" t="e">
        <f t="shared" ca="1" si="90"/>
        <v>#REF!</v>
      </c>
      <c r="Q28" s="112" t="e">
        <f t="shared" ca="1" si="90"/>
        <v>#REF!</v>
      </c>
      <c r="R28" s="112" t="e">
        <f t="shared" ca="1" si="90"/>
        <v>#REF!</v>
      </c>
      <c r="S28" s="112" t="e">
        <f t="shared" ca="1" si="90"/>
        <v>#REF!</v>
      </c>
      <c r="T28" s="112" t="e">
        <f t="shared" ca="1" si="90"/>
        <v>#REF!</v>
      </c>
      <c r="U28" s="112" t="e">
        <f t="shared" ca="1" si="90"/>
        <v>#REF!</v>
      </c>
      <c r="V28" s="112" t="e">
        <f t="shared" ca="1" si="90"/>
        <v>#REF!</v>
      </c>
      <c r="W28" s="112" t="e">
        <f t="shared" ca="1" si="87"/>
        <v>#REF!</v>
      </c>
      <c r="X28" s="112" t="e">
        <f t="shared" ca="1" si="87"/>
        <v>#REF!</v>
      </c>
      <c r="Y28" s="112" t="e">
        <f t="shared" ca="1" si="87"/>
        <v>#REF!</v>
      </c>
      <c r="Z28" s="112" t="e">
        <f t="shared" ca="1" si="87"/>
        <v>#REF!</v>
      </c>
      <c r="AA28" s="112" t="e">
        <f t="shared" ca="1" si="87"/>
        <v>#REF!</v>
      </c>
      <c r="AB28" s="112" t="e">
        <f t="shared" ca="1" si="87"/>
        <v>#REF!</v>
      </c>
      <c r="AC28" s="112" t="e">
        <f t="shared" ca="1" si="87"/>
        <v>#REF!</v>
      </c>
      <c r="AD28" s="112" t="e">
        <f t="shared" ca="1" si="87"/>
        <v>#REF!</v>
      </c>
      <c r="AE28" s="112" t="e">
        <f t="shared" ca="1" si="87"/>
        <v>#REF!</v>
      </c>
      <c r="AF28" s="112" t="e">
        <f t="shared" ca="1" si="87"/>
        <v>#REF!</v>
      </c>
      <c r="AG28" s="112" t="e">
        <f t="shared" ca="1" si="87"/>
        <v>#REF!</v>
      </c>
      <c r="AH28" s="112" t="e">
        <f t="shared" ca="1" si="88"/>
        <v>#REF!</v>
      </c>
      <c r="AI28" s="112" t="e">
        <f t="shared" ca="1" si="88"/>
        <v>#REF!</v>
      </c>
      <c r="AJ28" s="112" t="e">
        <f t="shared" ca="1" si="88"/>
        <v>#REF!</v>
      </c>
      <c r="AK28" s="112" t="e">
        <f t="shared" ca="1" si="88"/>
        <v>#REF!</v>
      </c>
      <c r="AL28" s="112" t="e">
        <f t="shared" ca="1" si="88"/>
        <v>#REF!</v>
      </c>
      <c r="AM28" s="112" t="e">
        <f t="shared" ca="1" si="88"/>
        <v>#REF!</v>
      </c>
      <c r="AN28" s="112" t="e">
        <f t="shared" ca="1" si="88"/>
        <v>#REF!</v>
      </c>
      <c r="AO28" s="112" t="e">
        <f t="shared" ca="1" si="88"/>
        <v>#REF!</v>
      </c>
      <c r="AP28" s="112" t="e">
        <f t="shared" ca="1" si="88"/>
        <v>#REF!</v>
      </c>
      <c r="AQ28" s="112" t="e">
        <f t="shared" ca="1" si="88"/>
        <v>#REF!</v>
      </c>
      <c r="AR28" s="112" t="e">
        <f t="shared" ca="1" si="88"/>
        <v>#REF!</v>
      </c>
      <c r="AS28" s="112" t="e">
        <f t="shared" ca="1" si="88"/>
        <v>#REF!</v>
      </c>
      <c r="AT28" s="112" t="e">
        <f t="shared" ca="1" si="88"/>
        <v>#REF!</v>
      </c>
      <c r="AU28" s="112" t="e">
        <f t="shared" ca="1" si="88"/>
        <v>#REF!</v>
      </c>
      <c r="AV28" s="112" t="e">
        <f t="shared" ca="1" si="88"/>
        <v>#REF!</v>
      </c>
      <c r="AW28" s="112" t="e">
        <f t="shared" ca="1" si="88"/>
        <v>#REF!</v>
      </c>
      <c r="AX28" s="112" t="e">
        <f t="shared" ca="1" si="89"/>
        <v>#REF!</v>
      </c>
      <c r="AY28" s="112" t="e">
        <f t="shared" ca="1" si="89"/>
        <v>#REF!</v>
      </c>
      <c r="AZ28" s="112" t="e">
        <f t="shared" ca="1" si="89"/>
        <v>#REF!</v>
      </c>
      <c r="BA28" s="112" t="e">
        <f t="shared" ca="1" si="89"/>
        <v>#REF!</v>
      </c>
      <c r="BB28" s="112" t="e">
        <f t="shared" ca="1" si="79"/>
        <v>#REF!</v>
      </c>
      <c r="BC28" s="112" t="e">
        <f t="shared" ca="1" si="92"/>
        <v>#REF!</v>
      </c>
      <c r="BD28" s="112" t="e">
        <f t="shared" ca="1" si="92"/>
        <v>#REF!</v>
      </c>
      <c r="BE28" s="112" t="e">
        <f t="shared" ca="1" si="92"/>
        <v>#REF!</v>
      </c>
      <c r="BF28" s="112" t="e">
        <f t="shared" ca="1" si="92"/>
        <v>#REF!</v>
      </c>
      <c r="BG28" s="112" t="e">
        <f t="shared" ca="1" si="92"/>
        <v>#REF!</v>
      </c>
      <c r="BH28" s="112" t="e">
        <f t="shared" ca="1" si="92"/>
        <v>#REF!</v>
      </c>
      <c r="BI28" s="112" t="e">
        <f t="shared" ca="1" si="92"/>
        <v>#REF!</v>
      </c>
      <c r="BJ28" s="112" t="e">
        <f t="shared" ca="1" si="92"/>
        <v>#REF!</v>
      </c>
      <c r="BK28" s="112" t="e">
        <f t="shared" ca="1" si="92"/>
        <v>#REF!</v>
      </c>
      <c r="BL28" s="112" t="e">
        <f t="shared" ca="1" si="92"/>
        <v>#REF!</v>
      </c>
      <c r="BM28" s="112" t="e">
        <f t="shared" ca="1" si="92"/>
        <v>#REF!</v>
      </c>
      <c r="BN28" s="112" t="e">
        <f t="shared" ca="1" si="92"/>
        <v>#REF!</v>
      </c>
      <c r="BO28" s="112" t="e">
        <f t="shared" ca="1" si="92"/>
        <v>#REF!</v>
      </c>
      <c r="BP28" s="126">
        <v>20</v>
      </c>
      <c r="BQ28" s="135">
        <f t="shared" ca="1" si="2"/>
        <v>0</v>
      </c>
      <c r="BR28" s="136">
        <f t="shared" ca="1" si="25"/>
        <v>1</v>
      </c>
      <c r="BS28" s="136">
        <f t="shared" ca="1" si="3"/>
        <v>1</v>
      </c>
      <c r="BT28" s="136">
        <f t="shared" ca="1" si="4"/>
        <v>0</v>
      </c>
      <c r="BU28" s="136">
        <f t="shared" ca="1" si="5"/>
        <v>0</v>
      </c>
      <c r="BV28" s="136">
        <f t="shared" ca="1" si="6"/>
        <v>0</v>
      </c>
      <c r="BW28" s="137">
        <f t="shared" ca="1" si="7"/>
        <v>0</v>
      </c>
      <c r="BX28" s="140">
        <f t="shared" ca="1" si="8"/>
        <v>0</v>
      </c>
      <c r="BY28" s="124">
        <f t="shared" ca="1" si="9"/>
        <v>0</v>
      </c>
      <c r="BZ28" s="124">
        <f t="shared" ca="1" si="10"/>
        <v>0</v>
      </c>
      <c r="CA28" s="124">
        <f t="shared" ca="1" si="11"/>
        <v>0</v>
      </c>
      <c r="CB28" s="124">
        <f t="shared" ca="1" si="12"/>
        <v>0</v>
      </c>
      <c r="CC28" s="124">
        <f t="shared" ca="1" si="13"/>
        <v>0</v>
      </c>
      <c r="CD28" s="141">
        <f t="shared" ca="1" si="14"/>
        <v>0</v>
      </c>
      <c r="CE28" s="146" t="e">
        <f t="shared" ca="1" si="15"/>
        <v>#REF!</v>
      </c>
      <c r="CF28" s="147" t="e">
        <f t="shared" ca="1" si="16"/>
        <v>#REF!</v>
      </c>
      <c r="CG28" s="145" t="e">
        <f t="shared" ca="1" si="26"/>
        <v>#REF!</v>
      </c>
      <c r="CH28" s="147" t="e">
        <f t="shared" ca="1" si="17"/>
        <v>#REF!</v>
      </c>
      <c r="CI28" s="147" t="e">
        <f t="shared" ca="1" si="18"/>
        <v>#REF!</v>
      </c>
      <c r="CJ28" s="147" t="e">
        <f t="shared" ca="1" si="19"/>
        <v>#REF!</v>
      </c>
      <c r="CK28" s="186" t="e">
        <f t="shared" ca="1" si="20"/>
        <v>#REF!</v>
      </c>
      <c r="CL28" s="187" t="e">
        <f t="shared" ca="1" si="27"/>
        <v>#REF!</v>
      </c>
      <c r="CM28" s="187" t="e">
        <f t="shared" ca="1" si="28"/>
        <v>#REF!</v>
      </c>
      <c r="CN28" s="187" t="e">
        <f t="shared" ca="1" si="29"/>
        <v>#REF!</v>
      </c>
      <c r="CO28" s="187" t="e">
        <f t="shared" ca="1" si="30"/>
        <v>#REF!</v>
      </c>
      <c r="CP28" s="187" t="e">
        <f t="shared" ca="1" si="82"/>
        <v>#REF!</v>
      </c>
      <c r="CQ28" s="187" t="e">
        <f t="shared" ca="1" si="32"/>
        <v>#REF!</v>
      </c>
      <c r="CR28" s="187" t="e">
        <f t="shared" ca="1" si="33"/>
        <v>#REF!</v>
      </c>
      <c r="CS28" s="187" t="e">
        <f t="shared" ca="1" si="34"/>
        <v>#REF!</v>
      </c>
      <c r="CT28" s="187" t="e">
        <f t="shared" ca="1" si="35"/>
        <v>#REF!</v>
      </c>
      <c r="CU28" s="187" t="e">
        <f t="shared" ca="1" si="36"/>
        <v>#REF!</v>
      </c>
      <c r="CV28" s="187" t="e">
        <f t="shared" ca="1" si="37"/>
        <v>#REF!</v>
      </c>
      <c r="CW28" s="187" t="e">
        <f t="shared" ca="1" si="38"/>
        <v>#REF!</v>
      </c>
      <c r="CX28" s="187" t="e">
        <f t="shared" ca="1" si="39"/>
        <v>#REF!</v>
      </c>
      <c r="CY28" s="187" t="s">
        <v>601</v>
      </c>
      <c r="CZ28" s="187" t="e">
        <f t="shared" ca="1" si="41"/>
        <v>#REF!</v>
      </c>
      <c r="DA28" s="187" t="s">
        <v>593</v>
      </c>
      <c r="DB28" s="187" t="e">
        <f t="shared" ca="1" si="43"/>
        <v>#REF!</v>
      </c>
      <c r="DC28" s="187" t="e">
        <f t="shared" ca="1" si="44"/>
        <v>#REF!</v>
      </c>
      <c r="DD28" s="187" t="e">
        <f t="shared" ca="1" si="45"/>
        <v>#REF!</v>
      </c>
      <c r="DE28" s="187" t="e">
        <f t="shared" ca="1" si="46"/>
        <v>#REF!</v>
      </c>
      <c r="DF28" s="187" t="e">
        <f t="shared" ca="1" si="47"/>
        <v>#REF!</v>
      </c>
      <c r="DG28" s="187" t="e">
        <f t="shared" ca="1" si="48"/>
        <v>#REF!</v>
      </c>
      <c r="DH28" s="187" t="e">
        <f t="shared" ca="1" si="49"/>
        <v>#REF!</v>
      </c>
      <c r="DI28" s="187" t="e">
        <f t="shared" ca="1" si="50"/>
        <v>#REF!</v>
      </c>
      <c r="DJ28" s="187" t="e">
        <f t="shared" ca="1" si="51"/>
        <v>#REF!</v>
      </c>
      <c r="DK28" s="187" t="e">
        <f t="shared" ca="1" si="52"/>
        <v>#REF!</v>
      </c>
      <c r="DL28" s="187" t="e">
        <f t="shared" ca="1" si="53"/>
        <v>#REF!</v>
      </c>
      <c r="DM28" s="187" t="e">
        <f t="shared" ca="1" si="54"/>
        <v>#REF!</v>
      </c>
      <c r="DN28" s="187" t="e">
        <f t="shared" ca="1" si="55"/>
        <v>#REF!</v>
      </c>
      <c r="DO28" s="187" t="e">
        <f t="shared" ca="1" si="83"/>
        <v>#REF!</v>
      </c>
      <c r="DP28" s="187" t="e">
        <f t="shared" ca="1" si="84"/>
        <v>#REF!</v>
      </c>
      <c r="DQ28" s="187" t="e">
        <f t="shared" ca="1" si="58"/>
        <v>#REF!</v>
      </c>
      <c r="DR28" s="187" t="e">
        <f t="shared" ca="1" si="59"/>
        <v>#REF!</v>
      </c>
      <c r="DS28" s="187" t="e">
        <f t="shared" ca="1" si="60"/>
        <v>#REF!</v>
      </c>
      <c r="DT28" s="187" t="e">
        <f t="shared" ca="1" si="81"/>
        <v>#REF!</v>
      </c>
      <c r="DU28" s="187" t="e">
        <f t="shared" ca="1" si="85"/>
        <v>#REF!</v>
      </c>
      <c r="DV28" s="187" t="e">
        <f t="shared" ca="1" si="62"/>
        <v>#REF!</v>
      </c>
      <c r="DW28" s="187" t="e">
        <f t="shared" ca="1" si="91"/>
        <v>#REF!</v>
      </c>
      <c r="DX28" s="187" t="e">
        <f t="shared" ca="1" si="91"/>
        <v>#REF!</v>
      </c>
      <c r="DY28" s="187" t="e">
        <f t="shared" ca="1" si="65"/>
        <v>#REF!</v>
      </c>
      <c r="DZ28" s="187" t="e">
        <f t="shared" ca="1" si="66"/>
        <v>#REF!</v>
      </c>
      <c r="EA28" s="187" t="e">
        <f t="shared" ca="1" si="67"/>
        <v>#REF!</v>
      </c>
      <c r="EB28" s="187" t="e">
        <f t="shared" ca="1" si="68"/>
        <v>#REF!</v>
      </c>
      <c r="EC28" s="187" t="e">
        <f t="shared" ca="1" si="69"/>
        <v>#REF!</v>
      </c>
      <c r="ED28" s="187" t="e">
        <f t="shared" ca="1" si="70"/>
        <v>#REF!</v>
      </c>
      <c r="EE28" s="187" t="e">
        <f t="shared" ca="1" si="71"/>
        <v>#REF!</v>
      </c>
      <c r="EF28" s="187" t="e">
        <f t="shared" ca="1" si="72"/>
        <v>#REF!</v>
      </c>
      <c r="EG28" s="187" t="e">
        <f t="shared" ca="1" si="73"/>
        <v>#REF!</v>
      </c>
      <c r="EH28" s="187" t="e">
        <f t="shared" ca="1" si="74"/>
        <v>#REF!</v>
      </c>
      <c r="EI28" s="187" t="e">
        <f t="shared" ca="1" si="75"/>
        <v>#REF!</v>
      </c>
      <c r="EJ28" s="187" t="e">
        <f t="shared" ca="1" si="76"/>
        <v>#REF!</v>
      </c>
      <c r="EK28" s="187" t="e">
        <f t="shared" ca="1" si="77"/>
        <v>#REF!</v>
      </c>
    </row>
    <row r="29" spans="1:141" hidden="1" x14ac:dyDescent="0.25">
      <c r="A29" s="115" t="str">
        <f>Графики!A18</f>
        <v>У09.02.03 Прогр-е в КС(2014)9 кл., очная</v>
      </c>
      <c r="B29" s="115" t="s">
        <v>319</v>
      </c>
      <c r="C29" s="115" t="s">
        <v>517</v>
      </c>
      <c r="D29" s="64" t="e">
        <f t="shared" ca="1" si="23"/>
        <v>#REF!</v>
      </c>
      <c r="E29" s="46">
        <v>4</v>
      </c>
      <c r="F29" s="118" t="s">
        <v>222</v>
      </c>
      <c r="G29" s="112" t="e">
        <f t="shared" ca="1" si="90"/>
        <v>#REF!</v>
      </c>
      <c r="H29" s="112" t="e">
        <f t="shared" ca="1" si="90"/>
        <v>#REF!</v>
      </c>
      <c r="I29" s="112" t="e">
        <f t="shared" ca="1" si="90"/>
        <v>#REF!</v>
      </c>
      <c r="J29" s="112" t="e">
        <f t="shared" ca="1" si="90"/>
        <v>#REF!</v>
      </c>
      <c r="K29" s="112" t="e">
        <f t="shared" ca="1" si="90"/>
        <v>#REF!</v>
      </c>
      <c r="L29" s="112" t="e">
        <f t="shared" ca="1" si="90"/>
        <v>#REF!</v>
      </c>
      <c r="M29" s="112" t="e">
        <f t="shared" ca="1" si="90"/>
        <v>#REF!</v>
      </c>
      <c r="N29" s="112" t="e">
        <f t="shared" ca="1" si="90"/>
        <v>#REF!</v>
      </c>
      <c r="O29" s="112" t="e">
        <f t="shared" ca="1" si="90"/>
        <v>#REF!</v>
      </c>
      <c r="P29" s="112" t="e">
        <f t="shared" ca="1" si="90"/>
        <v>#REF!</v>
      </c>
      <c r="Q29" s="112" t="e">
        <f t="shared" ca="1" si="90"/>
        <v>#REF!</v>
      </c>
      <c r="R29" s="112" t="e">
        <f t="shared" ca="1" si="90"/>
        <v>#REF!</v>
      </c>
      <c r="S29" s="112" t="e">
        <f t="shared" ca="1" si="90"/>
        <v>#REF!</v>
      </c>
      <c r="T29" s="112" t="e">
        <f t="shared" ca="1" si="90"/>
        <v>#REF!</v>
      </c>
      <c r="U29" s="112" t="e">
        <f t="shared" ca="1" si="90"/>
        <v>#REF!</v>
      </c>
      <c r="V29" s="112" t="e">
        <f t="shared" ca="1" si="90"/>
        <v>#REF!</v>
      </c>
      <c r="W29" s="112" t="e">
        <f t="shared" ca="1" si="87"/>
        <v>#REF!</v>
      </c>
      <c r="X29" s="112" t="e">
        <f t="shared" ca="1" si="87"/>
        <v>#REF!</v>
      </c>
      <c r="Y29" s="112" t="e">
        <f t="shared" ca="1" si="87"/>
        <v>#REF!</v>
      </c>
      <c r="Z29" s="112" t="e">
        <f t="shared" ca="1" si="87"/>
        <v>#REF!</v>
      </c>
      <c r="AA29" s="112" t="e">
        <f t="shared" ca="1" si="87"/>
        <v>#REF!</v>
      </c>
      <c r="AB29" s="112" t="e">
        <f t="shared" ca="1" si="87"/>
        <v>#REF!</v>
      </c>
      <c r="AC29" s="112" t="e">
        <f t="shared" ca="1" si="87"/>
        <v>#REF!</v>
      </c>
      <c r="AD29" s="112" t="e">
        <f t="shared" ca="1" si="87"/>
        <v>#REF!</v>
      </c>
      <c r="AE29" s="112" t="e">
        <f t="shared" ca="1" si="87"/>
        <v>#REF!</v>
      </c>
      <c r="AF29" s="112" t="e">
        <f t="shared" ca="1" si="87"/>
        <v>#REF!</v>
      </c>
      <c r="AG29" s="112" t="e">
        <f t="shared" ca="1" si="87"/>
        <v>#REF!</v>
      </c>
      <c r="AH29" s="112" t="e">
        <f t="shared" ca="1" si="88"/>
        <v>#REF!</v>
      </c>
      <c r="AI29" s="112" t="e">
        <f t="shared" ca="1" si="88"/>
        <v>#REF!</v>
      </c>
      <c r="AJ29" s="112" t="e">
        <f t="shared" ca="1" si="88"/>
        <v>#REF!</v>
      </c>
      <c r="AK29" s="112" t="e">
        <f t="shared" ca="1" si="88"/>
        <v>#REF!</v>
      </c>
      <c r="AL29" s="112" t="e">
        <f t="shared" ca="1" si="88"/>
        <v>#REF!</v>
      </c>
      <c r="AM29" s="112" t="e">
        <f t="shared" ca="1" si="88"/>
        <v>#REF!</v>
      </c>
      <c r="AN29" s="112" t="e">
        <f t="shared" ca="1" si="88"/>
        <v>#REF!</v>
      </c>
      <c r="AO29" s="112" t="e">
        <f t="shared" ca="1" si="88"/>
        <v>#REF!</v>
      </c>
      <c r="AP29" s="112" t="e">
        <f t="shared" ca="1" si="88"/>
        <v>#REF!</v>
      </c>
      <c r="AQ29" s="112" t="e">
        <f t="shared" ca="1" si="88"/>
        <v>#REF!</v>
      </c>
      <c r="AR29" s="112" t="e">
        <f t="shared" ca="1" si="88"/>
        <v>#REF!</v>
      </c>
      <c r="AS29" s="112" t="e">
        <f t="shared" ca="1" si="88"/>
        <v>#REF!</v>
      </c>
      <c r="AT29" s="112" t="e">
        <f t="shared" ca="1" si="88"/>
        <v>#REF!</v>
      </c>
      <c r="AU29" s="112" t="e">
        <f t="shared" ca="1" si="88"/>
        <v>#REF!</v>
      </c>
      <c r="AV29" s="112" t="e">
        <f t="shared" ca="1" si="88"/>
        <v>#REF!</v>
      </c>
      <c r="AW29" s="112" t="e">
        <f t="shared" ca="1" si="88"/>
        <v>#REF!</v>
      </c>
      <c r="AX29" s="112" t="e">
        <f t="shared" ca="1" si="89"/>
        <v>#REF!</v>
      </c>
      <c r="AY29" s="112" t="e">
        <f t="shared" ca="1" si="89"/>
        <v>#REF!</v>
      </c>
      <c r="AZ29" s="112" t="e">
        <f t="shared" ca="1" si="89"/>
        <v>#REF!</v>
      </c>
      <c r="BA29" s="112" t="e">
        <f t="shared" ca="1" si="89"/>
        <v>#REF!</v>
      </c>
      <c r="BB29" s="112" t="e">
        <f t="shared" ca="1" si="79"/>
        <v>#REF!</v>
      </c>
      <c r="BC29" s="112" t="e">
        <f t="shared" ca="1" si="92"/>
        <v>#REF!</v>
      </c>
      <c r="BD29" s="112" t="e">
        <f t="shared" ca="1" si="92"/>
        <v>#REF!</v>
      </c>
      <c r="BE29" s="112" t="e">
        <f t="shared" ca="1" si="92"/>
        <v>#REF!</v>
      </c>
      <c r="BF29" s="112" t="e">
        <f t="shared" ca="1" si="92"/>
        <v>#REF!</v>
      </c>
      <c r="BG29" s="112" t="e">
        <f t="shared" ca="1" si="92"/>
        <v>#REF!</v>
      </c>
      <c r="BH29" s="112" t="e">
        <f t="shared" ca="1" si="92"/>
        <v>#REF!</v>
      </c>
      <c r="BI29" s="112" t="e">
        <f t="shared" ca="1" si="92"/>
        <v>#REF!</v>
      </c>
      <c r="BJ29" s="112" t="e">
        <f t="shared" ca="1" si="92"/>
        <v>#REF!</v>
      </c>
      <c r="BK29" s="112" t="e">
        <f t="shared" ca="1" si="92"/>
        <v>#REF!</v>
      </c>
      <c r="BL29" s="112" t="e">
        <f t="shared" ca="1" si="92"/>
        <v>#REF!</v>
      </c>
      <c r="BM29" s="112" t="e">
        <f t="shared" ca="1" si="92"/>
        <v>#REF!</v>
      </c>
      <c r="BN29" s="112" t="e">
        <f t="shared" ca="1" si="92"/>
        <v>#REF!</v>
      </c>
      <c r="BO29" s="112" t="e">
        <f t="shared" ca="1" si="92"/>
        <v>#REF!</v>
      </c>
      <c r="BP29" s="126">
        <v>20</v>
      </c>
      <c r="BQ29" s="135">
        <f t="shared" ca="1" si="2"/>
        <v>0</v>
      </c>
      <c r="BR29" s="136">
        <f t="shared" ca="1" si="25"/>
        <v>0</v>
      </c>
      <c r="BS29" s="136">
        <f t="shared" ca="1" si="3"/>
        <v>2</v>
      </c>
      <c r="BT29" s="136">
        <f t="shared" ca="1" si="4"/>
        <v>0</v>
      </c>
      <c r="BU29" s="136">
        <f t="shared" ca="1" si="5"/>
        <v>0</v>
      </c>
      <c r="BV29" s="136">
        <f t="shared" ca="1" si="6"/>
        <v>0</v>
      </c>
      <c r="BW29" s="137">
        <f t="shared" ca="1" si="7"/>
        <v>0</v>
      </c>
      <c r="BX29" s="140">
        <f t="shared" ca="1" si="8"/>
        <v>1</v>
      </c>
      <c r="BY29" s="124">
        <f t="shared" ca="1" si="9"/>
        <v>1</v>
      </c>
      <c r="BZ29" s="124">
        <f t="shared" ca="1" si="10"/>
        <v>0</v>
      </c>
      <c r="CA29" s="124">
        <f t="shared" ca="1" si="11"/>
        <v>0</v>
      </c>
      <c r="CB29" s="124">
        <f t="shared" ca="1" si="12"/>
        <v>0</v>
      </c>
      <c r="CC29" s="124">
        <f t="shared" ca="1" si="13"/>
        <v>0</v>
      </c>
      <c r="CD29" s="141">
        <f t="shared" ca="1" si="14"/>
        <v>0</v>
      </c>
      <c r="CE29" s="146" t="e">
        <f t="shared" ca="1" si="15"/>
        <v>#REF!</v>
      </c>
      <c r="CF29" s="147" t="e">
        <f t="shared" ca="1" si="16"/>
        <v>#REF!</v>
      </c>
      <c r="CG29" s="145" t="e">
        <f t="shared" ca="1" si="26"/>
        <v>#REF!</v>
      </c>
      <c r="CH29" s="147" t="e">
        <f t="shared" ca="1" si="17"/>
        <v>#REF!</v>
      </c>
      <c r="CI29" s="147" t="e">
        <f t="shared" ca="1" si="18"/>
        <v>#REF!</v>
      </c>
      <c r="CJ29" s="147" t="e">
        <f t="shared" ca="1" si="19"/>
        <v>#REF!</v>
      </c>
      <c r="CK29" s="186" t="e">
        <f t="shared" ca="1" si="20"/>
        <v>#REF!</v>
      </c>
      <c r="CL29" s="187" t="e">
        <f t="shared" ca="1" si="27"/>
        <v>#REF!</v>
      </c>
      <c r="CM29" s="187" t="e">
        <f t="shared" ca="1" si="28"/>
        <v>#REF!</v>
      </c>
      <c r="CN29" s="187" t="e">
        <f t="shared" ca="1" si="29"/>
        <v>#REF!</v>
      </c>
      <c r="CO29" s="187" t="e">
        <f t="shared" ca="1" si="30"/>
        <v>#REF!</v>
      </c>
      <c r="CP29" s="187" t="e">
        <f t="shared" ca="1" si="82"/>
        <v>#REF!</v>
      </c>
      <c r="CQ29" s="187" t="e">
        <f t="shared" ca="1" si="32"/>
        <v>#REF!</v>
      </c>
      <c r="CR29" s="187" t="e">
        <f t="shared" ca="1" si="33"/>
        <v>#REF!</v>
      </c>
      <c r="CS29" s="187" t="e">
        <f t="shared" ca="1" si="34"/>
        <v>#REF!</v>
      </c>
      <c r="CT29" s="187" t="e">
        <f t="shared" ca="1" si="35"/>
        <v>#REF!</v>
      </c>
      <c r="CU29" s="187" t="e">
        <f t="shared" ca="1" si="36"/>
        <v>#REF!</v>
      </c>
      <c r="CV29" s="187" t="e">
        <f t="shared" ca="1" si="37"/>
        <v>#REF!</v>
      </c>
      <c r="CW29" s="187" t="e">
        <f t="shared" ca="1" si="38"/>
        <v>#REF!</v>
      </c>
      <c r="CX29" s="187" t="e">
        <f t="shared" ca="1" si="39"/>
        <v>#REF!</v>
      </c>
      <c r="CY29" s="187" t="s">
        <v>577</v>
      </c>
      <c r="CZ29" s="187" t="e">
        <f t="shared" ca="1" si="41"/>
        <v>#REF!</v>
      </c>
      <c r="DA29" s="187" t="s">
        <v>576</v>
      </c>
      <c r="DB29" s="187" t="e">
        <f t="shared" ca="1" si="43"/>
        <v>#REF!</v>
      </c>
      <c r="DC29" s="187" t="e">
        <f t="shared" ca="1" si="44"/>
        <v>#REF!</v>
      </c>
      <c r="DD29" s="187" t="e">
        <f t="shared" ca="1" si="45"/>
        <v>#REF!</v>
      </c>
      <c r="DE29" s="187" t="e">
        <f t="shared" ca="1" si="46"/>
        <v>#REF!</v>
      </c>
      <c r="DF29" s="187" t="e">
        <f t="shared" ca="1" si="47"/>
        <v>#REF!</v>
      </c>
      <c r="DG29" s="187" t="e">
        <f t="shared" ca="1" si="48"/>
        <v>#REF!</v>
      </c>
      <c r="DH29" s="187" t="e">
        <f t="shared" ca="1" si="49"/>
        <v>#REF!</v>
      </c>
      <c r="DI29" s="187" t="e">
        <f t="shared" ca="1" si="50"/>
        <v>#REF!</v>
      </c>
      <c r="DJ29" s="187" t="e">
        <f t="shared" ca="1" si="51"/>
        <v>#REF!</v>
      </c>
      <c r="DK29" s="187" t="e">
        <f t="shared" ca="1" si="52"/>
        <v>#REF!</v>
      </c>
      <c r="DL29" s="187" t="e">
        <f t="shared" ca="1" si="53"/>
        <v>#REF!</v>
      </c>
      <c r="DM29" s="187" t="e">
        <f t="shared" ca="1" si="54"/>
        <v>#REF!</v>
      </c>
      <c r="DN29" s="187" t="e">
        <f t="shared" ca="1" si="55"/>
        <v>#REF!</v>
      </c>
      <c r="DO29" s="187" t="e">
        <f t="shared" ca="1" si="83"/>
        <v>#REF!</v>
      </c>
      <c r="DP29" s="187" t="e">
        <f t="shared" ca="1" si="84"/>
        <v>#REF!</v>
      </c>
      <c r="DQ29" s="187" t="e">
        <f t="shared" ca="1" si="58"/>
        <v>#REF!</v>
      </c>
      <c r="DR29" s="187" t="e">
        <f t="shared" ca="1" si="59"/>
        <v>#REF!</v>
      </c>
      <c r="DS29" s="187" t="e">
        <f t="shared" ca="1" si="60"/>
        <v>#REF!</v>
      </c>
      <c r="DT29" s="187" t="s">
        <v>602</v>
      </c>
      <c r="DU29" s="187" t="e">
        <f t="shared" ca="1" si="85"/>
        <v>#REF!</v>
      </c>
      <c r="DV29" s="187" t="e">
        <f t="shared" ca="1" si="62"/>
        <v>#REF!</v>
      </c>
      <c r="DW29" s="187"/>
      <c r="DX29" s="187" t="e">
        <f t="shared" ref="DX29:DX37" ca="1" si="93">IF(AS29=0,"",AS29)</f>
        <v>#REF!</v>
      </c>
      <c r="DY29" s="187" t="e">
        <f t="shared" ca="1" si="65"/>
        <v>#REF!</v>
      </c>
      <c r="DZ29" s="187" t="e">
        <f t="shared" ca="1" si="66"/>
        <v>#REF!</v>
      </c>
      <c r="EA29" s="187" t="e">
        <f t="shared" ca="1" si="67"/>
        <v>#REF!</v>
      </c>
      <c r="EB29" s="187" t="e">
        <f t="shared" ca="1" si="68"/>
        <v>#REF!</v>
      </c>
      <c r="EC29" s="187" t="e">
        <f t="shared" ca="1" si="69"/>
        <v>#REF!</v>
      </c>
      <c r="ED29" s="187" t="e">
        <f t="shared" ca="1" si="70"/>
        <v>#REF!</v>
      </c>
      <c r="EE29" s="187" t="e">
        <f t="shared" ca="1" si="71"/>
        <v>#REF!</v>
      </c>
      <c r="EF29" s="187" t="e">
        <f t="shared" ca="1" si="72"/>
        <v>#REF!</v>
      </c>
      <c r="EG29" s="187" t="e">
        <f t="shared" ca="1" si="73"/>
        <v>#REF!</v>
      </c>
      <c r="EH29" s="187" t="e">
        <f t="shared" ca="1" si="74"/>
        <v>#REF!</v>
      </c>
      <c r="EI29" s="187" t="e">
        <f t="shared" ca="1" si="75"/>
        <v>#REF!</v>
      </c>
      <c r="EJ29" s="187" t="e">
        <f t="shared" ca="1" si="76"/>
        <v>#REF!</v>
      </c>
      <c r="EK29" s="187" t="e">
        <f t="shared" ca="1" si="77"/>
        <v>#REF!</v>
      </c>
    </row>
    <row r="30" spans="1:141" hidden="1" x14ac:dyDescent="0.25">
      <c r="A30" s="115" t="str">
        <f>Графики!A29</f>
        <v>У38.02.01 Экономика и бухучет(2014)9 кл., очная</v>
      </c>
      <c r="B30" s="115" t="s">
        <v>319</v>
      </c>
      <c r="C30" s="115" t="s">
        <v>517</v>
      </c>
      <c r="D30" s="64" t="e">
        <f t="shared" ca="1" si="23"/>
        <v>#REF!</v>
      </c>
      <c r="E30" s="46">
        <v>4</v>
      </c>
      <c r="F30" s="118" t="s">
        <v>275</v>
      </c>
      <c r="G30" s="112" t="e">
        <f t="shared" ca="1" si="90"/>
        <v>#REF!</v>
      </c>
      <c r="H30" s="112" t="e">
        <f t="shared" ca="1" si="90"/>
        <v>#REF!</v>
      </c>
      <c r="I30" s="112" t="e">
        <f t="shared" ca="1" si="90"/>
        <v>#REF!</v>
      </c>
      <c r="J30" s="112" t="e">
        <f t="shared" ca="1" si="90"/>
        <v>#REF!</v>
      </c>
      <c r="K30" s="112" t="e">
        <f t="shared" ca="1" si="90"/>
        <v>#REF!</v>
      </c>
      <c r="L30" s="112" t="e">
        <f t="shared" ca="1" si="90"/>
        <v>#REF!</v>
      </c>
      <c r="M30" s="112" t="e">
        <f t="shared" ca="1" si="90"/>
        <v>#REF!</v>
      </c>
      <c r="N30" s="112" t="e">
        <f t="shared" ca="1" si="90"/>
        <v>#REF!</v>
      </c>
      <c r="O30" s="112" t="e">
        <f t="shared" ca="1" si="90"/>
        <v>#REF!</v>
      </c>
      <c r="P30" s="112" t="e">
        <f t="shared" ca="1" si="90"/>
        <v>#REF!</v>
      </c>
      <c r="Q30" s="112" t="e">
        <f t="shared" ca="1" si="90"/>
        <v>#REF!</v>
      </c>
      <c r="R30" s="112" t="e">
        <f t="shared" ca="1" si="90"/>
        <v>#REF!</v>
      </c>
      <c r="S30" s="112" t="e">
        <f t="shared" ca="1" si="90"/>
        <v>#REF!</v>
      </c>
      <c r="T30" s="112" t="e">
        <f t="shared" ca="1" si="90"/>
        <v>#REF!</v>
      </c>
      <c r="U30" s="112" t="e">
        <f t="shared" ca="1" si="90"/>
        <v>#REF!</v>
      </c>
      <c r="V30" s="112" t="e">
        <f t="shared" ca="1" si="90"/>
        <v>#REF!</v>
      </c>
      <c r="W30" s="112" t="e">
        <f t="shared" ca="1" si="87"/>
        <v>#REF!</v>
      </c>
      <c r="X30" s="112" t="e">
        <f t="shared" ca="1" si="87"/>
        <v>#REF!</v>
      </c>
      <c r="Y30" s="112" t="e">
        <f t="shared" ca="1" si="87"/>
        <v>#REF!</v>
      </c>
      <c r="Z30" s="112" t="e">
        <f t="shared" ca="1" si="87"/>
        <v>#REF!</v>
      </c>
      <c r="AA30" s="112" t="e">
        <f t="shared" ca="1" si="87"/>
        <v>#REF!</v>
      </c>
      <c r="AB30" s="112" t="e">
        <f t="shared" ca="1" si="87"/>
        <v>#REF!</v>
      </c>
      <c r="AC30" s="112" t="e">
        <f t="shared" ca="1" si="87"/>
        <v>#REF!</v>
      </c>
      <c r="AD30" s="112" t="e">
        <f t="shared" ca="1" si="87"/>
        <v>#REF!</v>
      </c>
      <c r="AE30" s="112" t="e">
        <f t="shared" ca="1" si="87"/>
        <v>#REF!</v>
      </c>
      <c r="AF30" s="112" t="e">
        <f t="shared" ca="1" si="87"/>
        <v>#REF!</v>
      </c>
      <c r="AG30" s="112" t="e">
        <f t="shared" ca="1" si="87"/>
        <v>#REF!</v>
      </c>
      <c r="AH30" s="112" t="e">
        <f t="shared" ca="1" si="88"/>
        <v>#REF!</v>
      </c>
      <c r="AI30" s="112" t="e">
        <f t="shared" ca="1" si="88"/>
        <v>#REF!</v>
      </c>
      <c r="AJ30" s="112" t="e">
        <f t="shared" ca="1" si="88"/>
        <v>#REF!</v>
      </c>
      <c r="AK30" s="112" t="e">
        <f t="shared" ca="1" si="88"/>
        <v>#REF!</v>
      </c>
      <c r="AL30" s="112" t="e">
        <f t="shared" ca="1" si="88"/>
        <v>#REF!</v>
      </c>
      <c r="AM30" s="112" t="e">
        <f t="shared" ca="1" si="88"/>
        <v>#REF!</v>
      </c>
      <c r="AN30" s="112" t="e">
        <f t="shared" ca="1" si="88"/>
        <v>#REF!</v>
      </c>
      <c r="AO30" s="112" t="e">
        <f t="shared" ca="1" si="88"/>
        <v>#REF!</v>
      </c>
      <c r="AP30" s="112" t="e">
        <f t="shared" ca="1" si="88"/>
        <v>#REF!</v>
      </c>
      <c r="AQ30" s="112" t="e">
        <f t="shared" ca="1" si="88"/>
        <v>#REF!</v>
      </c>
      <c r="AR30" s="112" t="e">
        <f t="shared" ca="1" si="88"/>
        <v>#REF!</v>
      </c>
      <c r="AS30" s="112" t="e">
        <f t="shared" ca="1" si="88"/>
        <v>#REF!</v>
      </c>
      <c r="AT30" s="112" t="e">
        <f t="shared" ca="1" si="88"/>
        <v>#REF!</v>
      </c>
      <c r="AU30" s="112" t="e">
        <f t="shared" ca="1" si="88"/>
        <v>#REF!</v>
      </c>
      <c r="AV30" s="112" t="e">
        <f t="shared" ca="1" si="88"/>
        <v>#REF!</v>
      </c>
      <c r="AW30" s="112" t="e">
        <f t="shared" ca="1" si="88"/>
        <v>#REF!</v>
      </c>
      <c r="AX30" s="112" t="e">
        <f t="shared" ca="1" si="89"/>
        <v>#REF!</v>
      </c>
      <c r="AY30" s="112" t="e">
        <f t="shared" ca="1" si="89"/>
        <v>#REF!</v>
      </c>
      <c r="AZ30" s="112" t="e">
        <f t="shared" ca="1" si="89"/>
        <v>#REF!</v>
      </c>
      <c r="BA30" s="112" t="e">
        <f t="shared" ca="1" si="89"/>
        <v>#REF!</v>
      </c>
      <c r="BB30" s="112" t="e">
        <f t="shared" ca="1" si="79"/>
        <v>#REF!</v>
      </c>
      <c r="BC30" s="112" t="e">
        <f t="shared" ca="1" si="92"/>
        <v>#REF!</v>
      </c>
      <c r="BD30" s="112" t="e">
        <f t="shared" ca="1" si="92"/>
        <v>#REF!</v>
      </c>
      <c r="BE30" s="112" t="e">
        <f t="shared" ca="1" si="92"/>
        <v>#REF!</v>
      </c>
      <c r="BF30" s="112" t="e">
        <f t="shared" ca="1" si="92"/>
        <v>#REF!</v>
      </c>
      <c r="BG30" s="112" t="e">
        <f t="shared" ca="1" si="92"/>
        <v>#REF!</v>
      </c>
      <c r="BH30" s="112" t="e">
        <f t="shared" ca="1" si="92"/>
        <v>#REF!</v>
      </c>
      <c r="BI30" s="112" t="e">
        <f t="shared" ca="1" si="92"/>
        <v>#REF!</v>
      </c>
      <c r="BJ30" s="112" t="e">
        <f t="shared" ca="1" si="92"/>
        <v>#REF!</v>
      </c>
      <c r="BK30" s="112" t="e">
        <f t="shared" ca="1" si="92"/>
        <v>#REF!</v>
      </c>
      <c r="BL30" s="112" t="e">
        <f t="shared" ca="1" si="92"/>
        <v>#REF!</v>
      </c>
      <c r="BM30" s="112" t="e">
        <f t="shared" ca="1" si="92"/>
        <v>#REF!</v>
      </c>
      <c r="BN30" s="112" t="e">
        <f t="shared" ca="1" si="92"/>
        <v>#REF!</v>
      </c>
      <c r="BO30" s="112" t="e">
        <f t="shared" ca="1" si="92"/>
        <v>#REF!</v>
      </c>
      <c r="BP30" s="126">
        <v>20</v>
      </c>
      <c r="BQ30" s="135">
        <f t="shared" ca="1" si="2"/>
        <v>0</v>
      </c>
      <c r="BR30" s="136">
        <f t="shared" ca="1" si="25"/>
        <v>0</v>
      </c>
      <c r="BS30" s="136">
        <f t="shared" ca="1" si="3"/>
        <v>0</v>
      </c>
      <c r="BT30" s="136">
        <f t="shared" ca="1" si="4"/>
        <v>0</v>
      </c>
      <c r="BU30" s="136">
        <f t="shared" ca="1" si="5"/>
        <v>0</v>
      </c>
      <c r="BV30" s="136">
        <f t="shared" ca="1" si="6"/>
        <v>0</v>
      </c>
      <c r="BW30" s="137">
        <f t="shared" ca="1" si="7"/>
        <v>0</v>
      </c>
      <c r="BX30" s="140">
        <f t="shared" ca="1" si="8"/>
        <v>0</v>
      </c>
      <c r="BY30" s="124">
        <f t="shared" ca="1" si="9"/>
        <v>0</v>
      </c>
      <c r="BZ30" s="124">
        <f t="shared" ca="1" si="10"/>
        <v>0</v>
      </c>
      <c r="CA30" s="124">
        <f t="shared" ca="1" si="11"/>
        <v>0</v>
      </c>
      <c r="CB30" s="124">
        <f t="shared" ca="1" si="12"/>
        <v>0</v>
      </c>
      <c r="CC30" s="124">
        <f t="shared" ca="1" si="13"/>
        <v>0</v>
      </c>
      <c r="CD30" s="141">
        <f t="shared" ca="1" si="14"/>
        <v>0</v>
      </c>
      <c r="CE30" s="146" t="e">
        <f t="shared" ca="1" si="15"/>
        <v>#REF!</v>
      </c>
      <c r="CF30" s="147" t="e">
        <f t="shared" ca="1" si="16"/>
        <v>#REF!</v>
      </c>
      <c r="CG30" s="145" t="e">
        <f t="shared" ca="1" si="26"/>
        <v>#REF!</v>
      </c>
      <c r="CH30" s="147" t="e">
        <f t="shared" ca="1" si="17"/>
        <v>#REF!</v>
      </c>
      <c r="CI30" s="147" t="e">
        <f t="shared" ca="1" si="18"/>
        <v>#REF!</v>
      </c>
      <c r="CJ30" s="147" t="e">
        <f t="shared" ca="1" si="19"/>
        <v>#REF!</v>
      </c>
      <c r="CK30" s="186" t="e">
        <f t="shared" ca="1" si="20"/>
        <v>#REF!</v>
      </c>
      <c r="CL30" s="187" t="e">
        <f t="shared" ca="1" si="27"/>
        <v>#REF!</v>
      </c>
      <c r="CM30" s="187" t="e">
        <f t="shared" ca="1" si="28"/>
        <v>#REF!</v>
      </c>
      <c r="CN30" s="187" t="e">
        <f t="shared" ca="1" si="29"/>
        <v>#REF!</v>
      </c>
      <c r="CO30" s="187" t="e">
        <f t="shared" ca="1" si="30"/>
        <v>#REF!</v>
      </c>
      <c r="CP30" s="187" t="e">
        <f t="shared" ca="1" si="82"/>
        <v>#REF!</v>
      </c>
      <c r="CQ30" s="187" t="e">
        <f t="shared" ca="1" si="32"/>
        <v>#REF!</v>
      </c>
      <c r="CR30" s="187" t="e">
        <f t="shared" ca="1" si="33"/>
        <v>#REF!</v>
      </c>
      <c r="CS30" s="187" t="e">
        <f t="shared" ca="1" si="34"/>
        <v>#REF!</v>
      </c>
      <c r="CT30" s="187" t="e">
        <f t="shared" ca="1" si="35"/>
        <v>#REF!</v>
      </c>
      <c r="CU30" s="187" t="e">
        <f t="shared" ca="1" si="36"/>
        <v>#REF!</v>
      </c>
      <c r="CV30" s="187" t="e">
        <f t="shared" ca="1" si="37"/>
        <v>#REF!</v>
      </c>
      <c r="CW30" s="187" t="e">
        <f t="shared" ca="1" si="38"/>
        <v>#REF!</v>
      </c>
      <c r="CX30" s="187" t="e">
        <f t="shared" ca="1" si="39"/>
        <v>#REF!</v>
      </c>
      <c r="CY30" s="187" t="e">
        <f t="shared" ca="1" si="40"/>
        <v>#REF!</v>
      </c>
      <c r="CZ30" s="187" t="e">
        <f t="shared" ca="1" si="41"/>
        <v>#REF!</v>
      </c>
      <c r="DA30" s="187" t="e">
        <f t="shared" ca="1" si="42"/>
        <v>#REF!</v>
      </c>
      <c r="DB30" s="187" t="e">
        <f t="shared" ca="1" si="43"/>
        <v>#REF!</v>
      </c>
      <c r="DC30" s="187" t="e">
        <f t="shared" ca="1" si="44"/>
        <v>#REF!</v>
      </c>
      <c r="DD30" s="187" t="e">
        <f t="shared" ca="1" si="45"/>
        <v>#REF!</v>
      </c>
      <c r="DE30" s="187" t="e">
        <f t="shared" ca="1" si="46"/>
        <v>#REF!</v>
      </c>
      <c r="DF30" s="187" t="e">
        <f t="shared" ca="1" si="47"/>
        <v>#REF!</v>
      </c>
      <c r="DG30" s="187" t="e">
        <f t="shared" ca="1" si="48"/>
        <v>#REF!</v>
      </c>
      <c r="DH30" s="187" t="e">
        <f t="shared" ca="1" si="49"/>
        <v>#REF!</v>
      </c>
      <c r="DI30" s="187" t="e">
        <f t="shared" ca="1" si="50"/>
        <v>#REF!</v>
      </c>
      <c r="DJ30" s="187" t="e">
        <f t="shared" ca="1" si="51"/>
        <v>#REF!</v>
      </c>
      <c r="DK30" s="187" t="e">
        <f t="shared" ca="1" si="52"/>
        <v>#REF!</v>
      </c>
      <c r="DL30" s="187" t="e">
        <f t="shared" ca="1" si="53"/>
        <v>#REF!</v>
      </c>
      <c r="DM30" s="187" t="e">
        <f t="shared" ca="1" si="54"/>
        <v>#REF!</v>
      </c>
      <c r="DN30" s="187" t="e">
        <f t="shared" ca="1" si="55"/>
        <v>#REF!</v>
      </c>
      <c r="DO30" s="187" t="e">
        <f t="shared" ca="1" si="83"/>
        <v>#REF!</v>
      </c>
      <c r="DP30" s="187" t="e">
        <f t="shared" ca="1" si="84"/>
        <v>#REF!</v>
      </c>
      <c r="DQ30" s="187" t="e">
        <f t="shared" ca="1" si="58"/>
        <v>#REF!</v>
      </c>
      <c r="DR30" s="187" t="e">
        <f t="shared" ca="1" si="59"/>
        <v>#REF!</v>
      </c>
      <c r="DS30" s="187" t="e">
        <f t="shared" ca="1" si="60"/>
        <v>#REF!</v>
      </c>
      <c r="DT30" s="187" t="e">
        <f t="shared" ref="DT30:DT37" ca="1" si="94">IF(AO30=0,"",AO30)</f>
        <v>#REF!</v>
      </c>
      <c r="DU30" s="187" t="e">
        <f t="shared" ca="1" si="85"/>
        <v>#REF!</v>
      </c>
      <c r="DV30" s="187" t="e">
        <f t="shared" ca="1" si="62"/>
        <v>#REF!</v>
      </c>
      <c r="DW30" s="187" t="e">
        <f t="shared" ref="DW30:DW37" ca="1" si="95">IF(AR30=0,"",AR30)</f>
        <v>#REF!</v>
      </c>
      <c r="DX30" s="187" t="e">
        <f t="shared" ca="1" si="93"/>
        <v>#REF!</v>
      </c>
      <c r="DY30" s="187" t="e">
        <f t="shared" ca="1" si="65"/>
        <v>#REF!</v>
      </c>
      <c r="DZ30" s="187" t="e">
        <f t="shared" ca="1" si="66"/>
        <v>#REF!</v>
      </c>
      <c r="EA30" s="187" t="e">
        <f t="shared" ca="1" si="67"/>
        <v>#REF!</v>
      </c>
      <c r="EB30" s="187" t="e">
        <f t="shared" ca="1" si="68"/>
        <v>#REF!</v>
      </c>
      <c r="EC30" s="187" t="e">
        <f t="shared" ca="1" si="69"/>
        <v>#REF!</v>
      </c>
      <c r="ED30" s="187" t="e">
        <f t="shared" ca="1" si="70"/>
        <v>#REF!</v>
      </c>
      <c r="EE30" s="187" t="e">
        <f t="shared" ca="1" si="71"/>
        <v>#REF!</v>
      </c>
      <c r="EF30" s="187" t="e">
        <f t="shared" ca="1" si="72"/>
        <v>#REF!</v>
      </c>
      <c r="EG30" s="187" t="e">
        <f t="shared" ca="1" si="73"/>
        <v>#REF!</v>
      </c>
      <c r="EH30" s="187" t="e">
        <f t="shared" ca="1" si="74"/>
        <v>#REF!</v>
      </c>
      <c r="EI30" s="187" t="e">
        <f t="shared" ca="1" si="75"/>
        <v>#REF!</v>
      </c>
      <c r="EJ30" s="187" t="e">
        <f t="shared" ca="1" si="76"/>
        <v>#REF!</v>
      </c>
      <c r="EK30" s="187" t="e">
        <f t="shared" ca="1" si="77"/>
        <v>#REF!</v>
      </c>
    </row>
    <row r="31" spans="1:141" hidden="1" x14ac:dyDescent="0.25">
      <c r="A31" s="115" t="str">
        <f>Графики!A5</f>
        <v>У09.02.03 Прогр-е в КС(2014)9 кл., очная</v>
      </c>
      <c r="B31" s="115" t="s">
        <v>319</v>
      </c>
      <c r="C31" s="115" t="s">
        <v>517</v>
      </c>
      <c r="D31" s="64" t="e">
        <f t="shared" ca="1" si="23"/>
        <v>#REF!</v>
      </c>
      <c r="E31" s="46">
        <v>5</v>
      </c>
      <c r="F31" s="118" t="s">
        <v>223</v>
      </c>
      <c r="G31" s="112" t="e">
        <f t="shared" ca="1" si="90"/>
        <v>#REF!</v>
      </c>
      <c r="H31" s="112" t="e">
        <f t="shared" ca="1" si="90"/>
        <v>#REF!</v>
      </c>
      <c r="I31" s="112" t="e">
        <f t="shared" ca="1" si="90"/>
        <v>#REF!</v>
      </c>
      <c r="J31" s="112" t="e">
        <f t="shared" ca="1" si="90"/>
        <v>#REF!</v>
      </c>
      <c r="K31" s="112" t="e">
        <f t="shared" ca="1" si="90"/>
        <v>#REF!</v>
      </c>
      <c r="L31" s="112" t="e">
        <f t="shared" ca="1" si="90"/>
        <v>#REF!</v>
      </c>
      <c r="M31" s="112" t="e">
        <f t="shared" ca="1" si="90"/>
        <v>#REF!</v>
      </c>
      <c r="N31" s="112" t="e">
        <f t="shared" ca="1" si="90"/>
        <v>#REF!</v>
      </c>
      <c r="O31" s="112" t="e">
        <f t="shared" ca="1" si="90"/>
        <v>#REF!</v>
      </c>
      <c r="P31" s="112" t="e">
        <f t="shared" ca="1" si="90"/>
        <v>#REF!</v>
      </c>
      <c r="Q31" s="112" t="e">
        <f t="shared" ca="1" si="90"/>
        <v>#REF!</v>
      </c>
      <c r="R31" s="112" t="e">
        <f t="shared" ca="1" si="90"/>
        <v>#REF!</v>
      </c>
      <c r="S31" s="112" t="e">
        <f t="shared" ca="1" si="90"/>
        <v>#REF!</v>
      </c>
      <c r="T31" s="112" t="e">
        <f t="shared" ca="1" si="90"/>
        <v>#REF!</v>
      </c>
      <c r="U31" s="112" t="e">
        <f t="shared" ca="1" si="90"/>
        <v>#REF!</v>
      </c>
      <c r="V31" s="112" t="e">
        <f t="shared" ca="1" si="90"/>
        <v>#REF!</v>
      </c>
      <c r="W31" s="112" t="e">
        <f t="shared" ca="1" si="87"/>
        <v>#REF!</v>
      </c>
      <c r="X31" s="112" t="e">
        <f t="shared" ca="1" si="87"/>
        <v>#REF!</v>
      </c>
      <c r="Y31" s="112" t="e">
        <f t="shared" ca="1" si="87"/>
        <v>#REF!</v>
      </c>
      <c r="Z31" s="112" t="e">
        <f t="shared" ca="1" si="87"/>
        <v>#REF!</v>
      </c>
      <c r="AA31" s="112" t="e">
        <f t="shared" ca="1" si="87"/>
        <v>#REF!</v>
      </c>
      <c r="AB31" s="112" t="e">
        <f t="shared" ca="1" si="87"/>
        <v>#REF!</v>
      </c>
      <c r="AC31" s="112" t="e">
        <f t="shared" ca="1" si="87"/>
        <v>#REF!</v>
      </c>
      <c r="AD31" s="112" t="e">
        <f t="shared" ca="1" si="87"/>
        <v>#REF!</v>
      </c>
      <c r="AE31" s="112" t="e">
        <f t="shared" ca="1" si="87"/>
        <v>#REF!</v>
      </c>
      <c r="AF31" s="112" t="e">
        <f t="shared" ca="1" si="87"/>
        <v>#REF!</v>
      </c>
      <c r="AG31" s="112" t="e">
        <f t="shared" ca="1" si="87"/>
        <v>#REF!</v>
      </c>
      <c r="AH31" s="112" t="e">
        <f t="shared" ca="1" si="88"/>
        <v>#REF!</v>
      </c>
      <c r="AI31" s="112" t="e">
        <f t="shared" ca="1" si="88"/>
        <v>#REF!</v>
      </c>
      <c r="AJ31" s="112" t="e">
        <f t="shared" ca="1" si="88"/>
        <v>#REF!</v>
      </c>
      <c r="AK31" s="112" t="e">
        <f t="shared" ca="1" si="88"/>
        <v>#REF!</v>
      </c>
      <c r="AL31" s="112" t="e">
        <f t="shared" ca="1" si="88"/>
        <v>#REF!</v>
      </c>
      <c r="AM31" s="112" t="e">
        <f t="shared" ca="1" si="88"/>
        <v>#REF!</v>
      </c>
      <c r="AN31" s="112" t="e">
        <f t="shared" ca="1" si="88"/>
        <v>#REF!</v>
      </c>
      <c r="AO31" s="112" t="e">
        <f t="shared" ca="1" si="88"/>
        <v>#REF!</v>
      </c>
      <c r="AP31" s="112" t="e">
        <f t="shared" ca="1" si="88"/>
        <v>#REF!</v>
      </c>
      <c r="AQ31" s="112" t="e">
        <f t="shared" ca="1" si="88"/>
        <v>#REF!</v>
      </c>
      <c r="AR31" s="112" t="e">
        <f t="shared" ca="1" si="88"/>
        <v>#REF!</v>
      </c>
      <c r="AS31" s="112" t="e">
        <f t="shared" ca="1" si="88"/>
        <v>#REF!</v>
      </c>
      <c r="AT31" s="112" t="e">
        <f t="shared" ca="1" si="88"/>
        <v>#REF!</v>
      </c>
      <c r="AU31" s="112" t="e">
        <f t="shared" ca="1" si="88"/>
        <v>#REF!</v>
      </c>
      <c r="AV31" s="112" t="e">
        <f t="shared" ca="1" si="88"/>
        <v>#REF!</v>
      </c>
      <c r="AW31" s="112" t="e">
        <f t="shared" ca="1" si="88"/>
        <v>#REF!</v>
      </c>
      <c r="AX31" s="112" t="e">
        <f t="shared" ca="1" si="89"/>
        <v>#REF!</v>
      </c>
      <c r="AY31" s="112" t="e">
        <f t="shared" ca="1" si="89"/>
        <v>#REF!</v>
      </c>
      <c r="AZ31" s="112" t="e">
        <f t="shared" ca="1" si="89"/>
        <v>#REF!</v>
      </c>
      <c r="BA31" s="112" t="e">
        <f t="shared" ca="1" si="89"/>
        <v>#REF!</v>
      </c>
      <c r="BB31" s="112" t="e">
        <f t="shared" ca="1" si="79"/>
        <v>#REF!</v>
      </c>
      <c r="BC31" s="112" t="e">
        <f t="shared" ca="1" si="92"/>
        <v>#REF!</v>
      </c>
      <c r="BD31" s="112" t="e">
        <f t="shared" ca="1" si="92"/>
        <v>#REF!</v>
      </c>
      <c r="BE31" s="112" t="e">
        <f t="shared" ca="1" si="92"/>
        <v>#REF!</v>
      </c>
      <c r="BF31" s="112" t="e">
        <f t="shared" ca="1" si="92"/>
        <v>#REF!</v>
      </c>
      <c r="BG31" s="112" t="e">
        <f t="shared" ca="1" si="92"/>
        <v>#REF!</v>
      </c>
      <c r="BH31" s="112" t="e">
        <f t="shared" ca="1" si="92"/>
        <v>#REF!</v>
      </c>
      <c r="BI31" s="112" t="e">
        <f t="shared" ca="1" si="92"/>
        <v>#REF!</v>
      </c>
      <c r="BJ31" s="112" t="e">
        <f t="shared" ca="1" si="92"/>
        <v>#REF!</v>
      </c>
      <c r="BK31" s="112" t="e">
        <f t="shared" ca="1" si="92"/>
        <v>#REF!</v>
      </c>
      <c r="BL31" s="112" t="e">
        <f t="shared" ca="1" si="92"/>
        <v>#REF!</v>
      </c>
      <c r="BM31" s="112" t="e">
        <f t="shared" ca="1" si="92"/>
        <v>#REF!</v>
      </c>
      <c r="BN31" s="112" t="e">
        <f t="shared" ca="1" si="92"/>
        <v>#REF!</v>
      </c>
      <c r="BO31" s="112" t="e">
        <f t="shared" ca="1" si="92"/>
        <v>#REF!</v>
      </c>
      <c r="BP31" s="126">
        <v>20</v>
      </c>
      <c r="BQ31" s="135">
        <f t="shared" ca="1" si="2"/>
        <v>0</v>
      </c>
      <c r="BR31" s="136">
        <f t="shared" ca="1" si="25"/>
        <v>0</v>
      </c>
      <c r="BS31" s="136">
        <f t="shared" ca="1" si="3"/>
        <v>0</v>
      </c>
      <c r="BT31" s="136">
        <f t="shared" ca="1" si="4"/>
        <v>0</v>
      </c>
      <c r="BU31" s="136">
        <f t="shared" ca="1" si="5"/>
        <v>0</v>
      </c>
      <c r="BV31" s="136">
        <f t="shared" ca="1" si="6"/>
        <v>0</v>
      </c>
      <c r="BW31" s="137">
        <f t="shared" ca="1" si="7"/>
        <v>0</v>
      </c>
      <c r="BX31" s="140">
        <f t="shared" ca="1" si="8"/>
        <v>0</v>
      </c>
      <c r="BY31" s="124">
        <f t="shared" ca="1" si="9"/>
        <v>0</v>
      </c>
      <c r="BZ31" s="124">
        <f t="shared" ca="1" si="10"/>
        <v>0</v>
      </c>
      <c r="CA31" s="124">
        <f t="shared" ca="1" si="11"/>
        <v>0</v>
      </c>
      <c r="CB31" s="124">
        <f t="shared" ca="1" si="12"/>
        <v>0</v>
      </c>
      <c r="CC31" s="124">
        <f t="shared" ca="1" si="13"/>
        <v>0</v>
      </c>
      <c r="CD31" s="141">
        <f t="shared" ca="1" si="14"/>
        <v>0</v>
      </c>
      <c r="CE31" s="146" t="e">
        <f t="shared" ca="1" si="15"/>
        <v>#REF!</v>
      </c>
      <c r="CF31" s="147" t="e">
        <f t="shared" ca="1" si="16"/>
        <v>#REF!</v>
      </c>
      <c r="CG31" s="145" t="e">
        <f t="shared" ca="1" si="26"/>
        <v>#REF!</v>
      </c>
      <c r="CH31" s="147" t="e">
        <f t="shared" ca="1" si="17"/>
        <v>#REF!</v>
      </c>
      <c r="CI31" s="147" t="e">
        <f t="shared" ca="1" si="18"/>
        <v>#REF!</v>
      </c>
      <c r="CJ31" s="147" t="e">
        <f t="shared" ca="1" si="19"/>
        <v>#REF!</v>
      </c>
      <c r="CK31" s="186" t="e">
        <f t="shared" ca="1" si="20"/>
        <v>#REF!</v>
      </c>
      <c r="CL31" s="187" t="e">
        <f t="shared" ca="1" si="27"/>
        <v>#REF!</v>
      </c>
      <c r="CM31" s="187" t="e">
        <f t="shared" ca="1" si="28"/>
        <v>#REF!</v>
      </c>
      <c r="CN31" s="187" t="e">
        <f t="shared" ca="1" si="29"/>
        <v>#REF!</v>
      </c>
      <c r="CO31" s="187" t="e">
        <f t="shared" ca="1" si="30"/>
        <v>#REF!</v>
      </c>
      <c r="CP31" s="187" t="e">
        <f t="shared" ca="1" si="82"/>
        <v>#REF!</v>
      </c>
      <c r="CQ31" s="187" t="e">
        <f t="shared" ca="1" si="32"/>
        <v>#REF!</v>
      </c>
      <c r="CR31" s="187" t="e">
        <f t="shared" ca="1" si="33"/>
        <v>#REF!</v>
      </c>
      <c r="CS31" s="187" t="e">
        <f t="shared" ca="1" si="34"/>
        <v>#REF!</v>
      </c>
      <c r="CT31" s="187" t="e">
        <f t="shared" ca="1" si="35"/>
        <v>#REF!</v>
      </c>
      <c r="CU31" s="187" t="e">
        <f t="shared" ca="1" si="36"/>
        <v>#REF!</v>
      </c>
      <c r="CV31" s="187" t="e">
        <f t="shared" ca="1" si="37"/>
        <v>#REF!</v>
      </c>
      <c r="CW31" s="187" t="e">
        <f t="shared" ca="1" si="38"/>
        <v>#REF!</v>
      </c>
      <c r="CX31" s="187" t="e">
        <f t="shared" ca="1" si="39"/>
        <v>#REF!</v>
      </c>
      <c r="CY31" s="187" t="e">
        <f t="shared" ca="1" si="40"/>
        <v>#REF!</v>
      </c>
      <c r="CZ31" s="187" t="e">
        <f t="shared" ca="1" si="41"/>
        <v>#REF!</v>
      </c>
      <c r="DA31" s="187" t="e">
        <f t="shared" ca="1" si="42"/>
        <v>#REF!</v>
      </c>
      <c r="DB31" s="187" t="e">
        <f t="shared" ca="1" si="43"/>
        <v>#REF!</v>
      </c>
      <c r="DC31" s="187" t="e">
        <f t="shared" ca="1" si="44"/>
        <v>#REF!</v>
      </c>
      <c r="DD31" s="187" t="e">
        <f t="shared" ca="1" si="45"/>
        <v>#REF!</v>
      </c>
      <c r="DE31" s="187" t="e">
        <f t="shared" ca="1" si="46"/>
        <v>#REF!</v>
      </c>
      <c r="DF31" s="187" t="e">
        <f t="shared" ca="1" si="47"/>
        <v>#REF!</v>
      </c>
      <c r="DG31" s="187" t="e">
        <f t="shared" ca="1" si="48"/>
        <v>#REF!</v>
      </c>
      <c r="DH31" s="187" t="e">
        <f t="shared" ca="1" si="49"/>
        <v>#REF!</v>
      </c>
      <c r="DI31" s="187" t="e">
        <f t="shared" ca="1" si="50"/>
        <v>#REF!</v>
      </c>
      <c r="DJ31" s="187" t="e">
        <f t="shared" ca="1" si="51"/>
        <v>#REF!</v>
      </c>
      <c r="DK31" s="187" t="e">
        <f t="shared" ca="1" si="52"/>
        <v>#REF!</v>
      </c>
      <c r="DL31" s="187" t="e">
        <f t="shared" ca="1" si="53"/>
        <v>#REF!</v>
      </c>
      <c r="DM31" s="187" t="e">
        <f t="shared" ca="1" si="54"/>
        <v>#REF!</v>
      </c>
      <c r="DN31" s="187" t="e">
        <f t="shared" ca="1" si="55"/>
        <v>#REF!</v>
      </c>
      <c r="DO31" s="187" t="e">
        <f t="shared" ca="1" si="83"/>
        <v>#REF!</v>
      </c>
      <c r="DP31" s="187" t="e">
        <f t="shared" ca="1" si="84"/>
        <v>#REF!</v>
      </c>
      <c r="DQ31" s="187" t="e">
        <f t="shared" ca="1" si="58"/>
        <v>#REF!</v>
      </c>
      <c r="DR31" s="187" t="e">
        <f t="shared" ca="1" si="59"/>
        <v>#REF!</v>
      </c>
      <c r="DS31" s="187" t="e">
        <f t="shared" ca="1" si="60"/>
        <v>#REF!</v>
      </c>
      <c r="DT31" s="187" t="e">
        <f t="shared" ca="1" si="94"/>
        <v>#REF!</v>
      </c>
      <c r="DU31" s="187" t="e">
        <f t="shared" ca="1" si="85"/>
        <v>#REF!</v>
      </c>
      <c r="DV31" s="187" t="e">
        <f t="shared" ca="1" si="62"/>
        <v>#REF!</v>
      </c>
      <c r="DW31" s="187" t="e">
        <f t="shared" ca="1" si="95"/>
        <v>#REF!</v>
      </c>
      <c r="DX31" s="187" t="e">
        <f t="shared" ca="1" si="93"/>
        <v>#REF!</v>
      </c>
      <c r="DY31" s="187" t="e">
        <f t="shared" ca="1" si="65"/>
        <v>#REF!</v>
      </c>
      <c r="DZ31" s="187" t="e">
        <f t="shared" ca="1" si="66"/>
        <v>#REF!</v>
      </c>
      <c r="EA31" s="187" t="e">
        <f t="shared" ca="1" si="67"/>
        <v>#REF!</v>
      </c>
      <c r="EB31" s="187" t="e">
        <f t="shared" ca="1" si="68"/>
        <v>#REF!</v>
      </c>
      <c r="EC31" s="187" t="e">
        <f t="shared" ca="1" si="69"/>
        <v>#REF!</v>
      </c>
      <c r="ED31" s="187" t="e">
        <f t="shared" ca="1" si="70"/>
        <v>#REF!</v>
      </c>
      <c r="EE31" s="187" t="e">
        <f t="shared" ca="1" si="71"/>
        <v>#REF!</v>
      </c>
      <c r="EF31" s="187" t="e">
        <f t="shared" ca="1" si="72"/>
        <v>#REF!</v>
      </c>
      <c r="EG31" s="187" t="e">
        <f t="shared" ca="1" si="73"/>
        <v>#REF!</v>
      </c>
      <c r="EH31" s="187" t="e">
        <f t="shared" ca="1" si="74"/>
        <v>#REF!</v>
      </c>
      <c r="EI31" s="187" t="e">
        <f t="shared" ca="1" si="75"/>
        <v>#REF!</v>
      </c>
      <c r="EJ31" s="187" t="e">
        <f t="shared" ca="1" si="76"/>
        <v>#REF!</v>
      </c>
      <c r="EK31" s="187" t="e">
        <f t="shared" ca="1" si="77"/>
        <v>#REF!</v>
      </c>
    </row>
    <row r="32" spans="1:141" hidden="1" x14ac:dyDescent="0.25">
      <c r="A32" s="115" t="str">
        <f>Графики!A95</f>
        <v>Б15.02.08 ТехМаш(2014)9 кл., очная</v>
      </c>
      <c r="B32" s="115" t="s">
        <v>323</v>
      </c>
      <c r="C32" s="115" t="s">
        <v>517</v>
      </c>
      <c r="D32" s="64" t="e">
        <f t="shared" ca="1" si="23"/>
        <v>#REF!</v>
      </c>
      <c r="E32" s="46">
        <v>1</v>
      </c>
      <c r="F32" s="118" t="s">
        <v>489</v>
      </c>
      <c r="G32" s="112" t="e">
        <f t="shared" ca="1" si="90"/>
        <v>#REF!</v>
      </c>
      <c r="H32" s="112" t="e">
        <f t="shared" ca="1" si="90"/>
        <v>#REF!</v>
      </c>
      <c r="I32" s="112" t="e">
        <f t="shared" ca="1" si="90"/>
        <v>#REF!</v>
      </c>
      <c r="J32" s="112" t="e">
        <f t="shared" ca="1" si="90"/>
        <v>#REF!</v>
      </c>
      <c r="K32" s="112" t="e">
        <f t="shared" ca="1" si="90"/>
        <v>#REF!</v>
      </c>
      <c r="L32" s="112" t="e">
        <f t="shared" ca="1" si="90"/>
        <v>#REF!</v>
      </c>
      <c r="M32" s="112" t="e">
        <f t="shared" ca="1" si="90"/>
        <v>#REF!</v>
      </c>
      <c r="N32" s="112" t="e">
        <f t="shared" ca="1" si="90"/>
        <v>#REF!</v>
      </c>
      <c r="O32" s="112" t="e">
        <f t="shared" ca="1" si="90"/>
        <v>#REF!</v>
      </c>
      <c r="P32" s="112" t="e">
        <f t="shared" ca="1" si="90"/>
        <v>#REF!</v>
      </c>
      <c r="Q32" s="112" t="e">
        <f t="shared" ca="1" si="90"/>
        <v>#REF!</v>
      </c>
      <c r="R32" s="112" t="e">
        <f t="shared" ca="1" si="90"/>
        <v>#REF!</v>
      </c>
      <c r="S32" s="112" t="e">
        <f t="shared" ca="1" si="90"/>
        <v>#REF!</v>
      </c>
      <c r="T32" s="112" t="e">
        <f t="shared" ca="1" si="90"/>
        <v>#REF!</v>
      </c>
      <c r="U32" s="112" t="e">
        <f t="shared" ca="1" si="90"/>
        <v>#REF!</v>
      </c>
      <c r="V32" s="112" t="e">
        <f t="shared" ca="1" si="90"/>
        <v>#REF!</v>
      </c>
      <c r="W32" s="112" t="e">
        <f t="shared" ca="1" si="87"/>
        <v>#REF!</v>
      </c>
      <c r="X32" s="112" t="e">
        <f t="shared" ca="1" si="87"/>
        <v>#REF!</v>
      </c>
      <c r="Y32" s="112" t="e">
        <f t="shared" ca="1" si="87"/>
        <v>#REF!</v>
      </c>
      <c r="Z32" s="112" t="e">
        <f t="shared" ca="1" si="87"/>
        <v>#REF!</v>
      </c>
      <c r="AA32" s="112" t="e">
        <f t="shared" ca="1" si="87"/>
        <v>#REF!</v>
      </c>
      <c r="AB32" s="112" t="e">
        <f t="shared" ca="1" si="87"/>
        <v>#REF!</v>
      </c>
      <c r="AC32" s="112" t="e">
        <f t="shared" ca="1" si="87"/>
        <v>#REF!</v>
      </c>
      <c r="AD32" s="112" t="e">
        <f t="shared" ca="1" si="87"/>
        <v>#REF!</v>
      </c>
      <c r="AE32" s="112" t="e">
        <f t="shared" ca="1" si="87"/>
        <v>#REF!</v>
      </c>
      <c r="AF32" s="112" t="e">
        <f t="shared" ca="1" si="87"/>
        <v>#REF!</v>
      </c>
      <c r="AG32" s="112" t="e">
        <f t="shared" ca="1" si="87"/>
        <v>#REF!</v>
      </c>
      <c r="AH32" s="112" t="e">
        <f t="shared" ca="1" si="88"/>
        <v>#REF!</v>
      </c>
      <c r="AI32" s="112" t="e">
        <f t="shared" ca="1" si="88"/>
        <v>#REF!</v>
      </c>
      <c r="AJ32" s="112" t="e">
        <f t="shared" ca="1" si="88"/>
        <v>#REF!</v>
      </c>
      <c r="AK32" s="112" t="e">
        <f t="shared" ca="1" si="88"/>
        <v>#REF!</v>
      </c>
      <c r="AL32" s="112" t="e">
        <f t="shared" ca="1" si="88"/>
        <v>#REF!</v>
      </c>
      <c r="AM32" s="112" t="e">
        <f t="shared" ca="1" si="88"/>
        <v>#REF!</v>
      </c>
      <c r="AN32" s="112" t="e">
        <f t="shared" ca="1" si="88"/>
        <v>#REF!</v>
      </c>
      <c r="AO32" s="112" t="e">
        <f t="shared" ca="1" si="88"/>
        <v>#REF!</v>
      </c>
      <c r="AP32" s="112" t="e">
        <f t="shared" ca="1" si="88"/>
        <v>#REF!</v>
      </c>
      <c r="AQ32" s="112" t="e">
        <f t="shared" ca="1" si="88"/>
        <v>#REF!</v>
      </c>
      <c r="AR32" s="112" t="e">
        <f t="shared" ca="1" si="88"/>
        <v>#REF!</v>
      </c>
      <c r="AS32" s="112" t="e">
        <f t="shared" ca="1" si="88"/>
        <v>#REF!</v>
      </c>
      <c r="AT32" s="112" t="e">
        <f t="shared" ca="1" si="88"/>
        <v>#REF!</v>
      </c>
      <c r="AU32" s="112" t="e">
        <f t="shared" ca="1" si="88"/>
        <v>#REF!</v>
      </c>
      <c r="AV32" s="112" t="e">
        <f t="shared" ca="1" si="88"/>
        <v>#REF!</v>
      </c>
      <c r="AW32" s="112" t="e">
        <f t="shared" ca="1" si="88"/>
        <v>#REF!</v>
      </c>
      <c r="AX32" s="112" t="e">
        <f t="shared" ca="1" si="89"/>
        <v>#REF!</v>
      </c>
      <c r="AY32" s="112" t="e">
        <f t="shared" ca="1" si="89"/>
        <v>#REF!</v>
      </c>
      <c r="AZ32" s="112" t="e">
        <f t="shared" ca="1" si="89"/>
        <v>#REF!</v>
      </c>
      <c r="BA32" s="112" t="e">
        <f t="shared" ca="1" si="89"/>
        <v>#REF!</v>
      </c>
      <c r="BB32" s="112" t="e">
        <f t="shared" ca="1" si="79"/>
        <v>#REF!</v>
      </c>
      <c r="BC32" s="112" t="e">
        <f t="shared" ca="1" si="92"/>
        <v>#REF!</v>
      </c>
      <c r="BD32" s="112" t="e">
        <f t="shared" ca="1" si="92"/>
        <v>#REF!</v>
      </c>
      <c r="BE32" s="112" t="e">
        <f t="shared" ca="1" si="92"/>
        <v>#REF!</v>
      </c>
      <c r="BF32" s="112" t="e">
        <f t="shared" ca="1" si="92"/>
        <v>#REF!</v>
      </c>
      <c r="BG32" s="112" t="e">
        <f t="shared" ca="1" si="92"/>
        <v>#REF!</v>
      </c>
      <c r="BH32" s="112" t="e">
        <f t="shared" ca="1" si="92"/>
        <v>#REF!</v>
      </c>
      <c r="BI32" s="112" t="e">
        <f t="shared" ca="1" si="92"/>
        <v>#REF!</v>
      </c>
      <c r="BJ32" s="112" t="e">
        <f t="shared" ca="1" si="92"/>
        <v>#REF!</v>
      </c>
      <c r="BK32" s="112" t="e">
        <f t="shared" ca="1" si="92"/>
        <v>#REF!</v>
      </c>
      <c r="BL32" s="112" t="e">
        <f t="shared" ca="1" si="92"/>
        <v>#REF!</v>
      </c>
      <c r="BM32" s="112" t="e">
        <f t="shared" ca="1" si="92"/>
        <v>#REF!</v>
      </c>
      <c r="BN32" s="112" t="e">
        <f t="shared" ca="1" si="92"/>
        <v>#REF!</v>
      </c>
      <c r="BO32" s="112" t="e">
        <f t="shared" ca="1" si="92"/>
        <v>#REF!</v>
      </c>
      <c r="BP32" s="126">
        <v>20</v>
      </c>
      <c r="BQ32" s="135">
        <f t="shared" ca="1" si="2"/>
        <v>0</v>
      </c>
      <c r="BR32" s="136">
        <f t="shared" ca="1" si="25"/>
        <v>0</v>
      </c>
      <c r="BS32" s="136">
        <f t="shared" ca="1" si="3"/>
        <v>0</v>
      </c>
      <c r="BT32" s="136">
        <f t="shared" ca="1" si="4"/>
        <v>0</v>
      </c>
      <c r="BU32" s="136">
        <f t="shared" ca="1" si="5"/>
        <v>0</v>
      </c>
      <c r="BV32" s="136">
        <f t="shared" ca="1" si="6"/>
        <v>0</v>
      </c>
      <c r="BW32" s="137">
        <f t="shared" ca="1" si="7"/>
        <v>0</v>
      </c>
      <c r="BX32" s="140">
        <f t="shared" ca="1" si="8"/>
        <v>0</v>
      </c>
      <c r="BY32" s="124">
        <f t="shared" ca="1" si="9"/>
        <v>0</v>
      </c>
      <c r="BZ32" s="124">
        <f t="shared" ca="1" si="10"/>
        <v>0</v>
      </c>
      <c r="CA32" s="124">
        <f t="shared" ca="1" si="11"/>
        <v>0</v>
      </c>
      <c r="CB32" s="124">
        <f t="shared" ca="1" si="12"/>
        <v>0</v>
      </c>
      <c r="CC32" s="124">
        <f t="shared" ca="1" si="13"/>
        <v>0</v>
      </c>
      <c r="CD32" s="141">
        <f t="shared" ca="1" si="14"/>
        <v>0</v>
      </c>
      <c r="CE32" s="146" t="e">
        <f t="shared" ca="1" si="15"/>
        <v>#REF!</v>
      </c>
      <c r="CF32" s="147" t="e">
        <f t="shared" ca="1" si="16"/>
        <v>#REF!</v>
      </c>
      <c r="CG32" s="145" t="e">
        <f t="shared" ca="1" si="26"/>
        <v>#REF!</v>
      </c>
      <c r="CH32" s="147" t="e">
        <f t="shared" ca="1" si="17"/>
        <v>#REF!</v>
      </c>
      <c r="CI32" s="147" t="e">
        <f t="shared" ca="1" si="18"/>
        <v>#REF!</v>
      </c>
      <c r="CJ32" s="147" t="e">
        <f t="shared" ca="1" si="19"/>
        <v>#REF!</v>
      </c>
      <c r="CK32" s="186" t="e">
        <f t="shared" ca="1" si="20"/>
        <v>#REF!</v>
      </c>
      <c r="CL32" s="187" t="e">
        <f t="shared" ca="1" si="27"/>
        <v>#REF!</v>
      </c>
      <c r="CM32" s="187" t="e">
        <f t="shared" ca="1" si="28"/>
        <v>#REF!</v>
      </c>
      <c r="CN32" s="187" t="e">
        <f t="shared" ca="1" si="29"/>
        <v>#REF!</v>
      </c>
      <c r="CO32" s="187" t="e">
        <f t="shared" ca="1" si="30"/>
        <v>#REF!</v>
      </c>
      <c r="CP32" s="187" t="e">
        <f t="shared" ca="1" si="82"/>
        <v>#REF!</v>
      </c>
      <c r="CQ32" s="187" t="e">
        <f t="shared" ca="1" si="32"/>
        <v>#REF!</v>
      </c>
      <c r="CR32" s="187" t="e">
        <f t="shared" ca="1" si="33"/>
        <v>#REF!</v>
      </c>
      <c r="CS32" s="187" t="e">
        <f t="shared" ca="1" si="34"/>
        <v>#REF!</v>
      </c>
      <c r="CT32" s="187" t="e">
        <f t="shared" ca="1" si="35"/>
        <v>#REF!</v>
      </c>
      <c r="CU32" s="187" t="e">
        <f t="shared" ca="1" si="36"/>
        <v>#REF!</v>
      </c>
      <c r="CV32" s="187" t="e">
        <f t="shared" ca="1" si="37"/>
        <v>#REF!</v>
      </c>
      <c r="CW32" s="187" t="e">
        <f t="shared" ca="1" si="38"/>
        <v>#REF!</v>
      </c>
      <c r="CX32" s="187" t="e">
        <f t="shared" ca="1" si="39"/>
        <v>#REF!</v>
      </c>
      <c r="CY32" s="187" t="e">
        <f t="shared" ca="1" si="40"/>
        <v>#REF!</v>
      </c>
      <c r="CZ32" s="187" t="e">
        <f t="shared" ca="1" si="41"/>
        <v>#REF!</v>
      </c>
      <c r="DA32" s="187" t="e">
        <f t="shared" ca="1" si="42"/>
        <v>#REF!</v>
      </c>
      <c r="DB32" s="187" t="e">
        <f t="shared" ca="1" si="43"/>
        <v>#REF!</v>
      </c>
      <c r="DC32" s="187" t="e">
        <f t="shared" ca="1" si="44"/>
        <v>#REF!</v>
      </c>
      <c r="DD32" s="187" t="e">
        <f t="shared" ca="1" si="45"/>
        <v>#REF!</v>
      </c>
      <c r="DE32" s="187" t="e">
        <f t="shared" ca="1" si="46"/>
        <v>#REF!</v>
      </c>
      <c r="DF32" s="187" t="e">
        <f t="shared" ca="1" si="47"/>
        <v>#REF!</v>
      </c>
      <c r="DG32" s="187" t="e">
        <f t="shared" ca="1" si="48"/>
        <v>#REF!</v>
      </c>
      <c r="DH32" s="187" t="e">
        <f t="shared" ca="1" si="49"/>
        <v>#REF!</v>
      </c>
      <c r="DI32" s="187" t="e">
        <f t="shared" ca="1" si="50"/>
        <v>#REF!</v>
      </c>
      <c r="DJ32" s="187" t="e">
        <f t="shared" ca="1" si="51"/>
        <v>#REF!</v>
      </c>
      <c r="DK32" s="187" t="e">
        <f t="shared" ca="1" si="52"/>
        <v>#REF!</v>
      </c>
      <c r="DL32" s="187" t="e">
        <f t="shared" ca="1" si="53"/>
        <v>#REF!</v>
      </c>
      <c r="DM32" s="187" t="e">
        <f t="shared" ca="1" si="54"/>
        <v>#REF!</v>
      </c>
      <c r="DN32" s="187" t="e">
        <f t="shared" ca="1" si="55"/>
        <v>#REF!</v>
      </c>
      <c r="DO32" s="187" t="e">
        <f t="shared" ca="1" si="83"/>
        <v>#REF!</v>
      </c>
      <c r="DP32" s="187" t="e">
        <f t="shared" ca="1" si="84"/>
        <v>#REF!</v>
      </c>
      <c r="DQ32" s="187" t="e">
        <f t="shared" ca="1" si="58"/>
        <v>#REF!</v>
      </c>
      <c r="DR32" s="187" t="e">
        <f t="shared" ca="1" si="59"/>
        <v>#REF!</v>
      </c>
      <c r="DS32" s="187" t="e">
        <f t="shared" ca="1" si="60"/>
        <v>#REF!</v>
      </c>
      <c r="DT32" s="187" t="e">
        <f t="shared" ca="1" si="94"/>
        <v>#REF!</v>
      </c>
      <c r="DU32" s="187" t="e">
        <f t="shared" ca="1" si="85"/>
        <v>#REF!</v>
      </c>
      <c r="DV32" s="187" t="e">
        <f t="shared" ca="1" si="62"/>
        <v>#REF!</v>
      </c>
      <c r="DW32" s="187" t="e">
        <f t="shared" ca="1" si="95"/>
        <v>#REF!</v>
      </c>
      <c r="DX32" s="187" t="e">
        <f t="shared" ca="1" si="93"/>
        <v>#REF!</v>
      </c>
      <c r="DY32" s="187" t="e">
        <f t="shared" ca="1" si="65"/>
        <v>#REF!</v>
      </c>
      <c r="DZ32" s="187" t="e">
        <f t="shared" ca="1" si="66"/>
        <v>#REF!</v>
      </c>
      <c r="EA32" s="187" t="e">
        <f t="shared" ca="1" si="67"/>
        <v>#REF!</v>
      </c>
      <c r="EB32" s="187" t="e">
        <f t="shared" ca="1" si="68"/>
        <v>#REF!</v>
      </c>
      <c r="EC32" s="187" t="e">
        <f t="shared" ca="1" si="69"/>
        <v>#REF!</v>
      </c>
      <c r="ED32" s="187" t="e">
        <f t="shared" ca="1" si="70"/>
        <v>#REF!</v>
      </c>
      <c r="EE32" s="187" t="e">
        <f t="shared" ca="1" si="71"/>
        <v>#REF!</v>
      </c>
      <c r="EF32" s="187" t="e">
        <f t="shared" ca="1" si="72"/>
        <v>#REF!</v>
      </c>
      <c r="EG32" s="187" t="e">
        <f t="shared" ca="1" si="73"/>
        <v>#REF!</v>
      </c>
      <c r="EH32" s="187" t="e">
        <f t="shared" ca="1" si="74"/>
        <v>#REF!</v>
      </c>
      <c r="EI32" s="187" t="e">
        <f t="shared" ca="1" si="75"/>
        <v>#REF!</v>
      </c>
      <c r="EJ32" s="187" t="e">
        <f t="shared" ca="1" si="76"/>
        <v>#REF!</v>
      </c>
      <c r="EK32" s="187" t="e">
        <f t="shared" ca="1" si="77"/>
        <v>#REF!</v>
      </c>
    </row>
    <row r="33" spans="1:142" hidden="1" x14ac:dyDescent="0.25">
      <c r="A33" s="115" t="str">
        <f>Графики!A97</f>
        <v>Б24.02.01 Пр-во ЛА(2014)9 кл., очная</v>
      </c>
      <c r="B33" s="115" t="s">
        <v>323</v>
      </c>
      <c r="C33" s="115" t="s">
        <v>517</v>
      </c>
      <c r="D33" s="64" t="e">
        <f t="shared" ca="1" si="23"/>
        <v>#REF!</v>
      </c>
      <c r="E33" s="46">
        <v>1</v>
      </c>
      <c r="F33" s="118" t="s">
        <v>495</v>
      </c>
      <c r="G33" s="112" t="e">
        <f t="shared" ca="1" si="90"/>
        <v>#REF!</v>
      </c>
      <c r="H33" s="112" t="e">
        <f t="shared" ca="1" si="90"/>
        <v>#REF!</v>
      </c>
      <c r="I33" s="112" t="e">
        <f t="shared" ca="1" si="90"/>
        <v>#REF!</v>
      </c>
      <c r="J33" s="112" t="e">
        <f t="shared" ca="1" si="90"/>
        <v>#REF!</v>
      </c>
      <c r="K33" s="112" t="e">
        <f t="shared" ca="1" si="90"/>
        <v>#REF!</v>
      </c>
      <c r="L33" s="112" t="e">
        <f t="shared" ca="1" si="90"/>
        <v>#REF!</v>
      </c>
      <c r="M33" s="112" t="e">
        <f t="shared" ca="1" si="90"/>
        <v>#REF!</v>
      </c>
      <c r="N33" s="112" t="e">
        <f t="shared" ca="1" si="90"/>
        <v>#REF!</v>
      </c>
      <c r="O33" s="112" t="e">
        <f t="shared" ca="1" si="90"/>
        <v>#REF!</v>
      </c>
      <c r="P33" s="112" t="e">
        <f t="shared" ca="1" si="90"/>
        <v>#REF!</v>
      </c>
      <c r="Q33" s="112" t="e">
        <f t="shared" ca="1" si="90"/>
        <v>#REF!</v>
      </c>
      <c r="R33" s="112" t="e">
        <f t="shared" ca="1" si="90"/>
        <v>#REF!</v>
      </c>
      <c r="S33" s="112" t="e">
        <f t="shared" ca="1" si="90"/>
        <v>#REF!</v>
      </c>
      <c r="T33" s="112" t="e">
        <f t="shared" ca="1" si="90"/>
        <v>#REF!</v>
      </c>
      <c r="U33" s="112" t="e">
        <f t="shared" ca="1" si="90"/>
        <v>#REF!</v>
      </c>
      <c r="V33" s="112" t="e">
        <f t="shared" ca="1" si="90"/>
        <v>#REF!</v>
      </c>
      <c r="W33" s="112" t="e">
        <f t="shared" ca="1" si="87"/>
        <v>#REF!</v>
      </c>
      <c r="X33" s="112" t="e">
        <f t="shared" ca="1" si="87"/>
        <v>#REF!</v>
      </c>
      <c r="Y33" s="112" t="e">
        <f t="shared" ca="1" si="87"/>
        <v>#REF!</v>
      </c>
      <c r="Z33" s="112" t="e">
        <f t="shared" ca="1" si="87"/>
        <v>#REF!</v>
      </c>
      <c r="AA33" s="112" t="e">
        <f t="shared" ca="1" si="87"/>
        <v>#REF!</v>
      </c>
      <c r="AB33" s="112" t="e">
        <f t="shared" ca="1" si="87"/>
        <v>#REF!</v>
      </c>
      <c r="AC33" s="112" t="e">
        <f t="shared" ca="1" si="87"/>
        <v>#REF!</v>
      </c>
      <c r="AD33" s="112" t="e">
        <f t="shared" ca="1" si="87"/>
        <v>#REF!</v>
      </c>
      <c r="AE33" s="112" t="e">
        <f t="shared" ca="1" si="87"/>
        <v>#REF!</v>
      </c>
      <c r="AF33" s="112" t="e">
        <f t="shared" ca="1" si="87"/>
        <v>#REF!</v>
      </c>
      <c r="AG33" s="112" t="e">
        <f t="shared" ca="1" si="87"/>
        <v>#REF!</v>
      </c>
      <c r="AH33" s="112" t="e">
        <f t="shared" ca="1" si="88"/>
        <v>#REF!</v>
      </c>
      <c r="AI33" s="112" t="e">
        <f t="shared" ca="1" si="88"/>
        <v>#REF!</v>
      </c>
      <c r="AJ33" s="112" t="e">
        <f t="shared" ca="1" si="88"/>
        <v>#REF!</v>
      </c>
      <c r="AK33" s="112" t="e">
        <f t="shared" ca="1" si="88"/>
        <v>#REF!</v>
      </c>
      <c r="AL33" s="112" t="e">
        <f t="shared" ca="1" si="88"/>
        <v>#REF!</v>
      </c>
      <c r="AM33" s="112" t="e">
        <f t="shared" ca="1" si="88"/>
        <v>#REF!</v>
      </c>
      <c r="AN33" s="112" t="e">
        <f t="shared" ca="1" si="88"/>
        <v>#REF!</v>
      </c>
      <c r="AO33" s="112" t="e">
        <f t="shared" ca="1" si="88"/>
        <v>#REF!</v>
      </c>
      <c r="AP33" s="112" t="e">
        <f t="shared" ca="1" si="88"/>
        <v>#REF!</v>
      </c>
      <c r="AQ33" s="112" t="e">
        <f t="shared" ca="1" si="88"/>
        <v>#REF!</v>
      </c>
      <c r="AR33" s="112" t="e">
        <f t="shared" ca="1" si="88"/>
        <v>#REF!</v>
      </c>
      <c r="AS33" s="112" t="e">
        <f t="shared" ca="1" si="88"/>
        <v>#REF!</v>
      </c>
      <c r="AT33" s="112" t="e">
        <f t="shared" ca="1" si="88"/>
        <v>#REF!</v>
      </c>
      <c r="AU33" s="112" t="e">
        <f t="shared" ca="1" si="88"/>
        <v>#REF!</v>
      </c>
      <c r="AV33" s="112" t="e">
        <f t="shared" ca="1" si="88"/>
        <v>#REF!</v>
      </c>
      <c r="AW33" s="112" t="e">
        <f t="shared" ca="1" si="88"/>
        <v>#REF!</v>
      </c>
      <c r="AX33" s="112" t="e">
        <f t="shared" ca="1" si="89"/>
        <v>#REF!</v>
      </c>
      <c r="AY33" s="112" t="e">
        <f t="shared" ca="1" si="89"/>
        <v>#REF!</v>
      </c>
      <c r="AZ33" s="112" t="e">
        <f t="shared" ca="1" si="89"/>
        <v>#REF!</v>
      </c>
      <c r="BA33" s="112" t="e">
        <f t="shared" ca="1" si="89"/>
        <v>#REF!</v>
      </c>
      <c r="BB33" s="112" t="e">
        <f t="shared" ca="1" si="79"/>
        <v>#REF!</v>
      </c>
      <c r="BC33" s="112" t="e">
        <f t="shared" ca="1" si="92"/>
        <v>#REF!</v>
      </c>
      <c r="BD33" s="112" t="e">
        <f t="shared" ca="1" si="92"/>
        <v>#REF!</v>
      </c>
      <c r="BE33" s="112" t="e">
        <f t="shared" ca="1" si="92"/>
        <v>#REF!</v>
      </c>
      <c r="BF33" s="112" t="e">
        <f t="shared" ca="1" si="92"/>
        <v>#REF!</v>
      </c>
      <c r="BG33" s="112" t="e">
        <f t="shared" ca="1" si="92"/>
        <v>#REF!</v>
      </c>
      <c r="BH33" s="112" t="e">
        <f t="shared" ca="1" si="92"/>
        <v>#REF!</v>
      </c>
      <c r="BI33" s="112" t="e">
        <f t="shared" ca="1" si="92"/>
        <v>#REF!</v>
      </c>
      <c r="BJ33" s="112" t="e">
        <f t="shared" ca="1" si="92"/>
        <v>#REF!</v>
      </c>
      <c r="BK33" s="112" t="e">
        <f t="shared" ca="1" si="92"/>
        <v>#REF!</v>
      </c>
      <c r="BL33" s="112" t="e">
        <f t="shared" ca="1" si="92"/>
        <v>#REF!</v>
      </c>
      <c r="BM33" s="112" t="e">
        <f t="shared" ca="1" si="92"/>
        <v>#REF!</v>
      </c>
      <c r="BN33" s="112" t="e">
        <f t="shared" ca="1" si="92"/>
        <v>#REF!</v>
      </c>
      <c r="BO33" s="112" t="e">
        <f t="shared" ca="1" si="92"/>
        <v>#REF!</v>
      </c>
      <c r="BP33" s="126">
        <v>20</v>
      </c>
      <c r="BQ33" s="135">
        <f t="shared" ca="1" si="2"/>
        <v>0</v>
      </c>
      <c r="BR33" s="136">
        <f t="shared" ca="1" si="25"/>
        <v>0</v>
      </c>
      <c r="BS33" s="136">
        <f t="shared" ca="1" si="3"/>
        <v>0</v>
      </c>
      <c r="BT33" s="136">
        <f t="shared" ca="1" si="4"/>
        <v>0</v>
      </c>
      <c r="BU33" s="136">
        <f t="shared" ca="1" si="5"/>
        <v>0</v>
      </c>
      <c r="BV33" s="136">
        <f t="shared" ca="1" si="6"/>
        <v>0</v>
      </c>
      <c r="BW33" s="137">
        <f t="shared" ca="1" si="7"/>
        <v>0</v>
      </c>
      <c r="BX33" s="140">
        <f t="shared" ca="1" si="8"/>
        <v>0</v>
      </c>
      <c r="BY33" s="124">
        <f t="shared" ca="1" si="9"/>
        <v>0</v>
      </c>
      <c r="BZ33" s="124">
        <f t="shared" ca="1" si="10"/>
        <v>0</v>
      </c>
      <c r="CA33" s="124">
        <f t="shared" ca="1" si="11"/>
        <v>0</v>
      </c>
      <c r="CB33" s="124">
        <f t="shared" ca="1" si="12"/>
        <v>0</v>
      </c>
      <c r="CC33" s="124">
        <f t="shared" ca="1" si="13"/>
        <v>0</v>
      </c>
      <c r="CD33" s="141">
        <f t="shared" ca="1" si="14"/>
        <v>0</v>
      </c>
      <c r="CE33" s="146" t="e">
        <f t="shared" ca="1" si="15"/>
        <v>#REF!</v>
      </c>
      <c r="CF33" s="147" t="e">
        <f t="shared" ca="1" si="16"/>
        <v>#REF!</v>
      </c>
      <c r="CG33" s="145" t="e">
        <f t="shared" ca="1" si="26"/>
        <v>#REF!</v>
      </c>
      <c r="CH33" s="147" t="e">
        <f t="shared" ca="1" si="17"/>
        <v>#REF!</v>
      </c>
      <c r="CI33" s="147" t="e">
        <f t="shared" ca="1" si="18"/>
        <v>#REF!</v>
      </c>
      <c r="CJ33" s="147" t="e">
        <f t="shared" ca="1" si="19"/>
        <v>#REF!</v>
      </c>
      <c r="CK33" s="186" t="e">
        <f t="shared" ca="1" si="20"/>
        <v>#REF!</v>
      </c>
      <c r="CL33" s="187" t="e">
        <f t="shared" ca="1" si="27"/>
        <v>#REF!</v>
      </c>
      <c r="CM33" s="187" t="e">
        <f t="shared" ca="1" si="28"/>
        <v>#REF!</v>
      </c>
      <c r="CN33" s="187" t="e">
        <f t="shared" ca="1" si="29"/>
        <v>#REF!</v>
      </c>
      <c r="CO33" s="187" t="e">
        <f t="shared" ca="1" si="30"/>
        <v>#REF!</v>
      </c>
      <c r="CP33" s="187" t="e">
        <f t="shared" ca="1" si="82"/>
        <v>#REF!</v>
      </c>
      <c r="CQ33" s="187" t="e">
        <f t="shared" ca="1" si="32"/>
        <v>#REF!</v>
      </c>
      <c r="CR33" s="187" t="e">
        <f t="shared" ca="1" si="33"/>
        <v>#REF!</v>
      </c>
      <c r="CS33" s="187" t="e">
        <f t="shared" ca="1" si="34"/>
        <v>#REF!</v>
      </c>
      <c r="CT33" s="187" t="e">
        <f t="shared" ca="1" si="35"/>
        <v>#REF!</v>
      </c>
      <c r="CU33" s="187" t="e">
        <f t="shared" ca="1" si="36"/>
        <v>#REF!</v>
      </c>
      <c r="CV33" s="187" t="e">
        <f t="shared" ca="1" si="37"/>
        <v>#REF!</v>
      </c>
      <c r="CW33" s="187" t="e">
        <f t="shared" ca="1" si="38"/>
        <v>#REF!</v>
      </c>
      <c r="CX33" s="187" t="e">
        <f t="shared" ca="1" si="39"/>
        <v>#REF!</v>
      </c>
      <c r="CY33" s="187" t="e">
        <f t="shared" ca="1" si="40"/>
        <v>#REF!</v>
      </c>
      <c r="CZ33" s="187" t="e">
        <f t="shared" ca="1" si="41"/>
        <v>#REF!</v>
      </c>
      <c r="DA33" s="187" t="e">
        <f t="shared" ca="1" si="42"/>
        <v>#REF!</v>
      </c>
      <c r="DB33" s="187" t="e">
        <f t="shared" ca="1" si="43"/>
        <v>#REF!</v>
      </c>
      <c r="DC33" s="187" t="e">
        <f t="shared" ca="1" si="44"/>
        <v>#REF!</v>
      </c>
      <c r="DD33" s="187" t="e">
        <f t="shared" ca="1" si="45"/>
        <v>#REF!</v>
      </c>
      <c r="DE33" s="187" t="e">
        <f t="shared" ca="1" si="46"/>
        <v>#REF!</v>
      </c>
      <c r="DF33" s="187" t="e">
        <f t="shared" ca="1" si="47"/>
        <v>#REF!</v>
      </c>
      <c r="DG33" s="187" t="e">
        <f t="shared" ca="1" si="48"/>
        <v>#REF!</v>
      </c>
      <c r="DH33" s="187" t="e">
        <f t="shared" ca="1" si="49"/>
        <v>#REF!</v>
      </c>
      <c r="DI33" s="187" t="e">
        <f t="shared" ca="1" si="50"/>
        <v>#REF!</v>
      </c>
      <c r="DJ33" s="187" t="e">
        <f t="shared" ca="1" si="51"/>
        <v>#REF!</v>
      </c>
      <c r="DK33" s="187" t="e">
        <f t="shared" ca="1" si="52"/>
        <v>#REF!</v>
      </c>
      <c r="DL33" s="187" t="e">
        <f t="shared" ca="1" si="53"/>
        <v>#REF!</v>
      </c>
      <c r="DM33" s="187" t="e">
        <f t="shared" ca="1" si="54"/>
        <v>#REF!</v>
      </c>
      <c r="DN33" s="187" t="e">
        <f t="shared" ca="1" si="55"/>
        <v>#REF!</v>
      </c>
      <c r="DO33" s="187" t="e">
        <f t="shared" ca="1" si="83"/>
        <v>#REF!</v>
      </c>
      <c r="DP33" s="187" t="e">
        <f t="shared" ca="1" si="84"/>
        <v>#REF!</v>
      </c>
      <c r="DQ33" s="187" t="e">
        <f t="shared" ca="1" si="58"/>
        <v>#REF!</v>
      </c>
      <c r="DR33" s="187" t="e">
        <f t="shared" ca="1" si="59"/>
        <v>#REF!</v>
      </c>
      <c r="DS33" s="187" t="e">
        <f t="shared" ca="1" si="60"/>
        <v>#REF!</v>
      </c>
      <c r="DT33" s="187" t="e">
        <f t="shared" ca="1" si="94"/>
        <v>#REF!</v>
      </c>
      <c r="DU33" s="187" t="e">
        <f t="shared" ca="1" si="85"/>
        <v>#REF!</v>
      </c>
      <c r="DV33" s="187" t="e">
        <f t="shared" ca="1" si="62"/>
        <v>#REF!</v>
      </c>
      <c r="DW33" s="187" t="e">
        <f t="shared" ca="1" si="95"/>
        <v>#REF!</v>
      </c>
      <c r="DX33" s="187" t="e">
        <f t="shared" ca="1" si="93"/>
        <v>#REF!</v>
      </c>
      <c r="DY33" s="187" t="e">
        <f t="shared" ca="1" si="65"/>
        <v>#REF!</v>
      </c>
      <c r="DZ33" s="187" t="e">
        <f t="shared" ca="1" si="66"/>
        <v>#REF!</v>
      </c>
      <c r="EA33" s="187" t="e">
        <f t="shared" ca="1" si="67"/>
        <v>#REF!</v>
      </c>
      <c r="EB33" s="187" t="e">
        <f t="shared" ca="1" si="68"/>
        <v>#REF!</v>
      </c>
      <c r="EC33" s="187" t="e">
        <f t="shared" ca="1" si="69"/>
        <v>#REF!</v>
      </c>
      <c r="ED33" s="187" t="e">
        <f t="shared" ca="1" si="70"/>
        <v>#REF!</v>
      </c>
      <c r="EE33" s="187" t="e">
        <f t="shared" ca="1" si="71"/>
        <v>#REF!</v>
      </c>
      <c r="EF33" s="187" t="e">
        <f t="shared" ca="1" si="72"/>
        <v>#REF!</v>
      </c>
      <c r="EG33" s="187" t="e">
        <f t="shared" ca="1" si="73"/>
        <v>#REF!</v>
      </c>
      <c r="EH33" s="187" t="e">
        <f t="shared" ca="1" si="74"/>
        <v>#REF!</v>
      </c>
      <c r="EI33" s="187" t="e">
        <f t="shared" ca="1" si="75"/>
        <v>#REF!</v>
      </c>
      <c r="EJ33" s="187" t="e">
        <f t="shared" ca="1" si="76"/>
        <v>#REF!</v>
      </c>
      <c r="EK33" s="187" t="e">
        <f t="shared" ca="1" si="77"/>
        <v>#REF!</v>
      </c>
    </row>
    <row r="34" spans="1:142" hidden="1" x14ac:dyDescent="0.25">
      <c r="A34" s="115" t="str">
        <f>Графики!A98</f>
        <v>Б24.02.02 Пр-во АД(2014)9 кл., очная</v>
      </c>
      <c r="B34" s="115" t="s">
        <v>323</v>
      </c>
      <c r="C34" s="115" t="s">
        <v>517</v>
      </c>
      <c r="D34" s="64" t="e">
        <f t="shared" ca="1" si="23"/>
        <v>#REF!</v>
      </c>
      <c r="E34" s="46">
        <v>1</v>
      </c>
      <c r="F34" s="118" t="s">
        <v>496</v>
      </c>
      <c r="G34" s="112" t="e">
        <f t="shared" ca="1" si="90"/>
        <v>#REF!</v>
      </c>
      <c r="H34" s="112" t="e">
        <f t="shared" ca="1" si="90"/>
        <v>#REF!</v>
      </c>
      <c r="I34" s="112" t="e">
        <f t="shared" ca="1" si="90"/>
        <v>#REF!</v>
      </c>
      <c r="J34" s="112" t="e">
        <f t="shared" ca="1" si="90"/>
        <v>#REF!</v>
      </c>
      <c r="K34" s="112" t="e">
        <f t="shared" ca="1" si="90"/>
        <v>#REF!</v>
      </c>
      <c r="L34" s="112" t="e">
        <f t="shared" ca="1" si="90"/>
        <v>#REF!</v>
      </c>
      <c r="M34" s="112" t="e">
        <f t="shared" ca="1" si="90"/>
        <v>#REF!</v>
      </c>
      <c r="N34" s="112" t="e">
        <f t="shared" ca="1" si="90"/>
        <v>#REF!</v>
      </c>
      <c r="O34" s="112" t="e">
        <f t="shared" ca="1" si="90"/>
        <v>#REF!</v>
      </c>
      <c r="P34" s="112" t="e">
        <f t="shared" ca="1" si="90"/>
        <v>#REF!</v>
      </c>
      <c r="Q34" s="112" t="e">
        <f t="shared" ca="1" si="90"/>
        <v>#REF!</v>
      </c>
      <c r="R34" s="112" t="e">
        <f t="shared" ca="1" si="90"/>
        <v>#REF!</v>
      </c>
      <c r="S34" s="112" t="e">
        <f t="shared" ca="1" si="90"/>
        <v>#REF!</v>
      </c>
      <c r="T34" s="112" t="e">
        <f t="shared" ca="1" si="90"/>
        <v>#REF!</v>
      </c>
      <c r="U34" s="112" t="e">
        <f t="shared" ca="1" si="90"/>
        <v>#REF!</v>
      </c>
      <c r="V34" s="112" t="e">
        <f t="shared" ca="1" si="90"/>
        <v>#REF!</v>
      </c>
      <c r="W34" s="112" t="e">
        <f t="shared" ca="1" si="87"/>
        <v>#REF!</v>
      </c>
      <c r="X34" s="112" t="e">
        <f t="shared" ca="1" si="87"/>
        <v>#REF!</v>
      </c>
      <c r="Y34" s="112" t="e">
        <f t="shared" ca="1" si="87"/>
        <v>#REF!</v>
      </c>
      <c r="Z34" s="112" t="e">
        <f t="shared" ca="1" si="87"/>
        <v>#REF!</v>
      </c>
      <c r="AA34" s="112" t="e">
        <f t="shared" ca="1" si="87"/>
        <v>#REF!</v>
      </c>
      <c r="AB34" s="112" t="e">
        <f t="shared" ca="1" si="87"/>
        <v>#REF!</v>
      </c>
      <c r="AC34" s="112" t="e">
        <f t="shared" ca="1" si="87"/>
        <v>#REF!</v>
      </c>
      <c r="AD34" s="112" t="e">
        <f t="shared" ca="1" si="87"/>
        <v>#REF!</v>
      </c>
      <c r="AE34" s="112" t="e">
        <f t="shared" ca="1" si="87"/>
        <v>#REF!</v>
      </c>
      <c r="AF34" s="112" t="e">
        <f t="shared" ca="1" si="87"/>
        <v>#REF!</v>
      </c>
      <c r="AG34" s="112" t="e">
        <f t="shared" ca="1" si="87"/>
        <v>#REF!</v>
      </c>
      <c r="AH34" s="112" t="e">
        <f t="shared" ca="1" si="88"/>
        <v>#REF!</v>
      </c>
      <c r="AI34" s="112" t="e">
        <f t="shared" ca="1" si="88"/>
        <v>#REF!</v>
      </c>
      <c r="AJ34" s="112" t="e">
        <f t="shared" ca="1" si="88"/>
        <v>#REF!</v>
      </c>
      <c r="AK34" s="112" t="e">
        <f t="shared" ca="1" si="88"/>
        <v>#REF!</v>
      </c>
      <c r="AL34" s="112" t="e">
        <f t="shared" ca="1" si="88"/>
        <v>#REF!</v>
      </c>
      <c r="AM34" s="112" t="e">
        <f t="shared" ca="1" si="88"/>
        <v>#REF!</v>
      </c>
      <c r="AN34" s="112" t="e">
        <f t="shared" ca="1" si="88"/>
        <v>#REF!</v>
      </c>
      <c r="AO34" s="112" t="e">
        <f t="shared" ca="1" si="88"/>
        <v>#REF!</v>
      </c>
      <c r="AP34" s="112" t="e">
        <f t="shared" ca="1" si="88"/>
        <v>#REF!</v>
      </c>
      <c r="AQ34" s="112" t="e">
        <f t="shared" ca="1" si="88"/>
        <v>#REF!</v>
      </c>
      <c r="AR34" s="112" t="e">
        <f t="shared" ca="1" si="88"/>
        <v>#REF!</v>
      </c>
      <c r="AS34" s="112" t="e">
        <f t="shared" ca="1" si="88"/>
        <v>#REF!</v>
      </c>
      <c r="AT34" s="112" t="e">
        <f t="shared" ca="1" si="88"/>
        <v>#REF!</v>
      </c>
      <c r="AU34" s="112" t="e">
        <f t="shared" ca="1" si="88"/>
        <v>#REF!</v>
      </c>
      <c r="AV34" s="112" t="e">
        <f t="shared" ca="1" si="88"/>
        <v>#REF!</v>
      </c>
      <c r="AW34" s="112" t="e">
        <f t="shared" ca="1" si="88"/>
        <v>#REF!</v>
      </c>
      <c r="AX34" s="112" t="e">
        <f t="shared" ca="1" si="89"/>
        <v>#REF!</v>
      </c>
      <c r="AY34" s="112" t="e">
        <f t="shared" ca="1" si="89"/>
        <v>#REF!</v>
      </c>
      <c r="AZ34" s="112" t="e">
        <f t="shared" ca="1" si="89"/>
        <v>#REF!</v>
      </c>
      <c r="BA34" s="112" t="e">
        <f t="shared" ca="1" si="89"/>
        <v>#REF!</v>
      </c>
      <c r="BB34" s="112" t="e">
        <f t="shared" ca="1" si="79"/>
        <v>#REF!</v>
      </c>
      <c r="BC34" s="112" t="e">
        <f t="shared" ca="1" si="92"/>
        <v>#REF!</v>
      </c>
      <c r="BD34" s="112" t="e">
        <f t="shared" ca="1" si="92"/>
        <v>#REF!</v>
      </c>
      <c r="BE34" s="112" t="e">
        <f t="shared" ca="1" si="92"/>
        <v>#REF!</v>
      </c>
      <c r="BF34" s="112" t="e">
        <f t="shared" ca="1" si="92"/>
        <v>#REF!</v>
      </c>
      <c r="BG34" s="112" t="e">
        <f t="shared" ca="1" si="92"/>
        <v>#REF!</v>
      </c>
      <c r="BH34" s="112" t="e">
        <f t="shared" ca="1" si="92"/>
        <v>#REF!</v>
      </c>
      <c r="BI34" s="112" t="e">
        <f t="shared" ca="1" si="92"/>
        <v>#REF!</v>
      </c>
      <c r="BJ34" s="112" t="e">
        <f t="shared" ca="1" si="92"/>
        <v>#REF!</v>
      </c>
      <c r="BK34" s="112" t="e">
        <f t="shared" ca="1" si="92"/>
        <v>#REF!</v>
      </c>
      <c r="BL34" s="112" t="e">
        <f t="shared" ca="1" si="92"/>
        <v>#REF!</v>
      </c>
      <c r="BM34" s="112" t="e">
        <f t="shared" ca="1" si="92"/>
        <v>#REF!</v>
      </c>
      <c r="BN34" s="112" t="e">
        <f t="shared" ca="1" si="92"/>
        <v>#REF!</v>
      </c>
      <c r="BO34" s="112" t="e">
        <f t="shared" ca="1" si="92"/>
        <v>#REF!</v>
      </c>
      <c r="BP34" s="126">
        <v>20</v>
      </c>
      <c r="BQ34" s="135">
        <f t="shared" ca="1" si="2"/>
        <v>0</v>
      </c>
      <c r="BR34" s="136">
        <f t="shared" ca="1" si="25"/>
        <v>0</v>
      </c>
      <c r="BS34" s="136">
        <f t="shared" ca="1" si="3"/>
        <v>0</v>
      </c>
      <c r="BT34" s="136">
        <f t="shared" ca="1" si="4"/>
        <v>0</v>
      </c>
      <c r="BU34" s="136">
        <f t="shared" ca="1" si="5"/>
        <v>0</v>
      </c>
      <c r="BV34" s="136">
        <f t="shared" ca="1" si="6"/>
        <v>0</v>
      </c>
      <c r="BW34" s="137">
        <f t="shared" ca="1" si="7"/>
        <v>0</v>
      </c>
      <c r="BX34" s="140">
        <f t="shared" ca="1" si="8"/>
        <v>0</v>
      </c>
      <c r="BY34" s="124">
        <f t="shared" ca="1" si="9"/>
        <v>0</v>
      </c>
      <c r="BZ34" s="124">
        <f t="shared" ca="1" si="10"/>
        <v>0</v>
      </c>
      <c r="CA34" s="124">
        <f t="shared" ca="1" si="11"/>
        <v>0</v>
      </c>
      <c r="CB34" s="124">
        <f t="shared" ca="1" si="12"/>
        <v>0</v>
      </c>
      <c r="CC34" s="124">
        <f t="shared" ca="1" si="13"/>
        <v>0</v>
      </c>
      <c r="CD34" s="141">
        <f t="shared" ca="1" si="14"/>
        <v>0</v>
      </c>
      <c r="CE34" s="146" t="e">
        <f t="shared" ca="1" si="15"/>
        <v>#REF!</v>
      </c>
      <c r="CF34" s="147" t="e">
        <f t="shared" ca="1" si="16"/>
        <v>#REF!</v>
      </c>
      <c r="CG34" s="145" t="e">
        <f t="shared" ca="1" si="26"/>
        <v>#REF!</v>
      </c>
      <c r="CH34" s="147" t="e">
        <f t="shared" ca="1" si="17"/>
        <v>#REF!</v>
      </c>
      <c r="CI34" s="147" t="e">
        <f t="shared" ca="1" si="18"/>
        <v>#REF!</v>
      </c>
      <c r="CJ34" s="147" t="e">
        <f t="shared" ca="1" si="19"/>
        <v>#REF!</v>
      </c>
      <c r="CK34" s="186" t="e">
        <f t="shared" ca="1" si="20"/>
        <v>#REF!</v>
      </c>
      <c r="CL34" s="187" t="e">
        <f t="shared" ca="1" si="27"/>
        <v>#REF!</v>
      </c>
      <c r="CM34" s="187" t="e">
        <f t="shared" ca="1" si="28"/>
        <v>#REF!</v>
      </c>
      <c r="CN34" s="187" t="e">
        <f t="shared" ca="1" si="29"/>
        <v>#REF!</v>
      </c>
      <c r="CO34" s="187" t="e">
        <f t="shared" ca="1" si="30"/>
        <v>#REF!</v>
      </c>
      <c r="CP34" s="187" t="e">
        <f t="shared" ca="1" si="82"/>
        <v>#REF!</v>
      </c>
      <c r="CQ34" s="187" t="e">
        <f t="shared" ca="1" si="32"/>
        <v>#REF!</v>
      </c>
      <c r="CR34" s="187" t="e">
        <f t="shared" ca="1" si="33"/>
        <v>#REF!</v>
      </c>
      <c r="CS34" s="187" t="e">
        <f t="shared" ca="1" si="34"/>
        <v>#REF!</v>
      </c>
      <c r="CT34" s="187" t="e">
        <f t="shared" ca="1" si="35"/>
        <v>#REF!</v>
      </c>
      <c r="CU34" s="187" t="e">
        <f t="shared" ca="1" si="36"/>
        <v>#REF!</v>
      </c>
      <c r="CV34" s="187" t="e">
        <f t="shared" ca="1" si="37"/>
        <v>#REF!</v>
      </c>
      <c r="CW34" s="187" t="e">
        <f t="shared" ca="1" si="38"/>
        <v>#REF!</v>
      </c>
      <c r="CX34" s="187" t="e">
        <f t="shared" ca="1" si="39"/>
        <v>#REF!</v>
      </c>
      <c r="CY34" s="187" t="e">
        <f t="shared" ca="1" si="40"/>
        <v>#REF!</v>
      </c>
      <c r="CZ34" s="187" t="e">
        <f t="shared" ca="1" si="41"/>
        <v>#REF!</v>
      </c>
      <c r="DA34" s="187" t="e">
        <f t="shared" ca="1" si="42"/>
        <v>#REF!</v>
      </c>
      <c r="DB34" s="187" t="e">
        <f t="shared" ca="1" si="43"/>
        <v>#REF!</v>
      </c>
      <c r="DC34" s="187" t="e">
        <f t="shared" ca="1" si="44"/>
        <v>#REF!</v>
      </c>
      <c r="DD34" s="187" t="e">
        <f t="shared" ca="1" si="45"/>
        <v>#REF!</v>
      </c>
      <c r="DE34" s="187" t="e">
        <f t="shared" ca="1" si="46"/>
        <v>#REF!</v>
      </c>
      <c r="DF34" s="187" t="e">
        <f t="shared" ca="1" si="47"/>
        <v>#REF!</v>
      </c>
      <c r="DG34" s="187" t="e">
        <f t="shared" ca="1" si="48"/>
        <v>#REF!</v>
      </c>
      <c r="DH34" s="187" t="e">
        <f t="shared" ca="1" si="49"/>
        <v>#REF!</v>
      </c>
      <c r="DI34" s="187" t="e">
        <f t="shared" ca="1" si="50"/>
        <v>#REF!</v>
      </c>
      <c r="DJ34" s="187" t="e">
        <f t="shared" ca="1" si="51"/>
        <v>#REF!</v>
      </c>
      <c r="DK34" s="187" t="e">
        <f t="shared" ca="1" si="52"/>
        <v>#REF!</v>
      </c>
      <c r="DL34" s="187" t="e">
        <f t="shared" ca="1" si="53"/>
        <v>#REF!</v>
      </c>
      <c r="DM34" s="187" t="e">
        <f t="shared" ca="1" si="54"/>
        <v>#REF!</v>
      </c>
      <c r="DN34" s="187" t="e">
        <f t="shared" ca="1" si="55"/>
        <v>#REF!</v>
      </c>
      <c r="DO34" s="187" t="e">
        <f t="shared" ca="1" si="83"/>
        <v>#REF!</v>
      </c>
      <c r="DP34" s="187" t="e">
        <f t="shared" ca="1" si="84"/>
        <v>#REF!</v>
      </c>
      <c r="DQ34" s="187" t="e">
        <f t="shared" ca="1" si="58"/>
        <v>#REF!</v>
      </c>
      <c r="DR34" s="187" t="e">
        <f t="shared" ca="1" si="59"/>
        <v>#REF!</v>
      </c>
      <c r="DS34" s="187" t="e">
        <f t="shared" ca="1" si="60"/>
        <v>#REF!</v>
      </c>
      <c r="DT34" s="187" t="e">
        <f t="shared" ca="1" si="94"/>
        <v>#REF!</v>
      </c>
      <c r="DU34" s="187" t="e">
        <f t="shared" ca="1" si="85"/>
        <v>#REF!</v>
      </c>
      <c r="DV34" s="187" t="e">
        <f t="shared" ca="1" si="62"/>
        <v>#REF!</v>
      </c>
      <c r="DW34" s="187" t="e">
        <f t="shared" ca="1" si="95"/>
        <v>#REF!</v>
      </c>
      <c r="DX34" s="187" t="e">
        <f t="shared" ca="1" si="93"/>
        <v>#REF!</v>
      </c>
      <c r="DY34" s="187" t="e">
        <f t="shared" ca="1" si="65"/>
        <v>#REF!</v>
      </c>
      <c r="DZ34" s="187" t="e">
        <f t="shared" ca="1" si="66"/>
        <v>#REF!</v>
      </c>
      <c r="EA34" s="187" t="e">
        <f t="shared" ca="1" si="67"/>
        <v>#REF!</v>
      </c>
      <c r="EB34" s="187" t="e">
        <f t="shared" ca="1" si="68"/>
        <v>#REF!</v>
      </c>
      <c r="EC34" s="187" t="e">
        <f t="shared" ca="1" si="69"/>
        <v>#REF!</v>
      </c>
      <c r="ED34" s="187" t="e">
        <f t="shared" ca="1" si="70"/>
        <v>#REF!</v>
      </c>
      <c r="EE34" s="187" t="e">
        <f t="shared" ca="1" si="71"/>
        <v>#REF!</v>
      </c>
      <c r="EF34" s="187" t="e">
        <f t="shared" ca="1" si="72"/>
        <v>#REF!</v>
      </c>
      <c r="EG34" s="187" t="e">
        <f t="shared" ca="1" si="73"/>
        <v>#REF!</v>
      </c>
      <c r="EH34" s="187" t="e">
        <f t="shared" ca="1" si="74"/>
        <v>#REF!</v>
      </c>
      <c r="EI34" s="187" t="e">
        <f t="shared" ca="1" si="75"/>
        <v>#REF!</v>
      </c>
      <c r="EJ34" s="187" t="e">
        <f t="shared" ca="1" si="76"/>
        <v>#REF!</v>
      </c>
      <c r="EK34" s="187" t="e">
        <f t="shared" ca="1" si="77"/>
        <v>#REF!</v>
      </c>
    </row>
    <row r="35" spans="1:142" hidden="1" x14ac:dyDescent="0.25">
      <c r="A35" s="115" t="str">
        <f>Графики!A89</f>
        <v>У15.02.08 ТехМаш(2014)9 кл., очная</v>
      </c>
      <c r="B35" s="115" t="s">
        <v>323</v>
      </c>
      <c r="C35" s="115" t="s">
        <v>517</v>
      </c>
      <c r="D35" s="64" t="e">
        <f t="shared" ca="1" si="23"/>
        <v>#REF!</v>
      </c>
      <c r="E35" s="46">
        <v>1</v>
      </c>
      <c r="F35" s="118" t="s">
        <v>507</v>
      </c>
      <c r="G35" s="112" t="e">
        <f t="shared" ca="1" si="90"/>
        <v>#REF!</v>
      </c>
      <c r="H35" s="112" t="e">
        <f t="shared" ca="1" si="90"/>
        <v>#REF!</v>
      </c>
      <c r="I35" s="112" t="e">
        <f t="shared" ca="1" si="90"/>
        <v>#REF!</v>
      </c>
      <c r="J35" s="112" t="e">
        <f t="shared" ca="1" si="90"/>
        <v>#REF!</v>
      </c>
      <c r="K35" s="112" t="e">
        <f t="shared" ca="1" si="90"/>
        <v>#REF!</v>
      </c>
      <c r="L35" s="112" t="e">
        <f t="shared" ca="1" si="90"/>
        <v>#REF!</v>
      </c>
      <c r="M35" s="112" t="e">
        <f t="shared" ca="1" si="90"/>
        <v>#REF!</v>
      </c>
      <c r="N35" s="112" t="e">
        <f t="shared" ca="1" si="90"/>
        <v>#REF!</v>
      </c>
      <c r="O35" s="112" t="e">
        <f t="shared" ca="1" si="90"/>
        <v>#REF!</v>
      </c>
      <c r="P35" s="112" t="e">
        <f t="shared" ca="1" si="90"/>
        <v>#REF!</v>
      </c>
      <c r="Q35" s="112" t="e">
        <f t="shared" ca="1" si="90"/>
        <v>#REF!</v>
      </c>
      <c r="R35" s="112" t="e">
        <f t="shared" ca="1" si="90"/>
        <v>#REF!</v>
      </c>
      <c r="S35" s="112" t="e">
        <f t="shared" ca="1" si="90"/>
        <v>#REF!</v>
      </c>
      <c r="T35" s="112" t="e">
        <f t="shared" ca="1" si="90"/>
        <v>#REF!</v>
      </c>
      <c r="U35" s="112" t="e">
        <f t="shared" ca="1" si="90"/>
        <v>#REF!</v>
      </c>
      <c r="V35" s="112" t="e">
        <f t="shared" ca="1" si="90"/>
        <v>#REF!</v>
      </c>
      <c r="W35" s="112" t="e">
        <f t="shared" ca="1" si="87"/>
        <v>#REF!</v>
      </c>
      <c r="X35" s="112" t="e">
        <f t="shared" ca="1" si="87"/>
        <v>#REF!</v>
      </c>
      <c r="Y35" s="112" t="e">
        <f t="shared" ca="1" si="87"/>
        <v>#REF!</v>
      </c>
      <c r="Z35" s="112" t="e">
        <f t="shared" ca="1" si="87"/>
        <v>#REF!</v>
      </c>
      <c r="AA35" s="112" t="e">
        <f t="shared" ca="1" si="87"/>
        <v>#REF!</v>
      </c>
      <c r="AB35" s="112" t="e">
        <f t="shared" ca="1" si="87"/>
        <v>#REF!</v>
      </c>
      <c r="AC35" s="112" t="e">
        <f t="shared" ca="1" si="87"/>
        <v>#REF!</v>
      </c>
      <c r="AD35" s="112" t="e">
        <f t="shared" ca="1" si="87"/>
        <v>#REF!</v>
      </c>
      <c r="AE35" s="112" t="e">
        <f t="shared" ca="1" si="87"/>
        <v>#REF!</v>
      </c>
      <c r="AF35" s="112" t="e">
        <f t="shared" ca="1" si="87"/>
        <v>#REF!</v>
      </c>
      <c r="AG35" s="112" t="e">
        <f t="shared" ca="1" si="87"/>
        <v>#REF!</v>
      </c>
      <c r="AH35" s="112" t="e">
        <f t="shared" ca="1" si="88"/>
        <v>#REF!</v>
      </c>
      <c r="AI35" s="112" t="e">
        <f t="shared" ca="1" si="88"/>
        <v>#REF!</v>
      </c>
      <c r="AJ35" s="112" t="e">
        <f t="shared" ca="1" si="88"/>
        <v>#REF!</v>
      </c>
      <c r="AK35" s="112" t="e">
        <f t="shared" ca="1" si="88"/>
        <v>#REF!</v>
      </c>
      <c r="AL35" s="112" t="e">
        <f t="shared" ca="1" si="88"/>
        <v>#REF!</v>
      </c>
      <c r="AM35" s="112" t="e">
        <f t="shared" ca="1" si="88"/>
        <v>#REF!</v>
      </c>
      <c r="AN35" s="112" t="e">
        <f t="shared" ca="1" si="88"/>
        <v>#REF!</v>
      </c>
      <c r="AO35" s="112" t="e">
        <f t="shared" ca="1" si="88"/>
        <v>#REF!</v>
      </c>
      <c r="AP35" s="112" t="e">
        <f t="shared" ca="1" si="88"/>
        <v>#REF!</v>
      </c>
      <c r="AQ35" s="112" t="e">
        <f t="shared" ca="1" si="88"/>
        <v>#REF!</v>
      </c>
      <c r="AR35" s="112" t="e">
        <f t="shared" ca="1" si="88"/>
        <v>#REF!</v>
      </c>
      <c r="AS35" s="112" t="e">
        <f t="shared" ca="1" si="88"/>
        <v>#REF!</v>
      </c>
      <c r="AT35" s="112" t="e">
        <f t="shared" ca="1" si="88"/>
        <v>#REF!</v>
      </c>
      <c r="AU35" s="112" t="e">
        <f t="shared" ca="1" si="88"/>
        <v>#REF!</v>
      </c>
      <c r="AV35" s="112" t="e">
        <f t="shared" ca="1" si="88"/>
        <v>#REF!</v>
      </c>
      <c r="AW35" s="112" t="e">
        <f t="shared" ca="1" si="88"/>
        <v>#REF!</v>
      </c>
      <c r="AX35" s="112" t="e">
        <f t="shared" ca="1" si="89"/>
        <v>#REF!</v>
      </c>
      <c r="AY35" s="112" t="e">
        <f t="shared" ca="1" si="89"/>
        <v>#REF!</v>
      </c>
      <c r="AZ35" s="112" t="e">
        <f t="shared" ca="1" si="89"/>
        <v>#REF!</v>
      </c>
      <c r="BA35" s="112" t="e">
        <f t="shared" ca="1" si="89"/>
        <v>#REF!</v>
      </c>
      <c r="BB35" s="112" t="e">
        <f t="shared" ca="1" si="79"/>
        <v>#REF!</v>
      </c>
      <c r="BC35" s="112" t="e">
        <f t="shared" ca="1" si="92"/>
        <v>#REF!</v>
      </c>
      <c r="BD35" s="112" t="e">
        <f t="shared" ca="1" si="92"/>
        <v>#REF!</v>
      </c>
      <c r="BE35" s="112" t="e">
        <f t="shared" ca="1" si="92"/>
        <v>#REF!</v>
      </c>
      <c r="BF35" s="112" t="e">
        <f t="shared" ca="1" si="92"/>
        <v>#REF!</v>
      </c>
      <c r="BG35" s="112" t="e">
        <f t="shared" ca="1" si="92"/>
        <v>#REF!</v>
      </c>
      <c r="BH35" s="112" t="e">
        <f t="shared" ca="1" si="92"/>
        <v>#REF!</v>
      </c>
      <c r="BI35" s="112" t="e">
        <f t="shared" ca="1" si="92"/>
        <v>#REF!</v>
      </c>
      <c r="BJ35" s="112" t="e">
        <f t="shared" ca="1" si="92"/>
        <v>#REF!</v>
      </c>
      <c r="BK35" s="112" t="e">
        <f t="shared" ca="1" si="92"/>
        <v>#REF!</v>
      </c>
      <c r="BL35" s="112" t="e">
        <f t="shared" ca="1" si="92"/>
        <v>#REF!</v>
      </c>
      <c r="BM35" s="112" t="e">
        <f t="shared" ca="1" si="92"/>
        <v>#REF!</v>
      </c>
      <c r="BN35" s="112" t="e">
        <f t="shared" ca="1" si="92"/>
        <v>#REF!</v>
      </c>
      <c r="BO35" s="112" t="e">
        <f t="shared" ca="1" si="92"/>
        <v>#REF!</v>
      </c>
      <c r="BP35" s="126">
        <v>20</v>
      </c>
      <c r="BQ35" s="135">
        <f t="shared" ref="BQ35:BQ66" ca="1" si="96">COUNTIF(OFFSET($CL35,0,0,1,$BP35-1),"")+COUNTIF(OFFSET($CL35,0,0,1,$BP35-1),"|*")/2+COUNTIF(OFFSET($CL35,0,0,1,$BP35-1),"*|")/2+COUNTIF(OFFSET($CL35,0,0,1,$BP35-1),"у")+COUNTIF(OFFSET($CL35,0,0,1,$BP35-1),"п")</f>
        <v>0</v>
      </c>
      <c r="BR35" s="136">
        <f t="shared" ref="BR35:BR66" ca="1" si="97">COUNTIF(OFFSET($CL35,0,0,1,$BP35-1),"УП*")+COUNTIF(OFFSET($CL35,0,0,1,$BP35-1),"*|УП*")/2-COUNTIF(OFFSET($CL35,0,0,1,$BP35-1),"УП*|*")/2</f>
        <v>0</v>
      </c>
      <c r="BS35" s="136">
        <f t="shared" ref="BS35:BS66" ca="1" si="98">COUNTIF(OFFSET($CL35,0,0,1,$BP35-1),"ПП*")+COUNTIF(OFFSET($CL35,0,0,1,$BP35-1),"*|ПП*")/2-COUNTIF(OFFSET($CL35,0,0,1,$BP35-1),"ПП*|*")/2</f>
        <v>0</v>
      </c>
      <c r="BT35" s="136">
        <f t="shared" ref="BT35:BT66" ca="1" si="99">COUNTIF(OFFSET($CL35,0,0,1,$BP35-1),"С*")+COUNTIF(OFFSET($CL35,0,0,1,$BP35-1),"*|С*")/2-COUNTIF(OFFSET($CL35,0,0,1,$BP35-1),"С*|*")/2</f>
        <v>0</v>
      </c>
      <c r="BU35" s="136">
        <f t="shared" ref="BU35:BU66" ca="1" si="100">COUNTIF(OFFSET($CL35,0,0,1,$BP35-1),"Д")</f>
        <v>0</v>
      </c>
      <c r="BV35" s="136">
        <f t="shared" ref="BV35:BV66" ca="1" si="101">COUNTIF(OFFSET($CL35,0,0,1,$BP35-1),"ГИА")</f>
        <v>0</v>
      </c>
      <c r="BW35" s="137">
        <f t="shared" ref="BW35:BW66" ca="1" si="102">COUNTIF(OFFSET($CL35,0,0,1,$BP35-1),"К")+COUNTIF(OFFSET($CL35,0,0,1,$BP35-1),"*|К")/2+COUNTIF(OFFSET($CL35,0,0,1,$BP35-1),"К|*")/2</f>
        <v>0</v>
      </c>
      <c r="BX35" s="140">
        <f t="shared" ref="BX35:BX66" ca="1" si="103">COUNTIF(OFFSET($CL35,0,$BP35-1,1,53-$BP35),"")+COUNTIF(OFFSET($CL35,0,$BP35-1,1,53-$BP35),"|*")/2+COUNTIF(OFFSET($CL35,0,$BP35-1,1,53-$BP35),"*|")/2+COUNTIF(OFFSET($CL35,0,$BP35-1,1,53-$BP35),"у")+COUNTIF(OFFSET($CL35,0,$BP35-1,1,53-$BP35),"п")</f>
        <v>0</v>
      </c>
      <c r="BY35" s="124">
        <f t="shared" ref="BY35:BY66" ca="1" si="104">COUNTIF(OFFSET($CL35,0,$BP35-1,1,53-$BP35),"УП*")+COUNTIF(OFFSET($CL35,0,$BP35-1,1,53-$BP35),"*|УП*")/2-COUNTIF(OFFSET($CL35,0,$BP35-1,1,53-$BP35),"УП*|*")/2</f>
        <v>0</v>
      </c>
      <c r="BZ35" s="124">
        <f t="shared" ref="BZ35:BZ66" ca="1" si="105">COUNTIF(OFFSET($CL35,0,$BP35-1,1,53-$BP35),"ПП*")+COUNTIF(OFFSET($CL35,0,$BP35-1,1,53-$BP35),"*|ПП*")/2-COUNTIF(OFFSET($CL35,0,$BP35-1,1,53-$BP35),"ПП*|*")/2</f>
        <v>0</v>
      </c>
      <c r="CA35" s="124">
        <f t="shared" ref="CA35:CA66" ca="1" si="106">COUNTIF(OFFSET($CL35,0,$BP35-1,1,53-$BP35),"С*")+COUNTIF(OFFSET($CL35,0,$BP35-1,1,53-$BP35),"*|С*")/2-COUNTIF(OFFSET($CL35,0,$BP35-1,1,53-$BP35),"С*|*")/2</f>
        <v>0</v>
      </c>
      <c r="CB35" s="124">
        <f t="shared" ref="CB35:CB66" ca="1" si="107">COUNTIF(OFFSET($CL35,0,$BP35-1,1,53-$BP35),"Д")</f>
        <v>0</v>
      </c>
      <c r="CC35" s="124">
        <f t="shared" ref="CC35:CC66" ca="1" si="108">COUNTIF(OFFSET($CL35,0,$BP35-1,1,53-$BP35),"ГИА")</f>
        <v>0</v>
      </c>
      <c r="CD35" s="141">
        <f t="shared" ref="CD35:CD66" ca="1" si="109">COUNTIF(OFFSET($CL35,0,$BP35-1,1,53-$BP35),"К")+COUNTIF(OFFSET($CL35,0,$BP35-1,1,53-$BP35),"*|К")/2+COUNTIF(OFFSET($CL35,0,$BP35-1,1,53-$BP35),"К|*")/2</f>
        <v>0</v>
      </c>
      <c r="CE35" s="146" t="e">
        <f t="shared" ref="CE35:CE66" ca="1" si="110">IF(BQ35+BX35=BG35,BQ35+BX35,"ОШ!")</f>
        <v>#REF!</v>
      </c>
      <c r="CF35" s="147" t="e">
        <f t="shared" ref="CF35:CF66" ca="1" si="111">IF(BR35+BY35=BH35,BR35+BY35,"ОШ!")</f>
        <v>#REF!</v>
      </c>
      <c r="CG35" s="145" t="e">
        <f t="shared" ca="1" si="26"/>
        <v>#REF!</v>
      </c>
      <c r="CH35" s="147" t="e">
        <f t="shared" ref="CH35:CH66" ca="1" si="112">IF(BT35+CA35=BK35,BT35+CA35,"ОШ!")</f>
        <v>#REF!</v>
      </c>
      <c r="CI35" s="147" t="e">
        <f t="shared" ref="CI35:CI66" ca="1" si="113">IF(BU35+CB35=BL35,BU35+CB35,"ОШ!")</f>
        <v>#REF!</v>
      </c>
      <c r="CJ35" s="147" t="e">
        <f t="shared" ref="CJ35:CJ66" ca="1" si="114">IF(BV35+CC35=BM35,BV35+CC35,"ОШ!")</f>
        <v>#REF!</v>
      </c>
      <c r="CK35" s="186" t="e">
        <f t="shared" ref="CK35:CK66" ca="1" si="115">IF(BW35+CD35=BN35,BW35+CD35,"ОШ!")</f>
        <v>#REF!</v>
      </c>
      <c r="CL35" s="187" t="e">
        <f t="shared" ca="1" si="27"/>
        <v>#REF!</v>
      </c>
      <c r="CM35" s="187" t="e">
        <f t="shared" ca="1" si="28"/>
        <v>#REF!</v>
      </c>
      <c r="CN35" s="187" t="e">
        <f t="shared" ca="1" si="29"/>
        <v>#REF!</v>
      </c>
      <c r="CO35" s="187" t="e">
        <f t="shared" ca="1" si="30"/>
        <v>#REF!</v>
      </c>
      <c r="CP35" s="187" t="e">
        <f t="shared" ca="1" si="82"/>
        <v>#REF!</v>
      </c>
      <c r="CQ35" s="187" t="e">
        <f t="shared" ca="1" si="32"/>
        <v>#REF!</v>
      </c>
      <c r="CR35" s="187" t="e">
        <f t="shared" ca="1" si="33"/>
        <v>#REF!</v>
      </c>
      <c r="CS35" s="187" t="e">
        <f t="shared" ca="1" si="34"/>
        <v>#REF!</v>
      </c>
      <c r="CT35" s="187" t="e">
        <f t="shared" ca="1" si="35"/>
        <v>#REF!</v>
      </c>
      <c r="CU35" s="187" t="e">
        <f t="shared" ca="1" si="36"/>
        <v>#REF!</v>
      </c>
      <c r="CV35" s="187" t="e">
        <f t="shared" ca="1" si="37"/>
        <v>#REF!</v>
      </c>
      <c r="CW35" s="187" t="e">
        <f t="shared" ca="1" si="38"/>
        <v>#REF!</v>
      </c>
      <c r="CX35" s="187" t="e">
        <f t="shared" ca="1" si="39"/>
        <v>#REF!</v>
      </c>
      <c r="CY35" s="187" t="e">
        <f t="shared" ca="1" si="40"/>
        <v>#REF!</v>
      </c>
      <c r="CZ35" s="187" t="e">
        <f t="shared" ca="1" si="41"/>
        <v>#REF!</v>
      </c>
      <c r="DA35" s="187" t="e">
        <f t="shared" ca="1" si="42"/>
        <v>#REF!</v>
      </c>
      <c r="DB35" s="187" t="e">
        <f t="shared" ca="1" si="43"/>
        <v>#REF!</v>
      </c>
      <c r="DC35" s="187" t="e">
        <f t="shared" ca="1" si="44"/>
        <v>#REF!</v>
      </c>
      <c r="DD35" s="187" t="e">
        <f t="shared" ca="1" si="45"/>
        <v>#REF!</v>
      </c>
      <c r="DE35" s="187" t="e">
        <f t="shared" ca="1" si="46"/>
        <v>#REF!</v>
      </c>
      <c r="DF35" s="187" t="e">
        <f t="shared" ca="1" si="47"/>
        <v>#REF!</v>
      </c>
      <c r="DG35" s="187" t="e">
        <f t="shared" ca="1" si="48"/>
        <v>#REF!</v>
      </c>
      <c r="DH35" s="187" t="e">
        <f t="shared" ca="1" si="49"/>
        <v>#REF!</v>
      </c>
      <c r="DI35" s="187" t="e">
        <f t="shared" ca="1" si="50"/>
        <v>#REF!</v>
      </c>
      <c r="DJ35" s="187" t="e">
        <f t="shared" ca="1" si="51"/>
        <v>#REF!</v>
      </c>
      <c r="DK35" s="187" t="e">
        <f t="shared" ca="1" si="52"/>
        <v>#REF!</v>
      </c>
      <c r="DL35" s="187" t="e">
        <f t="shared" ca="1" si="53"/>
        <v>#REF!</v>
      </c>
      <c r="DM35" s="187" t="e">
        <f t="shared" ca="1" si="54"/>
        <v>#REF!</v>
      </c>
      <c r="DN35" s="187" t="e">
        <f t="shared" ca="1" si="55"/>
        <v>#REF!</v>
      </c>
      <c r="DO35" s="187" t="e">
        <f t="shared" ca="1" si="83"/>
        <v>#REF!</v>
      </c>
      <c r="DP35" s="187" t="e">
        <f t="shared" ca="1" si="84"/>
        <v>#REF!</v>
      </c>
      <c r="DQ35" s="187" t="e">
        <f t="shared" ca="1" si="58"/>
        <v>#REF!</v>
      </c>
      <c r="DR35" s="187" t="e">
        <f t="shared" ca="1" si="59"/>
        <v>#REF!</v>
      </c>
      <c r="DS35" s="187" t="e">
        <f t="shared" ca="1" si="60"/>
        <v>#REF!</v>
      </c>
      <c r="DT35" s="187" t="e">
        <f t="shared" ca="1" si="94"/>
        <v>#REF!</v>
      </c>
      <c r="DU35" s="187" t="e">
        <f t="shared" ca="1" si="85"/>
        <v>#REF!</v>
      </c>
      <c r="DV35" s="187" t="e">
        <f t="shared" ca="1" si="62"/>
        <v>#REF!</v>
      </c>
      <c r="DW35" s="187" t="e">
        <f t="shared" ca="1" si="95"/>
        <v>#REF!</v>
      </c>
      <c r="DX35" s="187" t="e">
        <f t="shared" ca="1" si="93"/>
        <v>#REF!</v>
      </c>
      <c r="DY35" s="187" t="e">
        <f t="shared" ca="1" si="65"/>
        <v>#REF!</v>
      </c>
      <c r="DZ35" s="187" t="e">
        <f t="shared" ca="1" si="66"/>
        <v>#REF!</v>
      </c>
      <c r="EA35" s="187" t="e">
        <f t="shared" ca="1" si="67"/>
        <v>#REF!</v>
      </c>
      <c r="EB35" s="187" t="e">
        <f t="shared" ca="1" si="68"/>
        <v>#REF!</v>
      </c>
      <c r="EC35" s="187" t="e">
        <f t="shared" ca="1" si="69"/>
        <v>#REF!</v>
      </c>
      <c r="ED35" s="187" t="e">
        <f t="shared" ca="1" si="70"/>
        <v>#REF!</v>
      </c>
      <c r="EE35" s="187" t="e">
        <f t="shared" ca="1" si="71"/>
        <v>#REF!</v>
      </c>
      <c r="EF35" s="187" t="e">
        <f t="shared" ca="1" si="72"/>
        <v>#REF!</v>
      </c>
      <c r="EG35" s="187" t="e">
        <f t="shared" ca="1" si="73"/>
        <v>#REF!</v>
      </c>
      <c r="EH35" s="187" t="e">
        <f t="shared" ca="1" si="74"/>
        <v>#REF!</v>
      </c>
      <c r="EI35" s="187" t="e">
        <f t="shared" ca="1" si="75"/>
        <v>#REF!</v>
      </c>
      <c r="EJ35" s="187" t="e">
        <f t="shared" ca="1" si="76"/>
        <v>#REF!</v>
      </c>
      <c r="EK35" s="187" t="e">
        <f t="shared" ca="1" si="77"/>
        <v>#REF!</v>
      </c>
    </row>
    <row r="36" spans="1:142" hidden="1" x14ac:dyDescent="0.25">
      <c r="A36" s="115" t="str">
        <f>Графики!A89</f>
        <v>У15.02.08 ТехМаш(2014)9 кл., очная</v>
      </c>
      <c r="B36" s="115" t="s">
        <v>323</v>
      </c>
      <c r="C36" s="115" t="s">
        <v>517</v>
      </c>
      <c r="D36" s="64" t="e">
        <f t="shared" ca="1" si="23"/>
        <v>#REF!</v>
      </c>
      <c r="E36" s="46">
        <v>1</v>
      </c>
      <c r="F36" s="118" t="s">
        <v>508</v>
      </c>
      <c r="G36" s="112" t="e">
        <f t="shared" ca="1" si="90"/>
        <v>#REF!</v>
      </c>
      <c r="H36" s="112" t="e">
        <f t="shared" ca="1" si="90"/>
        <v>#REF!</v>
      </c>
      <c r="I36" s="112" t="e">
        <f t="shared" ca="1" si="90"/>
        <v>#REF!</v>
      </c>
      <c r="J36" s="112" t="e">
        <f t="shared" ca="1" si="90"/>
        <v>#REF!</v>
      </c>
      <c r="K36" s="112" t="e">
        <f t="shared" ca="1" si="90"/>
        <v>#REF!</v>
      </c>
      <c r="L36" s="112" t="e">
        <f t="shared" ca="1" si="90"/>
        <v>#REF!</v>
      </c>
      <c r="M36" s="112" t="e">
        <f t="shared" ca="1" si="90"/>
        <v>#REF!</v>
      </c>
      <c r="N36" s="112" t="e">
        <f t="shared" ca="1" si="90"/>
        <v>#REF!</v>
      </c>
      <c r="O36" s="112" t="e">
        <f t="shared" ca="1" si="90"/>
        <v>#REF!</v>
      </c>
      <c r="P36" s="112" t="e">
        <f t="shared" ca="1" si="90"/>
        <v>#REF!</v>
      </c>
      <c r="Q36" s="112" t="e">
        <f t="shared" ca="1" si="90"/>
        <v>#REF!</v>
      </c>
      <c r="R36" s="112" t="e">
        <f t="shared" ca="1" si="90"/>
        <v>#REF!</v>
      </c>
      <c r="S36" s="112" t="e">
        <f t="shared" ca="1" si="90"/>
        <v>#REF!</v>
      </c>
      <c r="T36" s="112" t="e">
        <f t="shared" ca="1" si="90"/>
        <v>#REF!</v>
      </c>
      <c r="U36" s="112" t="e">
        <f t="shared" ca="1" si="90"/>
        <v>#REF!</v>
      </c>
      <c r="V36" s="112" t="e">
        <f t="shared" ca="1" si="90"/>
        <v>#REF!</v>
      </c>
      <c r="W36" s="112" t="e">
        <f t="shared" ca="1" si="87"/>
        <v>#REF!</v>
      </c>
      <c r="X36" s="112" t="e">
        <f t="shared" ca="1" si="87"/>
        <v>#REF!</v>
      </c>
      <c r="Y36" s="112" t="e">
        <f t="shared" ca="1" si="87"/>
        <v>#REF!</v>
      </c>
      <c r="Z36" s="112" t="e">
        <f t="shared" ca="1" si="87"/>
        <v>#REF!</v>
      </c>
      <c r="AA36" s="112" t="e">
        <f t="shared" ca="1" si="87"/>
        <v>#REF!</v>
      </c>
      <c r="AB36" s="112" t="e">
        <f t="shared" ca="1" si="87"/>
        <v>#REF!</v>
      </c>
      <c r="AC36" s="112" t="e">
        <f t="shared" ca="1" si="87"/>
        <v>#REF!</v>
      </c>
      <c r="AD36" s="112" t="e">
        <f t="shared" ca="1" si="87"/>
        <v>#REF!</v>
      </c>
      <c r="AE36" s="112" t="e">
        <f t="shared" ca="1" si="87"/>
        <v>#REF!</v>
      </c>
      <c r="AF36" s="112" t="e">
        <f t="shared" ca="1" si="87"/>
        <v>#REF!</v>
      </c>
      <c r="AG36" s="112" t="e">
        <f t="shared" ca="1" si="87"/>
        <v>#REF!</v>
      </c>
      <c r="AH36" s="112" t="e">
        <f t="shared" ca="1" si="88"/>
        <v>#REF!</v>
      </c>
      <c r="AI36" s="112" t="e">
        <f t="shared" ca="1" si="88"/>
        <v>#REF!</v>
      </c>
      <c r="AJ36" s="112" t="e">
        <f t="shared" ca="1" si="88"/>
        <v>#REF!</v>
      </c>
      <c r="AK36" s="112" t="e">
        <f t="shared" ca="1" si="88"/>
        <v>#REF!</v>
      </c>
      <c r="AL36" s="112" t="e">
        <f t="shared" ca="1" si="88"/>
        <v>#REF!</v>
      </c>
      <c r="AM36" s="112" t="e">
        <f t="shared" ca="1" si="88"/>
        <v>#REF!</v>
      </c>
      <c r="AN36" s="112" t="e">
        <f t="shared" ca="1" si="88"/>
        <v>#REF!</v>
      </c>
      <c r="AO36" s="112" t="e">
        <f t="shared" ca="1" si="88"/>
        <v>#REF!</v>
      </c>
      <c r="AP36" s="112" t="e">
        <f t="shared" ca="1" si="88"/>
        <v>#REF!</v>
      </c>
      <c r="AQ36" s="112" t="e">
        <f t="shared" ca="1" si="88"/>
        <v>#REF!</v>
      </c>
      <c r="AR36" s="112" t="e">
        <f t="shared" ca="1" si="88"/>
        <v>#REF!</v>
      </c>
      <c r="AS36" s="112" t="e">
        <f t="shared" ca="1" si="88"/>
        <v>#REF!</v>
      </c>
      <c r="AT36" s="112" t="e">
        <f t="shared" ca="1" si="88"/>
        <v>#REF!</v>
      </c>
      <c r="AU36" s="112" t="e">
        <f t="shared" ca="1" si="88"/>
        <v>#REF!</v>
      </c>
      <c r="AV36" s="112" t="e">
        <f t="shared" ca="1" si="88"/>
        <v>#REF!</v>
      </c>
      <c r="AW36" s="112" t="e">
        <f t="shared" ca="1" si="88"/>
        <v>#REF!</v>
      </c>
      <c r="AX36" s="112" t="e">
        <f t="shared" ca="1" si="89"/>
        <v>#REF!</v>
      </c>
      <c r="AY36" s="112" t="e">
        <f t="shared" ca="1" si="89"/>
        <v>#REF!</v>
      </c>
      <c r="AZ36" s="112" t="e">
        <f t="shared" ca="1" si="89"/>
        <v>#REF!</v>
      </c>
      <c r="BA36" s="112" t="e">
        <f t="shared" ca="1" si="89"/>
        <v>#REF!</v>
      </c>
      <c r="BB36" s="112" t="e">
        <f t="shared" ca="1" si="79"/>
        <v>#REF!</v>
      </c>
      <c r="BC36" s="112" t="e">
        <f t="shared" ca="1" si="92"/>
        <v>#REF!</v>
      </c>
      <c r="BD36" s="112" t="e">
        <f t="shared" ca="1" si="92"/>
        <v>#REF!</v>
      </c>
      <c r="BE36" s="112" t="e">
        <f t="shared" ca="1" si="92"/>
        <v>#REF!</v>
      </c>
      <c r="BF36" s="112" t="e">
        <f t="shared" ca="1" si="92"/>
        <v>#REF!</v>
      </c>
      <c r="BG36" s="112" t="e">
        <f t="shared" ca="1" si="92"/>
        <v>#REF!</v>
      </c>
      <c r="BH36" s="112" t="e">
        <f t="shared" ca="1" si="92"/>
        <v>#REF!</v>
      </c>
      <c r="BI36" s="112" t="e">
        <f t="shared" ca="1" si="92"/>
        <v>#REF!</v>
      </c>
      <c r="BJ36" s="112" t="e">
        <f t="shared" ca="1" si="92"/>
        <v>#REF!</v>
      </c>
      <c r="BK36" s="112" t="e">
        <f t="shared" ca="1" si="92"/>
        <v>#REF!</v>
      </c>
      <c r="BL36" s="112" t="e">
        <f t="shared" ca="1" si="92"/>
        <v>#REF!</v>
      </c>
      <c r="BM36" s="112" t="e">
        <f t="shared" ca="1" si="92"/>
        <v>#REF!</v>
      </c>
      <c r="BN36" s="112" t="e">
        <f t="shared" ca="1" si="92"/>
        <v>#REF!</v>
      </c>
      <c r="BO36" s="112" t="e">
        <f t="shared" ca="1" si="92"/>
        <v>#REF!</v>
      </c>
      <c r="BP36" s="126">
        <v>20</v>
      </c>
      <c r="BQ36" s="135">
        <f t="shared" ca="1" si="96"/>
        <v>0</v>
      </c>
      <c r="BR36" s="136">
        <f t="shared" ca="1" si="97"/>
        <v>0</v>
      </c>
      <c r="BS36" s="136">
        <f t="shared" ca="1" si="98"/>
        <v>0</v>
      </c>
      <c r="BT36" s="136">
        <f t="shared" ca="1" si="99"/>
        <v>0</v>
      </c>
      <c r="BU36" s="136">
        <f t="shared" ca="1" si="100"/>
        <v>0</v>
      </c>
      <c r="BV36" s="136">
        <f t="shared" ca="1" si="101"/>
        <v>0</v>
      </c>
      <c r="BW36" s="137">
        <f t="shared" ca="1" si="102"/>
        <v>0</v>
      </c>
      <c r="BX36" s="140">
        <f t="shared" ca="1" si="103"/>
        <v>0</v>
      </c>
      <c r="BY36" s="124">
        <f t="shared" ca="1" si="104"/>
        <v>0</v>
      </c>
      <c r="BZ36" s="124">
        <f t="shared" ca="1" si="105"/>
        <v>0</v>
      </c>
      <c r="CA36" s="124">
        <f t="shared" ca="1" si="106"/>
        <v>0</v>
      </c>
      <c r="CB36" s="124">
        <f t="shared" ca="1" si="107"/>
        <v>0</v>
      </c>
      <c r="CC36" s="124">
        <f t="shared" ca="1" si="108"/>
        <v>0</v>
      </c>
      <c r="CD36" s="141">
        <f t="shared" ca="1" si="109"/>
        <v>0</v>
      </c>
      <c r="CE36" s="146" t="e">
        <f t="shared" ca="1" si="110"/>
        <v>#REF!</v>
      </c>
      <c r="CF36" s="147" t="e">
        <f ca="1">IF(BR36+BY36=BH36,BR36+BY36,"ОШ!")</f>
        <v>#REF!</v>
      </c>
      <c r="CG36" s="145" t="e">
        <f t="shared" ca="1" si="26"/>
        <v>#REF!</v>
      </c>
      <c r="CH36" s="147" t="e">
        <f ca="1">IF(BT36+CA36=BK36,BT36+CA36,"ОШ!")</f>
        <v>#REF!</v>
      </c>
      <c r="CI36" s="147" t="e">
        <f ca="1">IF(BU36+CB36=BL36,BU36+CB36,"ОШ!")</f>
        <v>#REF!</v>
      </c>
      <c r="CJ36" s="147" t="e">
        <f ca="1">IF(BV36+CC36=BM36,BV36+CC36,"ОШ!")</f>
        <v>#REF!</v>
      </c>
      <c r="CK36" s="186" t="e">
        <f ca="1">IF(BW36+CD36=BN36,BW36+CD36,"ОШ!")</f>
        <v>#REF!</v>
      </c>
      <c r="CL36" s="187" t="e">
        <f t="shared" ca="1" si="27"/>
        <v>#REF!</v>
      </c>
      <c r="CM36" s="187" t="e">
        <f t="shared" ca="1" si="28"/>
        <v>#REF!</v>
      </c>
      <c r="CN36" s="187" t="e">
        <f t="shared" ca="1" si="29"/>
        <v>#REF!</v>
      </c>
      <c r="CO36" s="187" t="e">
        <f t="shared" ca="1" si="30"/>
        <v>#REF!</v>
      </c>
      <c r="CP36" s="187" t="e">
        <f t="shared" ca="1" si="82"/>
        <v>#REF!</v>
      </c>
      <c r="CQ36" s="187" t="e">
        <f t="shared" ca="1" si="32"/>
        <v>#REF!</v>
      </c>
      <c r="CR36" s="187" t="e">
        <f t="shared" ca="1" si="33"/>
        <v>#REF!</v>
      </c>
      <c r="CS36" s="187" t="e">
        <f t="shared" ca="1" si="34"/>
        <v>#REF!</v>
      </c>
      <c r="CT36" s="187" t="e">
        <f t="shared" ca="1" si="35"/>
        <v>#REF!</v>
      </c>
      <c r="CU36" s="187" t="e">
        <f t="shared" ca="1" si="36"/>
        <v>#REF!</v>
      </c>
      <c r="CV36" s="187" t="e">
        <f t="shared" ca="1" si="37"/>
        <v>#REF!</v>
      </c>
      <c r="CW36" s="187" t="e">
        <f t="shared" ca="1" si="38"/>
        <v>#REF!</v>
      </c>
      <c r="CX36" s="187" t="e">
        <f t="shared" ca="1" si="39"/>
        <v>#REF!</v>
      </c>
      <c r="CY36" s="187" t="e">
        <f t="shared" ca="1" si="40"/>
        <v>#REF!</v>
      </c>
      <c r="CZ36" s="187" t="e">
        <f t="shared" ca="1" si="41"/>
        <v>#REF!</v>
      </c>
      <c r="DA36" s="187" t="e">
        <f t="shared" ca="1" si="42"/>
        <v>#REF!</v>
      </c>
      <c r="DB36" s="187" t="e">
        <f t="shared" ca="1" si="43"/>
        <v>#REF!</v>
      </c>
      <c r="DC36" s="187" t="e">
        <f t="shared" ca="1" si="44"/>
        <v>#REF!</v>
      </c>
      <c r="DD36" s="187" t="e">
        <f t="shared" ca="1" si="45"/>
        <v>#REF!</v>
      </c>
      <c r="DE36" s="187" t="e">
        <f t="shared" ca="1" si="46"/>
        <v>#REF!</v>
      </c>
      <c r="DF36" s="187" t="e">
        <f t="shared" ca="1" si="47"/>
        <v>#REF!</v>
      </c>
      <c r="DG36" s="187" t="e">
        <f t="shared" ca="1" si="48"/>
        <v>#REF!</v>
      </c>
      <c r="DH36" s="187" t="e">
        <f t="shared" ca="1" si="49"/>
        <v>#REF!</v>
      </c>
      <c r="DI36" s="187" t="e">
        <f t="shared" ca="1" si="50"/>
        <v>#REF!</v>
      </c>
      <c r="DJ36" s="187" t="e">
        <f t="shared" ca="1" si="51"/>
        <v>#REF!</v>
      </c>
      <c r="DK36" s="187" t="e">
        <f t="shared" ca="1" si="52"/>
        <v>#REF!</v>
      </c>
      <c r="DL36" s="187" t="e">
        <f t="shared" ca="1" si="53"/>
        <v>#REF!</v>
      </c>
      <c r="DM36" s="187" t="e">
        <f t="shared" ca="1" si="54"/>
        <v>#REF!</v>
      </c>
      <c r="DN36" s="187" t="e">
        <f t="shared" ca="1" si="55"/>
        <v>#REF!</v>
      </c>
      <c r="DO36" s="187" t="e">
        <f t="shared" ca="1" si="83"/>
        <v>#REF!</v>
      </c>
      <c r="DP36" s="187" t="e">
        <f t="shared" ca="1" si="84"/>
        <v>#REF!</v>
      </c>
      <c r="DQ36" s="187" t="e">
        <f t="shared" ca="1" si="58"/>
        <v>#REF!</v>
      </c>
      <c r="DR36" s="187" t="e">
        <f t="shared" ca="1" si="59"/>
        <v>#REF!</v>
      </c>
      <c r="DS36" s="187" t="e">
        <f t="shared" ca="1" si="60"/>
        <v>#REF!</v>
      </c>
      <c r="DT36" s="187" t="e">
        <f t="shared" ca="1" si="94"/>
        <v>#REF!</v>
      </c>
      <c r="DU36" s="187" t="e">
        <f t="shared" ca="1" si="85"/>
        <v>#REF!</v>
      </c>
      <c r="DV36" s="187" t="e">
        <f t="shared" ca="1" si="62"/>
        <v>#REF!</v>
      </c>
      <c r="DW36" s="187" t="e">
        <f t="shared" ca="1" si="95"/>
        <v>#REF!</v>
      </c>
      <c r="DX36" s="187" t="e">
        <f t="shared" ca="1" si="93"/>
        <v>#REF!</v>
      </c>
      <c r="DY36" s="187" t="e">
        <f t="shared" ca="1" si="65"/>
        <v>#REF!</v>
      </c>
      <c r="DZ36" s="187" t="e">
        <f t="shared" ca="1" si="66"/>
        <v>#REF!</v>
      </c>
      <c r="EA36" s="187" t="e">
        <f t="shared" ca="1" si="67"/>
        <v>#REF!</v>
      </c>
      <c r="EB36" s="187" t="e">
        <f t="shared" ca="1" si="68"/>
        <v>#REF!</v>
      </c>
      <c r="EC36" s="187" t="e">
        <f t="shared" ca="1" si="69"/>
        <v>#REF!</v>
      </c>
      <c r="ED36" s="187" t="e">
        <f t="shared" ca="1" si="70"/>
        <v>#REF!</v>
      </c>
      <c r="EE36" s="187" t="e">
        <f t="shared" ca="1" si="71"/>
        <v>#REF!</v>
      </c>
      <c r="EF36" s="187" t="e">
        <f t="shared" ca="1" si="72"/>
        <v>#REF!</v>
      </c>
      <c r="EG36" s="187" t="e">
        <f t="shared" ca="1" si="73"/>
        <v>#REF!</v>
      </c>
      <c r="EH36" s="187" t="e">
        <f t="shared" ca="1" si="74"/>
        <v>#REF!</v>
      </c>
      <c r="EI36" s="187" t="e">
        <f t="shared" ca="1" si="75"/>
        <v>#REF!</v>
      </c>
      <c r="EJ36" s="187" t="e">
        <f t="shared" ca="1" si="76"/>
        <v>#REF!</v>
      </c>
      <c r="EK36" s="187" t="e">
        <f t="shared" ca="1" si="77"/>
        <v>#REF!</v>
      </c>
    </row>
    <row r="37" spans="1:142" hidden="1" x14ac:dyDescent="0.25">
      <c r="A37" s="115" t="str">
        <f>Графики!A73</f>
        <v>Б15.02.08 ТехМаш(2014)9 кл., очная</v>
      </c>
      <c r="B37" s="115" t="s">
        <v>323</v>
      </c>
      <c r="C37" s="115" t="s">
        <v>517</v>
      </c>
      <c r="D37" s="64" t="e">
        <f t="shared" ca="1" si="23"/>
        <v>#REF!</v>
      </c>
      <c r="E37" s="46">
        <v>2</v>
      </c>
      <c r="F37" s="118" t="s">
        <v>241</v>
      </c>
      <c r="G37" s="112" t="e">
        <f t="shared" ca="1" si="90"/>
        <v>#REF!</v>
      </c>
      <c r="H37" s="112" t="e">
        <f t="shared" ca="1" si="90"/>
        <v>#REF!</v>
      </c>
      <c r="I37" s="112" t="e">
        <f t="shared" ca="1" si="90"/>
        <v>#REF!</v>
      </c>
      <c r="J37" s="112" t="e">
        <f t="shared" ca="1" si="90"/>
        <v>#REF!</v>
      </c>
      <c r="K37" s="112" t="e">
        <f t="shared" ca="1" si="90"/>
        <v>#REF!</v>
      </c>
      <c r="L37" s="112" t="e">
        <f t="shared" ca="1" si="90"/>
        <v>#REF!</v>
      </c>
      <c r="M37" s="112" t="e">
        <f t="shared" ca="1" si="90"/>
        <v>#REF!</v>
      </c>
      <c r="N37" s="112" t="e">
        <f t="shared" ca="1" si="90"/>
        <v>#REF!</v>
      </c>
      <c r="O37" s="112" t="e">
        <f t="shared" ca="1" si="90"/>
        <v>#REF!</v>
      </c>
      <c r="P37" s="112" t="e">
        <f t="shared" ca="1" si="90"/>
        <v>#REF!</v>
      </c>
      <c r="Q37" s="112" t="e">
        <f t="shared" ca="1" si="90"/>
        <v>#REF!</v>
      </c>
      <c r="R37" s="112" t="e">
        <f t="shared" ca="1" si="90"/>
        <v>#REF!</v>
      </c>
      <c r="S37" s="112" t="e">
        <f t="shared" ca="1" si="90"/>
        <v>#REF!</v>
      </c>
      <c r="T37" s="112" t="e">
        <f t="shared" ca="1" si="90"/>
        <v>#REF!</v>
      </c>
      <c r="U37" s="112" t="e">
        <f t="shared" ca="1" si="90"/>
        <v>#REF!</v>
      </c>
      <c r="V37" s="112" t="e">
        <f t="shared" ca="1" si="90"/>
        <v>#REF!</v>
      </c>
      <c r="W37" s="112" t="e">
        <f t="shared" ca="1" si="87"/>
        <v>#REF!</v>
      </c>
      <c r="X37" s="112" t="e">
        <f t="shared" ca="1" si="87"/>
        <v>#REF!</v>
      </c>
      <c r="Y37" s="112" t="e">
        <f t="shared" ca="1" si="87"/>
        <v>#REF!</v>
      </c>
      <c r="Z37" s="112" t="e">
        <f t="shared" ca="1" si="87"/>
        <v>#REF!</v>
      </c>
      <c r="AA37" s="112" t="e">
        <f t="shared" ca="1" si="87"/>
        <v>#REF!</v>
      </c>
      <c r="AB37" s="112" t="e">
        <f t="shared" ca="1" si="87"/>
        <v>#REF!</v>
      </c>
      <c r="AC37" s="112" t="e">
        <f t="shared" ca="1" si="87"/>
        <v>#REF!</v>
      </c>
      <c r="AD37" s="112" t="e">
        <f t="shared" ca="1" si="87"/>
        <v>#REF!</v>
      </c>
      <c r="AE37" s="112" t="e">
        <f t="shared" ca="1" si="87"/>
        <v>#REF!</v>
      </c>
      <c r="AF37" s="112" t="e">
        <f t="shared" ca="1" si="87"/>
        <v>#REF!</v>
      </c>
      <c r="AG37" s="112" t="e">
        <f t="shared" ca="1" si="87"/>
        <v>#REF!</v>
      </c>
      <c r="AH37" s="112" t="e">
        <f t="shared" ca="1" si="88"/>
        <v>#REF!</v>
      </c>
      <c r="AI37" s="112" t="e">
        <f t="shared" ca="1" si="88"/>
        <v>#REF!</v>
      </c>
      <c r="AJ37" s="112" t="e">
        <f t="shared" ca="1" si="88"/>
        <v>#REF!</v>
      </c>
      <c r="AK37" s="112" t="e">
        <f t="shared" ca="1" si="88"/>
        <v>#REF!</v>
      </c>
      <c r="AL37" s="112" t="e">
        <f t="shared" ca="1" si="88"/>
        <v>#REF!</v>
      </c>
      <c r="AM37" s="112" t="e">
        <f t="shared" ca="1" si="88"/>
        <v>#REF!</v>
      </c>
      <c r="AN37" s="112" t="e">
        <f t="shared" ca="1" si="88"/>
        <v>#REF!</v>
      </c>
      <c r="AO37" s="112" t="e">
        <f t="shared" ca="1" si="88"/>
        <v>#REF!</v>
      </c>
      <c r="AP37" s="112" t="e">
        <f t="shared" ca="1" si="88"/>
        <v>#REF!</v>
      </c>
      <c r="AQ37" s="112" t="e">
        <f t="shared" ca="1" si="88"/>
        <v>#REF!</v>
      </c>
      <c r="AR37" s="112" t="e">
        <f t="shared" ca="1" si="88"/>
        <v>#REF!</v>
      </c>
      <c r="AS37" s="112" t="e">
        <f t="shared" ca="1" si="88"/>
        <v>#REF!</v>
      </c>
      <c r="AT37" s="112" t="e">
        <f t="shared" ca="1" si="88"/>
        <v>#REF!</v>
      </c>
      <c r="AU37" s="112" t="e">
        <f t="shared" ca="1" si="88"/>
        <v>#REF!</v>
      </c>
      <c r="AV37" s="112" t="e">
        <f t="shared" ca="1" si="88"/>
        <v>#REF!</v>
      </c>
      <c r="AW37" s="112" t="e">
        <f t="shared" ca="1" si="88"/>
        <v>#REF!</v>
      </c>
      <c r="AX37" s="112" t="e">
        <f t="shared" ca="1" si="89"/>
        <v>#REF!</v>
      </c>
      <c r="AY37" s="112" t="e">
        <f t="shared" ca="1" si="89"/>
        <v>#REF!</v>
      </c>
      <c r="AZ37" s="112" t="e">
        <f t="shared" ca="1" si="89"/>
        <v>#REF!</v>
      </c>
      <c r="BA37" s="112" t="e">
        <f t="shared" ca="1" si="89"/>
        <v>#REF!</v>
      </c>
      <c r="BB37" s="112" t="e">
        <f t="shared" ref="BB37:BO37" ca="1" si="116">OFFSET(INDIRECT(TRIM(REPLACE(_xlfn.FORMULATEXT($A37),1,1," "))),0,($D37-2011+$E37-1)*62+COLUMN()+13)</f>
        <v>#REF!</v>
      </c>
      <c r="BC37" s="112" t="e">
        <f t="shared" ca="1" si="116"/>
        <v>#REF!</v>
      </c>
      <c r="BD37" s="112" t="e">
        <f t="shared" ca="1" si="116"/>
        <v>#REF!</v>
      </c>
      <c r="BE37" s="112" t="e">
        <f t="shared" ca="1" si="116"/>
        <v>#REF!</v>
      </c>
      <c r="BF37" s="112" t="e">
        <f t="shared" ca="1" si="116"/>
        <v>#REF!</v>
      </c>
      <c r="BG37" s="112" t="e">
        <f t="shared" ca="1" si="116"/>
        <v>#REF!</v>
      </c>
      <c r="BH37" s="112" t="e">
        <f t="shared" ca="1" si="116"/>
        <v>#REF!</v>
      </c>
      <c r="BI37" s="112" t="e">
        <f t="shared" ca="1" si="116"/>
        <v>#REF!</v>
      </c>
      <c r="BJ37" s="112" t="e">
        <f t="shared" ca="1" si="116"/>
        <v>#REF!</v>
      </c>
      <c r="BK37" s="112" t="e">
        <f t="shared" ca="1" si="116"/>
        <v>#REF!</v>
      </c>
      <c r="BL37" s="112" t="e">
        <f t="shared" ca="1" si="116"/>
        <v>#REF!</v>
      </c>
      <c r="BM37" s="112" t="e">
        <f t="shared" ca="1" si="116"/>
        <v>#REF!</v>
      </c>
      <c r="BN37" s="112" t="e">
        <f t="shared" ca="1" si="116"/>
        <v>#REF!</v>
      </c>
      <c r="BO37" s="112" t="e">
        <f t="shared" ca="1" si="116"/>
        <v>#REF!</v>
      </c>
      <c r="BP37" s="126">
        <v>20</v>
      </c>
      <c r="BQ37" s="135">
        <f t="shared" ca="1" si="96"/>
        <v>0</v>
      </c>
      <c r="BR37" s="136">
        <f t="shared" ca="1" si="97"/>
        <v>0</v>
      </c>
      <c r="BS37" s="136">
        <f t="shared" ca="1" si="98"/>
        <v>0</v>
      </c>
      <c r="BT37" s="136">
        <f t="shared" ca="1" si="99"/>
        <v>0</v>
      </c>
      <c r="BU37" s="136">
        <f t="shared" ca="1" si="100"/>
        <v>0</v>
      </c>
      <c r="BV37" s="136">
        <f t="shared" ca="1" si="101"/>
        <v>0</v>
      </c>
      <c r="BW37" s="137">
        <f t="shared" ca="1" si="102"/>
        <v>0</v>
      </c>
      <c r="BX37" s="140">
        <f ca="1">COUNTIF(OFFSET($CL37,0,$BP37-1,1,53-$BP37),"")+COUNTIF(OFFSET($CL37,0,$BP37-1,1,53-$BP37),"|*")/2+COUNTIF(OFFSET($CL37,0,$BP37-1,1,53-$BP37),"*|")/2+COUNTIF(OFFSET($CL37,0,$BP37-1,1,53-$BP37),"у")+COUNTIF(OFFSET($CL37,0,$BP37-1,1,53-$BP37),"п")</f>
        <v>0</v>
      </c>
      <c r="BY37" s="124">
        <f t="shared" ca="1" si="104"/>
        <v>0</v>
      </c>
      <c r="BZ37" s="124">
        <f t="shared" ca="1" si="105"/>
        <v>0</v>
      </c>
      <c r="CA37" s="124">
        <f t="shared" ca="1" si="106"/>
        <v>0</v>
      </c>
      <c r="CB37" s="124">
        <f t="shared" ca="1" si="107"/>
        <v>0</v>
      </c>
      <c r="CC37" s="124">
        <f t="shared" ca="1" si="108"/>
        <v>0</v>
      </c>
      <c r="CD37" s="141">
        <f t="shared" ca="1" si="109"/>
        <v>0</v>
      </c>
      <c r="CE37" s="146" t="e">
        <f ca="1">IF(BQ37+BX37=BG37,BQ37+BX37,"ОШ!")</f>
        <v>#REF!</v>
      </c>
      <c r="CF37" s="147" t="e">
        <f t="shared" ca="1" si="111"/>
        <v>#REF!</v>
      </c>
      <c r="CG37" s="145" t="e">
        <f t="shared" ca="1" si="26"/>
        <v>#REF!</v>
      </c>
      <c r="CH37" s="147" t="e">
        <f t="shared" ca="1" si="112"/>
        <v>#REF!</v>
      </c>
      <c r="CI37" s="147" t="e">
        <f t="shared" ca="1" si="113"/>
        <v>#REF!</v>
      </c>
      <c r="CJ37" s="147" t="e">
        <f t="shared" ca="1" si="114"/>
        <v>#REF!</v>
      </c>
      <c r="CK37" s="186" t="e">
        <f t="shared" ca="1" si="115"/>
        <v>#REF!</v>
      </c>
      <c r="CL37" s="187" t="e">
        <f t="shared" ca="1" si="27"/>
        <v>#REF!</v>
      </c>
      <c r="CM37" s="187" t="e">
        <f t="shared" ca="1" si="28"/>
        <v>#REF!</v>
      </c>
      <c r="CN37" s="187" t="e">
        <f t="shared" ca="1" si="29"/>
        <v>#REF!</v>
      </c>
      <c r="CO37" s="187" t="e">
        <f t="shared" ca="1" si="30"/>
        <v>#REF!</v>
      </c>
      <c r="CP37" s="187" t="e">
        <f t="shared" ca="1" si="82"/>
        <v>#REF!</v>
      </c>
      <c r="CQ37" s="187" t="e">
        <f t="shared" ca="1" si="32"/>
        <v>#REF!</v>
      </c>
      <c r="CR37" s="187" t="e">
        <f t="shared" ca="1" si="33"/>
        <v>#REF!</v>
      </c>
      <c r="CS37" s="187" t="e">
        <f t="shared" ca="1" si="34"/>
        <v>#REF!</v>
      </c>
      <c r="CT37" s="187" t="e">
        <f t="shared" ca="1" si="35"/>
        <v>#REF!</v>
      </c>
      <c r="CU37" s="187" t="e">
        <f t="shared" ca="1" si="36"/>
        <v>#REF!</v>
      </c>
      <c r="CV37" s="187" t="e">
        <f t="shared" ca="1" si="37"/>
        <v>#REF!</v>
      </c>
      <c r="CW37" s="187" t="e">
        <f t="shared" ca="1" si="38"/>
        <v>#REF!</v>
      </c>
      <c r="CX37" s="187" t="e">
        <f t="shared" ca="1" si="39"/>
        <v>#REF!</v>
      </c>
      <c r="CY37" s="187" t="e">
        <f t="shared" ca="1" si="40"/>
        <v>#REF!</v>
      </c>
      <c r="CZ37" s="187" t="e">
        <f t="shared" ca="1" si="41"/>
        <v>#REF!</v>
      </c>
      <c r="DA37" s="187" t="e">
        <f t="shared" ca="1" si="42"/>
        <v>#REF!</v>
      </c>
      <c r="DB37" s="187" t="e">
        <f t="shared" ca="1" si="43"/>
        <v>#REF!</v>
      </c>
      <c r="DC37" s="187" t="e">
        <f t="shared" ca="1" si="44"/>
        <v>#REF!</v>
      </c>
      <c r="DD37" s="187" t="e">
        <f t="shared" ca="1" si="45"/>
        <v>#REF!</v>
      </c>
      <c r="DE37" s="187" t="e">
        <f t="shared" ca="1" si="46"/>
        <v>#REF!</v>
      </c>
      <c r="DF37" s="187" t="e">
        <f t="shared" ca="1" si="47"/>
        <v>#REF!</v>
      </c>
      <c r="DG37" s="187" t="e">
        <f t="shared" ca="1" si="48"/>
        <v>#REF!</v>
      </c>
      <c r="DH37" s="187" t="e">
        <f t="shared" ca="1" si="49"/>
        <v>#REF!</v>
      </c>
      <c r="DI37" s="187" t="e">
        <f t="shared" ca="1" si="50"/>
        <v>#REF!</v>
      </c>
      <c r="DJ37" s="187" t="e">
        <f t="shared" ca="1" si="51"/>
        <v>#REF!</v>
      </c>
      <c r="DK37" s="187" t="e">
        <f t="shared" ca="1" si="52"/>
        <v>#REF!</v>
      </c>
      <c r="DL37" s="187" t="e">
        <f t="shared" ca="1" si="53"/>
        <v>#REF!</v>
      </c>
      <c r="DM37" s="187" t="e">
        <f t="shared" ca="1" si="54"/>
        <v>#REF!</v>
      </c>
      <c r="DN37" s="187" t="e">
        <f t="shared" ca="1" si="55"/>
        <v>#REF!</v>
      </c>
      <c r="DO37" s="187" t="e">
        <f t="shared" ca="1" si="83"/>
        <v>#REF!</v>
      </c>
      <c r="DP37" s="187" t="e">
        <f t="shared" ca="1" si="84"/>
        <v>#REF!</v>
      </c>
      <c r="DQ37" s="187" t="e">
        <f t="shared" ca="1" si="58"/>
        <v>#REF!</v>
      </c>
      <c r="DR37" s="187" t="e">
        <f t="shared" ca="1" si="59"/>
        <v>#REF!</v>
      </c>
      <c r="DS37" s="187" t="e">
        <f t="shared" ca="1" si="60"/>
        <v>#REF!</v>
      </c>
      <c r="DT37" s="187" t="e">
        <f t="shared" ca="1" si="94"/>
        <v>#REF!</v>
      </c>
      <c r="DU37" s="187" t="e">
        <f t="shared" ca="1" si="85"/>
        <v>#REF!</v>
      </c>
      <c r="DV37" s="187" t="e">
        <f t="shared" ca="1" si="62"/>
        <v>#REF!</v>
      </c>
      <c r="DW37" s="187" t="e">
        <f t="shared" ca="1" si="95"/>
        <v>#REF!</v>
      </c>
      <c r="DX37" s="187" t="e">
        <f t="shared" ca="1" si="93"/>
        <v>#REF!</v>
      </c>
      <c r="DY37" s="187" t="e">
        <f t="shared" ca="1" si="65"/>
        <v>#REF!</v>
      </c>
      <c r="DZ37" s="187" t="e">
        <f t="shared" ca="1" si="66"/>
        <v>#REF!</v>
      </c>
      <c r="EA37" s="187" t="e">
        <f t="shared" ca="1" si="67"/>
        <v>#REF!</v>
      </c>
      <c r="EB37" s="187" t="e">
        <f t="shared" ca="1" si="68"/>
        <v>#REF!</v>
      </c>
      <c r="EC37" s="187" t="e">
        <f t="shared" ca="1" si="69"/>
        <v>#REF!</v>
      </c>
      <c r="ED37" s="187" t="e">
        <f t="shared" ca="1" si="70"/>
        <v>#REF!</v>
      </c>
      <c r="EE37" s="187" t="e">
        <f t="shared" ca="1" si="71"/>
        <v>#REF!</v>
      </c>
      <c r="EF37" s="187" t="e">
        <f t="shared" ca="1" si="72"/>
        <v>#REF!</v>
      </c>
      <c r="EG37" s="187" t="e">
        <f t="shared" ca="1" si="73"/>
        <v>#REF!</v>
      </c>
      <c r="EH37" s="187" t="e">
        <f t="shared" ca="1" si="74"/>
        <v>#REF!</v>
      </c>
      <c r="EI37" s="187" t="e">
        <f t="shared" ca="1" si="75"/>
        <v>#REF!</v>
      </c>
      <c r="EJ37" s="187" t="e">
        <f t="shared" ca="1" si="76"/>
        <v>#REF!</v>
      </c>
      <c r="EK37" s="187" t="e">
        <f t="shared" ca="1" si="77"/>
        <v>#REF!</v>
      </c>
    </row>
    <row r="38" spans="1:142" hidden="1" x14ac:dyDescent="0.25">
      <c r="A38" s="115" t="str">
        <f>Графики!A75</f>
        <v>Б24.02.01 Пр-во ЛА(2014)9 кл., очная</v>
      </c>
      <c r="B38" s="115" t="s">
        <v>323</v>
      </c>
      <c r="C38" s="115" t="s">
        <v>517</v>
      </c>
      <c r="D38" s="64" t="e">
        <f t="shared" ca="1" si="23"/>
        <v>#REF!</v>
      </c>
      <c r="E38" s="46">
        <v>2</v>
      </c>
      <c r="F38" s="118" t="s">
        <v>264</v>
      </c>
      <c r="G38" s="112" t="e">
        <f t="shared" ca="1" si="90"/>
        <v>#REF!</v>
      </c>
      <c r="H38" s="112" t="e">
        <f t="shared" ca="1" si="90"/>
        <v>#REF!</v>
      </c>
      <c r="I38" s="112" t="e">
        <f t="shared" ca="1" si="90"/>
        <v>#REF!</v>
      </c>
      <c r="J38" s="112" t="e">
        <f t="shared" ca="1" si="90"/>
        <v>#REF!</v>
      </c>
      <c r="K38" s="112" t="e">
        <f t="shared" ca="1" si="90"/>
        <v>#REF!</v>
      </c>
      <c r="L38" s="112" t="e">
        <f t="shared" ca="1" si="90"/>
        <v>#REF!</v>
      </c>
      <c r="M38" s="112" t="e">
        <f t="shared" ca="1" si="90"/>
        <v>#REF!</v>
      </c>
      <c r="N38" s="112" t="e">
        <f t="shared" ca="1" si="90"/>
        <v>#REF!</v>
      </c>
      <c r="O38" s="112" t="e">
        <f t="shared" ca="1" si="90"/>
        <v>#REF!</v>
      </c>
      <c r="P38" s="112" t="e">
        <f t="shared" ca="1" si="90"/>
        <v>#REF!</v>
      </c>
      <c r="Q38" s="112" t="e">
        <f t="shared" ca="1" si="90"/>
        <v>#REF!</v>
      </c>
      <c r="R38" s="112" t="e">
        <f t="shared" ca="1" si="90"/>
        <v>#REF!</v>
      </c>
      <c r="S38" s="112" t="e">
        <f t="shared" ca="1" si="90"/>
        <v>#REF!</v>
      </c>
      <c r="T38" s="112" t="e">
        <f t="shared" ca="1" si="90"/>
        <v>#REF!</v>
      </c>
      <c r="U38" s="112" t="e">
        <f t="shared" ca="1" si="90"/>
        <v>#REF!</v>
      </c>
      <c r="V38" s="112" t="e">
        <f t="shared" ca="1" si="90"/>
        <v>#REF!</v>
      </c>
      <c r="W38" s="112" t="e">
        <f t="shared" ca="1" si="87"/>
        <v>#REF!</v>
      </c>
      <c r="X38" s="112" t="e">
        <f t="shared" ca="1" si="87"/>
        <v>#REF!</v>
      </c>
      <c r="Y38" s="112" t="e">
        <f t="shared" ca="1" si="87"/>
        <v>#REF!</v>
      </c>
      <c r="Z38" s="112" t="e">
        <f t="shared" ca="1" si="87"/>
        <v>#REF!</v>
      </c>
      <c r="AA38" s="112" t="e">
        <f t="shared" ca="1" si="87"/>
        <v>#REF!</v>
      </c>
      <c r="AB38" s="112" t="e">
        <f t="shared" ca="1" si="87"/>
        <v>#REF!</v>
      </c>
      <c r="AC38" s="112" t="e">
        <f t="shared" ca="1" si="87"/>
        <v>#REF!</v>
      </c>
      <c r="AD38" s="112" t="e">
        <f t="shared" ca="1" si="87"/>
        <v>#REF!</v>
      </c>
      <c r="AE38" s="112" t="e">
        <f t="shared" ca="1" si="87"/>
        <v>#REF!</v>
      </c>
      <c r="AF38" s="112" t="e">
        <f t="shared" ca="1" si="87"/>
        <v>#REF!</v>
      </c>
      <c r="AG38" s="112" t="e">
        <f t="shared" ca="1" si="87"/>
        <v>#REF!</v>
      </c>
      <c r="AH38" s="112" t="e">
        <f t="shared" ca="1" si="88"/>
        <v>#REF!</v>
      </c>
      <c r="AI38" s="112" t="e">
        <f t="shared" ca="1" si="88"/>
        <v>#REF!</v>
      </c>
      <c r="AJ38" s="112" t="e">
        <f t="shared" ca="1" si="88"/>
        <v>#REF!</v>
      </c>
      <c r="AK38" s="112" t="e">
        <f t="shared" ca="1" si="88"/>
        <v>#REF!</v>
      </c>
      <c r="AL38" s="112" t="e">
        <f t="shared" ca="1" si="88"/>
        <v>#REF!</v>
      </c>
      <c r="AM38" s="112" t="e">
        <f t="shared" ca="1" si="88"/>
        <v>#REF!</v>
      </c>
      <c r="AN38" s="112" t="e">
        <f t="shared" ca="1" si="88"/>
        <v>#REF!</v>
      </c>
      <c r="AO38" s="112" t="e">
        <f t="shared" ca="1" si="88"/>
        <v>#REF!</v>
      </c>
      <c r="AP38" s="112" t="e">
        <f t="shared" ca="1" si="88"/>
        <v>#REF!</v>
      </c>
      <c r="AQ38" s="112" t="e">
        <f t="shared" ca="1" si="88"/>
        <v>#REF!</v>
      </c>
      <c r="AR38" s="112" t="e">
        <f t="shared" ca="1" si="88"/>
        <v>#REF!</v>
      </c>
      <c r="AS38" s="112" t="e">
        <f t="shared" ca="1" si="88"/>
        <v>#REF!</v>
      </c>
      <c r="AT38" s="112" t="e">
        <f t="shared" ca="1" si="88"/>
        <v>#REF!</v>
      </c>
      <c r="AU38" s="112" t="e">
        <f t="shared" ca="1" si="88"/>
        <v>#REF!</v>
      </c>
      <c r="AV38" s="112" t="e">
        <f t="shared" ca="1" si="88"/>
        <v>#REF!</v>
      </c>
      <c r="AW38" s="112" t="e">
        <f t="shared" ref="AW38:BL53" ca="1" si="117">OFFSET(INDIRECT(TRIM(REPLACE(_xlfn.FORMULATEXT($A38),1,1," "))),0,($D38-2011+$E38-1)*62+COLUMN()+13)</f>
        <v>#REF!</v>
      </c>
      <c r="AX38" s="112" t="e">
        <f t="shared" ca="1" si="117"/>
        <v>#REF!</v>
      </c>
      <c r="AY38" s="112" t="e">
        <f t="shared" ca="1" si="117"/>
        <v>#REF!</v>
      </c>
      <c r="AZ38" s="112" t="e">
        <f t="shared" ca="1" si="117"/>
        <v>#REF!</v>
      </c>
      <c r="BA38" s="112" t="e">
        <f t="shared" ca="1" si="117"/>
        <v>#REF!</v>
      </c>
      <c r="BB38" s="112" t="e">
        <f t="shared" ca="1" si="117"/>
        <v>#REF!</v>
      </c>
      <c r="BC38" s="112" t="e">
        <f t="shared" ca="1" si="117"/>
        <v>#REF!</v>
      </c>
      <c r="BD38" s="112" t="e">
        <f t="shared" ca="1" si="117"/>
        <v>#REF!</v>
      </c>
      <c r="BE38" s="112" t="e">
        <f t="shared" ca="1" si="117"/>
        <v>#REF!</v>
      </c>
      <c r="BF38" s="112" t="e">
        <f t="shared" ca="1" si="117"/>
        <v>#REF!</v>
      </c>
      <c r="BG38" s="112" t="e">
        <f t="shared" ca="1" si="117"/>
        <v>#REF!</v>
      </c>
      <c r="BH38" s="112" t="e">
        <f t="shared" ca="1" si="117"/>
        <v>#REF!</v>
      </c>
      <c r="BI38" s="112" t="e">
        <f t="shared" ca="1" si="117"/>
        <v>#REF!</v>
      </c>
      <c r="BJ38" s="112" t="e">
        <f t="shared" ca="1" si="117"/>
        <v>#REF!</v>
      </c>
      <c r="BK38" s="112" t="e">
        <f t="shared" ca="1" si="117"/>
        <v>#REF!</v>
      </c>
      <c r="BL38" s="112" t="e">
        <f t="shared" ca="1" si="117"/>
        <v>#REF!</v>
      </c>
      <c r="BM38" s="112" t="e">
        <f t="shared" ref="BM38:BO53" ca="1" si="118">OFFSET(INDIRECT(TRIM(REPLACE(_xlfn.FORMULATEXT($A38),1,1," "))),0,($D38-2011+$E38-1)*62+COLUMN()+13)</f>
        <v>#REF!</v>
      </c>
      <c r="BN38" s="112" t="e">
        <f t="shared" ca="1" si="118"/>
        <v>#REF!</v>
      </c>
      <c r="BO38" s="112" t="e">
        <f t="shared" ca="1" si="118"/>
        <v>#REF!</v>
      </c>
      <c r="BP38" s="126">
        <v>20</v>
      </c>
      <c r="BQ38" s="135">
        <f t="shared" ca="1" si="96"/>
        <v>0</v>
      </c>
      <c r="BR38" s="136">
        <f t="shared" ca="1" si="97"/>
        <v>0</v>
      </c>
      <c r="BS38" s="136">
        <f t="shared" ca="1" si="98"/>
        <v>0</v>
      </c>
      <c r="BT38" s="136">
        <f t="shared" ca="1" si="99"/>
        <v>0</v>
      </c>
      <c r="BU38" s="136">
        <f t="shared" ca="1" si="100"/>
        <v>0</v>
      </c>
      <c r="BV38" s="136">
        <f t="shared" ca="1" si="101"/>
        <v>0</v>
      </c>
      <c r="BW38" s="137">
        <f t="shared" ca="1" si="102"/>
        <v>0</v>
      </c>
      <c r="BX38" s="140">
        <f t="shared" ca="1" si="103"/>
        <v>6</v>
      </c>
      <c r="BY38" s="124">
        <f t="shared" ca="1" si="104"/>
        <v>6</v>
      </c>
      <c r="BZ38" s="124">
        <f t="shared" ca="1" si="105"/>
        <v>0</v>
      </c>
      <c r="CA38" s="124">
        <f t="shared" ca="1" si="106"/>
        <v>0</v>
      </c>
      <c r="CB38" s="124">
        <f t="shared" ca="1" si="107"/>
        <v>0</v>
      </c>
      <c r="CC38" s="124">
        <f t="shared" ca="1" si="108"/>
        <v>0</v>
      </c>
      <c r="CD38" s="141">
        <f t="shared" ca="1" si="109"/>
        <v>0</v>
      </c>
      <c r="CE38" s="146" t="e">
        <f t="shared" ca="1" si="110"/>
        <v>#REF!</v>
      </c>
      <c r="CF38" s="147" t="e">
        <f t="shared" ca="1" si="111"/>
        <v>#REF!</v>
      </c>
      <c r="CG38" s="145" t="e">
        <f t="shared" ca="1" si="26"/>
        <v>#REF!</v>
      </c>
      <c r="CH38" s="147" t="e">
        <f t="shared" ca="1" si="112"/>
        <v>#REF!</v>
      </c>
      <c r="CI38" s="147" t="e">
        <f t="shared" ca="1" si="113"/>
        <v>#REF!</v>
      </c>
      <c r="CJ38" s="147" t="e">
        <f t="shared" ca="1" si="114"/>
        <v>#REF!</v>
      </c>
      <c r="CK38" s="186" t="e">
        <f t="shared" ca="1" si="115"/>
        <v>#REF!</v>
      </c>
      <c r="CL38" s="187" t="e">
        <f t="shared" ca="1" si="27"/>
        <v>#REF!</v>
      </c>
      <c r="CM38" s="187" t="e">
        <f t="shared" ca="1" si="28"/>
        <v>#REF!</v>
      </c>
      <c r="CN38" s="187" t="e">
        <f t="shared" ca="1" si="29"/>
        <v>#REF!</v>
      </c>
      <c r="CO38" s="187" t="e">
        <f t="shared" ca="1" si="30"/>
        <v>#REF!</v>
      </c>
      <c r="CP38" s="187" t="e">
        <f t="shared" ca="1" si="82"/>
        <v>#REF!</v>
      </c>
      <c r="CQ38" s="187" t="e">
        <f t="shared" ca="1" si="32"/>
        <v>#REF!</v>
      </c>
      <c r="CR38" s="187" t="e">
        <f t="shared" ca="1" si="33"/>
        <v>#REF!</v>
      </c>
      <c r="CS38" s="187" t="e">
        <f t="shared" ca="1" si="34"/>
        <v>#REF!</v>
      </c>
      <c r="CT38" s="187" t="e">
        <f t="shared" ca="1" si="35"/>
        <v>#REF!</v>
      </c>
      <c r="CU38" s="187" t="e">
        <f t="shared" ca="1" si="36"/>
        <v>#REF!</v>
      </c>
      <c r="CV38" s="187" t="e">
        <f t="shared" ca="1" si="37"/>
        <v>#REF!</v>
      </c>
      <c r="CW38" s="187" t="e">
        <f t="shared" ca="1" si="38"/>
        <v>#REF!</v>
      </c>
      <c r="CX38" s="187" t="e">
        <f t="shared" ca="1" si="39"/>
        <v>#REF!</v>
      </c>
      <c r="CY38" s="187" t="e">
        <f t="shared" ca="1" si="40"/>
        <v>#REF!</v>
      </c>
      <c r="CZ38" s="187" t="e">
        <f t="shared" ca="1" si="41"/>
        <v>#REF!</v>
      </c>
      <c r="DA38" s="187" t="e">
        <f t="shared" ca="1" si="42"/>
        <v>#REF!</v>
      </c>
      <c r="DB38" s="187" t="e">
        <f t="shared" ca="1" si="43"/>
        <v>#REF!</v>
      </c>
      <c r="DC38" s="187" t="e">
        <f t="shared" ca="1" si="44"/>
        <v>#REF!</v>
      </c>
      <c r="DD38" s="187" t="e">
        <f t="shared" ca="1" si="45"/>
        <v>#REF!</v>
      </c>
      <c r="DE38" s="187" t="e">
        <f t="shared" ca="1" si="46"/>
        <v>#REF!</v>
      </c>
      <c r="DF38" s="187" t="e">
        <f t="shared" ca="1" si="47"/>
        <v>#REF!</v>
      </c>
      <c r="DG38" s="187" t="e">
        <f t="shared" ca="1" si="48"/>
        <v>#REF!</v>
      </c>
      <c r="DH38" s="187" t="e">
        <f t="shared" ca="1" si="49"/>
        <v>#REF!</v>
      </c>
      <c r="DI38" s="187" t="e">
        <f t="shared" ca="1" si="50"/>
        <v>#REF!</v>
      </c>
      <c r="DJ38" s="187" t="e">
        <f t="shared" ca="1" si="51"/>
        <v>#REF!</v>
      </c>
      <c r="DK38" s="187" t="e">
        <f t="shared" ca="1" si="52"/>
        <v>#REF!</v>
      </c>
      <c r="DL38" s="187" t="e">
        <f t="shared" ca="1" si="53"/>
        <v>#REF!</v>
      </c>
      <c r="DM38" s="187" t="e">
        <f t="shared" ca="1" si="54"/>
        <v>#REF!</v>
      </c>
      <c r="DN38" s="187" t="e">
        <f t="shared" ca="1" si="55"/>
        <v>#REF!</v>
      </c>
      <c r="DO38" s="187" t="e">
        <f t="shared" ca="1" si="83"/>
        <v>#REF!</v>
      </c>
      <c r="DP38" s="187" t="e">
        <f t="shared" ca="1" si="84"/>
        <v>#REF!</v>
      </c>
      <c r="DQ38" s="187" t="s">
        <v>396</v>
      </c>
      <c r="DR38" s="187" t="s">
        <v>396</v>
      </c>
      <c r="DS38" s="187" t="s">
        <v>396</v>
      </c>
      <c r="DT38" s="187" t="s">
        <v>396</v>
      </c>
      <c r="DU38" s="187" t="s">
        <v>396</v>
      </c>
      <c r="DV38" s="187" t="s">
        <v>396</v>
      </c>
      <c r="DW38" s="187"/>
      <c r="DX38" s="187"/>
      <c r="DY38" s="187"/>
      <c r="DZ38" s="187"/>
      <c r="EA38" s="187"/>
      <c r="EB38" s="187"/>
      <c r="EC38" s="187" t="e">
        <f t="shared" ca="1" si="69"/>
        <v>#REF!</v>
      </c>
      <c r="ED38" s="187" t="e">
        <f t="shared" ca="1" si="70"/>
        <v>#REF!</v>
      </c>
      <c r="EE38" s="187" t="e">
        <f t="shared" ca="1" si="71"/>
        <v>#REF!</v>
      </c>
      <c r="EF38" s="187" t="e">
        <f t="shared" ca="1" si="72"/>
        <v>#REF!</v>
      </c>
      <c r="EG38" s="187" t="e">
        <f t="shared" ca="1" si="73"/>
        <v>#REF!</v>
      </c>
      <c r="EH38" s="187" t="e">
        <f t="shared" ca="1" si="74"/>
        <v>#REF!</v>
      </c>
      <c r="EI38" s="187" t="e">
        <f t="shared" ca="1" si="75"/>
        <v>#REF!</v>
      </c>
      <c r="EJ38" s="187" t="e">
        <f t="shared" ca="1" si="76"/>
        <v>#REF!</v>
      </c>
      <c r="EK38" s="187" t="e">
        <f t="shared" ca="1" si="77"/>
        <v>#REF!</v>
      </c>
      <c r="EL38" s="94" t="s">
        <v>698</v>
      </c>
    </row>
    <row r="39" spans="1:142" hidden="1" x14ac:dyDescent="0.25">
      <c r="A39" s="115" t="str">
        <f>Графики!A76</f>
        <v>Б24.02.02 Пр-во АД(2014)9 кл., очная</v>
      </c>
      <c r="B39" s="115" t="s">
        <v>323</v>
      </c>
      <c r="C39" s="115" t="s">
        <v>517</v>
      </c>
      <c r="D39" s="64" t="e">
        <f t="shared" ca="1" si="23"/>
        <v>#REF!</v>
      </c>
      <c r="E39" s="46">
        <v>2</v>
      </c>
      <c r="F39" s="118" t="s">
        <v>268</v>
      </c>
      <c r="G39" s="112" t="e">
        <f t="shared" ca="1" si="90"/>
        <v>#REF!</v>
      </c>
      <c r="H39" s="112" t="e">
        <f t="shared" ca="1" si="90"/>
        <v>#REF!</v>
      </c>
      <c r="I39" s="112" t="e">
        <f t="shared" ca="1" si="90"/>
        <v>#REF!</v>
      </c>
      <c r="J39" s="112" t="e">
        <f t="shared" ca="1" si="90"/>
        <v>#REF!</v>
      </c>
      <c r="K39" s="112" t="e">
        <f t="shared" ca="1" si="90"/>
        <v>#REF!</v>
      </c>
      <c r="L39" s="112" t="e">
        <f t="shared" ca="1" si="90"/>
        <v>#REF!</v>
      </c>
      <c r="M39" s="112" t="e">
        <f t="shared" ca="1" si="90"/>
        <v>#REF!</v>
      </c>
      <c r="N39" s="112" t="e">
        <f t="shared" ca="1" si="90"/>
        <v>#REF!</v>
      </c>
      <c r="O39" s="112" t="e">
        <f t="shared" ca="1" si="90"/>
        <v>#REF!</v>
      </c>
      <c r="P39" s="112" t="e">
        <f t="shared" ca="1" si="90"/>
        <v>#REF!</v>
      </c>
      <c r="Q39" s="112" t="e">
        <f t="shared" ca="1" si="90"/>
        <v>#REF!</v>
      </c>
      <c r="R39" s="112" t="e">
        <f t="shared" ca="1" si="90"/>
        <v>#REF!</v>
      </c>
      <c r="S39" s="112" t="e">
        <f t="shared" ca="1" si="90"/>
        <v>#REF!</v>
      </c>
      <c r="T39" s="112" t="e">
        <f t="shared" ca="1" si="90"/>
        <v>#REF!</v>
      </c>
      <c r="U39" s="112" t="e">
        <f t="shared" ca="1" si="90"/>
        <v>#REF!</v>
      </c>
      <c r="V39" s="112" t="e">
        <f t="shared" ref="V39:AK54" ca="1" si="119">OFFSET(INDIRECT(TRIM(REPLACE(_xlfn.FORMULATEXT($A39),1,1," "))),0,($D39-2011+$E39-1)*62+COLUMN()+13)</f>
        <v>#REF!</v>
      </c>
      <c r="W39" s="112" t="e">
        <f t="shared" ca="1" si="119"/>
        <v>#REF!</v>
      </c>
      <c r="X39" s="112" t="e">
        <f t="shared" ca="1" si="119"/>
        <v>#REF!</v>
      </c>
      <c r="Y39" s="112" t="e">
        <f t="shared" ca="1" si="119"/>
        <v>#REF!</v>
      </c>
      <c r="Z39" s="112" t="e">
        <f t="shared" ca="1" si="119"/>
        <v>#REF!</v>
      </c>
      <c r="AA39" s="112" t="e">
        <f t="shared" ca="1" si="119"/>
        <v>#REF!</v>
      </c>
      <c r="AB39" s="112" t="e">
        <f t="shared" ca="1" si="119"/>
        <v>#REF!</v>
      </c>
      <c r="AC39" s="112" t="e">
        <f t="shared" ca="1" si="119"/>
        <v>#REF!</v>
      </c>
      <c r="AD39" s="112" t="e">
        <f t="shared" ca="1" si="119"/>
        <v>#REF!</v>
      </c>
      <c r="AE39" s="112" t="e">
        <f t="shared" ca="1" si="119"/>
        <v>#REF!</v>
      </c>
      <c r="AF39" s="112" t="e">
        <f t="shared" ca="1" si="119"/>
        <v>#REF!</v>
      </c>
      <c r="AG39" s="112" t="e">
        <f t="shared" ca="1" si="119"/>
        <v>#REF!</v>
      </c>
      <c r="AH39" s="112" t="e">
        <f t="shared" ca="1" si="119"/>
        <v>#REF!</v>
      </c>
      <c r="AI39" s="112" t="e">
        <f t="shared" ca="1" si="119"/>
        <v>#REF!</v>
      </c>
      <c r="AJ39" s="112" t="e">
        <f t="shared" ca="1" si="119"/>
        <v>#REF!</v>
      </c>
      <c r="AK39" s="112" t="e">
        <f t="shared" ca="1" si="119"/>
        <v>#REF!</v>
      </c>
      <c r="AL39" s="112" t="e">
        <f t="shared" ref="AL39:BA54" ca="1" si="120">OFFSET(INDIRECT(TRIM(REPLACE(_xlfn.FORMULATEXT($A39),1,1," "))),0,($D39-2011+$E39-1)*62+COLUMN()+13)</f>
        <v>#REF!</v>
      </c>
      <c r="AM39" s="112" t="e">
        <f t="shared" ca="1" si="120"/>
        <v>#REF!</v>
      </c>
      <c r="AN39" s="112" t="e">
        <f t="shared" ca="1" si="120"/>
        <v>#REF!</v>
      </c>
      <c r="AO39" s="112" t="e">
        <f t="shared" ca="1" si="120"/>
        <v>#REF!</v>
      </c>
      <c r="AP39" s="112" t="e">
        <f t="shared" ca="1" si="120"/>
        <v>#REF!</v>
      </c>
      <c r="AQ39" s="112" t="e">
        <f t="shared" ca="1" si="120"/>
        <v>#REF!</v>
      </c>
      <c r="AR39" s="112" t="e">
        <f t="shared" ca="1" si="120"/>
        <v>#REF!</v>
      </c>
      <c r="AS39" s="112" t="e">
        <f t="shared" ca="1" si="120"/>
        <v>#REF!</v>
      </c>
      <c r="AT39" s="112" t="e">
        <f t="shared" ca="1" si="120"/>
        <v>#REF!</v>
      </c>
      <c r="AU39" s="112" t="e">
        <f t="shared" ca="1" si="120"/>
        <v>#REF!</v>
      </c>
      <c r="AV39" s="112" t="e">
        <f t="shared" ca="1" si="120"/>
        <v>#REF!</v>
      </c>
      <c r="AW39" s="112" t="e">
        <f t="shared" ca="1" si="120"/>
        <v>#REF!</v>
      </c>
      <c r="AX39" s="112" t="e">
        <f t="shared" ca="1" si="120"/>
        <v>#REF!</v>
      </c>
      <c r="AY39" s="112" t="e">
        <f t="shared" ca="1" si="120"/>
        <v>#REF!</v>
      </c>
      <c r="AZ39" s="112" t="e">
        <f t="shared" ca="1" si="120"/>
        <v>#REF!</v>
      </c>
      <c r="BA39" s="112" t="e">
        <f t="shared" ca="1" si="120"/>
        <v>#REF!</v>
      </c>
      <c r="BB39" s="112" t="e">
        <f t="shared" ca="1" si="117"/>
        <v>#REF!</v>
      </c>
      <c r="BC39" s="112" t="e">
        <f t="shared" ca="1" si="117"/>
        <v>#REF!</v>
      </c>
      <c r="BD39" s="112" t="e">
        <f t="shared" ca="1" si="117"/>
        <v>#REF!</v>
      </c>
      <c r="BE39" s="112" t="e">
        <f t="shared" ca="1" si="117"/>
        <v>#REF!</v>
      </c>
      <c r="BF39" s="112" t="e">
        <f t="shared" ca="1" si="117"/>
        <v>#REF!</v>
      </c>
      <c r="BG39" s="112" t="e">
        <f t="shared" ca="1" si="117"/>
        <v>#REF!</v>
      </c>
      <c r="BH39" s="112" t="e">
        <f t="shared" ca="1" si="117"/>
        <v>#REF!</v>
      </c>
      <c r="BI39" s="112" t="e">
        <f t="shared" ca="1" si="117"/>
        <v>#REF!</v>
      </c>
      <c r="BJ39" s="112" t="e">
        <f t="shared" ca="1" si="117"/>
        <v>#REF!</v>
      </c>
      <c r="BK39" s="112" t="e">
        <f t="shared" ca="1" si="117"/>
        <v>#REF!</v>
      </c>
      <c r="BL39" s="112" t="e">
        <f t="shared" ca="1" si="117"/>
        <v>#REF!</v>
      </c>
      <c r="BM39" s="112" t="e">
        <f t="shared" ca="1" si="118"/>
        <v>#REF!</v>
      </c>
      <c r="BN39" s="112" t="e">
        <f t="shared" ca="1" si="118"/>
        <v>#REF!</v>
      </c>
      <c r="BO39" s="112" t="e">
        <f t="shared" ca="1" si="118"/>
        <v>#REF!</v>
      </c>
      <c r="BP39" s="126">
        <v>20</v>
      </c>
      <c r="BQ39" s="135">
        <f t="shared" ca="1" si="96"/>
        <v>0</v>
      </c>
      <c r="BR39" s="136">
        <f t="shared" ca="1" si="97"/>
        <v>0</v>
      </c>
      <c r="BS39" s="136">
        <f t="shared" ca="1" si="98"/>
        <v>0</v>
      </c>
      <c r="BT39" s="136">
        <f t="shared" ca="1" si="99"/>
        <v>0</v>
      </c>
      <c r="BU39" s="136">
        <f t="shared" ca="1" si="100"/>
        <v>0</v>
      </c>
      <c r="BV39" s="136">
        <f t="shared" ca="1" si="101"/>
        <v>0</v>
      </c>
      <c r="BW39" s="137">
        <f t="shared" ca="1" si="102"/>
        <v>0</v>
      </c>
      <c r="BX39" s="140">
        <f t="shared" ca="1" si="103"/>
        <v>7</v>
      </c>
      <c r="BY39" s="124">
        <f t="shared" ca="1" si="104"/>
        <v>5</v>
      </c>
      <c r="BZ39" s="124">
        <f t="shared" ca="1" si="105"/>
        <v>1</v>
      </c>
      <c r="CA39" s="124">
        <f t="shared" ca="1" si="106"/>
        <v>0</v>
      </c>
      <c r="CB39" s="124">
        <f t="shared" ca="1" si="107"/>
        <v>0</v>
      </c>
      <c r="CC39" s="124">
        <f t="shared" ca="1" si="108"/>
        <v>0</v>
      </c>
      <c r="CD39" s="141">
        <f t="shared" ca="1" si="109"/>
        <v>0</v>
      </c>
      <c r="CE39" s="146" t="e">
        <f t="shared" ca="1" si="110"/>
        <v>#REF!</v>
      </c>
      <c r="CF39" s="147" t="e">
        <f t="shared" ca="1" si="111"/>
        <v>#REF!</v>
      </c>
      <c r="CG39" s="145" t="e">
        <f t="shared" ca="1" si="26"/>
        <v>#REF!</v>
      </c>
      <c r="CH39" s="147" t="e">
        <f t="shared" ca="1" si="112"/>
        <v>#REF!</v>
      </c>
      <c r="CI39" s="147" t="e">
        <f t="shared" ca="1" si="113"/>
        <v>#REF!</v>
      </c>
      <c r="CJ39" s="147" t="e">
        <f t="shared" ca="1" si="114"/>
        <v>#REF!</v>
      </c>
      <c r="CK39" s="186" t="e">
        <f t="shared" ca="1" si="115"/>
        <v>#REF!</v>
      </c>
      <c r="CL39" s="187" t="e">
        <f t="shared" ca="1" si="27"/>
        <v>#REF!</v>
      </c>
      <c r="CM39" s="187" t="e">
        <f t="shared" ca="1" si="28"/>
        <v>#REF!</v>
      </c>
      <c r="CN39" s="187" t="e">
        <f t="shared" ca="1" si="29"/>
        <v>#REF!</v>
      </c>
      <c r="CO39" s="187" t="e">
        <f t="shared" ca="1" si="30"/>
        <v>#REF!</v>
      </c>
      <c r="CP39" s="187" t="e">
        <f t="shared" ca="1" si="82"/>
        <v>#REF!</v>
      </c>
      <c r="CQ39" s="187" t="e">
        <f t="shared" ca="1" si="32"/>
        <v>#REF!</v>
      </c>
      <c r="CR39" s="187" t="e">
        <f t="shared" ca="1" si="33"/>
        <v>#REF!</v>
      </c>
      <c r="CS39" s="187" t="e">
        <f t="shared" ca="1" si="34"/>
        <v>#REF!</v>
      </c>
      <c r="CT39" s="187" t="e">
        <f t="shared" ca="1" si="35"/>
        <v>#REF!</v>
      </c>
      <c r="CU39" s="187" t="e">
        <f t="shared" ca="1" si="36"/>
        <v>#REF!</v>
      </c>
      <c r="CV39" s="187" t="e">
        <f t="shared" ca="1" si="37"/>
        <v>#REF!</v>
      </c>
      <c r="CW39" s="187" t="e">
        <f t="shared" ca="1" si="38"/>
        <v>#REF!</v>
      </c>
      <c r="CX39" s="187" t="e">
        <f t="shared" ca="1" si="39"/>
        <v>#REF!</v>
      </c>
      <c r="CY39" s="187" t="e">
        <f t="shared" ca="1" si="40"/>
        <v>#REF!</v>
      </c>
      <c r="CZ39" s="187" t="e">
        <f t="shared" ca="1" si="41"/>
        <v>#REF!</v>
      </c>
      <c r="DA39" s="187" t="e">
        <f t="shared" ca="1" si="42"/>
        <v>#REF!</v>
      </c>
      <c r="DB39" s="187" t="e">
        <f t="shared" ca="1" si="43"/>
        <v>#REF!</v>
      </c>
      <c r="DC39" s="187" t="e">
        <f t="shared" ca="1" si="44"/>
        <v>#REF!</v>
      </c>
      <c r="DD39" s="187" t="e">
        <f t="shared" ca="1" si="45"/>
        <v>#REF!</v>
      </c>
      <c r="DE39" s="187" t="e">
        <f t="shared" ca="1" si="46"/>
        <v>#REF!</v>
      </c>
      <c r="DF39" s="187" t="e">
        <f t="shared" ca="1" si="47"/>
        <v>#REF!</v>
      </c>
      <c r="DG39" s="187" t="e">
        <f t="shared" ca="1" si="48"/>
        <v>#REF!</v>
      </c>
      <c r="DH39" s="187" t="e">
        <f t="shared" ca="1" si="49"/>
        <v>#REF!</v>
      </c>
      <c r="DI39" s="187" t="e">
        <f t="shared" ca="1" si="50"/>
        <v>#REF!</v>
      </c>
      <c r="DJ39" s="187"/>
      <c r="DK39" s="187" t="s">
        <v>396</v>
      </c>
      <c r="DL39" s="187" t="s">
        <v>396</v>
      </c>
      <c r="DM39" s="187" t="s">
        <v>396</v>
      </c>
      <c r="DN39" s="187" t="s">
        <v>396</v>
      </c>
      <c r="DO39" s="187" t="s">
        <v>396</v>
      </c>
      <c r="DP39" s="187" t="s">
        <v>414</v>
      </c>
      <c r="DQ39" s="187" t="e">
        <f t="shared" ca="1" si="58"/>
        <v>#REF!</v>
      </c>
      <c r="DR39" s="187" t="e">
        <f t="shared" ca="1" si="59"/>
        <v>#REF!</v>
      </c>
      <c r="DS39" s="187" t="e">
        <f t="shared" ca="1" si="60"/>
        <v>#REF!</v>
      </c>
      <c r="DT39" s="187" t="e">
        <f t="shared" ref="DT39:DT60" ca="1" si="121">IF(AO39=0,"",AO39)</f>
        <v>#REF!</v>
      </c>
      <c r="DU39" s="187" t="e">
        <f t="shared" ref="DU39:DU60" ca="1" si="122">IF(AP39=0,"",AP39)</f>
        <v>#REF!</v>
      </c>
      <c r="DV39" s="187" t="e">
        <f t="shared" ca="1" si="62"/>
        <v>#REF!</v>
      </c>
      <c r="DW39" s="187"/>
      <c r="DX39" s="187"/>
      <c r="DY39" s="187"/>
      <c r="DZ39" s="187"/>
      <c r="EA39" s="187"/>
      <c r="EB39" s="187"/>
      <c r="EC39" s="187" t="e">
        <f t="shared" ca="1" si="69"/>
        <v>#REF!</v>
      </c>
      <c r="ED39" s="187" t="e">
        <f t="shared" ca="1" si="70"/>
        <v>#REF!</v>
      </c>
      <c r="EE39" s="187" t="e">
        <f t="shared" ca="1" si="71"/>
        <v>#REF!</v>
      </c>
      <c r="EF39" s="187" t="e">
        <f t="shared" ca="1" si="72"/>
        <v>#REF!</v>
      </c>
      <c r="EG39" s="187" t="e">
        <f t="shared" ca="1" si="73"/>
        <v>#REF!</v>
      </c>
      <c r="EH39" s="187" t="e">
        <f t="shared" ca="1" si="74"/>
        <v>#REF!</v>
      </c>
      <c r="EI39" s="187" t="e">
        <f t="shared" ca="1" si="75"/>
        <v>#REF!</v>
      </c>
      <c r="EJ39" s="187" t="e">
        <f t="shared" ca="1" si="76"/>
        <v>#REF!</v>
      </c>
      <c r="EK39" s="187" t="e">
        <f t="shared" ca="1" si="77"/>
        <v>#REF!</v>
      </c>
      <c r="EL39" s="94" t="s">
        <v>698</v>
      </c>
    </row>
    <row r="40" spans="1:142" hidden="1" x14ac:dyDescent="0.25">
      <c r="A40" s="115" t="str">
        <f>Графики!A67</f>
        <v>У15.02.08 ТехМаш(2014)9 кл., очная</v>
      </c>
      <c r="B40" s="115" t="s">
        <v>323</v>
      </c>
      <c r="C40" s="115" t="s">
        <v>517</v>
      </c>
      <c r="D40" s="64" t="e">
        <f t="shared" ca="1" si="23"/>
        <v>#REF!</v>
      </c>
      <c r="E40" s="46">
        <v>2</v>
      </c>
      <c r="F40" s="118" t="s">
        <v>246</v>
      </c>
      <c r="G40" s="112" t="e">
        <f t="shared" ref="G40:V55" ca="1" si="123">OFFSET(INDIRECT(TRIM(REPLACE(_xlfn.FORMULATEXT($A40),1,1," "))),0,($D40-2011+$E40-1)*62+COLUMN()+13)</f>
        <v>#REF!</v>
      </c>
      <c r="H40" s="112" t="e">
        <f t="shared" ca="1" si="123"/>
        <v>#REF!</v>
      </c>
      <c r="I40" s="112" t="e">
        <f t="shared" ca="1" si="123"/>
        <v>#REF!</v>
      </c>
      <c r="J40" s="112" t="e">
        <f t="shared" ca="1" si="123"/>
        <v>#REF!</v>
      </c>
      <c r="K40" s="112" t="e">
        <f t="shared" ca="1" si="123"/>
        <v>#REF!</v>
      </c>
      <c r="L40" s="112" t="e">
        <f t="shared" ca="1" si="123"/>
        <v>#REF!</v>
      </c>
      <c r="M40" s="112" t="e">
        <f t="shared" ca="1" si="123"/>
        <v>#REF!</v>
      </c>
      <c r="N40" s="112" t="e">
        <f t="shared" ca="1" si="123"/>
        <v>#REF!</v>
      </c>
      <c r="O40" s="112" t="e">
        <f t="shared" ca="1" si="123"/>
        <v>#REF!</v>
      </c>
      <c r="P40" s="112" t="e">
        <f t="shared" ca="1" si="123"/>
        <v>#REF!</v>
      </c>
      <c r="Q40" s="112" t="e">
        <f t="shared" ca="1" si="123"/>
        <v>#REF!</v>
      </c>
      <c r="R40" s="112" t="e">
        <f t="shared" ca="1" si="123"/>
        <v>#REF!</v>
      </c>
      <c r="S40" s="112" t="e">
        <f t="shared" ca="1" si="123"/>
        <v>#REF!</v>
      </c>
      <c r="T40" s="112" t="e">
        <f t="shared" ca="1" si="123"/>
        <v>#REF!</v>
      </c>
      <c r="U40" s="112" t="e">
        <f t="shared" ca="1" si="123"/>
        <v>#REF!</v>
      </c>
      <c r="V40" s="112" t="e">
        <f t="shared" ca="1" si="123"/>
        <v>#REF!</v>
      </c>
      <c r="W40" s="112" t="e">
        <f t="shared" ca="1" si="119"/>
        <v>#REF!</v>
      </c>
      <c r="X40" s="112" t="e">
        <f t="shared" ca="1" si="119"/>
        <v>#REF!</v>
      </c>
      <c r="Y40" s="112" t="e">
        <f t="shared" ca="1" si="119"/>
        <v>#REF!</v>
      </c>
      <c r="Z40" s="112" t="e">
        <f t="shared" ca="1" si="119"/>
        <v>#REF!</v>
      </c>
      <c r="AA40" s="112" t="e">
        <f t="shared" ca="1" si="119"/>
        <v>#REF!</v>
      </c>
      <c r="AB40" s="112" t="e">
        <f t="shared" ca="1" si="119"/>
        <v>#REF!</v>
      </c>
      <c r="AC40" s="112" t="e">
        <f t="shared" ca="1" si="119"/>
        <v>#REF!</v>
      </c>
      <c r="AD40" s="112" t="e">
        <f t="shared" ca="1" si="119"/>
        <v>#REF!</v>
      </c>
      <c r="AE40" s="112" t="e">
        <f t="shared" ca="1" si="119"/>
        <v>#REF!</v>
      </c>
      <c r="AF40" s="112" t="e">
        <f t="shared" ca="1" si="119"/>
        <v>#REF!</v>
      </c>
      <c r="AG40" s="112" t="e">
        <f t="shared" ca="1" si="119"/>
        <v>#REF!</v>
      </c>
      <c r="AH40" s="112" t="e">
        <f t="shared" ca="1" si="119"/>
        <v>#REF!</v>
      </c>
      <c r="AI40" s="112" t="e">
        <f t="shared" ca="1" si="119"/>
        <v>#REF!</v>
      </c>
      <c r="AJ40" s="112" t="e">
        <f t="shared" ca="1" si="119"/>
        <v>#REF!</v>
      </c>
      <c r="AK40" s="112" t="e">
        <f t="shared" ca="1" si="119"/>
        <v>#REF!</v>
      </c>
      <c r="AL40" s="112" t="e">
        <f t="shared" ca="1" si="120"/>
        <v>#REF!</v>
      </c>
      <c r="AM40" s="112" t="e">
        <f t="shared" ca="1" si="120"/>
        <v>#REF!</v>
      </c>
      <c r="AN40" s="112" t="e">
        <f t="shared" ca="1" si="120"/>
        <v>#REF!</v>
      </c>
      <c r="AO40" s="112" t="e">
        <f t="shared" ca="1" si="120"/>
        <v>#REF!</v>
      </c>
      <c r="AP40" s="112" t="e">
        <f t="shared" ca="1" si="120"/>
        <v>#REF!</v>
      </c>
      <c r="AQ40" s="112" t="e">
        <f t="shared" ca="1" si="120"/>
        <v>#REF!</v>
      </c>
      <c r="AR40" s="112" t="e">
        <f t="shared" ca="1" si="120"/>
        <v>#REF!</v>
      </c>
      <c r="AS40" s="112" t="e">
        <f t="shared" ca="1" si="120"/>
        <v>#REF!</v>
      </c>
      <c r="AT40" s="112" t="e">
        <f t="shared" ca="1" si="120"/>
        <v>#REF!</v>
      </c>
      <c r="AU40" s="112" t="e">
        <f t="shared" ca="1" si="120"/>
        <v>#REF!</v>
      </c>
      <c r="AV40" s="112" t="e">
        <f t="shared" ca="1" si="120"/>
        <v>#REF!</v>
      </c>
      <c r="AW40" s="112" t="e">
        <f t="shared" ca="1" si="120"/>
        <v>#REF!</v>
      </c>
      <c r="AX40" s="112" t="e">
        <f t="shared" ca="1" si="120"/>
        <v>#REF!</v>
      </c>
      <c r="AY40" s="112" t="e">
        <f t="shared" ca="1" si="120"/>
        <v>#REF!</v>
      </c>
      <c r="AZ40" s="112" t="e">
        <f t="shared" ca="1" si="120"/>
        <v>#REF!</v>
      </c>
      <c r="BA40" s="112" t="e">
        <f t="shared" ca="1" si="120"/>
        <v>#REF!</v>
      </c>
      <c r="BB40" s="112" t="e">
        <f t="shared" ca="1" si="117"/>
        <v>#REF!</v>
      </c>
      <c r="BC40" s="112" t="e">
        <f t="shared" ca="1" si="117"/>
        <v>#REF!</v>
      </c>
      <c r="BD40" s="112" t="e">
        <f t="shared" ca="1" si="117"/>
        <v>#REF!</v>
      </c>
      <c r="BE40" s="112" t="e">
        <f t="shared" ca="1" si="117"/>
        <v>#REF!</v>
      </c>
      <c r="BF40" s="112" t="e">
        <f t="shared" ca="1" si="117"/>
        <v>#REF!</v>
      </c>
      <c r="BG40" s="112" t="e">
        <f t="shared" ca="1" si="117"/>
        <v>#REF!</v>
      </c>
      <c r="BH40" s="112" t="e">
        <f t="shared" ca="1" si="117"/>
        <v>#REF!</v>
      </c>
      <c r="BI40" s="112" t="e">
        <f t="shared" ca="1" si="117"/>
        <v>#REF!</v>
      </c>
      <c r="BJ40" s="112" t="e">
        <f t="shared" ca="1" si="117"/>
        <v>#REF!</v>
      </c>
      <c r="BK40" s="112" t="e">
        <f t="shared" ca="1" si="117"/>
        <v>#REF!</v>
      </c>
      <c r="BL40" s="112" t="e">
        <f t="shared" ca="1" si="117"/>
        <v>#REF!</v>
      </c>
      <c r="BM40" s="112" t="e">
        <f t="shared" ca="1" si="118"/>
        <v>#REF!</v>
      </c>
      <c r="BN40" s="112" t="e">
        <f t="shared" ca="1" si="118"/>
        <v>#REF!</v>
      </c>
      <c r="BO40" s="112" t="e">
        <f t="shared" ca="1" si="118"/>
        <v>#REF!</v>
      </c>
      <c r="BP40" s="126">
        <v>20</v>
      </c>
      <c r="BQ40" s="135">
        <f t="shared" ca="1" si="96"/>
        <v>0</v>
      </c>
      <c r="BR40" s="136">
        <f t="shared" ca="1" si="97"/>
        <v>0</v>
      </c>
      <c r="BS40" s="136">
        <f t="shared" ca="1" si="98"/>
        <v>0</v>
      </c>
      <c r="BT40" s="136">
        <f t="shared" ca="1" si="99"/>
        <v>0</v>
      </c>
      <c r="BU40" s="136">
        <f t="shared" ca="1" si="100"/>
        <v>0</v>
      </c>
      <c r="BV40" s="136">
        <f t="shared" ca="1" si="101"/>
        <v>0</v>
      </c>
      <c r="BW40" s="137">
        <f t="shared" ca="1" si="102"/>
        <v>0</v>
      </c>
      <c r="BX40" s="140">
        <f t="shared" ca="1" si="103"/>
        <v>0</v>
      </c>
      <c r="BY40" s="124">
        <f t="shared" ca="1" si="104"/>
        <v>0</v>
      </c>
      <c r="BZ40" s="124">
        <f t="shared" ca="1" si="105"/>
        <v>0</v>
      </c>
      <c r="CA40" s="124">
        <f t="shared" ca="1" si="106"/>
        <v>0</v>
      </c>
      <c r="CB40" s="124">
        <f t="shared" ca="1" si="107"/>
        <v>0</v>
      </c>
      <c r="CC40" s="124">
        <f t="shared" ca="1" si="108"/>
        <v>0</v>
      </c>
      <c r="CD40" s="141">
        <f t="shared" ca="1" si="109"/>
        <v>0</v>
      </c>
      <c r="CE40" s="146" t="e">
        <f t="shared" ca="1" si="110"/>
        <v>#REF!</v>
      </c>
      <c r="CF40" s="147" t="e">
        <f t="shared" ca="1" si="111"/>
        <v>#REF!</v>
      </c>
      <c r="CG40" s="145" t="e">
        <f t="shared" ca="1" si="26"/>
        <v>#REF!</v>
      </c>
      <c r="CH40" s="147" t="e">
        <f t="shared" ca="1" si="112"/>
        <v>#REF!</v>
      </c>
      <c r="CI40" s="147" t="e">
        <f t="shared" ca="1" si="113"/>
        <v>#REF!</v>
      </c>
      <c r="CJ40" s="147" t="e">
        <f t="shared" ca="1" si="114"/>
        <v>#REF!</v>
      </c>
      <c r="CK40" s="186" t="e">
        <f t="shared" ca="1" si="115"/>
        <v>#REF!</v>
      </c>
      <c r="CL40" s="187" t="e">
        <f t="shared" ca="1" si="27"/>
        <v>#REF!</v>
      </c>
      <c r="CM40" s="187" t="e">
        <f t="shared" ca="1" si="28"/>
        <v>#REF!</v>
      </c>
      <c r="CN40" s="187" t="e">
        <f t="shared" ca="1" si="29"/>
        <v>#REF!</v>
      </c>
      <c r="CO40" s="187" t="e">
        <f t="shared" ca="1" si="30"/>
        <v>#REF!</v>
      </c>
      <c r="CP40" s="187" t="e">
        <f t="shared" ca="1" si="82"/>
        <v>#REF!</v>
      </c>
      <c r="CQ40" s="187" t="e">
        <f t="shared" ca="1" si="32"/>
        <v>#REF!</v>
      </c>
      <c r="CR40" s="187" t="e">
        <f t="shared" ca="1" si="33"/>
        <v>#REF!</v>
      </c>
      <c r="CS40" s="187" t="e">
        <f t="shared" ca="1" si="34"/>
        <v>#REF!</v>
      </c>
      <c r="CT40" s="187" t="e">
        <f t="shared" ca="1" si="35"/>
        <v>#REF!</v>
      </c>
      <c r="CU40" s="187" t="e">
        <f t="shared" ca="1" si="36"/>
        <v>#REF!</v>
      </c>
      <c r="CV40" s="187" t="e">
        <f t="shared" ca="1" si="37"/>
        <v>#REF!</v>
      </c>
      <c r="CW40" s="187" t="e">
        <f t="shared" ca="1" si="38"/>
        <v>#REF!</v>
      </c>
      <c r="CX40" s="187" t="e">
        <f t="shared" ca="1" si="39"/>
        <v>#REF!</v>
      </c>
      <c r="CY40" s="187" t="e">
        <f t="shared" ca="1" si="40"/>
        <v>#REF!</v>
      </c>
      <c r="CZ40" s="187" t="e">
        <f t="shared" ca="1" si="41"/>
        <v>#REF!</v>
      </c>
      <c r="DA40" s="187" t="e">
        <f t="shared" ca="1" si="42"/>
        <v>#REF!</v>
      </c>
      <c r="DB40" s="187" t="e">
        <f t="shared" ca="1" si="43"/>
        <v>#REF!</v>
      </c>
      <c r="DC40" s="187" t="e">
        <f t="shared" ca="1" si="44"/>
        <v>#REF!</v>
      </c>
      <c r="DD40" s="187" t="e">
        <f t="shared" ca="1" si="45"/>
        <v>#REF!</v>
      </c>
      <c r="DE40" s="187" t="e">
        <f t="shared" ca="1" si="46"/>
        <v>#REF!</v>
      </c>
      <c r="DF40" s="187" t="e">
        <f t="shared" ca="1" si="47"/>
        <v>#REF!</v>
      </c>
      <c r="DG40" s="187" t="e">
        <f t="shared" ca="1" si="48"/>
        <v>#REF!</v>
      </c>
      <c r="DH40" s="187" t="e">
        <f t="shared" ca="1" si="49"/>
        <v>#REF!</v>
      </c>
      <c r="DI40" s="187" t="e">
        <f t="shared" ca="1" si="50"/>
        <v>#REF!</v>
      </c>
      <c r="DJ40" s="187" t="e">
        <f t="shared" ca="1" si="51"/>
        <v>#REF!</v>
      </c>
      <c r="DK40" s="187" t="e">
        <f t="shared" ca="1" si="52"/>
        <v>#REF!</v>
      </c>
      <c r="DL40" s="187" t="e">
        <f t="shared" ca="1" si="53"/>
        <v>#REF!</v>
      </c>
      <c r="DM40" s="187" t="e">
        <f t="shared" ca="1" si="54"/>
        <v>#REF!</v>
      </c>
      <c r="DN40" s="187" t="e">
        <f t="shared" ca="1" si="55"/>
        <v>#REF!</v>
      </c>
      <c r="DO40" s="187" t="e">
        <f t="shared" ref="DO40:DP45" ca="1" si="124">IF(AJ40=0,"",AJ40)</f>
        <v>#REF!</v>
      </c>
      <c r="DP40" s="187" t="e">
        <f t="shared" ca="1" si="124"/>
        <v>#REF!</v>
      </c>
      <c r="DQ40" s="187" t="e">
        <f t="shared" ca="1" si="58"/>
        <v>#REF!</v>
      </c>
      <c r="DR40" s="187" t="e">
        <f t="shared" ca="1" si="59"/>
        <v>#REF!</v>
      </c>
      <c r="DS40" s="187" t="e">
        <f t="shared" ca="1" si="60"/>
        <v>#REF!</v>
      </c>
      <c r="DT40" s="187" t="e">
        <f t="shared" ca="1" si="121"/>
        <v>#REF!</v>
      </c>
      <c r="DU40" s="187" t="e">
        <f t="shared" ca="1" si="122"/>
        <v>#REF!</v>
      </c>
      <c r="DV40" s="187" t="e">
        <f t="shared" ca="1" si="62"/>
        <v>#REF!</v>
      </c>
      <c r="DW40" s="187" t="e">
        <f t="shared" ref="DW40:DW58" ca="1" si="125">IF(AR40=0,"",AR40)</f>
        <v>#REF!</v>
      </c>
      <c r="DX40" s="187" t="e">
        <f t="shared" ref="DX40:DX58" ca="1" si="126">IF(AS40=0,"",AS40)</f>
        <v>#REF!</v>
      </c>
      <c r="DY40" s="187" t="e">
        <f t="shared" ca="1" si="65"/>
        <v>#REF!</v>
      </c>
      <c r="DZ40" s="187" t="e">
        <f t="shared" ca="1" si="66"/>
        <v>#REF!</v>
      </c>
      <c r="EA40" s="187" t="e">
        <f t="shared" ca="1" si="67"/>
        <v>#REF!</v>
      </c>
      <c r="EB40" s="187" t="e">
        <f t="shared" ca="1" si="68"/>
        <v>#REF!</v>
      </c>
      <c r="EC40" s="187" t="e">
        <f t="shared" ca="1" si="69"/>
        <v>#REF!</v>
      </c>
      <c r="ED40" s="187" t="e">
        <f t="shared" ca="1" si="70"/>
        <v>#REF!</v>
      </c>
      <c r="EE40" s="187" t="e">
        <f t="shared" ca="1" si="71"/>
        <v>#REF!</v>
      </c>
      <c r="EF40" s="187" t="e">
        <f t="shared" ca="1" si="72"/>
        <v>#REF!</v>
      </c>
      <c r="EG40" s="187" t="e">
        <f t="shared" ca="1" si="73"/>
        <v>#REF!</v>
      </c>
      <c r="EH40" s="187" t="e">
        <f t="shared" ca="1" si="74"/>
        <v>#REF!</v>
      </c>
      <c r="EI40" s="187" t="e">
        <f t="shared" ca="1" si="75"/>
        <v>#REF!</v>
      </c>
      <c r="EJ40" s="187" t="e">
        <f t="shared" ca="1" si="76"/>
        <v>#REF!</v>
      </c>
      <c r="EK40" s="187" t="e">
        <f t="shared" ca="1" si="77"/>
        <v>#REF!</v>
      </c>
    </row>
    <row r="41" spans="1:142" hidden="1" x14ac:dyDescent="0.25">
      <c r="A41" s="115" t="str">
        <f>Графики!A67</f>
        <v>У15.02.08 ТехМаш(2014)9 кл., очная</v>
      </c>
      <c r="B41" s="115" t="s">
        <v>323</v>
      </c>
      <c r="C41" s="115" t="s">
        <v>517</v>
      </c>
      <c r="D41" s="64" t="e">
        <f t="shared" ca="1" si="23"/>
        <v>#REF!</v>
      </c>
      <c r="E41" s="46">
        <v>2</v>
      </c>
      <c r="F41" s="118" t="s">
        <v>251</v>
      </c>
      <c r="G41" s="112" t="e">
        <f t="shared" ca="1" si="123"/>
        <v>#REF!</v>
      </c>
      <c r="H41" s="112" t="e">
        <f t="shared" ca="1" si="123"/>
        <v>#REF!</v>
      </c>
      <c r="I41" s="112" t="e">
        <f t="shared" ca="1" si="123"/>
        <v>#REF!</v>
      </c>
      <c r="J41" s="112" t="e">
        <f t="shared" ca="1" si="123"/>
        <v>#REF!</v>
      </c>
      <c r="K41" s="112" t="e">
        <f t="shared" ca="1" si="123"/>
        <v>#REF!</v>
      </c>
      <c r="L41" s="112" t="e">
        <f t="shared" ca="1" si="123"/>
        <v>#REF!</v>
      </c>
      <c r="M41" s="112" t="e">
        <f t="shared" ca="1" si="123"/>
        <v>#REF!</v>
      </c>
      <c r="N41" s="112" t="e">
        <f t="shared" ca="1" si="123"/>
        <v>#REF!</v>
      </c>
      <c r="O41" s="112" t="e">
        <f t="shared" ca="1" si="123"/>
        <v>#REF!</v>
      </c>
      <c r="P41" s="112" t="e">
        <f t="shared" ca="1" si="123"/>
        <v>#REF!</v>
      </c>
      <c r="Q41" s="112" t="e">
        <f t="shared" ca="1" si="123"/>
        <v>#REF!</v>
      </c>
      <c r="R41" s="112" t="e">
        <f t="shared" ca="1" si="123"/>
        <v>#REF!</v>
      </c>
      <c r="S41" s="112" t="e">
        <f t="shared" ca="1" si="123"/>
        <v>#REF!</v>
      </c>
      <c r="T41" s="112" t="e">
        <f t="shared" ca="1" si="123"/>
        <v>#REF!</v>
      </c>
      <c r="U41" s="112" t="e">
        <f t="shared" ca="1" si="123"/>
        <v>#REF!</v>
      </c>
      <c r="V41" s="112" t="e">
        <f t="shared" ca="1" si="123"/>
        <v>#REF!</v>
      </c>
      <c r="W41" s="112" t="e">
        <f t="shared" ca="1" si="119"/>
        <v>#REF!</v>
      </c>
      <c r="X41" s="112" t="e">
        <f t="shared" ca="1" si="119"/>
        <v>#REF!</v>
      </c>
      <c r="Y41" s="112" t="e">
        <f t="shared" ca="1" si="119"/>
        <v>#REF!</v>
      </c>
      <c r="Z41" s="112" t="e">
        <f t="shared" ca="1" si="119"/>
        <v>#REF!</v>
      </c>
      <c r="AA41" s="112" t="e">
        <f t="shared" ca="1" si="119"/>
        <v>#REF!</v>
      </c>
      <c r="AB41" s="112" t="e">
        <f t="shared" ca="1" si="119"/>
        <v>#REF!</v>
      </c>
      <c r="AC41" s="112" t="e">
        <f t="shared" ca="1" si="119"/>
        <v>#REF!</v>
      </c>
      <c r="AD41" s="112" t="e">
        <f t="shared" ca="1" si="119"/>
        <v>#REF!</v>
      </c>
      <c r="AE41" s="112" t="e">
        <f t="shared" ca="1" si="119"/>
        <v>#REF!</v>
      </c>
      <c r="AF41" s="112" t="e">
        <f t="shared" ca="1" si="119"/>
        <v>#REF!</v>
      </c>
      <c r="AG41" s="112" t="e">
        <f t="shared" ca="1" si="119"/>
        <v>#REF!</v>
      </c>
      <c r="AH41" s="112" t="e">
        <f t="shared" ca="1" si="119"/>
        <v>#REF!</v>
      </c>
      <c r="AI41" s="112" t="e">
        <f t="shared" ca="1" si="119"/>
        <v>#REF!</v>
      </c>
      <c r="AJ41" s="112" t="e">
        <f t="shared" ca="1" si="119"/>
        <v>#REF!</v>
      </c>
      <c r="AK41" s="112" t="e">
        <f t="shared" ca="1" si="119"/>
        <v>#REF!</v>
      </c>
      <c r="AL41" s="112" t="e">
        <f t="shared" ca="1" si="120"/>
        <v>#REF!</v>
      </c>
      <c r="AM41" s="112" t="e">
        <f t="shared" ca="1" si="120"/>
        <v>#REF!</v>
      </c>
      <c r="AN41" s="112" t="e">
        <f t="shared" ca="1" si="120"/>
        <v>#REF!</v>
      </c>
      <c r="AO41" s="112" t="e">
        <f t="shared" ca="1" si="120"/>
        <v>#REF!</v>
      </c>
      <c r="AP41" s="112" t="e">
        <f t="shared" ca="1" si="120"/>
        <v>#REF!</v>
      </c>
      <c r="AQ41" s="112" t="e">
        <f t="shared" ca="1" si="120"/>
        <v>#REF!</v>
      </c>
      <c r="AR41" s="112" t="e">
        <f t="shared" ca="1" si="120"/>
        <v>#REF!</v>
      </c>
      <c r="AS41" s="112" t="e">
        <f t="shared" ca="1" si="120"/>
        <v>#REF!</v>
      </c>
      <c r="AT41" s="112" t="e">
        <f t="shared" ca="1" si="120"/>
        <v>#REF!</v>
      </c>
      <c r="AU41" s="112" t="e">
        <f t="shared" ca="1" si="120"/>
        <v>#REF!</v>
      </c>
      <c r="AV41" s="112" t="e">
        <f t="shared" ca="1" si="120"/>
        <v>#REF!</v>
      </c>
      <c r="AW41" s="112" t="e">
        <f t="shared" ca="1" si="120"/>
        <v>#REF!</v>
      </c>
      <c r="AX41" s="112" t="e">
        <f t="shared" ca="1" si="120"/>
        <v>#REF!</v>
      </c>
      <c r="AY41" s="112" t="e">
        <f t="shared" ca="1" si="120"/>
        <v>#REF!</v>
      </c>
      <c r="AZ41" s="112" t="e">
        <f t="shared" ca="1" si="120"/>
        <v>#REF!</v>
      </c>
      <c r="BA41" s="112" t="e">
        <f t="shared" ca="1" si="120"/>
        <v>#REF!</v>
      </c>
      <c r="BB41" s="112" t="e">
        <f t="shared" ca="1" si="117"/>
        <v>#REF!</v>
      </c>
      <c r="BC41" s="112" t="e">
        <f t="shared" ca="1" si="117"/>
        <v>#REF!</v>
      </c>
      <c r="BD41" s="112" t="e">
        <f t="shared" ca="1" si="117"/>
        <v>#REF!</v>
      </c>
      <c r="BE41" s="112" t="e">
        <f t="shared" ca="1" si="117"/>
        <v>#REF!</v>
      </c>
      <c r="BF41" s="112" t="e">
        <f t="shared" ca="1" si="117"/>
        <v>#REF!</v>
      </c>
      <c r="BG41" s="112" t="e">
        <f t="shared" ca="1" si="117"/>
        <v>#REF!</v>
      </c>
      <c r="BH41" s="112" t="e">
        <f t="shared" ca="1" si="117"/>
        <v>#REF!</v>
      </c>
      <c r="BI41" s="112" t="e">
        <f t="shared" ca="1" si="117"/>
        <v>#REF!</v>
      </c>
      <c r="BJ41" s="112" t="e">
        <f t="shared" ca="1" si="117"/>
        <v>#REF!</v>
      </c>
      <c r="BK41" s="112" t="e">
        <f t="shared" ca="1" si="117"/>
        <v>#REF!</v>
      </c>
      <c r="BL41" s="112" t="e">
        <f t="shared" ca="1" si="117"/>
        <v>#REF!</v>
      </c>
      <c r="BM41" s="112" t="e">
        <f t="shared" ca="1" si="118"/>
        <v>#REF!</v>
      </c>
      <c r="BN41" s="112" t="e">
        <f t="shared" ca="1" si="118"/>
        <v>#REF!</v>
      </c>
      <c r="BO41" s="112" t="e">
        <f t="shared" ca="1" si="118"/>
        <v>#REF!</v>
      </c>
      <c r="BP41" s="126">
        <v>20</v>
      </c>
      <c r="BQ41" s="135">
        <f t="shared" ca="1" si="96"/>
        <v>0</v>
      </c>
      <c r="BR41" s="136">
        <f t="shared" ca="1" si="97"/>
        <v>0</v>
      </c>
      <c r="BS41" s="136">
        <f t="shared" ca="1" si="98"/>
        <v>0</v>
      </c>
      <c r="BT41" s="136">
        <f t="shared" ca="1" si="99"/>
        <v>0</v>
      </c>
      <c r="BU41" s="136">
        <f t="shared" ca="1" si="100"/>
        <v>0</v>
      </c>
      <c r="BV41" s="136">
        <f t="shared" ca="1" si="101"/>
        <v>0</v>
      </c>
      <c r="BW41" s="137">
        <f t="shared" ca="1" si="102"/>
        <v>0</v>
      </c>
      <c r="BX41" s="140">
        <f t="shared" ca="1" si="103"/>
        <v>0</v>
      </c>
      <c r="BY41" s="124">
        <f t="shared" ca="1" si="104"/>
        <v>0</v>
      </c>
      <c r="BZ41" s="124">
        <f t="shared" ca="1" si="105"/>
        <v>0</v>
      </c>
      <c r="CA41" s="124">
        <f t="shared" ca="1" si="106"/>
        <v>0</v>
      </c>
      <c r="CB41" s="124">
        <f t="shared" ca="1" si="107"/>
        <v>0</v>
      </c>
      <c r="CC41" s="124">
        <f t="shared" ca="1" si="108"/>
        <v>0</v>
      </c>
      <c r="CD41" s="141">
        <f t="shared" ca="1" si="109"/>
        <v>0</v>
      </c>
      <c r="CE41" s="146" t="e">
        <f t="shared" ca="1" si="110"/>
        <v>#REF!</v>
      </c>
      <c r="CF41" s="147" t="e">
        <f t="shared" ca="1" si="111"/>
        <v>#REF!</v>
      </c>
      <c r="CG41" s="145" t="e">
        <f t="shared" ca="1" si="26"/>
        <v>#REF!</v>
      </c>
      <c r="CH41" s="147" t="e">
        <f t="shared" ca="1" si="112"/>
        <v>#REF!</v>
      </c>
      <c r="CI41" s="147" t="e">
        <f t="shared" ca="1" si="113"/>
        <v>#REF!</v>
      </c>
      <c r="CJ41" s="147" t="e">
        <f t="shared" ca="1" si="114"/>
        <v>#REF!</v>
      </c>
      <c r="CK41" s="186" t="e">
        <f t="shared" ca="1" si="115"/>
        <v>#REF!</v>
      </c>
      <c r="CL41" s="187" t="e">
        <f t="shared" ca="1" si="27"/>
        <v>#REF!</v>
      </c>
      <c r="CM41" s="187" t="e">
        <f t="shared" ca="1" si="28"/>
        <v>#REF!</v>
      </c>
      <c r="CN41" s="187" t="e">
        <f t="shared" ca="1" si="29"/>
        <v>#REF!</v>
      </c>
      <c r="CO41" s="187" t="e">
        <f t="shared" ca="1" si="30"/>
        <v>#REF!</v>
      </c>
      <c r="CP41" s="187" t="e">
        <f t="shared" ca="1" si="82"/>
        <v>#REF!</v>
      </c>
      <c r="CQ41" s="187" t="e">
        <f t="shared" ca="1" si="32"/>
        <v>#REF!</v>
      </c>
      <c r="CR41" s="187" t="e">
        <f t="shared" ca="1" si="33"/>
        <v>#REF!</v>
      </c>
      <c r="CS41" s="187" t="e">
        <f t="shared" ca="1" si="34"/>
        <v>#REF!</v>
      </c>
      <c r="CT41" s="187" t="e">
        <f t="shared" ca="1" si="35"/>
        <v>#REF!</v>
      </c>
      <c r="CU41" s="187" t="e">
        <f t="shared" ca="1" si="36"/>
        <v>#REF!</v>
      </c>
      <c r="CV41" s="187" t="e">
        <f t="shared" ca="1" si="37"/>
        <v>#REF!</v>
      </c>
      <c r="CW41" s="187" t="e">
        <f t="shared" ca="1" si="38"/>
        <v>#REF!</v>
      </c>
      <c r="CX41" s="187" t="e">
        <f t="shared" ca="1" si="39"/>
        <v>#REF!</v>
      </c>
      <c r="CY41" s="187" t="e">
        <f t="shared" ca="1" si="40"/>
        <v>#REF!</v>
      </c>
      <c r="CZ41" s="187" t="e">
        <f t="shared" ca="1" si="41"/>
        <v>#REF!</v>
      </c>
      <c r="DA41" s="187" t="e">
        <f t="shared" ca="1" si="42"/>
        <v>#REF!</v>
      </c>
      <c r="DB41" s="187" t="e">
        <f t="shared" ca="1" si="43"/>
        <v>#REF!</v>
      </c>
      <c r="DC41" s="187" t="e">
        <f t="shared" ca="1" si="44"/>
        <v>#REF!</v>
      </c>
      <c r="DD41" s="187" t="e">
        <f t="shared" ca="1" si="45"/>
        <v>#REF!</v>
      </c>
      <c r="DE41" s="187" t="e">
        <f t="shared" ca="1" si="46"/>
        <v>#REF!</v>
      </c>
      <c r="DF41" s="187" t="e">
        <f t="shared" ca="1" si="47"/>
        <v>#REF!</v>
      </c>
      <c r="DG41" s="187" t="e">
        <f t="shared" ca="1" si="48"/>
        <v>#REF!</v>
      </c>
      <c r="DH41" s="187" t="e">
        <f t="shared" ca="1" si="49"/>
        <v>#REF!</v>
      </c>
      <c r="DI41" s="187" t="e">
        <f t="shared" ca="1" si="50"/>
        <v>#REF!</v>
      </c>
      <c r="DJ41" s="187" t="e">
        <f t="shared" ca="1" si="51"/>
        <v>#REF!</v>
      </c>
      <c r="DK41" s="187" t="e">
        <f t="shared" ca="1" si="52"/>
        <v>#REF!</v>
      </c>
      <c r="DL41" s="187" t="e">
        <f t="shared" ca="1" si="53"/>
        <v>#REF!</v>
      </c>
      <c r="DM41" s="187" t="e">
        <f t="shared" ca="1" si="54"/>
        <v>#REF!</v>
      </c>
      <c r="DN41" s="187" t="e">
        <f t="shared" ca="1" si="55"/>
        <v>#REF!</v>
      </c>
      <c r="DO41" s="187" t="e">
        <f t="shared" ca="1" si="124"/>
        <v>#REF!</v>
      </c>
      <c r="DP41" s="187" t="e">
        <f t="shared" ca="1" si="124"/>
        <v>#REF!</v>
      </c>
      <c r="DQ41" s="187" t="e">
        <f t="shared" ca="1" si="58"/>
        <v>#REF!</v>
      </c>
      <c r="DR41" s="187" t="e">
        <f t="shared" ca="1" si="59"/>
        <v>#REF!</v>
      </c>
      <c r="DS41" s="187" t="e">
        <f t="shared" ca="1" si="60"/>
        <v>#REF!</v>
      </c>
      <c r="DT41" s="187" t="e">
        <f t="shared" ca="1" si="121"/>
        <v>#REF!</v>
      </c>
      <c r="DU41" s="187" t="e">
        <f t="shared" ca="1" si="122"/>
        <v>#REF!</v>
      </c>
      <c r="DV41" s="187" t="e">
        <f t="shared" ca="1" si="62"/>
        <v>#REF!</v>
      </c>
      <c r="DW41" s="187" t="e">
        <f t="shared" ca="1" si="125"/>
        <v>#REF!</v>
      </c>
      <c r="DX41" s="187" t="e">
        <f t="shared" ca="1" si="126"/>
        <v>#REF!</v>
      </c>
      <c r="DY41" s="187" t="e">
        <f t="shared" ca="1" si="65"/>
        <v>#REF!</v>
      </c>
      <c r="DZ41" s="187" t="e">
        <f t="shared" ca="1" si="66"/>
        <v>#REF!</v>
      </c>
      <c r="EA41" s="187" t="e">
        <f t="shared" ca="1" si="67"/>
        <v>#REF!</v>
      </c>
      <c r="EB41" s="187" t="e">
        <f t="shared" ca="1" si="68"/>
        <v>#REF!</v>
      </c>
      <c r="EC41" s="187" t="e">
        <f t="shared" ca="1" si="69"/>
        <v>#REF!</v>
      </c>
      <c r="ED41" s="187" t="e">
        <f t="shared" ca="1" si="70"/>
        <v>#REF!</v>
      </c>
      <c r="EE41" s="187" t="e">
        <f t="shared" ca="1" si="71"/>
        <v>#REF!</v>
      </c>
      <c r="EF41" s="187" t="e">
        <f t="shared" ca="1" si="72"/>
        <v>#REF!</v>
      </c>
      <c r="EG41" s="187" t="e">
        <f t="shared" ca="1" si="73"/>
        <v>#REF!</v>
      </c>
      <c r="EH41" s="187" t="e">
        <f t="shared" ca="1" si="74"/>
        <v>#REF!</v>
      </c>
      <c r="EI41" s="187" t="e">
        <f t="shared" ca="1" si="75"/>
        <v>#REF!</v>
      </c>
      <c r="EJ41" s="187" t="e">
        <f t="shared" ca="1" si="76"/>
        <v>#REF!</v>
      </c>
      <c r="EK41" s="187" t="e">
        <f t="shared" ca="1" si="77"/>
        <v>#REF!</v>
      </c>
    </row>
    <row r="42" spans="1:142" hidden="1" x14ac:dyDescent="0.25">
      <c r="A42" s="115" t="str">
        <f>Графики!A50</f>
        <v>Б15.02.08 ТехМаш(2014)9 кл., очная</v>
      </c>
      <c r="B42" s="115" t="s">
        <v>323</v>
      </c>
      <c r="C42" s="115" t="s">
        <v>517</v>
      </c>
      <c r="D42" s="64" t="e">
        <f t="shared" ca="1" si="23"/>
        <v>#REF!</v>
      </c>
      <c r="E42" s="46">
        <v>3</v>
      </c>
      <c r="F42" s="118" t="s">
        <v>242</v>
      </c>
      <c r="G42" s="112" t="e">
        <f t="shared" ca="1" si="123"/>
        <v>#REF!</v>
      </c>
      <c r="H42" s="112" t="e">
        <f t="shared" ca="1" si="123"/>
        <v>#REF!</v>
      </c>
      <c r="I42" s="112" t="e">
        <f t="shared" ca="1" si="123"/>
        <v>#REF!</v>
      </c>
      <c r="J42" s="112" t="e">
        <f t="shared" ca="1" si="123"/>
        <v>#REF!</v>
      </c>
      <c r="K42" s="112" t="e">
        <f t="shared" ca="1" si="123"/>
        <v>#REF!</v>
      </c>
      <c r="L42" s="112" t="e">
        <f t="shared" ca="1" si="123"/>
        <v>#REF!</v>
      </c>
      <c r="M42" s="112" t="e">
        <f t="shared" ca="1" si="123"/>
        <v>#REF!</v>
      </c>
      <c r="N42" s="112" t="e">
        <f t="shared" ca="1" si="123"/>
        <v>#REF!</v>
      </c>
      <c r="O42" s="112" t="e">
        <f t="shared" ca="1" si="123"/>
        <v>#REF!</v>
      </c>
      <c r="P42" s="112" t="e">
        <f t="shared" ca="1" si="123"/>
        <v>#REF!</v>
      </c>
      <c r="Q42" s="112" t="e">
        <f t="shared" ca="1" si="123"/>
        <v>#REF!</v>
      </c>
      <c r="R42" s="112" t="e">
        <f t="shared" ca="1" si="123"/>
        <v>#REF!</v>
      </c>
      <c r="S42" s="112" t="e">
        <f t="shared" ca="1" si="123"/>
        <v>#REF!</v>
      </c>
      <c r="T42" s="112" t="e">
        <f t="shared" ca="1" si="123"/>
        <v>#REF!</v>
      </c>
      <c r="U42" s="112" t="e">
        <f t="shared" ca="1" si="123"/>
        <v>#REF!</v>
      </c>
      <c r="V42" s="112" t="e">
        <f t="shared" ca="1" si="123"/>
        <v>#REF!</v>
      </c>
      <c r="W42" s="112" t="e">
        <f t="shared" ca="1" si="119"/>
        <v>#REF!</v>
      </c>
      <c r="X42" s="112" t="e">
        <f t="shared" ca="1" si="119"/>
        <v>#REF!</v>
      </c>
      <c r="Y42" s="112" t="e">
        <f t="shared" ca="1" si="119"/>
        <v>#REF!</v>
      </c>
      <c r="Z42" s="112" t="e">
        <f t="shared" ca="1" si="119"/>
        <v>#REF!</v>
      </c>
      <c r="AA42" s="112" t="e">
        <f t="shared" ca="1" si="119"/>
        <v>#REF!</v>
      </c>
      <c r="AB42" s="112" t="e">
        <f t="shared" ca="1" si="119"/>
        <v>#REF!</v>
      </c>
      <c r="AC42" s="112" t="e">
        <f t="shared" ca="1" si="119"/>
        <v>#REF!</v>
      </c>
      <c r="AD42" s="112" t="e">
        <f t="shared" ca="1" si="119"/>
        <v>#REF!</v>
      </c>
      <c r="AE42" s="112" t="e">
        <f t="shared" ca="1" si="119"/>
        <v>#REF!</v>
      </c>
      <c r="AF42" s="112" t="e">
        <f t="shared" ca="1" si="119"/>
        <v>#REF!</v>
      </c>
      <c r="AG42" s="112" t="e">
        <f t="shared" ca="1" si="119"/>
        <v>#REF!</v>
      </c>
      <c r="AH42" s="112" t="e">
        <f t="shared" ca="1" si="119"/>
        <v>#REF!</v>
      </c>
      <c r="AI42" s="112" t="e">
        <f t="shared" ca="1" si="119"/>
        <v>#REF!</v>
      </c>
      <c r="AJ42" s="112" t="e">
        <f t="shared" ca="1" si="119"/>
        <v>#REF!</v>
      </c>
      <c r="AK42" s="112" t="e">
        <f t="shared" ca="1" si="119"/>
        <v>#REF!</v>
      </c>
      <c r="AL42" s="112" t="e">
        <f t="shared" ca="1" si="120"/>
        <v>#REF!</v>
      </c>
      <c r="AM42" s="112" t="e">
        <f t="shared" ca="1" si="120"/>
        <v>#REF!</v>
      </c>
      <c r="AN42" s="112" t="e">
        <f t="shared" ca="1" si="120"/>
        <v>#REF!</v>
      </c>
      <c r="AO42" s="112" t="e">
        <f t="shared" ca="1" si="120"/>
        <v>#REF!</v>
      </c>
      <c r="AP42" s="112" t="e">
        <f t="shared" ca="1" si="120"/>
        <v>#REF!</v>
      </c>
      <c r="AQ42" s="112" t="e">
        <f t="shared" ca="1" si="120"/>
        <v>#REF!</v>
      </c>
      <c r="AR42" s="112" t="e">
        <f t="shared" ca="1" si="120"/>
        <v>#REF!</v>
      </c>
      <c r="AS42" s="112" t="e">
        <f t="shared" ca="1" si="120"/>
        <v>#REF!</v>
      </c>
      <c r="AT42" s="112" t="e">
        <f t="shared" ca="1" si="120"/>
        <v>#REF!</v>
      </c>
      <c r="AU42" s="112" t="e">
        <f t="shared" ca="1" si="120"/>
        <v>#REF!</v>
      </c>
      <c r="AV42" s="112" t="e">
        <f t="shared" ca="1" si="120"/>
        <v>#REF!</v>
      </c>
      <c r="AW42" s="112" t="e">
        <f t="shared" ca="1" si="120"/>
        <v>#REF!</v>
      </c>
      <c r="AX42" s="112" t="e">
        <f t="shared" ca="1" si="120"/>
        <v>#REF!</v>
      </c>
      <c r="AY42" s="112" t="e">
        <f t="shared" ca="1" si="120"/>
        <v>#REF!</v>
      </c>
      <c r="AZ42" s="112" t="e">
        <f t="shared" ca="1" si="120"/>
        <v>#REF!</v>
      </c>
      <c r="BA42" s="112" t="e">
        <f t="shared" ca="1" si="120"/>
        <v>#REF!</v>
      </c>
      <c r="BB42" s="112" t="e">
        <f t="shared" ca="1" si="117"/>
        <v>#REF!</v>
      </c>
      <c r="BC42" s="112" t="e">
        <f t="shared" ca="1" si="117"/>
        <v>#REF!</v>
      </c>
      <c r="BD42" s="112" t="e">
        <f t="shared" ca="1" si="117"/>
        <v>#REF!</v>
      </c>
      <c r="BE42" s="112" t="e">
        <f t="shared" ca="1" si="117"/>
        <v>#REF!</v>
      </c>
      <c r="BF42" s="112" t="e">
        <f t="shared" ca="1" si="117"/>
        <v>#REF!</v>
      </c>
      <c r="BG42" s="112" t="e">
        <f t="shared" ca="1" si="117"/>
        <v>#REF!</v>
      </c>
      <c r="BH42" s="112" t="e">
        <f t="shared" ca="1" si="117"/>
        <v>#REF!</v>
      </c>
      <c r="BI42" s="112" t="e">
        <f t="shared" ca="1" si="117"/>
        <v>#REF!</v>
      </c>
      <c r="BJ42" s="112" t="e">
        <f t="shared" ca="1" si="117"/>
        <v>#REF!</v>
      </c>
      <c r="BK42" s="112" t="e">
        <f t="shared" ca="1" si="117"/>
        <v>#REF!</v>
      </c>
      <c r="BL42" s="112" t="e">
        <f t="shared" ca="1" si="117"/>
        <v>#REF!</v>
      </c>
      <c r="BM42" s="112" t="e">
        <f t="shared" ca="1" si="118"/>
        <v>#REF!</v>
      </c>
      <c r="BN42" s="112" t="e">
        <f t="shared" ca="1" si="118"/>
        <v>#REF!</v>
      </c>
      <c r="BO42" s="112" t="e">
        <f t="shared" ca="1" si="118"/>
        <v>#REF!</v>
      </c>
      <c r="BP42" s="126">
        <v>25</v>
      </c>
      <c r="BQ42" s="135">
        <f t="shared" ca="1" si="96"/>
        <v>0</v>
      </c>
      <c r="BR42" s="136">
        <f t="shared" ca="1" si="97"/>
        <v>0</v>
      </c>
      <c r="BS42" s="136">
        <f t="shared" ca="1" si="98"/>
        <v>0</v>
      </c>
      <c r="BT42" s="136">
        <f t="shared" ca="1" si="99"/>
        <v>0</v>
      </c>
      <c r="BU42" s="136">
        <f t="shared" ca="1" si="100"/>
        <v>0</v>
      </c>
      <c r="BV42" s="136">
        <f t="shared" ca="1" si="101"/>
        <v>0</v>
      </c>
      <c r="BW42" s="137">
        <f t="shared" ca="1" si="102"/>
        <v>0</v>
      </c>
      <c r="BX42" s="140">
        <f t="shared" ca="1" si="103"/>
        <v>0</v>
      </c>
      <c r="BY42" s="124">
        <f t="shared" ca="1" si="104"/>
        <v>0</v>
      </c>
      <c r="BZ42" s="124">
        <f t="shared" ca="1" si="105"/>
        <v>0</v>
      </c>
      <c r="CA42" s="124">
        <f t="shared" ca="1" si="106"/>
        <v>0</v>
      </c>
      <c r="CB42" s="124">
        <f t="shared" ca="1" si="107"/>
        <v>0</v>
      </c>
      <c r="CC42" s="124">
        <f t="shared" ca="1" si="108"/>
        <v>0</v>
      </c>
      <c r="CD42" s="141">
        <f t="shared" ca="1" si="109"/>
        <v>0</v>
      </c>
      <c r="CE42" s="146" t="e">
        <f t="shared" ca="1" si="110"/>
        <v>#REF!</v>
      </c>
      <c r="CF42" s="147" t="e">
        <f t="shared" ca="1" si="111"/>
        <v>#REF!</v>
      </c>
      <c r="CG42" s="145" t="e">
        <f t="shared" ca="1" si="26"/>
        <v>#REF!</v>
      </c>
      <c r="CH42" s="147" t="e">
        <f t="shared" ca="1" si="112"/>
        <v>#REF!</v>
      </c>
      <c r="CI42" s="147" t="e">
        <f t="shared" ca="1" si="113"/>
        <v>#REF!</v>
      </c>
      <c r="CJ42" s="147" t="e">
        <f t="shared" ca="1" si="114"/>
        <v>#REF!</v>
      </c>
      <c r="CK42" s="186" t="e">
        <f t="shared" ca="1" si="115"/>
        <v>#REF!</v>
      </c>
      <c r="CL42" s="187" t="e">
        <f t="shared" ca="1" si="27"/>
        <v>#REF!</v>
      </c>
      <c r="CM42" s="187" t="e">
        <f t="shared" ca="1" si="28"/>
        <v>#REF!</v>
      </c>
      <c r="CN42" s="187" t="e">
        <f t="shared" ca="1" si="29"/>
        <v>#REF!</v>
      </c>
      <c r="CO42" s="187" t="e">
        <f t="shared" ca="1" si="30"/>
        <v>#REF!</v>
      </c>
      <c r="CP42" s="187" t="e">
        <f t="shared" ca="1" si="82"/>
        <v>#REF!</v>
      </c>
      <c r="CQ42" s="187" t="e">
        <f t="shared" ca="1" si="32"/>
        <v>#REF!</v>
      </c>
      <c r="CR42" s="187" t="e">
        <f t="shared" ca="1" si="33"/>
        <v>#REF!</v>
      </c>
      <c r="CS42" s="187" t="e">
        <f t="shared" ca="1" si="34"/>
        <v>#REF!</v>
      </c>
      <c r="CT42" s="187" t="e">
        <f t="shared" ca="1" si="35"/>
        <v>#REF!</v>
      </c>
      <c r="CU42" s="187" t="e">
        <f t="shared" ca="1" si="36"/>
        <v>#REF!</v>
      </c>
      <c r="CV42" s="187" t="e">
        <f t="shared" ca="1" si="37"/>
        <v>#REF!</v>
      </c>
      <c r="CW42" s="187" t="e">
        <f t="shared" ca="1" si="38"/>
        <v>#REF!</v>
      </c>
      <c r="CX42" s="187" t="e">
        <f t="shared" ca="1" si="39"/>
        <v>#REF!</v>
      </c>
      <c r="CY42" s="187" t="e">
        <f t="shared" ca="1" si="40"/>
        <v>#REF!</v>
      </c>
      <c r="CZ42" s="187" t="e">
        <f t="shared" ca="1" si="41"/>
        <v>#REF!</v>
      </c>
      <c r="DA42" s="187" t="e">
        <f t="shared" ca="1" si="42"/>
        <v>#REF!</v>
      </c>
      <c r="DB42" s="187" t="e">
        <f t="shared" ca="1" si="43"/>
        <v>#REF!</v>
      </c>
      <c r="DC42" s="187" t="e">
        <f t="shared" ca="1" si="44"/>
        <v>#REF!</v>
      </c>
      <c r="DD42" s="187" t="e">
        <f t="shared" ca="1" si="45"/>
        <v>#REF!</v>
      </c>
      <c r="DE42" s="187" t="e">
        <f t="shared" ca="1" si="46"/>
        <v>#REF!</v>
      </c>
      <c r="DF42" s="187" t="e">
        <f t="shared" ca="1" si="47"/>
        <v>#REF!</v>
      </c>
      <c r="DG42" s="187" t="e">
        <f t="shared" ca="1" si="48"/>
        <v>#REF!</v>
      </c>
      <c r="DH42" s="187" t="e">
        <f t="shared" ca="1" si="49"/>
        <v>#REF!</v>
      </c>
      <c r="DI42" s="187" t="e">
        <f t="shared" ca="1" si="50"/>
        <v>#REF!</v>
      </c>
      <c r="DJ42" s="187" t="e">
        <f t="shared" ca="1" si="51"/>
        <v>#REF!</v>
      </c>
      <c r="DK42" s="187" t="e">
        <f t="shared" ca="1" si="52"/>
        <v>#REF!</v>
      </c>
      <c r="DL42" s="187" t="e">
        <f t="shared" ca="1" si="53"/>
        <v>#REF!</v>
      </c>
      <c r="DM42" s="187" t="e">
        <f t="shared" ca="1" si="54"/>
        <v>#REF!</v>
      </c>
      <c r="DN42" s="187" t="e">
        <f t="shared" ca="1" si="55"/>
        <v>#REF!</v>
      </c>
      <c r="DO42" s="187" t="e">
        <f t="shared" ca="1" si="124"/>
        <v>#REF!</v>
      </c>
      <c r="DP42" s="187" t="e">
        <f t="shared" ca="1" si="124"/>
        <v>#REF!</v>
      </c>
      <c r="DQ42" s="187" t="e">
        <f t="shared" ca="1" si="58"/>
        <v>#REF!</v>
      </c>
      <c r="DR42" s="187" t="e">
        <f t="shared" ca="1" si="59"/>
        <v>#REF!</v>
      </c>
      <c r="DS42" s="187" t="e">
        <f t="shared" ca="1" si="60"/>
        <v>#REF!</v>
      </c>
      <c r="DT42" s="187" t="e">
        <f t="shared" ca="1" si="121"/>
        <v>#REF!</v>
      </c>
      <c r="DU42" s="187" t="e">
        <f t="shared" ca="1" si="122"/>
        <v>#REF!</v>
      </c>
      <c r="DV42" s="187" t="e">
        <f t="shared" ca="1" si="62"/>
        <v>#REF!</v>
      </c>
      <c r="DW42" s="187" t="e">
        <f t="shared" ca="1" si="125"/>
        <v>#REF!</v>
      </c>
      <c r="DX42" s="187" t="e">
        <f t="shared" ca="1" si="126"/>
        <v>#REF!</v>
      </c>
      <c r="DY42" s="187" t="e">
        <f t="shared" ca="1" si="65"/>
        <v>#REF!</v>
      </c>
      <c r="DZ42" s="187" t="e">
        <f t="shared" ca="1" si="66"/>
        <v>#REF!</v>
      </c>
      <c r="EA42" s="187" t="e">
        <f t="shared" ca="1" si="67"/>
        <v>#REF!</v>
      </c>
      <c r="EB42" s="187" t="e">
        <f t="shared" ca="1" si="68"/>
        <v>#REF!</v>
      </c>
      <c r="EC42" s="187" t="e">
        <f t="shared" ca="1" si="69"/>
        <v>#REF!</v>
      </c>
      <c r="ED42" s="187" t="e">
        <f t="shared" ca="1" si="70"/>
        <v>#REF!</v>
      </c>
      <c r="EE42" s="187" t="e">
        <f t="shared" ca="1" si="71"/>
        <v>#REF!</v>
      </c>
      <c r="EF42" s="187" t="e">
        <f t="shared" ca="1" si="72"/>
        <v>#REF!</v>
      </c>
      <c r="EG42" s="187" t="e">
        <f t="shared" ca="1" si="73"/>
        <v>#REF!</v>
      </c>
      <c r="EH42" s="187" t="e">
        <f t="shared" ca="1" si="74"/>
        <v>#REF!</v>
      </c>
      <c r="EI42" s="187" t="e">
        <f t="shared" ca="1" si="75"/>
        <v>#REF!</v>
      </c>
      <c r="EJ42" s="187" t="e">
        <f t="shared" ca="1" si="76"/>
        <v>#REF!</v>
      </c>
      <c r="EK42" s="187" t="e">
        <f t="shared" ca="1" si="77"/>
        <v>#REF!</v>
      </c>
      <c r="EL42" s="94" t="s">
        <v>681</v>
      </c>
    </row>
    <row r="43" spans="1:142" hidden="1" x14ac:dyDescent="0.25">
      <c r="A43" s="115" t="str">
        <f>Графики!A52</f>
        <v>Б24.02.01 Пр-во ЛА(2014)9 кл., очная</v>
      </c>
      <c r="B43" s="115" t="s">
        <v>323</v>
      </c>
      <c r="C43" s="115" t="s">
        <v>517</v>
      </c>
      <c r="D43" s="64" t="e">
        <f t="shared" ca="1" si="23"/>
        <v>#REF!</v>
      </c>
      <c r="E43" s="46">
        <v>3</v>
      </c>
      <c r="F43" s="118" t="s">
        <v>265</v>
      </c>
      <c r="G43" s="112" t="e">
        <f t="shared" ca="1" si="123"/>
        <v>#REF!</v>
      </c>
      <c r="H43" s="112" t="e">
        <f t="shared" ca="1" si="123"/>
        <v>#REF!</v>
      </c>
      <c r="I43" s="112" t="e">
        <f t="shared" ca="1" si="123"/>
        <v>#REF!</v>
      </c>
      <c r="J43" s="112" t="e">
        <f t="shared" ca="1" si="123"/>
        <v>#REF!</v>
      </c>
      <c r="K43" s="112" t="e">
        <f t="shared" ca="1" si="123"/>
        <v>#REF!</v>
      </c>
      <c r="L43" s="112" t="e">
        <f t="shared" ca="1" si="123"/>
        <v>#REF!</v>
      </c>
      <c r="M43" s="112" t="e">
        <f t="shared" ca="1" si="123"/>
        <v>#REF!</v>
      </c>
      <c r="N43" s="112" t="e">
        <f t="shared" ca="1" si="123"/>
        <v>#REF!</v>
      </c>
      <c r="O43" s="112" t="e">
        <f t="shared" ca="1" si="123"/>
        <v>#REF!</v>
      </c>
      <c r="P43" s="112" t="e">
        <f t="shared" ca="1" si="123"/>
        <v>#REF!</v>
      </c>
      <c r="Q43" s="112" t="e">
        <f t="shared" ca="1" si="123"/>
        <v>#REF!</v>
      </c>
      <c r="R43" s="112" t="e">
        <f t="shared" ca="1" si="123"/>
        <v>#REF!</v>
      </c>
      <c r="S43" s="112" t="e">
        <f t="shared" ca="1" si="123"/>
        <v>#REF!</v>
      </c>
      <c r="T43" s="112" t="e">
        <f t="shared" ca="1" si="123"/>
        <v>#REF!</v>
      </c>
      <c r="U43" s="112" t="e">
        <f t="shared" ca="1" si="123"/>
        <v>#REF!</v>
      </c>
      <c r="V43" s="112" t="e">
        <f t="shared" ca="1" si="123"/>
        <v>#REF!</v>
      </c>
      <c r="W43" s="112" t="e">
        <f t="shared" ca="1" si="119"/>
        <v>#REF!</v>
      </c>
      <c r="X43" s="112" t="e">
        <f t="shared" ca="1" si="119"/>
        <v>#REF!</v>
      </c>
      <c r="Y43" s="112" t="e">
        <f t="shared" ca="1" si="119"/>
        <v>#REF!</v>
      </c>
      <c r="Z43" s="112" t="e">
        <f t="shared" ca="1" si="119"/>
        <v>#REF!</v>
      </c>
      <c r="AA43" s="112" t="e">
        <f t="shared" ca="1" si="119"/>
        <v>#REF!</v>
      </c>
      <c r="AB43" s="112" t="e">
        <f t="shared" ca="1" si="119"/>
        <v>#REF!</v>
      </c>
      <c r="AC43" s="112" t="e">
        <f t="shared" ca="1" si="119"/>
        <v>#REF!</v>
      </c>
      <c r="AD43" s="112" t="e">
        <f t="shared" ca="1" si="119"/>
        <v>#REF!</v>
      </c>
      <c r="AE43" s="112" t="e">
        <f t="shared" ca="1" si="119"/>
        <v>#REF!</v>
      </c>
      <c r="AF43" s="112" t="e">
        <f t="shared" ca="1" si="119"/>
        <v>#REF!</v>
      </c>
      <c r="AG43" s="112" t="e">
        <f t="shared" ca="1" si="119"/>
        <v>#REF!</v>
      </c>
      <c r="AH43" s="112" t="e">
        <f t="shared" ca="1" si="119"/>
        <v>#REF!</v>
      </c>
      <c r="AI43" s="112" t="e">
        <f t="shared" ca="1" si="119"/>
        <v>#REF!</v>
      </c>
      <c r="AJ43" s="112" t="e">
        <f t="shared" ca="1" si="119"/>
        <v>#REF!</v>
      </c>
      <c r="AK43" s="112" t="e">
        <f t="shared" ca="1" si="119"/>
        <v>#REF!</v>
      </c>
      <c r="AL43" s="112" t="e">
        <f t="shared" ca="1" si="120"/>
        <v>#REF!</v>
      </c>
      <c r="AM43" s="112" t="e">
        <f t="shared" ca="1" si="120"/>
        <v>#REF!</v>
      </c>
      <c r="AN43" s="112" t="e">
        <f t="shared" ca="1" si="120"/>
        <v>#REF!</v>
      </c>
      <c r="AO43" s="112" t="e">
        <f t="shared" ca="1" si="120"/>
        <v>#REF!</v>
      </c>
      <c r="AP43" s="112" t="e">
        <f t="shared" ca="1" si="120"/>
        <v>#REF!</v>
      </c>
      <c r="AQ43" s="112" t="e">
        <f t="shared" ca="1" si="120"/>
        <v>#REF!</v>
      </c>
      <c r="AR43" s="112" t="e">
        <f t="shared" ca="1" si="120"/>
        <v>#REF!</v>
      </c>
      <c r="AS43" s="112" t="e">
        <f t="shared" ca="1" si="120"/>
        <v>#REF!</v>
      </c>
      <c r="AT43" s="112" t="e">
        <f t="shared" ca="1" si="120"/>
        <v>#REF!</v>
      </c>
      <c r="AU43" s="112" t="e">
        <f t="shared" ca="1" si="120"/>
        <v>#REF!</v>
      </c>
      <c r="AV43" s="112" t="e">
        <f t="shared" ca="1" si="120"/>
        <v>#REF!</v>
      </c>
      <c r="AW43" s="112" t="e">
        <f t="shared" ca="1" si="120"/>
        <v>#REF!</v>
      </c>
      <c r="AX43" s="112" t="e">
        <f t="shared" ca="1" si="120"/>
        <v>#REF!</v>
      </c>
      <c r="AY43" s="112" t="e">
        <f t="shared" ca="1" si="120"/>
        <v>#REF!</v>
      </c>
      <c r="AZ43" s="112" t="e">
        <f t="shared" ca="1" si="120"/>
        <v>#REF!</v>
      </c>
      <c r="BA43" s="112" t="e">
        <f t="shared" ca="1" si="120"/>
        <v>#REF!</v>
      </c>
      <c r="BB43" s="112" t="e">
        <f t="shared" ca="1" si="117"/>
        <v>#REF!</v>
      </c>
      <c r="BC43" s="112" t="e">
        <f t="shared" ca="1" si="117"/>
        <v>#REF!</v>
      </c>
      <c r="BD43" s="112" t="e">
        <f t="shared" ca="1" si="117"/>
        <v>#REF!</v>
      </c>
      <c r="BE43" s="112" t="e">
        <f t="shared" ca="1" si="117"/>
        <v>#REF!</v>
      </c>
      <c r="BF43" s="112" t="e">
        <f t="shared" ca="1" si="117"/>
        <v>#REF!</v>
      </c>
      <c r="BG43" s="112" t="e">
        <f t="shared" ca="1" si="117"/>
        <v>#REF!</v>
      </c>
      <c r="BH43" s="112" t="e">
        <f t="shared" ca="1" si="117"/>
        <v>#REF!</v>
      </c>
      <c r="BI43" s="112" t="e">
        <f t="shared" ca="1" si="117"/>
        <v>#REF!</v>
      </c>
      <c r="BJ43" s="112" t="e">
        <f t="shared" ca="1" si="117"/>
        <v>#REF!</v>
      </c>
      <c r="BK43" s="112" t="e">
        <f t="shared" ca="1" si="117"/>
        <v>#REF!</v>
      </c>
      <c r="BL43" s="112" t="e">
        <f t="shared" ca="1" si="117"/>
        <v>#REF!</v>
      </c>
      <c r="BM43" s="112" t="e">
        <f t="shared" ca="1" si="118"/>
        <v>#REF!</v>
      </c>
      <c r="BN43" s="112" t="e">
        <f t="shared" ca="1" si="118"/>
        <v>#REF!</v>
      </c>
      <c r="BO43" s="112" t="e">
        <f t="shared" ca="1" si="118"/>
        <v>#REF!</v>
      </c>
      <c r="BP43" s="126">
        <v>20</v>
      </c>
      <c r="BQ43" s="135">
        <f t="shared" ca="1" si="96"/>
        <v>0</v>
      </c>
      <c r="BR43" s="136">
        <f t="shared" ca="1" si="97"/>
        <v>0</v>
      </c>
      <c r="BS43" s="136">
        <f t="shared" ca="1" si="98"/>
        <v>0</v>
      </c>
      <c r="BT43" s="136">
        <f t="shared" ca="1" si="99"/>
        <v>0</v>
      </c>
      <c r="BU43" s="136">
        <f t="shared" ca="1" si="100"/>
        <v>0</v>
      </c>
      <c r="BV43" s="136">
        <f t="shared" ca="1" si="101"/>
        <v>0</v>
      </c>
      <c r="BW43" s="137">
        <f t="shared" ca="1" si="102"/>
        <v>0</v>
      </c>
      <c r="BX43" s="140">
        <f t="shared" ca="1" si="103"/>
        <v>0</v>
      </c>
      <c r="BY43" s="124">
        <f t="shared" ca="1" si="104"/>
        <v>0</v>
      </c>
      <c r="BZ43" s="124">
        <f t="shared" ca="1" si="105"/>
        <v>0</v>
      </c>
      <c r="CA43" s="124">
        <f t="shared" ca="1" si="106"/>
        <v>0</v>
      </c>
      <c r="CB43" s="124">
        <f t="shared" ca="1" si="107"/>
        <v>0</v>
      </c>
      <c r="CC43" s="124">
        <f t="shared" ca="1" si="108"/>
        <v>0</v>
      </c>
      <c r="CD43" s="141">
        <f t="shared" ca="1" si="109"/>
        <v>0</v>
      </c>
      <c r="CE43" s="146" t="e">
        <f t="shared" ca="1" si="110"/>
        <v>#REF!</v>
      </c>
      <c r="CF43" s="147" t="e">
        <f t="shared" ca="1" si="111"/>
        <v>#REF!</v>
      </c>
      <c r="CG43" s="145" t="e">
        <f t="shared" ca="1" si="26"/>
        <v>#REF!</v>
      </c>
      <c r="CH43" s="147" t="e">
        <f t="shared" ca="1" si="112"/>
        <v>#REF!</v>
      </c>
      <c r="CI43" s="147" t="e">
        <f t="shared" ca="1" si="113"/>
        <v>#REF!</v>
      </c>
      <c r="CJ43" s="147" t="e">
        <f t="shared" ca="1" si="114"/>
        <v>#REF!</v>
      </c>
      <c r="CK43" s="186" t="e">
        <f t="shared" ca="1" si="115"/>
        <v>#REF!</v>
      </c>
      <c r="CL43" s="187" t="e">
        <f t="shared" ca="1" si="27"/>
        <v>#REF!</v>
      </c>
      <c r="CM43" s="187" t="e">
        <f t="shared" ca="1" si="28"/>
        <v>#REF!</v>
      </c>
      <c r="CN43" s="187" t="e">
        <f t="shared" ca="1" si="29"/>
        <v>#REF!</v>
      </c>
      <c r="CO43" s="187" t="e">
        <f t="shared" ca="1" si="30"/>
        <v>#REF!</v>
      </c>
      <c r="CP43" s="187" t="e">
        <f t="shared" ca="1" si="82"/>
        <v>#REF!</v>
      </c>
      <c r="CQ43" s="187" t="e">
        <f t="shared" ca="1" si="32"/>
        <v>#REF!</v>
      </c>
      <c r="CR43" s="187" t="e">
        <f t="shared" ca="1" si="33"/>
        <v>#REF!</v>
      </c>
      <c r="CS43" s="187" t="e">
        <f t="shared" ca="1" si="34"/>
        <v>#REF!</v>
      </c>
      <c r="CT43" s="187" t="e">
        <f t="shared" ca="1" si="35"/>
        <v>#REF!</v>
      </c>
      <c r="CU43" s="187" t="e">
        <f t="shared" ca="1" si="36"/>
        <v>#REF!</v>
      </c>
      <c r="CV43" s="187" t="e">
        <f t="shared" ca="1" si="37"/>
        <v>#REF!</v>
      </c>
      <c r="CW43" s="187" t="e">
        <f t="shared" ca="1" si="38"/>
        <v>#REF!</v>
      </c>
      <c r="CX43" s="187" t="e">
        <f t="shared" ca="1" si="39"/>
        <v>#REF!</v>
      </c>
      <c r="CY43" s="187" t="e">
        <f t="shared" ca="1" si="40"/>
        <v>#REF!</v>
      </c>
      <c r="CZ43" s="187" t="e">
        <f t="shared" ca="1" si="41"/>
        <v>#REF!</v>
      </c>
      <c r="DA43" s="187" t="e">
        <f t="shared" ca="1" si="42"/>
        <v>#REF!</v>
      </c>
      <c r="DB43" s="187" t="e">
        <f t="shared" ca="1" si="43"/>
        <v>#REF!</v>
      </c>
      <c r="DC43" s="187" t="e">
        <f t="shared" ca="1" si="44"/>
        <v>#REF!</v>
      </c>
      <c r="DD43" s="187" t="e">
        <f t="shared" ca="1" si="45"/>
        <v>#REF!</v>
      </c>
      <c r="DE43" s="187" t="e">
        <f t="shared" ca="1" si="46"/>
        <v>#REF!</v>
      </c>
      <c r="DF43" s="187" t="e">
        <f t="shared" ca="1" si="47"/>
        <v>#REF!</v>
      </c>
      <c r="DG43" s="187" t="e">
        <f t="shared" ca="1" si="48"/>
        <v>#REF!</v>
      </c>
      <c r="DH43" s="187" t="e">
        <f t="shared" ca="1" si="49"/>
        <v>#REF!</v>
      </c>
      <c r="DI43" s="187" t="e">
        <f t="shared" ca="1" si="50"/>
        <v>#REF!</v>
      </c>
      <c r="DJ43" s="187" t="e">
        <f t="shared" ca="1" si="51"/>
        <v>#REF!</v>
      </c>
      <c r="DK43" s="187" t="e">
        <f t="shared" ca="1" si="52"/>
        <v>#REF!</v>
      </c>
      <c r="DL43" s="187" t="e">
        <f t="shared" ca="1" si="53"/>
        <v>#REF!</v>
      </c>
      <c r="DM43" s="187" t="e">
        <f t="shared" ca="1" si="54"/>
        <v>#REF!</v>
      </c>
      <c r="DN43" s="187" t="e">
        <f t="shared" ca="1" si="55"/>
        <v>#REF!</v>
      </c>
      <c r="DO43" s="187" t="e">
        <f t="shared" ca="1" si="124"/>
        <v>#REF!</v>
      </c>
      <c r="DP43" s="187" t="e">
        <f t="shared" ca="1" si="124"/>
        <v>#REF!</v>
      </c>
      <c r="DQ43" s="187" t="e">
        <f t="shared" ca="1" si="58"/>
        <v>#REF!</v>
      </c>
      <c r="DR43" s="187" t="e">
        <f t="shared" ca="1" si="59"/>
        <v>#REF!</v>
      </c>
      <c r="DS43" s="187" t="e">
        <f t="shared" ca="1" si="60"/>
        <v>#REF!</v>
      </c>
      <c r="DT43" s="187" t="e">
        <f t="shared" ca="1" si="121"/>
        <v>#REF!</v>
      </c>
      <c r="DU43" s="187" t="e">
        <f t="shared" ca="1" si="122"/>
        <v>#REF!</v>
      </c>
      <c r="DV43" s="187" t="e">
        <f t="shared" ca="1" si="62"/>
        <v>#REF!</v>
      </c>
      <c r="DW43" s="187" t="e">
        <f t="shared" ca="1" si="125"/>
        <v>#REF!</v>
      </c>
      <c r="DX43" s="187" t="e">
        <f t="shared" ca="1" si="126"/>
        <v>#REF!</v>
      </c>
      <c r="DY43" s="187" t="e">
        <f t="shared" ca="1" si="65"/>
        <v>#REF!</v>
      </c>
      <c r="DZ43" s="187" t="e">
        <f t="shared" ca="1" si="66"/>
        <v>#REF!</v>
      </c>
      <c r="EA43" s="187" t="e">
        <f t="shared" ca="1" si="67"/>
        <v>#REF!</v>
      </c>
      <c r="EB43" s="187" t="e">
        <f t="shared" ca="1" si="68"/>
        <v>#REF!</v>
      </c>
      <c r="EC43" s="187" t="e">
        <f t="shared" ca="1" si="69"/>
        <v>#REF!</v>
      </c>
      <c r="ED43" s="187" t="e">
        <f t="shared" ca="1" si="70"/>
        <v>#REF!</v>
      </c>
      <c r="EE43" s="187" t="e">
        <f t="shared" ca="1" si="71"/>
        <v>#REF!</v>
      </c>
      <c r="EF43" s="187" t="e">
        <f t="shared" ca="1" si="72"/>
        <v>#REF!</v>
      </c>
      <c r="EG43" s="187" t="e">
        <f t="shared" ca="1" si="73"/>
        <v>#REF!</v>
      </c>
      <c r="EH43" s="187" t="e">
        <f t="shared" ca="1" si="74"/>
        <v>#REF!</v>
      </c>
      <c r="EI43" s="187" t="e">
        <f t="shared" ca="1" si="75"/>
        <v>#REF!</v>
      </c>
      <c r="EJ43" s="187" t="e">
        <f t="shared" ca="1" si="76"/>
        <v>#REF!</v>
      </c>
      <c r="EK43" s="187" t="e">
        <f t="shared" ca="1" si="77"/>
        <v>#REF!</v>
      </c>
      <c r="EL43" s="94" t="s">
        <v>698</v>
      </c>
    </row>
    <row r="44" spans="1:142" hidden="1" x14ac:dyDescent="0.25">
      <c r="A44" s="115" t="str">
        <f>Графики!A53</f>
        <v>Б24.02.02 Пр-во АД(2014)9 кл., очная</v>
      </c>
      <c r="B44" s="115" t="s">
        <v>323</v>
      </c>
      <c r="C44" s="115" t="s">
        <v>517</v>
      </c>
      <c r="D44" s="64" t="e">
        <f t="shared" ca="1" si="23"/>
        <v>#REF!</v>
      </c>
      <c r="E44" s="46">
        <v>3</v>
      </c>
      <c r="F44" s="118" t="s">
        <v>269</v>
      </c>
      <c r="G44" s="112" t="e">
        <f t="shared" ca="1" si="123"/>
        <v>#REF!</v>
      </c>
      <c r="H44" s="112" t="e">
        <f t="shared" ca="1" si="123"/>
        <v>#REF!</v>
      </c>
      <c r="I44" s="112" t="e">
        <f t="shared" ca="1" si="123"/>
        <v>#REF!</v>
      </c>
      <c r="J44" s="112" t="e">
        <f t="shared" ca="1" si="123"/>
        <v>#REF!</v>
      </c>
      <c r="K44" s="112" t="e">
        <f t="shared" ca="1" si="123"/>
        <v>#REF!</v>
      </c>
      <c r="L44" s="112" t="e">
        <f t="shared" ca="1" si="123"/>
        <v>#REF!</v>
      </c>
      <c r="M44" s="112" t="e">
        <f t="shared" ca="1" si="123"/>
        <v>#REF!</v>
      </c>
      <c r="N44" s="112" t="e">
        <f t="shared" ca="1" si="123"/>
        <v>#REF!</v>
      </c>
      <c r="O44" s="112" t="e">
        <f t="shared" ca="1" si="123"/>
        <v>#REF!</v>
      </c>
      <c r="P44" s="112" t="e">
        <f t="shared" ca="1" si="123"/>
        <v>#REF!</v>
      </c>
      <c r="Q44" s="112" t="e">
        <f t="shared" ca="1" si="123"/>
        <v>#REF!</v>
      </c>
      <c r="R44" s="112" t="e">
        <f t="shared" ca="1" si="123"/>
        <v>#REF!</v>
      </c>
      <c r="S44" s="112" t="e">
        <f t="shared" ca="1" si="123"/>
        <v>#REF!</v>
      </c>
      <c r="T44" s="112" t="e">
        <f t="shared" ca="1" si="123"/>
        <v>#REF!</v>
      </c>
      <c r="U44" s="112" t="e">
        <f t="shared" ca="1" si="123"/>
        <v>#REF!</v>
      </c>
      <c r="V44" s="112" t="e">
        <f t="shared" ca="1" si="123"/>
        <v>#REF!</v>
      </c>
      <c r="W44" s="112" t="e">
        <f t="shared" ca="1" si="119"/>
        <v>#REF!</v>
      </c>
      <c r="X44" s="112" t="e">
        <f t="shared" ca="1" si="119"/>
        <v>#REF!</v>
      </c>
      <c r="Y44" s="112" t="e">
        <f t="shared" ca="1" si="119"/>
        <v>#REF!</v>
      </c>
      <c r="Z44" s="112" t="e">
        <f t="shared" ca="1" si="119"/>
        <v>#REF!</v>
      </c>
      <c r="AA44" s="112" t="e">
        <f t="shared" ca="1" si="119"/>
        <v>#REF!</v>
      </c>
      <c r="AB44" s="112" t="e">
        <f t="shared" ca="1" si="119"/>
        <v>#REF!</v>
      </c>
      <c r="AC44" s="112" t="e">
        <f t="shared" ca="1" si="119"/>
        <v>#REF!</v>
      </c>
      <c r="AD44" s="112" t="e">
        <f t="shared" ca="1" si="119"/>
        <v>#REF!</v>
      </c>
      <c r="AE44" s="112" t="e">
        <f t="shared" ca="1" si="119"/>
        <v>#REF!</v>
      </c>
      <c r="AF44" s="112" t="e">
        <f t="shared" ca="1" si="119"/>
        <v>#REF!</v>
      </c>
      <c r="AG44" s="112" t="e">
        <f t="shared" ca="1" si="119"/>
        <v>#REF!</v>
      </c>
      <c r="AH44" s="112" t="e">
        <f t="shared" ca="1" si="119"/>
        <v>#REF!</v>
      </c>
      <c r="AI44" s="112" t="e">
        <f t="shared" ca="1" si="119"/>
        <v>#REF!</v>
      </c>
      <c r="AJ44" s="112" t="e">
        <f t="shared" ca="1" si="119"/>
        <v>#REF!</v>
      </c>
      <c r="AK44" s="112" t="e">
        <f t="shared" ca="1" si="119"/>
        <v>#REF!</v>
      </c>
      <c r="AL44" s="112" t="e">
        <f t="shared" ca="1" si="120"/>
        <v>#REF!</v>
      </c>
      <c r="AM44" s="112" t="e">
        <f t="shared" ca="1" si="120"/>
        <v>#REF!</v>
      </c>
      <c r="AN44" s="112" t="e">
        <f t="shared" ca="1" si="120"/>
        <v>#REF!</v>
      </c>
      <c r="AO44" s="112" t="e">
        <f t="shared" ca="1" si="120"/>
        <v>#REF!</v>
      </c>
      <c r="AP44" s="112" t="e">
        <f t="shared" ca="1" si="120"/>
        <v>#REF!</v>
      </c>
      <c r="AQ44" s="112" t="e">
        <f t="shared" ca="1" si="120"/>
        <v>#REF!</v>
      </c>
      <c r="AR44" s="112" t="e">
        <f t="shared" ca="1" si="120"/>
        <v>#REF!</v>
      </c>
      <c r="AS44" s="112" t="e">
        <f t="shared" ca="1" si="120"/>
        <v>#REF!</v>
      </c>
      <c r="AT44" s="112" t="e">
        <f t="shared" ca="1" si="120"/>
        <v>#REF!</v>
      </c>
      <c r="AU44" s="112" t="e">
        <f t="shared" ca="1" si="120"/>
        <v>#REF!</v>
      </c>
      <c r="AV44" s="112" t="e">
        <f t="shared" ca="1" si="120"/>
        <v>#REF!</v>
      </c>
      <c r="AW44" s="112" t="e">
        <f t="shared" ca="1" si="120"/>
        <v>#REF!</v>
      </c>
      <c r="AX44" s="112" t="e">
        <f t="shared" ca="1" si="120"/>
        <v>#REF!</v>
      </c>
      <c r="AY44" s="112" t="e">
        <f t="shared" ca="1" si="120"/>
        <v>#REF!</v>
      </c>
      <c r="AZ44" s="112" t="e">
        <f t="shared" ca="1" si="120"/>
        <v>#REF!</v>
      </c>
      <c r="BA44" s="112" t="e">
        <f t="shared" ca="1" si="120"/>
        <v>#REF!</v>
      </c>
      <c r="BB44" s="112" t="e">
        <f t="shared" ca="1" si="117"/>
        <v>#REF!</v>
      </c>
      <c r="BC44" s="112" t="e">
        <f t="shared" ca="1" si="117"/>
        <v>#REF!</v>
      </c>
      <c r="BD44" s="112" t="e">
        <f t="shared" ca="1" si="117"/>
        <v>#REF!</v>
      </c>
      <c r="BE44" s="112" t="e">
        <f t="shared" ca="1" si="117"/>
        <v>#REF!</v>
      </c>
      <c r="BF44" s="112" t="e">
        <f t="shared" ca="1" si="117"/>
        <v>#REF!</v>
      </c>
      <c r="BG44" s="112" t="e">
        <f t="shared" ca="1" si="117"/>
        <v>#REF!</v>
      </c>
      <c r="BH44" s="112" t="e">
        <f t="shared" ca="1" si="117"/>
        <v>#REF!</v>
      </c>
      <c r="BI44" s="112" t="e">
        <f t="shared" ca="1" si="117"/>
        <v>#REF!</v>
      </c>
      <c r="BJ44" s="112" t="e">
        <f t="shared" ca="1" si="117"/>
        <v>#REF!</v>
      </c>
      <c r="BK44" s="112" t="e">
        <f t="shared" ca="1" si="117"/>
        <v>#REF!</v>
      </c>
      <c r="BL44" s="112" t="e">
        <f t="shared" ca="1" si="117"/>
        <v>#REF!</v>
      </c>
      <c r="BM44" s="112" t="e">
        <f t="shared" ca="1" si="118"/>
        <v>#REF!</v>
      </c>
      <c r="BN44" s="112" t="e">
        <f t="shared" ca="1" si="118"/>
        <v>#REF!</v>
      </c>
      <c r="BO44" s="112" t="e">
        <f t="shared" ca="1" si="118"/>
        <v>#REF!</v>
      </c>
      <c r="BP44" s="126">
        <v>20</v>
      </c>
      <c r="BQ44" s="135">
        <f t="shared" ca="1" si="96"/>
        <v>4</v>
      </c>
      <c r="BR44" s="136">
        <f t="shared" ca="1" si="97"/>
        <v>0</v>
      </c>
      <c r="BS44" s="136">
        <f t="shared" ca="1" si="98"/>
        <v>3</v>
      </c>
      <c r="BT44" s="136">
        <f t="shared" ca="1" si="99"/>
        <v>1</v>
      </c>
      <c r="BU44" s="136">
        <f t="shared" ca="1" si="100"/>
        <v>0</v>
      </c>
      <c r="BV44" s="136">
        <f t="shared" ca="1" si="101"/>
        <v>0</v>
      </c>
      <c r="BW44" s="137">
        <f t="shared" ca="1" si="102"/>
        <v>0</v>
      </c>
      <c r="BX44" s="140">
        <f t="shared" ca="1" si="103"/>
        <v>0</v>
      </c>
      <c r="BY44" s="124">
        <f t="shared" ca="1" si="104"/>
        <v>0</v>
      </c>
      <c r="BZ44" s="124">
        <f t="shared" ca="1" si="105"/>
        <v>0</v>
      </c>
      <c r="CA44" s="124">
        <f t="shared" ca="1" si="106"/>
        <v>0</v>
      </c>
      <c r="CB44" s="124">
        <f t="shared" ca="1" si="107"/>
        <v>0</v>
      </c>
      <c r="CC44" s="124">
        <f t="shared" ca="1" si="108"/>
        <v>0</v>
      </c>
      <c r="CD44" s="141">
        <f t="shared" ca="1" si="109"/>
        <v>0</v>
      </c>
      <c r="CE44" s="146" t="e">
        <f t="shared" ca="1" si="110"/>
        <v>#REF!</v>
      </c>
      <c r="CF44" s="147" t="e">
        <f t="shared" ca="1" si="111"/>
        <v>#REF!</v>
      </c>
      <c r="CG44" s="145" t="e">
        <f t="shared" ca="1" si="26"/>
        <v>#REF!</v>
      </c>
      <c r="CH44" s="147" t="e">
        <f t="shared" ca="1" si="112"/>
        <v>#REF!</v>
      </c>
      <c r="CI44" s="147" t="e">
        <f t="shared" ca="1" si="113"/>
        <v>#REF!</v>
      </c>
      <c r="CJ44" s="147" t="e">
        <f t="shared" ca="1" si="114"/>
        <v>#REF!</v>
      </c>
      <c r="CK44" s="186" t="e">
        <f t="shared" ca="1" si="115"/>
        <v>#REF!</v>
      </c>
      <c r="CL44" s="187" t="e">
        <f t="shared" ca="1" si="27"/>
        <v>#REF!</v>
      </c>
      <c r="CM44" s="187" t="e">
        <f t="shared" ca="1" si="28"/>
        <v>#REF!</v>
      </c>
      <c r="CN44" s="187" t="e">
        <f t="shared" ca="1" si="29"/>
        <v>#REF!</v>
      </c>
      <c r="CO44" s="187" t="e">
        <f t="shared" ca="1" si="30"/>
        <v>#REF!</v>
      </c>
      <c r="CP44" s="187" t="e">
        <f t="shared" ca="1" si="82"/>
        <v>#REF!</v>
      </c>
      <c r="CQ44" s="187" t="e">
        <f t="shared" ca="1" si="32"/>
        <v>#REF!</v>
      </c>
      <c r="CR44" s="187" t="e">
        <f t="shared" ca="1" si="33"/>
        <v>#REF!</v>
      </c>
      <c r="CS44" s="187" t="e">
        <f t="shared" ca="1" si="34"/>
        <v>#REF!</v>
      </c>
      <c r="CT44" s="187" t="s">
        <v>414</v>
      </c>
      <c r="CU44" s="187" t="s">
        <v>414</v>
      </c>
      <c r="CV44" s="187" t="s">
        <v>414</v>
      </c>
      <c r="CW44" s="187" t="s">
        <v>360</v>
      </c>
      <c r="CX44" s="187" t="e">
        <f t="shared" ca="1" si="39"/>
        <v>#REF!</v>
      </c>
      <c r="CY44" s="187"/>
      <c r="CZ44" s="187"/>
      <c r="DA44" s="187"/>
      <c r="DB44" s="187"/>
      <c r="DC44" s="187" t="e">
        <f t="shared" ca="1" si="44"/>
        <v>#REF!</v>
      </c>
      <c r="DD44" s="187" t="e">
        <f t="shared" ca="1" si="45"/>
        <v>#REF!</v>
      </c>
      <c r="DE44" s="187" t="e">
        <f t="shared" ca="1" si="46"/>
        <v>#REF!</v>
      </c>
      <c r="DF44" s="187" t="e">
        <f t="shared" ca="1" si="47"/>
        <v>#REF!</v>
      </c>
      <c r="DG44" s="187" t="e">
        <f t="shared" ca="1" si="48"/>
        <v>#REF!</v>
      </c>
      <c r="DH44" s="187" t="e">
        <f t="shared" ca="1" si="49"/>
        <v>#REF!</v>
      </c>
      <c r="DI44" s="187" t="e">
        <f t="shared" ca="1" si="50"/>
        <v>#REF!</v>
      </c>
      <c r="DJ44" s="187" t="e">
        <f t="shared" ca="1" si="51"/>
        <v>#REF!</v>
      </c>
      <c r="DK44" s="187" t="e">
        <f t="shared" ca="1" si="52"/>
        <v>#REF!</v>
      </c>
      <c r="DL44" s="187" t="e">
        <f t="shared" ca="1" si="53"/>
        <v>#REF!</v>
      </c>
      <c r="DM44" s="187" t="e">
        <f t="shared" ca="1" si="54"/>
        <v>#REF!</v>
      </c>
      <c r="DN44" s="187" t="e">
        <f t="shared" ca="1" si="55"/>
        <v>#REF!</v>
      </c>
      <c r="DO44" s="187" t="e">
        <f t="shared" ca="1" si="124"/>
        <v>#REF!</v>
      </c>
      <c r="DP44" s="187" t="e">
        <f t="shared" ca="1" si="124"/>
        <v>#REF!</v>
      </c>
      <c r="DQ44" s="187" t="e">
        <f t="shared" ca="1" si="58"/>
        <v>#REF!</v>
      </c>
      <c r="DR44" s="187" t="e">
        <f t="shared" ca="1" si="59"/>
        <v>#REF!</v>
      </c>
      <c r="DS44" s="187" t="e">
        <f t="shared" ca="1" si="60"/>
        <v>#REF!</v>
      </c>
      <c r="DT44" s="187" t="e">
        <f t="shared" ca="1" si="121"/>
        <v>#REF!</v>
      </c>
      <c r="DU44" s="187" t="e">
        <f t="shared" ca="1" si="122"/>
        <v>#REF!</v>
      </c>
      <c r="DV44" s="187" t="e">
        <f t="shared" ca="1" si="62"/>
        <v>#REF!</v>
      </c>
      <c r="DW44" s="187" t="e">
        <f t="shared" ca="1" si="125"/>
        <v>#REF!</v>
      </c>
      <c r="DX44" s="187" t="e">
        <f t="shared" ca="1" si="126"/>
        <v>#REF!</v>
      </c>
      <c r="DY44" s="187" t="e">
        <f t="shared" ca="1" si="65"/>
        <v>#REF!</v>
      </c>
      <c r="DZ44" s="187" t="e">
        <f t="shared" ca="1" si="66"/>
        <v>#REF!</v>
      </c>
      <c r="EA44" s="187" t="e">
        <f t="shared" ca="1" si="67"/>
        <v>#REF!</v>
      </c>
      <c r="EB44" s="187" t="e">
        <f t="shared" ca="1" si="68"/>
        <v>#REF!</v>
      </c>
      <c r="EC44" s="187" t="e">
        <f t="shared" ca="1" si="69"/>
        <v>#REF!</v>
      </c>
      <c r="ED44" s="187" t="e">
        <f t="shared" ca="1" si="70"/>
        <v>#REF!</v>
      </c>
      <c r="EE44" s="187" t="e">
        <f t="shared" ca="1" si="71"/>
        <v>#REF!</v>
      </c>
      <c r="EF44" s="187" t="e">
        <f t="shared" ca="1" si="72"/>
        <v>#REF!</v>
      </c>
      <c r="EG44" s="187" t="e">
        <f t="shared" ca="1" si="73"/>
        <v>#REF!</v>
      </c>
      <c r="EH44" s="187" t="e">
        <f t="shared" ca="1" si="74"/>
        <v>#REF!</v>
      </c>
      <c r="EI44" s="187" t="e">
        <f t="shared" ca="1" si="75"/>
        <v>#REF!</v>
      </c>
      <c r="EJ44" s="187" t="e">
        <f t="shared" ca="1" si="76"/>
        <v>#REF!</v>
      </c>
      <c r="EK44" s="187" t="e">
        <f t="shared" ca="1" si="77"/>
        <v>#REF!</v>
      </c>
      <c r="EL44" s="94" t="s">
        <v>698</v>
      </c>
    </row>
    <row r="45" spans="1:142" hidden="1" x14ac:dyDescent="0.25">
      <c r="A45" s="115" t="str">
        <f>Графики!A44</f>
        <v>У15.02.08 ТехМаш(2014)9 кл., очная</v>
      </c>
      <c r="B45" s="115" t="s">
        <v>323</v>
      </c>
      <c r="C45" s="115" t="s">
        <v>517</v>
      </c>
      <c r="D45" s="64" t="e">
        <f t="shared" ca="1" si="23"/>
        <v>#REF!</v>
      </c>
      <c r="E45" s="46">
        <v>3</v>
      </c>
      <c r="F45" s="118" t="s">
        <v>247</v>
      </c>
      <c r="G45" s="112" t="e">
        <f t="shared" ca="1" si="123"/>
        <v>#REF!</v>
      </c>
      <c r="H45" s="112" t="e">
        <f t="shared" ca="1" si="123"/>
        <v>#REF!</v>
      </c>
      <c r="I45" s="112" t="e">
        <f t="shared" ca="1" si="123"/>
        <v>#REF!</v>
      </c>
      <c r="J45" s="112" t="e">
        <f t="shared" ca="1" si="123"/>
        <v>#REF!</v>
      </c>
      <c r="K45" s="112" t="e">
        <f t="shared" ca="1" si="123"/>
        <v>#REF!</v>
      </c>
      <c r="L45" s="112" t="e">
        <f t="shared" ca="1" si="123"/>
        <v>#REF!</v>
      </c>
      <c r="M45" s="112" t="e">
        <f t="shared" ca="1" si="123"/>
        <v>#REF!</v>
      </c>
      <c r="N45" s="112" t="e">
        <f t="shared" ca="1" si="123"/>
        <v>#REF!</v>
      </c>
      <c r="O45" s="112" t="e">
        <f t="shared" ca="1" si="123"/>
        <v>#REF!</v>
      </c>
      <c r="P45" s="112" t="e">
        <f t="shared" ca="1" si="123"/>
        <v>#REF!</v>
      </c>
      <c r="Q45" s="112" t="e">
        <f t="shared" ca="1" si="123"/>
        <v>#REF!</v>
      </c>
      <c r="R45" s="112" t="e">
        <f t="shared" ca="1" si="123"/>
        <v>#REF!</v>
      </c>
      <c r="S45" s="112" t="e">
        <f t="shared" ca="1" si="123"/>
        <v>#REF!</v>
      </c>
      <c r="T45" s="112" t="e">
        <f t="shared" ca="1" si="123"/>
        <v>#REF!</v>
      </c>
      <c r="U45" s="112" t="e">
        <f t="shared" ca="1" si="123"/>
        <v>#REF!</v>
      </c>
      <c r="V45" s="112" t="e">
        <f t="shared" ca="1" si="123"/>
        <v>#REF!</v>
      </c>
      <c r="W45" s="112" t="e">
        <f t="shared" ca="1" si="119"/>
        <v>#REF!</v>
      </c>
      <c r="X45" s="112" t="e">
        <f t="shared" ca="1" si="119"/>
        <v>#REF!</v>
      </c>
      <c r="Y45" s="112" t="e">
        <f t="shared" ca="1" si="119"/>
        <v>#REF!</v>
      </c>
      <c r="Z45" s="112" t="e">
        <f t="shared" ca="1" si="119"/>
        <v>#REF!</v>
      </c>
      <c r="AA45" s="112" t="e">
        <f t="shared" ca="1" si="119"/>
        <v>#REF!</v>
      </c>
      <c r="AB45" s="112" t="e">
        <f t="shared" ca="1" si="119"/>
        <v>#REF!</v>
      </c>
      <c r="AC45" s="112" t="e">
        <f t="shared" ca="1" si="119"/>
        <v>#REF!</v>
      </c>
      <c r="AD45" s="112" t="e">
        <f t="shared" ca="1" si="119"/>
        <v>#REF!</v>
      </c>
      <c r="AE45" s="112" t="e">
        <f t="shared" ca="1" si="119"/>
        <v>#REF!</v>
      </c>
      <c r="AF45" s="112" t="e">
        <f t="shared" ca="1" si="119"/>
        <v>#REF!</v>
      </c>
      <c r="AG45" s="112" t="e">
        <f t="shared" ca="1" si="119"/>
        <v>#REF!</v>
      </c>
      <c r="AH45" s="112" t="e">
        <f t="shared" ca="1" si="119"/>
        <v>#REF!</v>
      </c>
      <c r="AI45" s="112" t="e">
        <f t="shared" ca="1" si="119"/>
        <v>#REF!</v>
      </c>
      <c r="AJ45" s="112" t="e">
        <f t="shared" ca="1" si="119"/>
        <v>#REF!</v>
      </c>
      <c r="AK45" s="112" t="e">
        <f t="shared" ca="1" si="119"/>
        <v>#REF!</v>
      </c>
      <c r="AL45" s="112" t="e">
        <f t="shared" ca="1" si="120"/>
        <v>#REF!</v>
      </c>
      <c r="AM45" s="112" t="e">
        <f t="shared" ca="1" si="120"/>
        <v>#REF!</v>
      </c>
      <c r="AN45" s="112" t="e">
        <f t="shared" ca="1" si="120"/>
        <v>#REF!</v>
      </c>
      <c r="AO45" s="112" t="e">
        <f t="shared" ca="1" si="120"/>
        <v>#REF!</v>
      </c>
      <c r="AP45" s="112" t="e">
        <f t="shared" ca="1" si="120"/>
        <v>#REF!</v>
      </c>
      <c r="AQ45" s="112" t="e">
        <f t="shared" ca="1" si="120"/>
        <v>#REF!</v>
      </c>
      <c r="AR45" s="112" t="e">
        <f t="shared" ca="1" si="120"/>
        <v>#REF!</v>
      </c>
      <c r="AS45" s="112" t="e">
        <f t="shared" ca="1" si="120"/>
        <v>#REF!</v>
      </c>
      <c r="AT45" s="112" t="e">
        <f t="shared" ca="1" si="120"/>
        <v>#REF!</v>
      </c>
      <c r="AU45" s="112" t="e">
        <f t="shared" ca="1" si="120"/>
        <v>#REF!</v>
      </c>
      <c r="AV45" s="112" t="e">
        <f t="shared" ca="1" si="120"/>
        <v>#REF!</v>
      </c>
      <c r="AW45" s="112" t="e">
        <f t="shared" ca="1" si="120"/>
        <v>#REF!</v>
      </c>
      <c r="AX45" s="112" t="e">
        <f t="shared" ca="1" si="120"/>
        <v>#REF!</v>
      </c>
      <c r="AY45" s="112" t="e">
        <f t="shared" ca="1" si="120"/>
        <v>#REF!</v>
      </c>
      <c r="AZ45" s="112" t="e">
        <f t="shared" ca="1" si="120"/>
        <v>#REF!</v>
      </c>
      <c r="BA45" s="112" t="e">
        <f t="shared" ca="1" si="120"/>
        <v>#REF!</v>
      </c>
      <c r="BB45" s="112" t="e">
        <f t="shared" ca="1" si="117"/>
        <v>#REF!</v>
      </c>
      <c r="BC45" s="112" t="e">
        <f t="shared" ca="1" si="117"/>
        <v>#REF!</v>
      </c>
      <c r="BD45" s="112" t="e">
        <f t="shared" ca="1" si="117"/>
        <v>#REF!</v>
      </c>
      <c r="BE45" s="112" t="e">
        <f t="shared" ca="1" si="117"/>
        <v>#REF!</v>
      </c>
      <c r="BF45" s="112" t="e">
        <f t="shared" ca="1" si="117"/>
        <v>#REF!</v>
      </c>
      <c r="BG45" s="112" t="e">
        <f t="shared" ca="1" si="117"/>
        <v>#REF!</v>
      </c>
      <c r="BH45" s="112" t="e">
        <f t="shared" ca="1" si="117"/>
        <v>#REF!</v>
      </c>
      <c r="BI45" s="112" t="e">
        <f t="shared" ca="1" si="117"/>
        <v>#REF!</v>
      </c>
      <c r="BJ45" s="112" t="e">
        <f t="shared" ca="1" si="117"/>
        <v>#REF!</v>
      </c>
      <c r="BK45" s="112" t="e">
        <f t="shared" ca="1" si="117"/>
        <v>#REF!</v>
      </c>
      <c r="BL45" s="112" t="e">
        <f t="shared" ca="1" si="117"/>
        <v>#REF!</v>
      </c>
      <c r="BM45" s="112" t="e">
        <f t="shared" ca="1" si="118"/>
        <v>#REF!</v>
      </c>
      <c r="BN45" s="112" t="e">
        <f t="shared" ca="1" si="118"/>
        <v>#REF!</v>
      </c>
      <c r="BO45" s="112" t="e">
        <f t="shared" ca="1" si="118"/>
        <v>#REF!</v>
      </c>
      <c r="BP45" s="126">
        <v>20</v>
      </c>
      <c r="BQ45" s="135">
        <f t="shared" ca="1" si="96"/>
        <v>6</v>
      </c>
      <c r="BR45" s="136">
        <f t="shared" ca="1" si="97"/>
        <v>6</v>
      </c>
      <c r="BS45" s="136">
        <f t="shared" ca="1" si="98"/>
        <v>0</v>
      </c>
      <c r="BT45" s="136">
        <f t="shared" ca="1" si="99"/>
        <v>0</v>
      </c>
      <c r="BU45" s="136">
        <f t="shared" ca="1" si="100"/>
        <v>0</v>
      </c>
      <c r="BV45" s="136">
        <f t="shared" ca="1" si="101"/>
        <v>0</v>
      </c>
      <c r="BW45" s="137">
        <f t="shared" ca="1" si="102"/>
        <v>0</v>
      </c>
      <c r="BX45" s="140">
        <f t="shared" ca="1" si="103"/>
        <v>4</v>
      </c>
      <c r="BY45" s="124">
        <f t="shared" ca="1" si="104"/>
        <v>0</v>
      </c>
      <c r="BZ45" s="124">
        <f t="shared" ca="1" si="105"/>
        <v>3</v>
      </c>
      <c r="CA45" s="124">
        <f t="shared" ca="1" si="106"/>
        <v>1</v>
      </c>
      <c r="CB45" s="124">
        <f t="shared" ca="1" si="107"/>
        <v>0</v>
      </c>
      <c r="CC45" s="124">
        <f t="shared" ca="1" si="108"/>
        <v>0</v>
      </c>
      <c r="CD45" s="141">
        <f t="shared" ca="1" si="109"/>
        <v>0</v>
      </c>
      <c r="CE45" s="146" t="e">
        <f t="shared" ca="1" si="110"/>
        <v>#REF!</v>
      </c>
      <c r="CF45" s="147" t="e">
        <f t="shared" ca="1" si="111"/>
        <v>#REF!</v>
      </c>
      <c r="CG45" s="145" t="e">
        <f t="shared" ca="1" si="26"/>
        <v>#REF!</v>
      </c>
      <c r="CH45" s="147" t="e">
        <f t="shared" ca="1" si="112"/>
        <v>#REF!</v>
      </c>
      <c r="CI45" s="147" t="e">
        <f t="shared" ca="1" si="113"/>
        <v>#REF!</v>
      </c>
      <c r="CJ45" s="147" t="e">
        <f t="shared" ca="1" si="114"/>
        <v>#REF!</v>
      </c>
      <c r="CK45" s="186" t="e">
        <f t="shared" ca="1" si="115"/>
        <v>#REF!</v>
      </c>
      <c r="CL45" s="187" t="s">
        <v>358</v>
      </c>
      <c r="CM45" s="187" t="s">
        <v>358</v>
      </c>
      <c r="CN45" s="187" t="s">
        <v>358</v>
      </c>
      <c r="CO45" s="187" t="s">
        <v>358</v>
      </c>
      <c r="CP45" s="187" t="s">
        <v>358</v>
      </c>
      <c r="CQ45" s="187" t="s">
        <v>358</v>
      </c>
      <c r="CR45" s="187" t="e">
        <f t="shared" ca="1" si="33"/>
        <v>#REF!</v>
      </c>
      <c r="CS45" s="187" t="e">
        <f t="shared" ca="1" si="34"/>
        <v>#REF!</v>
      </c>
      <c r="CT45" s="187" t="e">
        <f t="shared" ca="1" si="35"/>
        <v>#REF!</v>
      </c>
      <c r="CU45" s="187" t="e">
        <f t="shared" ca="1" si="36"/>
        <v>#REF!</v>
      </c>
      <c r="CV45" s="187" t="e">
        <f t="shared" ca="1" si="37"/>
        <v>#REF!</v>
      </c>
      <c r="CW45" s="187"/>
      <c r="CX45" s="187"/>
      <c r="CY45" s="187"/>
      <c r="CZ45" s="187"/>
      <c r="DA45" s="187"/>
      <c r="DB45" s="187"/>
      <c r="DC45" s="187" t="e">
        <f t="shared" ca="1" si="44"/>
        <v>#REF!</v>
      </c>
      <c r="DD45" s="187" t="e">
        <f t="shared" ca="1" si="45"/>
        <v>#REF!</v>
      </c>
      <c r="DE45" s="187"/>
      <c r="DF45" s="187"/>
      <c r="DG45" s="187"/>
      <c r="DH45" s="187"/>
      <c r="DI45" s="187" t="e">
        <f t="shared" ca="1" si="50"/>
        <v>#REF!</v>
      </c>
      <c r="DJ45" s="187" t="e">
        <f t="shared" ca="1" si="51"/>
        <v>#REF!</v>
      </c>
      <c r="DK45" s="187" t="s">
        <v>415</v>
      </c>
      <c r="DL45" s="187" t="s">
        <v>415</v>
      </c>
      <c r="DM45" s="187" t="s">
        <v>415</v>
      </c>
      <c r="DN45" s="187" t="s">
        <v>360</v>
      </c>
      <c r="DO45" s="187" t="e">
        <f t="shared" ca="1" si="124"/>
        <v>#REF!</v>
      </c>
      <c r="DP45" s="187" t="e">
        <f t="shared" ca="1" si="124"/>
        <v>#REF!</v>
      </c>
      <c r="DQ45" s="187" t="e">
        <f t="shared" ca="1" si="58"/>
        <v>#REF!</v>
      </c>
      <c r="DR45" s="187" t="e">
        <f t="shared" ca="1" si="59"/>
        <v>#REF!</v>
      </c>
      <c r="DS45" s="187" t="e">
        <f t="shared" ca="1" si="60"/>
        <v>#REF!</v>
      </c>
      <c r="DT45" s="187" t="e">
        <f t="shared" ca="1" si="121"/>
        <v>#REF!</v>
      </c>
      <c r="DU45" s="187" t="e">
        <f t="shared" ca="1" si="122"/>
        <v>#REF!</v>
      </c>
      <c r="DV45" s="187" t="e">
        <f t="shared" ca="1" si="62"/>
        <v>#REF!</v>
      </c>
      <c r="DW45" s="187" t="e">
        <f t="shared" ca="1" si="125"/>
        <v>#REF!</v>
      </c>
      <c r="DX45" s="187" t="e">
        <f t="shared" ca="1" si="126"/>
        <v>#REF!</v>
      </c>
      <c r="DY45" s="187" t="e">
        <f t="shared" ca="1" si="65"/>
        <v>#REF!</v>
      </c>
      <c r="DZ45" s="187" t="e">
        <f t="shared" ca="1" si="66"/>
        <v>#REF!</v>
      </c>
      <c r="EA45" s="187" t="e">
        <f t="shared" ca="1" si="67"/>
        <v>#REF!</v>
      </c>
      <c r="EB45" s="187" t="e">
        <f t="shared" ca="1" si="68"/>
        <v>#REF!</v>
      </c>
      <c r="EC45" s="187" t="e">
        <f t="shared" ca="1" si="69"/>
        <v>#REF!</v>
      </c>
      <c r="ED45" s="187" t="e">
        <f t="shared" ca="1" si="70"/>
        <v>#REF!</v>
      </c>
      <c r="EE45" s="187" t="e">
        <f t="shared" ca="1" si="71"/>
        <v>#REF!</v>
      </c>
      <c r="EF45" s="187" t="e">
        <f t="shared" ca="1" si="72"/>
        <v>#REF!</v>
      </c>
      <c r="EG45" s="187" t="e">
        <f t="shared" ca="1" si="73"/>
        <v>#REF!</v>
      </c>
      <c r="EH45" s="187" t="e">
        <f t="shared" ca="1" si="74"/>
        <v>#REF!</v>
      </c>
      <c r="EI45" s="187" t="e">
        <f t="shared" ca="1" si="75"/>
        <v>#REF!</v>
      </c>
      <c r="EJ45" s="187" t="e">
        <f t="shared" ca="1" si="76"/>
        <v>#REF!</v>
      </c>
      <c r="EK45" s="187" t="e">
        <f t="shared" ca="1" si="77"/>
        <v>#REF!</v>
      </c>
      <c r="EL45" s="94" t="s">
        <v>681</v>
      </c>
    </row>
    <row r="46" spans="1:142" hidden="1" x14ac:dyDescent="0.25">
      <c r="A46" s="115" t="str">
        <f>Графики!A44</f>
        <v>У15.02.08 ТехМаш(2014)9 кл., очная</v>
      </c>
      <c r="B46" s="115" t="s">
        <v>323</v>
      </c>
      <c r="C46" s="115" t="s">
        <v>517</v>
      </c>
      <c r="D46" s="64" t="e">
        <f t="shared" ca="1" si="23"/>
        <v>#REF!</v>
      </c>
      <c r="E46" s="46">
        <v>3</v>
      </c>
      <c r="F46" s="118" t="s">
        <v>252</v>
      </c>
      <c r="G46" s="112" t="e">
        <f t="shared" ca="1" si="123"/>
        <v>#REF!</v>
      </c>
      <c r="H46" s="112" t="e">
        <f t="shared" ca="1" si="123"/>
        <v>#REF!</v>
      </c>
      <c r="I46" s="112" t="e">
        <f t="shared" ca="1" si="123"/>
        <v>#REF!</v>
      </c>
      <c r="J46" s="112" t="e">
        <f t="shared" ca="1" si="123"/>
        <v>#REF!</v>
      </c>
      <c r="K46" s="112" t="e">
        <f t="shared" ca="1" si="123"/>
        <v>#REF!</v>
      </c>
      <c r="L46" s="112" t="e">
        <f t="shared" ca="1" si="123"/>
        <v>#REF!</v>
      </c>
      <c r="M46" s="112" t="e">
        <f t="shared" ca="1" si="123"/>
        <v>#REF!</v>
      </c>
      <c r="N46" s="112" t="e">
        <f t="shared" ca="1" si="123"/>
        <v>#REF!</v>
      </c>
      <c r="O46" s="112" t="e">
        <f t="shared" ca="1" si="123"/>
        <v>#REF!</v>
      </c>
      <c r="P46" s="112" t="e">
        <f t="shared" ca="1" si="123"/>
        <v>#REF!</v>
      </c>
      <c r="Q46" s="112" t="e">
        <f t="shared" ca="1" si="123"/>
        <v>#REF!</v>
      </c>
      <c r="R46" s="112" t="e">
        <f t="shared" ca="1" si="123"/>
        <v>#REF!</v>
      </c>
      <c r="S46" s="112" t="e">
        <f t="shared" ca="1" si="123"/>
        <v>#REF!</v>
      </c>
      <c r="T46" s="112" t="e">
        <f t="shared" ca="1" si="123"/>
        <v>#REF!</v>
      </c>
      <c r="U46" s="112" t="e">
        <f t="shared" ca="1" si="123"/>
        <v>#REF!</v>
      </c>
      <c r="V46" s="112" t="e">
        <f t="shared" ca="1" si="123"/>
        <v>#REF!</v>
      </c>
      <c r="W46" s="112" t="e">
        <f t="shared" ca="1" si="119"/>
        <v>#REF!</v>
      </c>
      <c r="X46" s="112" t="e">
        <f t="shared" ca="1" si="119"/>
        <v>#REF!</v>
      </c>
      <c r="Y46" s="112" t="e">
        <f t="shared" ca="1" si="119"/>
        <v>#REF!</v>
      </c>
      <c r="Z46" s="112" t="e">
        <f t="shared" ca="1" si="119"/>
        <v>#REF!</v>
      </c>
      <c r="AA46" s="112" t="e">
        <f t="shared" ca="1" si="119"/>
        <v>#REF!</v>
      </c>
      <c r="AB46" s="112" t="e">
        <f t="shared" ca="1" si="119"/>
        <v>#REF!</v>
      </c>
      <c r="AC46" s="112" t="e">
        <f t="shared" ca="1" si="119"/>
        <v>#REF!</v>
      </c>
      <c r="AD46" s="112" t="e">
        <f t="shared" ca="1" si="119"/>
        <v>#REF!</v>
      </c>
      <c r="AE46" s="112" t="e">
        <f t="shared" ca="1" si="119"/>
        <v>#REF!</v>
      </c>
      <c r="AF46" s="112" t="e">
        <f t="shared" ca="1" si="119"/>
        <v>#REF!</v>
      </c>
      <c r="AG46" s="112" t="e">
        <f t="shared" ca="1" si="119"/>
        <v>#REF!</v>
      </c>
      <c r="AH46" s="112" t="e">
        <f t="shared" ca="1" si="119"/>
        <v>#REF!</v>
      </c>
      <c r="AI46" s="112" t="e">
        <f t="shared" ca="1" si="119"/>
        <v>#REF!</v>
      </c>
      <c r="AJ46" s="112" t="e">
        <f t="shared" ca="1" si="119"/>
        <v>#REF!</v>
      </c>
      <c r="AK46" s="112" t="e">
        <f t="shared" ca="1" si="119"/>
        <v>#REF!</v>
      </c>
      <c r="AL46" s="112" t="e">
        <f t="shared" ca="1" si="120"/>
        <v>#REF!</v>
      </c>
      <c r="AM46" s="112" t="e">
        <f t="shared" ca="1" si="120"/>
        <v>#REF!</v>
      </c>
      <c r="AN46" s="112" t="e">
        <f t="shared" ca="1" si="120"/>
        <v>#REF!</v>
      </c>
      <c r="AO46" s="112" t="e">
        <f t="shared" ca="1" si="120"/>
        <v>#REF!</v>
      </c>
      <c r="AP46" s="112" t="e">
        <f t="shared" ca="1" si="120"/>
        <v>#REF!</v>
      </c>
      <c r="AQ46" s="112" t="e">
        <f t="shared" ca="1" si="120"/>
        <v>#REF!</v>
      </c>
      <c r="AR46" s="112" t="e">
        <f t="shared" ca="1" si="120"/>
        <v>#REF!</v>
      </c>
      <c r="AS46" s="112" t="e">
        <f t="shared" ca="1" si="120"/>
        <v>#REF!</v>
      </c>
      <c r="AT46" s="112" t="e">
        <f t="shared" ca="1" si="120"/>
        <v>#REF!</v>
      </c>
      <c r="AU46" s="112" t="e">
        <f t="shared" ca="1" si="120"/>
        <v>#REF!</v>
      </c>
      <c r="AV46" s="112" t="e">
        <f t="shared" ca="1" si="120"/>
        <v>#REF!</v>
      </c>
      <c r="AW46" s="112" t="e">
        <f t="shared" ca="1" si="120"/>
        <v>#REF!</v>
      </c>
      <c r="AX46" s="112" t="e">
        <f t="shared" ca="1" si="120"/>
        <v>#REF!</v>
      </c>
      <c r="AY46" s="112" t="e">
        <f t="shared" ca="1" si="120"/>
        <v>#REF!</v>
      </c>
      <c r="AZ46" s="112" t="e">
        <f t="shared" ca="1" si="120"/>
        <v>#REF!</v>
      </c>
      <c r="BA46" s="112" t="e">
        <f t="shared" ca="1" si="120"/>
        <v>#REF!</v>
      </c>
      <c r="BB46" s="112" t="e">
        <f t="shared" ca="1" si="117"/>
        <v>#REF!</v>
      </c>
      <c r="BC46" s="112" t="e">
        <f t="shared" ca="1" si="117"/>
        <v>#REF!</v>
      </c>
      <c r="BD46" s="112" t="e">
        <f t="shared" ca="1" si="117"/>
        <v>#REF!</v>
      </c>
      <c r="BE46" s="112" t="e">
        <f t="shared" ca="1" si="117"/>
        <v>#REF!</v>
      </c>
      <c r="BF46" s="112" t="e">
        <f t="shared" ca="1" si="117"/>
        <v>#REF!</v>
      </c>
      <c r="BG46" s="112" t="e">
        <f t="shared" ca="1" si="117"/>
        <v>#REF!</v>
      </c>
      <c r="BH46" s="112" t="e">
        <f t="shared" ca="1" si="117"/>
        <v>#REF!</v>
      </c>
      <c r="BI46" s="112" t="e">
        <f t="shared" ca="1" si="117"/>
        <v>#REF!</v>
      </c>
      <c r="BJ46" s="112" t="e">
        <f t="shared" ca="1" si="117"/>
        <v>#REF!</v>
      </c>
      <c r="BK46" s="112" t="e">
        <f t="shared" ca="1" si="117"/>
        <v>#REF!</v>
      </c>
      <c r="BL46" s="112" t="e">
        <f t="shared" ca="1" si="117"/>
        <v>#REF!</v>
      </c>
      <c r="BM46" s="112" t="e">
        <f t="shared" ca="1" si="118"/>
        <v>#REF!</v>
      </c>
      <c r="BN46" s="112" t="e">
        <f t="shared" ca="1" si="118"/>
        <v>#REF!</v>
      </c>
      <c r="BO46" s="112" t="e">
        <f t="shared" ca="1" si="118"/>
        <v>#REF!</v>
      </c>
      <c r="BP46" s="126">
        <v>20</v>
      </c>
      <c r="BQ46" s="135">
        <f t="shared" ca="1" si="96"/>
        <v>5</v>
      </c>
      <c r="BR46" s="136">
        <f t="shared" ca="1" si="97"/>
        <v>6</v>
      </c>
      <c r="BS46" s="136">
        <f t="shared" ca="1" si="98"/>
        <v>0</v>
      </c>
      <c r="BT46" s="136">
        <f t="shared" ca="1" si="99"/>
        <v>0</v>
      </c>
      <c r="BU46" s="136">
        <f t="shared" ca="1" si="100"/>
        <v>0</v>
      </c>
      <c r="BV46" s="136">
        <f t="shared" ca="1" si="101"/>
        <v>0</v>
      </c>
      <c r="BW46" s="137">
        <f t="shared" ca="1" si="102"/>
        <v>0</v>
      </c>
      <c r="BX46" s="140">
        <f t="shared" ca="1" si="103"/>
        <v>4</v>
      </c>
      <c r="BY46" s="124">
        <f t="shared" ca="1" si="104"/>
        <v>0</v>
      </c>
      <c r="BZ46" s="124">
        <f t="shared" ca="1" si="105"/>
        <v>3</v>
      </c>
      <c r="CA46" s="124">
        <f t="shared" ca="1" si="106"/>
        <v>1</v>
      </c>
      <c r="CB46" s="124">
        <f t="shared" ca="1" si="107"/>
        <v>0</v>
      </c>
      <c r="CC46" s="124">
        <f t="shared" ca="1" si="108"/>
        <v>0</v>
      </c>
      <c r="CD46" s="141">
        <f t="shared" ca="1" si="109"/>
        <v>0</v>
      </c>
      <c r="CE46" s="146" t="e">
        <f t="shared" ca="1" si="110"/>
        <v>#REF!</v>
      </c>
      <c r="CF46" s="147" t="e">
        <f t="shared" ca="1" si="111"/>
        <v>#REF!</v>
      </c>
      <c r="CG46" s="145" t="e">
        <f t="shared" ca="1" si="26"/>
        <v>#REF!</v>
      </c>
      <c r="CH46" s="147" t="e">
        <f t="shared" ca="1" si="112"/>
        <v>#REF!</v>
      </c>
      <c r="CI46" s="147" t="e">
        <f t="shared" ca="1" si="113"/>
        <v>#REF!</v>
      </c>
      <c r="CJ46" s="147" t="e">
        <f t="shared" ca="1" si="114"/>
        <v>#REF!</v>
      </c>
      <c r="CK46" s="186" t="e">
        <f t="shared" ca="1" si="115"/>
        <v>#REF!</v>
      </c>
      <c r="CL46" s="187" t="e">
        <f t="shared" ca="1" si="27"/>
        <v>#REF!</v>
      </c>
      <c r="CM46" s="187" t="e">
        <f t="shared" ca="1" si="28"/>
        <v>#REF!</v>
      </c>
      <c r="CN46" s="187" t="e">
        <f t="shared" ca="1" si="29"/>
        <v>#REF!</v>
      </c>
      <c r="CO46" s="187" t="e">
        <f t="shared" ca="1" si="30"/>
        <v>#REF!</v>
      </c>
      <c r="CP46" s="187" t="e">
        <f ca="1">IF(K46=0,"",K46)</f>
        <v>#REF!</v>
      </c>
      <c r="CQ46" s="187" t="e">
        <f t="shared" ca="1" si="32"/>
        <v>#REF!</v>
      </c>
      <c r="CR46" s="187" t="s">
        <v>358</v>
      </c>
      <c r="CS46" s="187" t="s">
        <v>358</v>
      </c>
      <c r="CT46" s="187" t="s">
        <v>358</v>
      </c>
      <c r="CU46" s="187" t="s">
        <v>358</v>
      </c>
      <c r="CV46" s="187" t="s">
        <v>358</v>
      </c>
      <c r="CW46" s="187" t="s">
        <v>358</v>
      </c>
      <c r="CX46" s="187"/>
      <c r="CY46" s="187"/>
      <c r="CZ46" s="187"/>
      <c r="DA46" s="187"/>
      <c r="DB46" s="187"/>
      <c r="DC46" s="187" t="e">
        <f t="shared" ca="1" si="44"/>
        <v>#REF!</v>
      </c>
      <c r="DD46" s="187" t="e">
        <f t="shared" ca="1" si="45"/>
        <v>#REF!</v>
      </c>
      <c r="DE46" s="187"/>
      <c r="DF46" s="187"/>
      <c r="DG46" s="187"/>
      <c r="DH46" s="187"/>
      <c r="DI46" s="187" t="e">
        <f t="shared" ca="1" si="50"/>
        <v>#REF!</v>
      </c>
      <c r="DJ46" s="187" t="e">
        <f t="shared" ca="1" si="51"/>
        <v>#REF!</v>
      </c>
      <c r="DK46" s="187" t="e">
        <f t="shared" ca="1" si="52"/>
        <v>#REF!</v>
      </c>
      <c r="DL46" s="187" t="e">
        <f t="shared" ca="1" si="53"/>
        <v>#REF!</v>
      </c>
      <c r="DM46" s="187" t="e">
        <f t="shared" ca="1" si="54"/>
        <v>#REF!</v>
      </c>
      <c r="DN46" s="187" t="e">
        <f t="shared" ca="1" si="55"/>
        <v>#REF!</v>
      </c>
      <c r="DO46" s="187" t="s">
        <v>415</v>
      </c>
      <c r="DP46" s="187" t="s">
        <v>415</v>
      </c>
      <c r="DQ46" s="187" t="s">
        <v>415</v>
      </c>
      <c r="DR46" s="187" t="s">
        <v>360</v>
      </c>
      <c r="DS46" s="187" t="e">
        <f t="shared" ca="1" si="60"/>
        <v>#REF!</v>
      </c>
      <c r="DT46" s="187" t="e">
        <f t="shared" ca="1" si="121"/>
        <v>#REF!</v>
      </c>
      <c r="DU46" s="187" t="e">
        <f t="shared" ca="1" si="122"/>
        <v>#REF!</v>
      </c>
      <c r="DV46" s="187" t="e">
        <f t="shared" ca="1" si="62"/>
        <v>#REF!</v>
      </c>
      <c r="DW46" s="187" t="e">
        <f t="shared" ca="1" si="125"/>
        <v>#REF!</v>
      </c>
      <c r="DX46" s="187" t="e">
        <f t="shared" ca="1" si="126"/>
        <v>#REF!</v>
      </c>
      <c r="DY46" s="187" t="e">
        <f t="shared" ca="1" si="65"/>
        <v>#REF!</v>
      </c>
      <c r="DZ46" s="187" t="e">
        <f t="shared" ca="1" si="66"/>
        <v>#REF!</v>
      </c>
      <c r="EA46" s="187" t="e">
        <f t="shared" ca="1" si="67"/>
        <v>#REF!</v>
      </c>
      <c r="EB46" s="187" t="e">
        <f t="shared" ca="1" si="68"/>
        <v>#REF!</v>
      </c>
      <c r="EC46" s="187" t="e">
        <f t="shared" ca="1" si="69"/>
        <v>#REF!</v>
      </c>
      <c r="ED46" s="187" t="e">
        <f t="shared" ca="1" si="70"/>
        <v>#REF!</v>
      </c>
      <c r="EE46" s="187" t="e">
        <f t="shared" ca="1" si="71"/>
        <v>#REF!</v>
      </c>
      <c r="EF46" s="187" t="e">
        <f t="shared" ca="1" si="72"/>
        <v>#REF!</v>
      </c>
      <c r="EG46" s="187" t="e">
        <f t="shared" ca="1" si="73"/>
        <v>#REF!</v>
      </c>
      <c r="EH46" s="187" t="e">
        <f t="shared" ca="1" si="74"/>
        <v>#REF!</v>
      </c>
      <c r="EI46" s="187" t="e">
        <f t="shared" ca="1" si="75"/>
        <v>#REF!</v>
      </c>
      <c r="EJ46" s="187" t="e">
        <f t="shared" ca="1" si="76"/>
        <v>#REF!</v>
      </c>
      <c r="EK46" s="187" t="e">
        <f t="shared" ca="1" si="77"/>
        <v>#REF!</v>
      </c>
      <c r="EL46" s="94" t="s">
        <v>681</v>
      </c>
    </row>
    <row r="47" spans="1:142" hidden="1" x14ac:dyDescent="0.25">
      <c r="A47" s="115" t="str">
        <f>Графики!A25</f>
        <v>Б15.02.08 ТехМаш(2014)9 кл., очная</v>
      </c>
      <c r="B47" s="115" t="s">
        <v>323</v>
      </c>
      <c r="C47" s="115" t="s">
        <v>517</v>
      </c>
      <c r="D47" s="64" t="e">
        <f t="shared" ca="1" si="23"/>
        <v>#REF!</v>
      </c>
      <c r="E47" s="46">
        <v>4</v>
      </c>
      <c r="F47" s="118" t="s">
        <v>243</v>
      </c>
      <c r="G47" s="112" t="e">
        <f t="shared" ca="1" si="123"/>
        <v>#REF!</v>
      </c>
      <c r="H47" s="112" t="e">
        <f t="shared" ca="1" si="123"/>
        <v>#REF!</v>
      </c>
      <c r="I47" s="112" t="e">
        <f t="shared" ca="1" si="123"/>
        <v>#REF!</v>
      </c>
      <c r="J47" s="112" t="e">
        <f t="shared" ca="1" si="123"/>
        <v>#REF!</v>
      </c>
      <c r="K47" s="112" t="e">
        <f t="shared" ca="1" si="123"/>
        <v>#REF!</v>
      </c>
      <c r="L47" s="112" t="e">
        <f t="shared" ca="1" si="123"/>
        <v>#REF!</v>
      </c>
      <c r="M47" s="112" t="e">
        <f t="shared" ca="1" si="123"/>
        <v>#REF!</v>
      </c>
      <c r="N47" s="112" t="e">
        <f t="shared" ca="1" si="123"/>
        <v>#REF!</v>
      </c>
      <c r="O47" s="112" t="e">
        <f t="shared" ca="1" si="123"/>
        <v>#REF!</v>
      </c>
      <c r="P47" s="112" t="e">
        <f t="shared" ca="1" si="123"/>
        <v>#REF!</v>
      </c>
      <c r="Q47" s="112" t="e">
        <f t="shared" ca="1" si="123"/>
        <v>#REF!</v>
      </c>
      <c r="R47" s="112" t="e">
        <f t="shared" ca="1" si="123"/>
        <v>#REF!</v>
      </c>
      <c r="S47" s="112" t="e">
        <f t="shared" ca="1" si="123"/>
        <v>#REF!</v>
      </c>
      <c r="T47" s="112" t="e">
        <f t="shared" ca="1" si="123"/>
        <v>#REF!</v>
      </c>
      <c r="U47" s="112" t="e">
        <f t="shared" ca="1" si="123"/>
        <v>#REF!</v>
      </c>
      <c r="V47" s="112" t="e">
        <f t="shared" ca="1" si="123"/>
        <v>#REF!</v>
      </c>
      <c r="W47" s="112" t="e">
        <f t="shared" ca="1" si="119"/>
        <v>#REF!</v>
      </c>
      <c r="X47" s="112" t="e">
        <f t="shared" ca="1" si="119"/>
        <v>#REF!</v>
      </c>
      <c r="Y47" s="112" t="e">
        <f t="shared" ca="1" si="119"/>
        <v>#REF!</v>
      </c>
      <c r="Z47" s="112" t="e">
        <f t="shared" ca="1" si="119"/>
        <v>#REF!</v>
      </c>
      <c r="AA47" s="112" t="e">
        <f t="shared" ca="1" si="119"/>
        <v>#REF!</v>
      </c>
      <c r="AB47" s="112" t="e">
        <f t="shared" ca="1" si="119"/>
        <v>#REF!</v>
      </c>
      <c r="AC47" s="112" t="e">
        <f t="shared" ca="1" si="119"/>
        <v>#REF!</v>
      </c>
      <c r="AD47" s="112" t="e">
        <f t="shared" ca="1" si="119"/>
        <v>#REF!</v>
      </c>
      <c r="AE47" s="112" t="e">
        <f t="shared" ca="1" si="119"/>
        <v>#REF!</v>
      </c>
      <c r="AF47" s="112" t="e">
        <f t="shared" ca="1" si="119"/>
        <v>#REF!</v>
      </c>
      <c r="AG47" s="112" t="e">
        <f t="shared" ca="1" si="119"/>
        <v>#REF!</v>
      </c>
      <c r="AH47" s="112" t="e">
        <f t="shared" ca="1" si="119"/>
        <v>#REF!</v>
      </c>
      <c r="AI47" s="112" t="e">
        <f t="shared" ca="1" si="119"/>
        <v>#REF!</v>
      </c>
      <c r="AJ47" s="112" t="e">
        <f t="shared" ca="1" si="119"/>
        <v>#REF!</v>
      </c>
      <c r="AK47" s="112" t="e">
        <f t="shared" ca="1" si="119"/>
        <v>#REF!</v>
      </c>
      <c r="AL47" s="112" t="e">
        <f t="shared" ca="1" si="120"/>
        <v>#REF!</v>
      </c>
      <c r="AM47" s="112" t="e">
        <f t="shared" ca="1" si="120"/>
        <v>#REF!</v>
      </c>
      <c r="AN47" s="112" t="e">
        <f t="shared" ca="1" si="120"/>
        <v>#REF!</v>
      </c>
      <c r="AO47" s="112" t="e">
        <f t="shared" ca="1" si="120"/>
        <v>#REF!</v>
      </c>
      <c r="AP47" s="112" t="e">
        <f t="shared" ca="1" si="120"/>
        <v>#REF!</v>
      </c>
      <c r="AQ47" s="112" t="e">
        <f t="shared" ca="1" si="120"/>
        <v>#REF!</v>
      </c>
      <c r="AR47" s="112" t="e">
        <f t="shared" ca="1" si="120"/>
        <v>#REF!</v>
      </c>
      <c r="AS47" s="112" t="e">
        <f t="shared" ca="1" si="120"/>
        <v>#REF!</v>
      </c>
      <c r="AT47" s="112" t="e">
        <f t="shared" ca="1" si="120"/>
        <v>#REF!</v>
      </c>
      <c r="AU47" s="112" t="e">
        <f t="shared" ca="1" si="120"/>
        <v>#REF!</v>
      </c>
      <c r="AV47" s="112" t="e">
        <f t="shared" ca="1" si="120"/>
        <v>#REF!</v>
      </c>
      <c r="AW47" s="112" t="e">
        <f t="shared" ca="1" si="120"/>
        <v>#REF!</v>
      </c>
      <c r="AX47" s="112" t="e">
        <f t="shared" ca="1" si="120"/>
        <v>#REF!</v>
      </c>
      <c r="AY47" s="112" t="e">
        <f t="shared" ca="1" si="120"/>
        <v>#REF!</v>
      </c>
      <c r="AZ47" s="112" t="e">
        <f t="shared" ca="1" si="120"/>
        <v>#REF!</v>
      </c>
      <c r="BA47" s="112" t="e">
        <f t="shared" ca="1" si="120"/>
        <v>#REF!</v>
      </c>
      <c r="BB47" s="112" t="e">
        <f t="shared" ca="1" si="117"/>
        <v>#REF!</v>
      </c>
      <c r="BC47" s="112" t="e">
        <f t="shared" ca="1" si="117"/>
        <v>#REF!</v>
      </c>
      <c r="BD47" s="112" t="e">
        <f t="shared" ca="1" si="117"/>
        <v>#REF!</v>
      </c>
      <c r="BE47" s="112" t="e">
        <f t="shared" ca="1" si="117"/>
        <v>#REF!</v>
      </c>
      <c r="BF47" s="112" t="e">
        <f t="shared" ca="1" si="117"/>
        <v>#REF!</v>
      </c>
      <c r="BG47" s="112" t="e">
        <f t="shared" ca="1" si="117"/>
        <v>#REF!</v>
      </c>
      <c r="BH47" s="112" t="e">
        <f t="shared" ca="1" si="117"/>
        <v>#REF!</v>
      </c>
      <c r="BI47" s="112" t="e">
        <f t="shared" ca="1" si="117"/>
        <v>#REF!</v>
      </c>
      <c r="BJ47" s="112" t="e">
        <f t="shared" ca="1" si="117"/>
        <v>#REF!</v>
      </c>
      <c r="BK47" s="112" t="e">
        <f t="shared" ca="1" si="117"/>
        <v>#REF!</v>
      </c>
      <c r="BL47" s="112" t="e">
        <f t="shared" ca="1" si="117"/>
        <v>#REF!</v>
      </c>
      <c r="BM47" s="112" t="e">
        <f t="shared" ca="1" si="118"/>
        <v>#REF!</v>
      </c>
      <c r="BN47" s="112" t="e">
        <f t="shared" ca="1" si="118"/>
        <v>#REF!</v>
      </c>
      <c r="BO47" s="112" t="e">
        <f t="shared" ca="1" si="118"/>
        <v>#REF!</v>
      </c>
      <c r="BP47" s="126">
        <v>20</v>
      </c>
      <c r="BQ47" s="135">
        <f t="shared" ca="1" si="96"/>
        <v>0</v>
      </c>
      <c r="BR47" s="136">
        <f t="shared" ca="1" si="97"/>
        <v>0</v>
      </c>
      <c r="BS47" s="136">
        <f t="shared" ca="1" si="98"/>
        <v>0</v>
      </c>
      <c r="BT47" s="136">
        <f t="shared" ca="1" si="99"/>
        <v>0</v>
      </c>
      <c r="BU47" s="136">
        <f t="shared" ca="1" si="100"/>
        <v>0</v>
      </c>
      <c r="BV47" s="136">
        <f t="shared" ca="1" si="101"/>
        <v>0</v>
      </c>
      <c r="BW47" s="137">
        <f t="shared" ca="1" si="102"/>
        <v>0</v>
      </c>
      <c r="BX47" s="140">
        <f t="shared" ca="1" si="103"/>
        <v>0</v>
      </c>
      <c r="BY47" s="124">
        <f t="shared" ca="1" si="104"/>
        <v>0</v>
      </c>
      <c r="BZ47" s="124">
        <f t="shared" ca="1" si="105"/>
        <v>0</v>
      </c>
      <c r="CA47" s="124">
        <f t="shared" ca="1" si="106"/>
        <v>0</v>
      </c>
      <c r="CB47" s="124">
        <f t="shared" ca="1" si="107"/>
        <v>0</v>
      </c>
      <c r="CC47" s="124">
        <f t="shared" ca="1" si="108"/>
        <v>0</v>
      </c>
      <c r="CD47" s="141">
        <f t="shared" ca="1" si="109"/>
        <v>0</v>
      </c>
      <c r="CE47" s="146" t="e">
        <f t="shared" ca="1" si="110"/>
        <v>#REF!</v>
      </c>
      <c r="CF47" s="147" t="e">
        <f t="shared" ca="1" si="111"/>
        <v>#REF!</v>
      </c>
      <c r="CG47" s="145" t="e">
        <f t="shared" ca="1" si="26"/>
        <v>#REF!</v>
      </c>
      <c r="CH47" s="147" t="e">
        <f t="shared" ca="1" si="112"/>
        <v>#REF!</v>
      </c>
      <c r="CI47" s="147" t="e">
        <f t="shared" ca="1" si="113"/>
        <v>#REF!</v>
      </c>
      <c r="CJ47" s="147" t="e">
        <f t="shared" ca="1" si="114"/>
        <v>#REF!</v>
      </c>
      <c r="CK47" s="186" t="e">
        <f t="shared" ca="1" si="115"/>
        <v>#REF!</v>
      </c>
      <c r="CL47" s="187" t="e">
        <f t="shared" ca="1" si="27"/>
        <v>#REF!</v>
      </c>
      <c r="CM47" s="187" t="e">
        <f t="shared" ca="1" si="28"/>
        <v>#REF!</v>
      </c>
      <c r="CN47" s="187" t="e">
        <f t="shared" ca="1" si="29"/>
        <v>#REF!</v>
      </c>
      <c r="CO47" s="187" t="e">
        <f t="shared" ca="1" si="30"/>
        <v>#REF!</v>
      </c>
      <c r="CP47" s="187" t="e">
        <f ca="1">IF(K47=0,"",K47)</f>
        <v>#REF!</v>
      </c>
      <c r="CQ47" s="187" t="e">
        <f t="shared" ca="1" si="32"/>
        <v>#REF!</v>
      </c>
      <c r="CR47" s="187" t="e">
        <f t="shared" ca="1" si="33"/>
        <v>#REF!</v>
      </c>
      <c r="CS47" s="187" t="e">
        <f t="shared" ca="1" si="34"/>
        <v>#REF!</v>
      </c>
      <c r="CT47" s="187" t="e">
        <f t="shared" ca="1" si="35"/>
        <v>#REF!</v>
      </c>
      <c r="CU47" s="187" t="e">
        <f t="shared" ca="1" si="36"/>
        <v>#REF!</v>
      </c>
      <c r="CV47" s="187" t="e">
        <f t="shared" ca="1" si="37"/>
        <v>#REF!</v>
      </c>
      <c r="CW47" s="187" t="e">
        <f t="shared" ca="1" si="38"/>
        <v>#REF!</v>
      </c>
      <c r="CX47" s="187" t="e">
        <f t="shared" ca="1" si="39"/>
        <v>#REF!</v>
      </c>
      <c r="CY47" s="187" t="e">
        <f t="shared" ca="1" si="40"/>
        <v>#REF!</v>
      </c>
      <c r="CZ47" s="187" t="e">
        <f t="shared" ca="1" si="41"/>
        <v>#REF!</v>
      </c>
      <c r="DA47" s="187" t="e">
        <f t="shared" ca="1" si="42"/>
        <v>#REF!</v>
      </c>
      <c r="DB47" s="187" t="e">
        <f t="shared" ca="1" si="43"/>
        <v>#REF!</v>
      </c>
      <c r="DC47" s="187" t="e">
        <f t="shared" ca="1" si="44"/>
        <v>#REF!</v>
      </c>
      <c r="DD47" s="187" t="e">
        <f t="shared" ca="1" si="45"/>
        <v>#REF!</v>
      </c>
      <c r="DE47" s="187" t="e">
        <f t="shared" ca="1" si="46"/>
        <v>#REF!</v>
      </c>
      <c r="DF47" s="187" t="e">
        <f t="shared" ca="1" si="47"/>
        <v>#REF!</v>
      </c>
      <c r="DG47" s="187" t="e">
        <f t="shared" ca="1" si="48"/>
        <v>#REF!</v>
      </c>
      <c r="DH47" s="187" t="e">
        <f t="shared" ca="1" si="49"/>
        <v>#REF!</v>
      </c>
      <c r="DI47" s="187" t="e">
        <f t="shared" ca="1" si="50"/>
        <v>#REF!</v>
      </c>
      <c r="DJ47" s="187" t="e">
        <f t="shared" ca="1" si="51"/>
        <v>#REF!</v>
      </c>
      <c r="DK47" s="187" t="e">
        <f t="shared" ca="1" si="52"/>
        <v>#REF!</v>
      </c>
      <c r="DL47" s="187" t="e">
        <f t="shared" ca="1" si="53"/>
        <v>#REF!</v>
      </c>
      <c r="DM47" s="187" t="e">
        <f t="shared" ca="1" si="54"/>
        <v>#REF!</v>
      </c>
      <c r="DN47" s="187" t="e">
        <f t="shared" ca="1" si="55"/>
        <v>#REF!</v>
      </c>
      <c r="DO47" s="187" t="e">
        <f t="shared" ref="DO47:DO64" ca="1" si="127">IF(AJ47=0,"",AJ47)</f>
        <v>#REF!</v>
      </c>
      <c r="DP47" s="187" t="e">
        <f t="shared" ref="DP47:DP64" ca="1" si="128">IF(AK47=0,"",AK47)</f>
        <v>#REF!</v>
      </c>
      <c r="DQ47" s="187" t="e">
        <f t="shared" ca="1" si="58"/>
        <v>#REF!</v>
      </c>
      <c r="DR47" s="187" t="e">
        <f t="shared" ca="1" si="59"/>
        <v>#REF!</v>
      </c>
      <c r="DS47" s="187" t="e">
        <f t="shared" ca="1" si="60"/>
        <v>#REF!</v>
      </c>
      <c r="DT47" s="187" t="e">
        <f t="shared" ca="1" si="121"/>
        <v>#REF!</v>
      </c>
      <c r="DU47" s="187" t="e">
        <f t="shared" ca="1" si="122"/>
        <v>#REF!</v>
      </c>
      <c r="DV47" s="187" t="e">
        <f t="shared" ca="1" si="62"/>
        <v>#REF!</v>
      </c>
      <c r="DW47" s="187" t="e">
        <f t="shared" ca="1" si="125"/>
        <v>#REF!</v>
      </c>
      <c r="DX47" s="187" t="e">
        <f t="shared" ca="1" si="126"/>
        <v>#REF!</v>
      </c>
      <c r="DY47" s="187" t="e">
        <f t="shared" ca="1" si="65"/>
        <v>#REF!</v>
      </c>
      <c r="DZ47" s="187" t="e">
        <f t="shared" ca="1" si="66"/>
        <v>#REF!</v>
      </c>
      <c r="EA47" s="187" t="e">
        <f t="shared" ca="1" si="67"/>
        <v>#REF!</v>
      </c>
      <c r="EB47" s="187" t="e">
        <f t="shared" ca="1" si="68"/>
        <v>#REF!</v>
      </c>
      <c r="EC47" s="187" t="e">
        <f t="shared" ca="1" si="69"/>
        <v>#REF!</v>
      </c>
      <c r="ED47" s="187" t="e">
        <f t="shared" ca="1" si="70"/>
        <v>#REF!</v>
      </c>
      <c r="EE47" s="187" t="e">
        <f t="shared" ca="1" si="71"/>
        <v>#REF!</v>
      </c>
      <c r="EF47" s="187" t="e">
        <f t="shared" ca="1" si="72"/>
        <v>#REF!</v>
      </c>
      <c r="EG47" s="187" t="e">
        <f t="shared" ca="1" si="73"/>
        <v>#REF!</v>
      </c>
      <c r="EH47" s="187" t="e">
        <f t="shared" ca="1" si="74"/>
        <v>#REF!</v>
      </c>
      <c r="EI47" s="187" t="e">
        <f t="shared" ca="1" si="75"/>
        <v>#REF!</v>
      </c>
      <c r="EJ47" s="187" t="e">
        <f t="shared" ca="1" si="76"/>
        <v>#REF!</v>
      </c>
      <c r="EK47" s="187" t="e">
        <f t="shared" ca="1" si="77"/>
        <v>#REF!</v>
      </c>
    </row>
    <row r="48" spans="1:142" hidden="1" x14ac:dyDescent="0.25">
      <c r="A48" s="115" t="str">
        <f>Графики!A27</f>
        <v>Б24.02.01 Пр-во ЛА(2014)9 кл., очная</v>
      </c>
      <c r="B48" s="115" t="s">
        <v>323</v>
      </c>
      <c r="C48" s="115" t="s">
        <v>517</v>
      </c>
      <c r="D48" s="64" t="e">
        <f t="shared" ca="1" si="23"/>
        <v>#REF!</v>
      </c>
      <c r="E48" s="46">
        <v>4</v>
      </c>
      <c r="F48" s="118" t="s">
        <v>266</v>
      </c>
      <c r="G48" s="112" t="e">
        <f t="shared" ca="1" si="123"/>
        <v>#REF!</v>
      </c>
      <c r="H48" s="112" t="e">
        <f t="shared" ca="1" si="123"/>
        <v>#REF!</v>
      </c>
      <c r="I48" s="112" t="e">
        <f t="shared" ca="1" si="123"/>
        <v>#REF!</v>
      </c>
      <c r="J48" s="112" t="e">
        <f t="shared" ca="1" si="123"/>
        <v>#REF!</v>
      </c>
      <c r="K48" s="112" t="e">
        <f t="shared" ca="1" si="123"/>
        <v>#REF!</v>
      </c>
      <c r="L48" s="112" t="e">
        <f t="shared" ca="1" si="123"/>
        <v>#REF!</v>
      </c>
      <c r="M48" s="112" t="e">
        <f t="shared" ca="1" si="123"/>
        <v>#REF!</v>
      </c>
      <c r="N48" s="112" t="e">
        <f t="shared" ca="1" si="123"/>
        <v>#REF!</v>
      </c>
      <c r="O48" s="112" t="e">
        <f t="shared" ca="1" si="123"/>
        <v>#REF!</v>
      </c>
      <c r="P48" s="112" t="e">
        <f t="shared" ca="1" si="123"/>
        <v>#REF!</v>
      </c>
      <c r="Q48" s="112" t="e">
        <f t="shared" ca="1" si="123"/>
        <v>#REF!</v>
      </c>
      <c r="R48" s="112" t="e">
        <f t="shared" ca="1" si="123"/>
        <v>#REF!</v>
      </c>
      <c r="S48" s="112" t="e">
        <f t="shared" ca="1" si="123"/>
        <v>#REF!</v>
      </c>
      <c r="T48" s="112" t="e">
        <f t="shared" ca="1" si="123"/>
        <v>#REF!</v>
      </c>
      <c r="U48" s="112" t="e">
        <f t="shared" ca="1" si="123"/>
        <v>#REF!</v>
      </c>
      <c r="V48" s="112" t="e">
        <f t="shared" ca="1" si="123"/>
        <v>#REF!</v>
      </c>
      <c r="W48" s="112" t="e">
        <f t="shared" ca="1" si="119"/>
        <v>#REF!</v>
      </c>
      <c r="X48" s="112" t="e">
        <f t="shared" ca="1" si="119"/>
        <v>#REF!</v>
      </c>
      <c r="Y48" s="112" t="e">
        <f t="shared" ca="1" si="119"/>
        <v>#REF!</v>
      </c>
      <c r="Z48" s="112" t="e">
        <f t="shared" ca="1" si="119"/>
        <v>#REF!</v>
      </c>
      <c r="AA48" s="112" t="e">
        <f t="shared" ca="1" si="119"/>
        <v>#REF!</v>
      </c>
      <c r="AB48" s="112" t="e">
        <f t="shared" ca="1" si="119"/>
        <v>#REF!</v>
      </c>
      <c r="AC48" s="112" t="e">
        <f t="shared" ca="1" si="119"/>
        <v>#REF!</v>
      </c>
      <c r="AD48" s="112" t="e">
        <f t="shared" ca="1" si="119"/>
        <v>#REF!</v>
      </c>
      <c r="AE48" s="112" t="e">
        <f t="shared" ca="1" si="119"/>
        <v>#REF!</v>
      </c>
      <c r="AF48" s="112" t="e">
        <f t="shared" ca="1" si="119"/>
        <v>#REF!</v>
      </c>
      <c r="AG48" s="112" t="e">
        <f t="shared" ca="1" si="119"/>
        <v>#REF!</v>
      </c>
      <c r="AH48" s="112" t="e">
        <f t="shared" ca="1" si="119"/>
        <v>#REF!</v>
      </c>
      <c r="AI48" s="112" t="e">
        <f t="shared" ca="1" si="119"/>
        <v>#REF!</v>
      </c>
      <c r="AJ48" s="112" t="e">
        <f t="shared" ca="1" si="119"/>
        <v>#REF!</v>
      </c>
      <c r="AK48" s="112" t="e">
        <f t="shared" ca="1" si="119"/>
        <v>#REF!</v>
      </c>
      <c r="AL48" s="112" t="e">
        <f t="shared" ca="1" si="120"/>
        <v>#REF!</v>
      </c>
      <c r="AM48" s="112" t="e">
        <f t="shared" ca="1" si="120"/>
        <v>#REF!</v>
      </c>
      <c r="AN48" s="112" t="e">
        <f t="shared" ca="1" si="120"/>
        <v>#REF!</v>
      </c>
      <c r="AO48" s="112" t="e">
        <f t="shared" ca="1" si="120"/>
        <v>#REF!</v>
      </c>
      <c r="AP48" s="112" t="e">
        <f t="shared" ca="1" si="120"/>
        <v>#REF!</v>
      </c>
      <c r="AQ48" s="112" t="e">
        <f t="shared" ca="1" si="120"/>
        <v>#REF!</v>
      </c>
      <c r="AR48" s="112" t="e">
        <f t="shared" ca="1" si="120"/>
        <v>#REF!</v>
      </c>
      <c r="AS48" s="112" t="e">
        <f t="shared" ca="1" si="120"/>
        <v>#REF!</v>
      </c>
      <c r="AT48" s="112" t="e">
        <f t="shared" ca="1" si="120"/>
        <v>#REF!</v>
      </c>
      <c r="AU48" s="112" t="e">
        <f t="shared" ca="1" si="120"/>
        <v>#REF!</v>
      </c>
      <c r="AV48" s="112" t="e">
        <f t="shared" ca="1" si="120"/>
        <v>#REF!</v>
      </c>
      <c r="AW48" s="112" t="e">
        <f t="shared" ca="1" si="120"/>
        <v>#REF!</v>
      </c>
      <c r="AX48" s="112" t="e">
        <f t="shared" ca="1" si="120"/>
        <v>#REF!</v>
      </c>
      <c r="AY48" s="112" t="e">
        <f t="shared" ca="1" si="120"/>
        <v>#REF!</v>
      </c>
      <c r="AZ48" s="112" t="e">
        <f t="shared" ca="1" si="120"/>
        <v>#REF!</v>
      </c>
      <c r="BA48" s="112" t="e">
        <f t="shared" ca="1" si="120"/>
        <v>#REF!</v>
      </c>
      <c r="BB48" s="112" t="e">
        <f t="shared" ca="1" si="117"/>
        <v>#REF!</v>
      </c>
      <c r="BC48" s="112" t="e">
        <f t="shared" ca="1" si="117"/>
        <v>#REF!</v>
      </c>
      <c r="BD48" s="112" t="e">
        <f t="shared" ca="1" si="117"/>
        <v>#REF!</v>
      </c>
      <c r="BE48" s="112" t="e">
        <f t="shared" ca="1" si="117"/>
        <v>#REF!</v>
      </c>
      <c r="BF48" s="112" t="e">
        <f t="shared" ca="1" si="117"/>
        <v>#REF!</v>
      </c>
      <c r="BG48" s="112" t="e">
        <f t="shared" ca="1" si="117"/>
        <v>#REF!</v>
      </c>
      <c r="BH48" s="112" t="e">
        <f t="shared" ca="1" si="117"/>
        <v>#REF!</v>
      </c>
      <c r="BI48" s="112" t="e">
        <f t="shared" ca="1" si="117"/>
        <v>#REF!</v>
      </c>
      <c r="BJ48" s="112" t="e">
        <f t="shared" ca="1" si="117"/>
        <v>#REF!</v>
      </c>
      <c r="BK48" s="112" t="e">
        <f t="shared" ca="1" si="117"/>
        <v>#REF!</v>
      </c>
      <c r="BL48" s="112" t="e">
        <f t="shared" ca="1" si="117"/>
        <v>#REF!</v>
      </c>
      <c r="BM48" s="112" t="e">
        <f t="shared" ca="1" si="118"/>
        <v>#REF!</v>
      </c>
      <c r="BN48" s="112" t="e">
        <f t="shared" ca="1" si="118"/>
        <v>#REF!</v>
      </c>
      <c r="BO48" s="112" t="e">
        <f t="shared" ca="1" si="118"/>
        <v>#REF!</v>
      </c>
      <c r="BP48" s="126">
        <v>20</v>
      </c>
      <c r="BQ48" s="135">
        <f t="shared" ca="1" si="96"/>
        <v>0</v>
      </c>
      <c r="BR48" s="136">
        <f t="shared" ca="1" si="97"/>
        <v>0</v>
      </c>
      <c r="BS48" s="136">
        <f t="shared" ca="1" si="98"/>
        <v>0</v>
      </c>
      <c r="BT48" s="136">
        <f t="shared" ca="1" si="99"/>
        <v>0</v>
      </c>
      <c r="BU48" s="136">
        <f t="shared" ca="1" si="100"/>
        <v>0</v>
      </c>
      <c r="BV48" s="136">
        <f t="shared" ca="1" si="101"/>
        <v>0</v>
      </c>
      <c r="BW48" s="137">
        <f t="shared" ca="1" si="102"/>
        <v>0</v>
      </c>
      <c r="BX48" s="140">
        <f t="shared" ca="1" si="103"/>
        <v>0</v>
      </c>
      <c r="BY48" s="124">
        <f t="shared" ca="1" si="104"/>
        <v>0</v>
      </c>
      <c r="BZ48" s="124">
        <f t="shared" ca="1" si="105"/>
        <v>0</v>
      </c>
      <c r="CA48" s="124">
        <f t="shared" ca="1" si="106"/>
        <v>0</v>
      </c>
      <c r="CB48" s="124">
        <f t="shared" ca="1" si="107"/>
        <v>0</v>
      </c>
      <c r="CC48" s="124">
        <f t="shared" ca="1" si="108"/>
        <v>0</v>
      </c>
      <c r="CD48" s="141">
        <f t="shared" ca="1" si="109"/>
        <v>0</v>
      </c>
      <c r="CE48" s="146" t="e">
        <f t="shared" ca="1" si="110"/>
        <v>#REF!</v>
      </c>
      <c r="CF48" s="147" t="e">
        <f t="shared" ca="1" si="111"/>
        <v>#REF!</v>
      </c>
      <c r="CG48" s="145" t="e">
        <f t="shared" ca="1" si="26"/>
        <v>#REF!</v>
      </c>
      <c r="CH48" s="147" t="e">
        <f t="shared" ca="1" si="112"/>
        <v>#REF!</v>
      </c>
      <c r="CI48" s="147" t="e">
        <f t="shared" ca="1" si="113"/>
        <v>#REF!</v>
      </c>
      <c r="CJ48" s="147" t="e">
        <f t="shared" ca="1" si="114"/>
        <v>#REF!</v>
      </c>
      <c r="CK48" s="186" t="e">
        <f t="shared" ca="1" si="115"/>
        <v>#REF!</v>
      </c>
      <c r="CL48" s="187" t="e">
        <f t="shared" ca="1" si="27"/>
        <v>#REF!</v>
      </c>
      <c r="CM48" s="187" t="e">
        <f t="shared" ca="1" si="28"/>
        <v>#REF!</v>
      </c>
      <c r="CN48" s="187" t="e">
        <f t="shared" ca="1" si="29"/>
        <v>#REF!</v>
      </c>
      <c r="CO48" s="187" t="e">
        <f t="shared" ca="1" si="30"/>
        <v>#REF!</v>
      </c>
      <c r="CP48" s="187" t="e">
        <f ca="1">IF(K48=0,"",K48)</f>
        <v>#REF!</v>
      </c>
      <c r="CQ48" s="187" t="e">
        <f t="shared" ca="1" si="32"/>
        <v>#REF!</v>
      </c>
      <c r="CR48" s="187" t="e">
        <f t="shared" ca="1" si="33"/>
        <v>#REF!</v>
      </c>
      <c r="CS48" s="187" t="e">
        <f t="shared" ca="1" si="34"/>
        <v>#REF!</v>
      </c>
      <c r="CT48" s="187" t="e">
        <f t="shared" ca="1" si="35"/>
        <v>#REF!</v>
      </c>
      <c r="CU48" s="187" t="e">
        <f t="shared" ca="1" si="36"/>
        <v>#REF!</v>
      </c>
      <c r="CV48" s="187" t="e">
        <f t="shared" ca="1" si="37"/>
        <v>#REF!</v>
      </c>
      <c r="CW48" s="187" t="e">
        <f t="shared" ca="1" si="38"/>
        <v>#REF!</v>
      </c>
      <c r="CX48" s="187" t="e">
        <f t="shared" ca="1" si="39"/>
        <v>#REF!</v>
      </c>
      <c r="CY48" s="187" t="e">
        <f t="shared" ca="1" si="40"/>
        <v>#REF!</v>
      </c>
      <c r="CZ48" s="187" t="e">
        <f t="shared" ca="1" si="41"/>
        <v>#REF!</v>
      </c>
      <c r="DA48" s="187" t="e">
        <f t="shared" ca="1" si="42"/>
        <v>#REF!</v>
      </c>
      <c r="DB48" s="187" t="e">
        <f t="shared" ca="1" si="43"/>
        <v>#REF!</v>
      </c>
      <c r="DC48" s="187" t="e">
        <f t="shared" ca="1" si="44"/>
        <v>#REF!</v>
      </c>
      <c r="DD48" s="187" t="e">
        <f t="shared" ca="1" si="45"/>
        <v>#REF!</v>
      </c>
      <c r="DE48" s="187" t="e">
        <f t="shared" ca="1" si="46"/>
        <v>#REF!</v>
      </c>
      <c r="DF48" s="187" t="e">
        <f t="shared" ca="1" si="47"/>
        <v>#REF!</v>
      </c>
      <c r="DG48" s="187" t="e">
        <f t="shared" ca="1" si="48"/>
        <v>#REF!</v>
      </c>
      <c r="DH48" s="187" t="e">
        <f t="shared" ca="1" si="49"/>
        <v>#REF!</v>
      </c>
      <c r="DI48" s="187" t="e">
        <f t="shared" ca="1" si="50"/>
        <v>#REF!</v>
      </c>
      <c r="DJ48" s="187" t="e">
        <f t="shared" ca="1" si="51"/>
        <v>#REF!</v>
      </c>
      <c r="DK48" s="187" t="e">
        <f t="shared" ca="1" si="52"/>
        <v>#REF!</v>
      </c>
      <c r="DL48" s="187" t="e">
        <f t="shared" ca="1" si="53"/>
        <v>#REF!</v>
      </c>
      <c r="DM48" s="187" t="e">
        <f t="shared" ca="1" si="54"/>
        <v>#REF!</v>
      </c>
      <c r="DN48" s="187" t="e">
        <f t="shared" ca="1" si="55"/>
        <v>#REF!</v>
      </c>
      <c r="DO48" s="187" t="e">
        <f t="shared" ca="1" si="127"/>
        <v>#REF!</v>
      </c>
      <c r="DP48" s="187" t="e">
        <f t="shared" ca="1" si="128"/>
        <v>#REF!</v>
      </c>
      <c r="DQ48" s="187" t="e">
        <f t="shared" ca="1" si="58"/>
        <v>#REF!</v>
      </c>
      <c r="DR48" s="187" t="e">
        <f t="shared" ca="1" si="59"/>
        <v>#REF!</v>
      </c>
      <c r="DS48" s="187" t="e">
        <f t="shared" ca="1" si="60"/>
        <v>#REF!</v>
      </c>
      <c r="DT48" s="187" t="e">
        <f t="shared" ca="1" si="121"/>
        <v>#REF!</v>
      </c>
      <c r="DU48" s="187" t="e">
        <f t="shared" ca="1" si="122"/>
        <v>#REF!</v>
      </c>
      <c r="DV48" s="187" t="e">
        <f t="shared" ca="1" si="62"/>
        <v>#REF!</v>
      </c>
      <c r="DW48" s="187" t="e">
        <f t="shared" ca="1" si="125"/>
        <v>#REF!</v>
      </c>
      <c r="DX48" s="187" t="e">
        <f t="shared" ca="1" si="126"/>
        <v>#REF!</v>
      </c>
      <c r="DY48" s="187" t="e">
        <f t="shared" ca="1" si="65"/>
        <v>#REF!</v>
      </c>
      <c r="DZ48" s="187" t="e">
        <f t="shared" ca="1" si="66"/>
        <v>#REF!</v>
      </c>
      <c r="EA48" s="187" t="e">
        <f t="shared" ca="1" si="67"/>
        <v>#REF!</v>
      </c>
      <c r="EB48" s="187" t="e">
        <f t="shared" ca="1" si="68"/>
        <v>#REF!</v>
      </c>
      <c r="EC48" s="187" t="e">
        <f t="shared" ca="1" si="69"/>
        <v>#REF!</v>
      </c>
      <c r="ED48" s="187" t="e">
        <f t="shared" ca="1" si="70"/>
        <v>#REF!</v>
      </c>
      <c r="EE48" s="187" t="e">
        <f t="shared" ca="1" si="71"/>
        <v>#REF!</v>
      </c>
      <c r="EF48" s="187" t="e">
        <f t="shared" ca="1" si="72"/>
        <v>#REF!</v>
      </c>
      <c r="EG48" s="187" t="e">
        <f t="shared" ca="1" si="73"/>
        <v>#REF!</v>
      </c>
      <c r="EH48" s="187" t="e">
        <f t="shared" ca="1" si="74"/>
        <v>#REF!</v>
      </c>
      <c r="EI48" s="187" t="e">
        <f t="shared" ca="1" si="75"/>
        <v>#REF!</v>
      </c>
      <c r="EJ48" s="187" t="e">
        <f t="shared" ca="1" si="76"/>
        <v>#REF!</v>
      </c>
      <c r="EK48" s="187" t="e">
        <f t="shared" ca="1" si="77"/>
        <v>#REF!</v>
      </c>
    </row>
    <row r="49" spans="1:142" hidden="1" x14ac:dyDescent="0.25">
      <c r="A49" s="115" t="str">
        <f>Графики!A28</f>
        <v>Б24.02.02 Пр-во АД(2014)9 кл., очная</v>
      </c>
      <c r="B49" s="115" t="s">
        <v>323</v>
      </c>
      <c r="C49" s="115" t="s">
        <v>517</v>
      </c>
      <c r="D49" s="64" t="e">
        <f t="shared" ca="1" si="23"/>
        <v>#REF!</v>
      </c>
      <c r="E49" s="46">
        <v>4</v>
      </c>
      <c r="F49" s="118" t="s">
        <v>270</v>
      </c>
      <c r="G49" s="112" t="e">
        <f t="shared" ca="1" si="123"/>
        <v>#REF!</v>
      </c>
      <c r="H49" s="112" t="e">
        <f t="shared" ca="1" si="123"/>
        <v>#REF!</v>
      </c>
      <c r="I49" s="112" t="e">
        <f t="shared" ca="1" si="123"/>
        <v>#REF!</v>
      </c>
      <c r="J49" s="112" t="e">
        <f t="shared" ca="1" si="123"/>
        <v>#REF!</v>
      </c>
      <c r="K49" s="112" t="e">
        <f t="shared" ca="1" si="123"/>
        <v>#REF!</v>
      </c>
      <c r="L49" s="112" t="e">
        <f t="shared" ca="1" si="123"/>
        <v>#REF!</v>
      </c>
      <c r="M49" s="112" t="e">
        <f t="shared" ca="1" si="123"/>
        <v>#REF!</v>
      </c>
      <c r="N49" s="112" t="e">
        <f t="shared" ca="1" si="123"/>
        <v>#REF!</v>
      </c>
      <c r="O49" s="112" t="e">
        <f t="shared" ca="1" si="123"/>
        <v>#REF!</v>
      </c>
      <c r="P49" s="112" t="e">
        <f t="shared" ca="1" si="123"/>
        <v>#REF!</v>
      </c>
      <c r="Q49" s="112" t="e">
        <f t="shared" ca="1" si="123"/>
        <v>#REF!</v>
      </c>
      <c r="R49" s="112" t="e">
        <f t="shared" ca="1" si="123"/>
        <v>#REF!</v>
      </c>
      <c r="S49" s="112" t="e">
        <f t="shared" ca="1" si="123"/>
        <v>#REF!</v>
      </c>
      <c r="T49" s="112" t="e">
        <f t="shared" ca="1" si="123"/>
        <v>#REF!</v>
      </c>
      <c r="U49" s="112" t="e">
        <f t="shared" ca="1" si="123"/>
        <v>#REF!</v>
      </c>
      <c r="V49" s="112" t="e">
        <f t="shared" ca="1" si="123"/>
        <v>#REF!</v>
      </c>
      <c r="W49" s="112" t="e">
        <f t="shared" ca="1" si="119"/>
        <v>#REF!</v>
      </c>
      <c r="X49" s="112" t="e">
        <f t="shared" ca="1" si="119"/>
        <v>#REF!</v>
      </c>
      <c r="Y49" s="112" t="e">
        <f t="shared" ca="1" si="119"/>
        <v>#REF!</v>
      </c>
      <c r="Z49" s="112" t="e">
        <f t="shared" ca="1" si="119"/>
        <v>#REF!</v>
      </c>
      <c r="AA49" s="112" t="e">
        <f t="shared" ca="1" si="119"/>
        <v>#REF!</v>
      </c>
      <c r="AB49" s="112" t="e">
        <f t="shared" ca="1" si="119"/>
        <v>#REF!</v>
      </c>
      <c r="AC49" s="112" t="e">
        <f t="shared" ca="1" si="119"/>
        <v>#REF!</v>
      </c>
      <c r="AD49" s="112" t="e">
        <f t="shared" ca="1" si="119"/>
        <v>#REF!</v>
      </c>
      <c r="AE49" s="112" t="e">
        <f t="shared" ca="1" si="119"/>
        <v>#REF!</v>
      </c>
      <c r="AF49" s="112" t="e">
        <f t="shared" ca="1" si="119"/>
        <v>#REF!</v>
      </c>
      <c r="AG49" s="112" t="e">
        <f t="shared" ca="1" si="119"/>
        <v>#REF!</v>
      </c>
      <c r="AH49" s="112" t="e">
        <f t="shared" ca="1" si="119"/>
        <v>#REF!</v>
      </c>
      <c r="AI49" s="112" t="e">
        <f t="shared" ca="1" si="119"/>
        <v>#REF!</v>
      </c>
      <c r="AJ49" s="112" t="e">
        <f t="shared" ca="1" si="119"/>
        <v>#REF!</v>
      </c>
      <c r="AK49" s="112" t="e">
        <f t="shared" ca="1" si="119"/>
        <v>#REF!</v>
      </c>
      <c r="AL49" s="112" t="e">
        <f t="shared" ca="1" si="120"/>
        <v>#REF!</v>
      </c>
      <c r="AM49" s="112" t="e">
        <f t="shared" ca="1" si="120"/>
        <v>#REF!</v>
      </c>
      <c r="AN49" s="112" t="e">
        <f t="shared" ca="1" si="120"/>
        <v>#REF!</v>
      </c>
      <c r="AO49" s="112" t="e">
        <f t="shared" ca="1" si="120"/>
        <v>#REF!</v>
      </c>
      <c r="AP49" s="112" t="e">
        <f t="shared" ca="1" si="120"/>
        <v>#REF!</v>
      </c>
      <c r="AQ49" s="112" t="e">
        <f t="shared" ca="1" si="120"/>
        <v>#REF!</v>
      </c>
      <c r="AR49" s="112" t="e">
        <f t="shared" ca="1" si="120"/>
        <v>#REF!</v>
      </c>
      <c r="AS49" s="112" t="e">
        <f t="shared" ca="1" si="120"/>
        <v>#REF!</v>
      </c>
      <c r="AT49" s="112" t="e">
        <f t="shared" ca="1" si="120"/>
        <v>#REF!</v>
      </c>
      <c r="AU49" s="112" t="e">
        <f t="shared" ca="1" si="120"/>
        <v>#REF!</v>
      </c>
      <c r="AV49" s="112" t="e">
        <f t="shared" ca="1" si="120"/>
        <v>#REF!</v>
      </c>
      <c r="AW49" s="112" t="e">
        <f t="shared" ca="1" si="120"/>
        <v>#REF!</v>
      </c>
      <c r="AX49" s="112" t="e">
        <f t="shared" ca="1" si="120"/>
        <v>#REF!</v>
      </c>
      <c r="AY49" s="112" t="e">
        <f t="shared" ca="1" si="120"/>
        <v>#REF!</v>
      </c>
      <c r="AZ49" s="112" t="e">
        <f t="shared" ca="1" si="120"/>
        <v>#REF!</v>
      </c>
      <c r="BA49" s="112" t="e">
        <f t="shared" ca="1" si="120"/>
        <v>#REF!</v>
      </c>
      <c r="BB49" s="112" t="e">
        <f t="shared" ca="1" si="117"/>
        <v>#REF!</v>
      </c>
      <c r="BC49" s="112" t="e">
        <f t="shared" ca="1" si="117"/>
        <v>#REF!</v>
      </c>
      <c r="BD49" s="112" t="e">
        <f t="shared" ca="1" si="117"/>
        <v>#REF!</v>
      </c>
      <c r="BE49" s="112" t="e">
        <f t="shared" ca="1" si="117"/>
        <v>#REF!</v>
      </c>
      <c r="BF49" s="112" t="e">
        <f t="shared" ca="1" si="117"/>
        <v>#REF!</v>
      </c>
      <c r="BG49" s="112" t="e">
        <f t="shared" ca="1" si="117"/>
        <v>#REF!</v>
      </c>
      <c r="BH49" s="112" t="e">
        <f t="shared" ca="1" si="117"/>
        <v>#REF!</v>
      </c>
      <c r="BI49" s="112" t="e">
        <f t="shared" ca="1" si="117"/>
        <v>#REF!</v>
      </c>
      <c r="BJ49" s="112" t="e">
        <f t="shared" ca="1" si="117"/>
        <v>#REF!</v>
      </c>
      <c r="BK49" s="112" t="e">
        <f t="shared" ca="1" si="117"/>
        <v>#REF!</v>
      </c>
      <c r="BL49" s="112" t="e">
        <f t="shared" ca="1" si="117"/>
        <v>#REF!</v>
      </c>
      <c r="BM49" s="112" t="e">
        <f t="shared" ca="1" si="118"/>
        <v>#REF!</v>
      </c>
      <c r="BN49" s="112" t="e">
        <f t="shared" ca="1" si="118"/>
        <v>#REF!</v>
      </c>
      <c r="BO49" s="112" t="e">
        <f t="shared" ca="1" si="118"/>
        <v>#REF!</v>
      </c>
      <c r="BP49" s="126">
        <v>20</v>
      </c>
      <c r="BQ49" s="135">
        <f t="shared" ca="1" si="96"/>
        <v>0</v>
      </c>
      <c r="BR49" s="136">
        <f t="shared" ca="1" si="97"/>
        <v>0</v>
      </c>
      <c r="BS49" s="136">
        <f t="shared" ca="1" si="98"/>
        <v>0</v>
      </c>
      <c r="BT49" s="136">
        <f t="shared" ca="1" si="99"/>
        <v>0</v>
      </c>
      <c r="BU49" s="136">
        <f t="shared" ca="1" si="100"/>
        <v>0</v>
      </c>
      <c r="BV49" s="136">
        <f t="shared" ca="1" si="101"/>
        <v>0</v>
      </c>
      <c r="BW49" s="137">
        <f t="shared" ca="1" si="102"/>
        <v>0</v>
      </c>
      <c r="BX49" s="140">
        <f t="shared" ca="1" si="103"/>
        <v>0</v>
      </c>
      <c r="BY49" s="124">
        <f t="shared" ca="1" si="104"/>
        <v>0</v>
      </c>
      <c r="BZ49" s="124">
        <f t="shared" ca="1" si="105"/>
        <v>0</v>
      </c>
      <c r="CA49" s="124">
        <f t="shared" ca="1" si="106"/>
        <v>0</v>
      </c>
      <c r="CB49" s="124">
        <f t="shared" ca="1" si="107"/>
        <v>0</v>
      </c>
      <c r="CC49" s="124">
        <f t="shared" ca="1" si="108"/>
        <v>0</v>
      </c>
      <c r="CD49" s="141">
        <f t="shared" ca="1" si="109"/>
        <v>0</v>
      </c>
      <c r="CE49" s="146" t="e">
        <f t="shared" ca="1" si="110"/>
        <v>#REF!</v>
      </c>
      <c r="CF49" s="147" t="e">
        <f t="shared" ca="1" si="111"/>
        <v>#REF!</v>
      </c>
      <c r="CG49" s="145" t="e">
        <f t="shared" ca="1" si="26"/>
        <v>#REF!</v>
      </c>
      <c r="CH49" s="147" t="e">
        <f t="shared" ca="1" si="112"/>
        <v>#REF!</v>
      </c>
      <c r="CI49" s="147" t="e">
        <f t="shared" ca="1" si="113"/>
        <v>#REF!</v>
      </c>
      <c r="CJ49" s="147" t="e">
        <f t="shared" ca="1" si="114"/>
        <v>#REF!</v>
      </c>
      <c r="CK49" s="186" t="e">
        <f t="shared" ca="1" si="115"/>
        <v>#REF!</v>
      </c>
      <c r="CL49" s="187" t="e">
        <f t="shared" ca="1" si="27"/>
        <v>#REF!</v>
      </c>
      <c r="CM49" s="187" t="e">
        <f t="shared" ca="1" si="28"/>
        <v>#REF!</v>
      </c>
      <c r="CN49" s="187" t="e">
        <f t="shared" ca="1" si="29"/>
        <v>#REF!</v>
      </c>
      <c r="CO49" s="187" t="e">
        <f t="shared" ca="1" si="30"/>
        <v>#REF!</v>
      </c>
      <c r="CP49" s="187" t="e">
        <f ca="1">IF(K49=0,"",K49)</f>
        <v>#REF!</v>
      </c>
      <c r="CQ49" s="187" t="e">
        <f t="shared" ca="1" si="32"/>
        <v>#REF!</v>
      </c>
      <c r="CR49" s="187" t="e">
        <f t="shared" ca="1" si="33"/>
        <v>#REF!</v>
      </c>
      <c r="CS49" s="187" t="e">
        <f t="shared" ca="1" si="34"/>
        <v>#REF!</v>
      </c>
      <c r="CT49" s="187" t="e">
        <f t="shared" ca="1" si="35"/>
        <v>#REF!</v>
      </c>
      <c r="CU49" s="187" t="e">
        <f t="shared" ca="1" si="36"/>
        <v>#REF!</v>
      </c>
      <c r="CV49" s="187" t="e">
        <f t="shared" ca="1" si="37"/>
        <v>#REF!</v>
      </c>
      <c r="CW49" s="187" t="e">
        <f t="shared" ca="1" si="38"/>
        <v>#REF!</v>
      </c>
      <c r="CX49" s="187" t="e">
        <f t="shared" ca="1" si="39"/>
        <v>#REF!</v>
      </c>
      <c r="CY49" s="187" t="e">
        <f t="shared" ca="1" si="40"/>
        <v>#REF!</v>
      </c>
      <c r="CZ49" s="187" t="e">
        <f t="shared" ca="1" si="41"/>
        <v>#REF!</v>
      </c>
      <c r="DA49" s="187" t="e">
        <f t="shared" ca="1" si="42"/>
        <v>#REF!</v>
      </c>
      <c r="DB49" s="187" t="e">
        <f t="shared" ca="1" si="43"/>
        <v>#REF!</v>
      </c>
      <c r="DC49" s="187" t="e">
        <f t="shared" ca="1" si="44"/>
        <v>#REF!</v>
      </c>
      <c r="DD49" s="187" t="e">
        <f t="shared" ca="1" si="45"/>
        <v>#REF!</v>
      </c>
      <c r="DE49" s="187" t="e">
        <f t="shared" ca="1" si="46"/>
        <v>#REF!</v>
      </c>
      <c r="DF49" s="187" t="e">
        <f t="shared" ca="1" si="47"/>
        <v>#REF!</v>
      </c>
      <c r="DG49" s="187" t="e">
        <f t="shared" ca="1" si="48"/>
        <v>#REF!</v>
      </c>
      <c r="DH49" s="187" t="e">
        <f t="shared" ca="1" si="49"/>
        <v>#REF!</v>
      </c>
      <c r="DI49" s="187" t="e">
        <f t="shared" ca="1" si="50"/>
        <v>#REF!</v>
      </c>
      <c r="DJ49" s="187" t="e">
        <f t="shared" ca="1" si="51"/>
        <v>#REF!</v>
      </c>
      <c r="DK49" s="187" t="e">
        <f t="shared" ca="1" si="52"/>
        <v>#REF!</v>
      </c>
      <c r="DL49" s="187" t="e">
        <f t="shared" ca="1" si="53"/>
        <v>#REF!</v>
      </c>
      <c r="DM49" s="187" t="e">
        <f t="shared" ca="1" si="54"/>
        <v>#REF!</v>
      </c>
      <c r="DN49" s="187" t="e">
        <f t="shared" ca="1" si="55"/>
        <v>#REF!</v>
      </c>
      <c r="DO49" s="187" t="e">
        <f t="shared" ca="1" si="127"/>
        <v>#REF!</v>
      </c>
      <c r="DP49" s="187" t="e">
        <f t="shared" ca="1" si="128"/>
        <v>#REF!</v>
      </c>
      <c r="DQ49" s="187" t="e">
        <f t="shared" ca="1" si="58"/>
        <v>#REF!</v>
      </c>
      <c r="DR49" s="187" t="e">
        <f t="shared" ca="1" si="59"/>
        <v>#REF!</v>
      </c>
      <c r="DS49" s="187" t="e">
        <f t="shared" ca="1" si="60"/>
        <v>#REF!</v>
      </c>
      <c r="DT49" s="187" t="e">
        <f t="shared" ca="1" si="121"/>
        <v>#REF!</v>
      </c>
      <c r="DU49" s="187" t="e">
        <f t="shared" ca="1" si="122"/>
        <v>#REF!</v>
      </c>
      <c r="DV49" s="187" t="e">
        <f t="shared" ca="1" si="62"/>
        <v>#REF!</v>
      </c>
      <c r="DW49" s="187" t="e">
        <f t="shared" ca="1" si="125"/>
        <v>#REF!</v>
      </c>
      <c r="DX49" s="187" t="e">
        <f t="shared" ca="1" si="126"/>
        <v>#REF!</v>
      </c>
      <c r="DY49" s="187" t="e">
        <f t="shared" ca="1" si="65"/>
        <v>#REF!</v>
      </c>
      <c r="DZ49" s="187" t="e">
        <f t="shared" ca="1" si="66"/>
        <v>#REF!</v>
      </c>
      <c r="EA49" s="187" t="e">
        <f t="shared" ca="1" si="67"/>
        <v>#REF!</v>
      </c>
      <c r="EB49" s="187" t="e">
        <f t="shared" ca="1" si="68"/>
        <v>#REF!</v>
      </c>
      <c r="EC49" s="187" t="e">
        <f t="shared" ca="1" si="69"/>
        <v>#REF!</v>
      </c>
      <c r="ED49" s="187" t="e">
        <f t="shared" ca="1" si="70"/>
        <v>#REF!</v>
      </c>
      <c r="EE49" s="187" t="e">
        <f t="shared" ca="1" si="71"/>
        <v>#REF!</v>
      </c>
      <c r="EF49" s="187" t="e">
        <f t="shared" ca="1" si="72"/>
        <v>#REF!</v>
      </c>
      <c r="EG49" s="187" t="e">
        <f t="shared" ca="1" si="73"/>
        <v>#REF!</v>
      </c>
      <c r="EH49" s="187" t="e">
        <f t="shared" ca="1" si="74"/>
        <v>#REF!</v>
      </c>
      <c r="EI49" s="187" t="e">
        <f t="shared" ca="1" si="75"/>
        <v>#REF!</v>
      </c>
      <c r="EJ49" s="187" t="e">
        <f t="shared" ca="1" si="76"/>
        <v>#REF!</v>
      </c>
      <c r="EK49" s="187" t="e">
        <f t="shared" ca="1" si="77"/>
        <v>#REF!</v>
      </c>
    </row>
    <row r="50" spans="1:142" hidden="1" x14ac:dyDescent="0.25">
      <c r="A50" s="115" t="str">
        <f>Графики!A19</f>
        <v>У15.02.08 ТехМаш(2014)9 кл., очная</v>
      </c>
      <c r="B50" s="115" t="s">
        <v>323</v>
      </c>
      <c r="C50" s="115" t="s">
        <v>517</v>
      </c>
      <c r="D50" s="64" t="e">
        <f t="shared" ca="1" si="23"/>
        <v>#REF!</v>
      </c>
      <c r="E50" s="46">
        <v>4</v>
      </c>
      <c r="F50" s="118" t="s">
        <v>248</v>
      </c>
      <c r="G50" s="112" t="e">
        <f t="shared" ca="1" si="123"/>
        <v>#REF!</v>
      </c>
      <c r="H50" s="112" t="e">
        <f t="shared" ca="1" si="123"/>
        <v>#REF!</v>
      </c>
      <c r="I50" s="112" t="e">
        <f t="shared" ca="1" si="123"/>
        <v>#REF!</v>
      </c>
      <c r="J50" s="112" t="e">
        <f t="shared" ca="1" si="123"/>
        <v>#REF!</v>
      </c>
      <c r="K50" s="112" t="e">
        <f t="shared" ca="1" si="123"/>
        <v>#REF!</v>
      </c>
      <c r="L50" s="112" t="e">
        <f t="shared" ca="1" si="123"/>
        <v>#REF!</v>
      </c>
      <c r="M50" s="112" t="e">
        <f t="shared" ca="1" si="123"/>
        <v>#REF!</v>
      </c>
      <c r="N50" s="112" t="e">
        <f t="shared" ca="1" si="123"/>
        <v>#REF!</v>
      </c>
      <c r="O50" s="112" t="e">
        <f t="shared" ca="1" si="123"/>
        <v>#REF!</v>
      </c>
      <c r="P50" s="112" t="e">
        <f t="shared" ca="1" si="123"/>
        <v>#REF!</v>
      </c>
      <c r="Q50" s="112" t="e">
        <f t="shared" ca="1" si="123"/>
        <v>#REF!</v>
      </c>
      <c r="R50" s="112" t="e">
        <f t="shared" ca="1" si="123"/>
        <v>#REF!</v>
      </c>
      <c r="S50" s="112" t="e">
        <f t="shared" ca="1" si="123"/>
        <v>#REF!</v>
      </c>
      <c r="T50" s="112" t="e">
        <f t="shared" ca="1" si="123"/>
        <v>#REF!</v>
      </c>
      <c r="U50" s="112" t="e">
        <f t="shared" ca="1" si="123"/>
        <v>#REF!</v>
      </c>
      <c r="V50" s="112" t="e">
        <f t="shared" ca="1" si="123"/>
        <v>#REF!</v>
      </c>
      <c r="W50" s="112" t="e">
        <f t="shared" ca="1" si="119"/>
        <v>#REF!</v>
      </c>
      <c r="X50" s="112" t="e">
        <f t="shared" ca="1" si="119"/>
        <v>#REF!</v>
      </c>
      <c r="Y50" s="112" t="e">
        <f t="shared" ca="1" si="119"/>
        <v>#REF!</v>
      </c>
      <c r="Z50" s="112" t="e">
        <f t="shared" ca="1" si="119"/>
        <v>#REF!</v>
      </c>
      <c r="AA50" s="112" t="e">
        <f t="shared" ca="1" si="119"/>
        <v>#REF!</v>
      </c>
      <c r="AB50" s="112" t="e">
        <f t="shared" ca="1" si="119"/>
        <v>#REF!</v>
      </c>
      <c r="AC50" s="112" t="e">
        <f t="shared" ca="1" si="119"/>
        <v>#REF!</v>
      </c>
      <c r="AD50" s="112" t="e">
        <f t="shared" ca="1" si="119"/>
        <v>#REF!</v>
      </c>
      <c r="AE50" s="112" t="e">
        <f t="shared" ca="1" si="119"/>
        <v>#REF!</v>
      </c>
      <c r="AF50" s="112" t="e">
        <f t="shared" ca="1" si="119"/>
        <v>#REF!</v>
      </c>
      <c r="AG50" s="112" t="e">
        <f t="shared" ca="1" si="119"/>
        <v>#REF!</v>
      </c>
      <c r="AH50" s="112" t="e">
        <f t="shared" ca="1" si="119"/>
        <v>#REF!</v>
      </c>
      <c r="AI50" s="112" t="e">
        <f t="shared" ca="1" si="119"/>
        <v>#REF!</v>
      </c>
      <c r="AJ50" s="112" t="e">
        <f t="shared" ca="1" si="119"/>
        <v>#REF!</v>
      </c>
      <c r="AK50" s="112" t="e">
        <f t="shared" ca="1" si="119"/>
        <v>#REF!</v>
      </c>
      <c r="AL50" s="112" t="e">
        <f t="shared" ca="1" si="120"/>
        <v>#REF!</v>
      </c>
      <c r="AM50" s="112" t="e">
        <f t="shared" ca="1" si="120"/>
        <v>#REF!</v>
      </c>
      <c r="AN50" s="112" t="e">
        <f t="shared" ca="1" si="120"/>
        <v>#REF!</v>
      </c>
      <c r="AO50" s="112" t="e">
        <f t="shared" ca="1" si="120"/>
        <v>#REF!</v>
      </c>
      <c r="AP50" s="112" t="e">
        <f t="shared" ca="1" si="120"/>
        <v>#REF!</v>
      </c>
      <c r="AQ50" s="112" t="e">
        <f t="shared" ca="1" si="120"/>
        <v>#REF!</v>
      </c>
      <c r="AR50" s="112" t="e">
        <f t="shared" ca="1" si="120"/>
        <v>#REF!</v>
      </c>
      <c r="AS50" s="112" t="e">
        <f t="shared" ca="1" si="120"/>
        <v>#REF!</v>
      </c>
      <c r="AT50" s="112" t="e">
        <f t="shared" ca="1" si="120"/>
        <v>#REF!</v>
      </c>
      <c r="AU50" s="112" t="e">
        <f t="shared" ca="1" si="120"/>
        <v>#REF!</v>
      </c>
      <c r="AV50" s="112" t="e">
        <f t="shared" ca="1" si="120"/>
        <v>#REF!</v>
      </c>
      <c r="AW50" s="112" t="e">
        <f t="shared" ca="1" si="120"/>
        <v>#REF!</v>
      </c>
      <c r="AX50" s="112" t="e">
        <f t="shared" ca="1" si="120"/>
        <v>#REF!</v>
      </c>
      <c r="AY50" s="112" t="e">
        <f t="shared" ca="1" si="120"/>
        <v>#REF!</v>
      </c>
      <c r="AZ50" s="112" t="e">
        <f t="shared" ca="1" si="120"/>
        <v>#REF!</v>
      </c>
      <c r="BA50" s="112" t="e">
        <f t="shared" ca="1" si="120"/>
        <v>#REF!</v>
      </c>
      <c r="BB50" s="112" t="e">
        <f t="shared" ca="1" si="117"/>
        <v>#REF!</v>
      </c>
      <c r="BC50" s="112" t="e">
        <f t="shared" ca="1" si="117"/>
        <v>#REF!</v>
      </c>
      <c r="BD50" s="112" t="e">
        <f t="shared" ca="1" si="117"/>
        <v>#REF!</v>
      </c>
      <c r="BE50" s="112" t="e">
        <f t="shared" ca="1" si="117"/>
        <v>#REF!</v>
      </c>
      <c r="BF50" s="112" t="e">
        <f t="shared" ca="1" si="117"/>
        <v>#REF!</v>
      </c>
      <c r="BG50" s="112" t="e">
        <f t="shared" ca="1" si="117"/>
        <v>#REF!</v>
      </c>
      <c r="BH50" s="112" t="e">
        <f t="shared" ca="1" si="117"/>
        <v>#REF!</v>
      </c>
      <c r="BI50" s="112" t="e">
        <f t="shared" ca="1" si="117"/>
        <v>#REF!</v>
      </c>
      <c r="BJ50" s="112" t="e">
        <f t="shared" ca="1" si="117"/>
        <v>#REF!</v>
      </c>
      <c r="BK50" s="112" t="e">
        <f t="shared" ca="1" si="117"/>
        <v>#REF!</v>
      </c>
      <c r="BL50" s="112" t="e">
        <f t="shared" ca="1" si="117"/>
        <v>#REF!</v>
      </c>
      <c r="BM50" s="112" t="e">
        <f t="shared" ca="1" si="118"/>
        <v>#REF!</v>
      </c>
      <c r="BN50" s="112" t="e">
        <f t="shared" ca="1" si="118"/>
        <v>#REF!</v>
      </c>
      <c r="BO50" s="112" t="e">
        <f t="shared" ca="1" si="118"/>
        <v>#REF!</v>
      </c>
      <c r="BP50" s="126">
        <v>20</v>
      </c>
      <c r="BQ50" s="135">
        <f t="shared" ca="1" si="96"/>
        <v>3</v>
      </c>
      <c r="BR50" s="136">
        <f t="shared" ca="1" si="97"/>
        <v>4</v>
      </c>
      <c r="BS50" s="136">
        <f t="shared" ca="1" si="98"/>
        <v>0</v>
      </c>
      <c r="BT50" s="136">
        <f t="shared" ca="1" si="99"/>
        <v>0</v>
      </c>
      <c r="BU50" s="136">
        <f t="shared" ca="1" si="100"/>
        <v>0</v>
      </c>
      <c r="BV50" s="136">
        <f t="shared" ca="1" si="101"/>
        <v>0</v>
      </c>
      <c r="BW50" s="137">
        <f t="shared" ca="1" si="102"/>
        <v>0</v>
      </c>
      <c r="BX50" s="140">
        <f t="shared" ca="1" si="103"/>
        <v>0</v>
      </c>
      <c r="BY50" s="124">
        <f t="shared" ca="1" si="104"/>
        <v>0</v>
      </c>
      <c r="BZ50" s="124">
        <f t="shared" ca="1" si="105"/>
        <v>0</v>
      </c>
      <c r="CA50" s="124">
        <f t="shared" ca="1" si="106"/>
        <v>0</v>
      </c>
      <c r="CB50" s="124">
        <f t="shared" ca="1" si="107"/>
        <v>0</v>
      </c>
      <c r="CC50" s="124">
        <f t="shared" ca="1" si="108"/>
        <v>0</v>
      </c>
      <c r="CD50" s="141">
        <f t="shared" ca="1" si="109"/>
        <v>0</v>
      </c>
      <c r="CE50" s="146" t="e">
        <f t="shared" ca="1" si="110"/>
        <v>#REF!</v>
      </c>
      <c r="CF50" s="147" t="e">
        <f t="shared" ca="1" si="111"/>
        <v>#REF!</v>
      </c>
      <c r="CG50" s="145" t="e">
        <f t="shared" ca="1" si="26"/>
        <v>#REF!</v>
      </c>
      <c r="CH50" s="147" t="e">
        <f t="shared" ca="1" si="112"/>
        <v>#REF!</v>
      </c>
      <c r="CI50" s="147" t="e">
        <f t="shared" ca="1" si="113"/>
        <v>#REF!</v>
      </c>
      <c r="CJ50" s="147" t="e">
        <f t="shared" ca="1" si="114"/>
        <v>#REF!</v>
      </c>
      <c r="CK50" s="186" t="e">
        <f t="shared" ca="1" si="115"/>
        <v>#REF!</v>
      </c>
      <c r="CL50" s="187"/>
      <c r="CM50" s="187"/>
      <c r="CN50" s="187"/>
      <c r="CO50" s="187" t="s">
        <v>361</v>
      </c>
      <c r="CP50" s="187" t="s">
        <v>361</v>
      </c>
      <c r="CQ50" s="187" t="s">
        <v>361</v>
      </c>
      <c r="CR50" s="187" t="s">
        <v>361</v>
      </c>
      <c r="CS50" s="187" t="e">
        <f t="shared" ca="1" si="34"/>
        <v>#REF!</v>
      </c>
      <c r="CT50" s="187" t="e">
        <f t="shared" ca="1" si="35"/>
        <v>#REF!</v>
      </c>
      <c r="CU50" s="187" t="e">
        <f t="shared" ca="1" si="36"/>
        <v>#REF!</v>
      </c>
      <c r="CV50" s="187" t="e">
        <f t="shared" ca="1" si="37"/>
        <v>#REF!</v>
      </c>
      <c r="CW50" s="187" t="e">
        <f t="shared" ca="1" si="38"/>
        <v>#REF!</v>
      </c>
      <c r="CX50" s="187" t="e">
        <f t="shared" ca="1" si="39"/>
        <v>#REF!</v>
      </c>
      <c r="CY50" s="187" t="e">
        <f t="shared" ca="1" si="40"/>
        <v>#REF!</v>
      </c>
      <c r="CZ50" s="187" t="e">
        <f t="shared" ca="1" si="41"/>
        <v>#REF!</v>
      </c>
      <c r="DA50" s="187" t="e">
        <f t="shared" ca="1" si="42"/>
        <v>#REF!</v>
      </c>
      <c r="DB50" s="187" t="e">
        <f t="shared" ca="1" si="43"/>
        <v>#REF!</v>
      </c>
      <c r="DC50" s="187" t="e">
        <f t="shared" ca="1" si="44"/>
        <v>#REF!</v>
      </c>
      <c r="DD50" s="187" t="e">
        <f t="shared" ca="1" si="45"/>
        <v>#REF!</v>
      </c>
      <c r="DE50" s="187" t="e">
        <f t="shared" ca="1" si="46"/>
        <v>#REF!</v>
      </c>
      <c r="DF50" s="187" t="e">
        <f t="shared" ca="1" si="47"/>
        <v>#REF!</v>
      </c>
      <c r="DG50" s="187" t="e">
        <f t="shared" ca="1" si="48"/>
        <v>#REF!</v>
      </c>
      <c r="DH50" s="187" t="e">
        <f t="shared" ca="1" si="49"/>
        <v>#REF!</v>
      </c>
      <c r="DI50" s="187" t="e">
        <f t="shared" ca="1" si="50"/>
        <v>#REF!</v>
      </c>
      <c r="DJ50" s="187" t="e">
        <f t="shared" ca="1" si="51"/>
        <v>#REF!</v>
      </c>
      <c r="DK50" s="187" t="e">
        <f t="shared" ca="1" si="52"/>
        <v>#REF!</v>
      </c>
      <c r="DL50" s="187" t="e">
        <f t="shared" ca="1" si="53"/>
        <v>#REF!</v>
      </c>
      <c r="DM50" s="187" t="e">
        <f t="shared" ca="1" si="54"/>
        <v>#REF!</v>
      </c>
      <c r="DN50" s="187" t="e">
        <f t="shared" ca="1" si="55"/>
        <v>#REF!</v>
      </c>
      <c r="DO50" s="187" t="e">
        <f t="shared" ca="1" si="127"/>
        <v>#REF!</v>
      </c>
      <c r="DP50" s="187" t="e">
        <f t="shared" ca="1" si="128"/>
        <v>#REF!</v>
      </c>
      <c r="DQ50" s="187" t="e">
        <f t="shared" ca="1" si="58"/>
        <v>#REF!</v>
      </c>
      <c r="DR50" s="187" t="e">
        <f t="shared" ca="1" si="59"/>
        <v>#REF!</v>
      </c>
      <c r="DS50" s="187" t="e">
        <f t="shared" ca="1" si="60"/>
        <v>#REF!</v>
      </c>
      <c r="DT50" s="187" t="e">
        <f t="shared" ca="1" si="121"/>
        <v>#REF!</v>
      </c>
      <c r="DU50" s="187" t="e">
        <f t="shared" ca="1" si="122"/>
        <v>#REF!</v>
      </c>
      <c r="DV50" s="187" t="e">
        <f t="shared" ca="1" si="62"/>
        <v>#REF!</v>
      </c>
      <c r="DW50" s="187" t="e">
        <f t="shared" ca="1" si="125"/>
        <v>#REF!</v>
      </c>
      <c r="DX50" s="187" t="e">
        <f t="shared" ca="1" si="126"/>
        <v>#REF!</v>
      </c>
      <c r="DY50" s="187" t="e">
        <f t="shared" ca="1" si="65"/>
        <v>#REF!</v>
      </c>
      <c r="DZ50" s="187" t="e">
        <f t="shared" ca="1" si="66"/>
        <v>#REF!</v>
      </c>
      <c r="EA50" s="187" t="e">
        <f t="shared" ca="1" si="67"/>
        <v>#REF!</v>
      </c>
      <c r="EB50" s="187" t="e">
        <f t="shared" ca="1" si="68"/>
        <v>#REF!</v>
      </c>
      <c r="EC50" s="187" t="e">
        <f t="shared" ca="1" si="69"/>
        <v>#REF!</v>
      </c>
      <c r="ED50" s="187" t="e">
        <f t="shared" ca="1" si="70"/>
        <v>#REF!</v>
      </c>
      <c r="EE50" s="187" t="e">
        <f t="shared" ca="1" si="71"/>
        <v>#REF!</v>
      </c>
      <c r="EF50" s="187" t="e">
        <f t="shared" ca="1" si="72"/>
        <v>#REF!</v>
      </c>
      <c r="EG50" s="187" t="e">
        <f t="shared" ca="1" si="73"/>
        <v>#REF!</v>
      </c>
      <c r="EH50" s="187" t="e">
        <f t="shared" ca="1" si="74"/>
        <v>#REF!</v>
      </c>
      <c r="EI50" s="187" t="e">
        <f t="shared" ca="1" si="75"/>
        <v>#REF!</v>
      </c>
      <c r="EJ50" s="187" t="e">
        <f t="shared" ca="1" si="76"/>
        <v>#REF!</v>
      </c>
      <c r="EK50" s="187" t="e">
        <f t="shared" ca="1" si="77"/>
        <v>#REF!</v>
      </c>
      <c r="EL50" s="94" t="s">
        <v>683</v>
      </c>
    </row>
    <row r="51" spans="1:142" hidden="1" x14ac:dyDescent="0.25">
      <c r="A51" s="115" t="str">
        <f>Графики!A19</f>
        <v>У15.02.08 ТехМаш(2014)9 кл., очная</v>
      </c>
      <c r="B51" s="115" t="s">
        <v>323</v>
      </c>
      <c r="C51" s="115" t="s">
        <v>517</v>
      </c>
      <c r="D51" s="64" t="e">
        <f t="shared" ca="1" si="23"/>
        <v>#REF!</v>
      </c>
      <c r="E51" s="46">
        <v>4</v>
      </c>
      <c r="F51" s="118" t="s">
        <v>253</v>
      </c>
      <c r="G51" s="112" t="e">
        <f t="shared" ca="1" si="123"/>
        <v>#REF!</v>
      </c>
      <c r="H51" s="112" t="e">
        <f t="shared" ca="1" si="123"/>
        <v>#REF!</v>
      </c>
      <c r="I51" s="112" t="e">
        <f t="shared" ca="1" si="123"/>
        <v>#REF!</v>
      </c>
      <c r="J51" s="112" t="e">
        <f t="shared" ca="1" si="123"/>
        <v>#REF!</v>
      </c>
      <c r="K51" s="112" t="e">
        <f t="shared" ca="1" si="123"/>
        <v>#REF!</v>
      </c>
      <c r="L51" s="112" t="e">
        <f t="shared" ca="1" si="123"/>
        <v>#REF!</v>
      </c>
      <c r="M51" s="112" t="e">
        <f t="shared" ca="1" si="123"/>
        <v>#REF!</v>
      </c>
      <c r="N51" s="112" t="e">
        <f t="shared" ca="1" si="123"/>
        <v>#REF!</v>
      </c>
      <c r="O51" s="112" t="e">
        <f t="shared" ca="1" si="123"/>
        <v>#REF!</v>
      </c>
      <c r="P51" s="112" t="e">
        <f t="shared" ca="1" si="123"/>
        <v>#REF!</v>
      </c>
      <c r="Q51" s="112" t="e">
        <f t="shared" ca="1" si="123"/>
        <v>#REF!</v>
      </c>
      <c r="R51" s="112" t="e">
        <f t="shared" ca="1" si="123"/>
        <v>#REF!</v>
      </c>
      <c r="S51" s="112" t="e">
        <f t="shared" ca="1" si="123"/>
        <v>#REF!</v>
      </c>
      <c r="T51" s="112" t="e">
        <f t="shared" ca="1" si="123"/>
        <v>#REF!</v>
      </c>
      <c r="U51" s="112" t="e">
        <f t="shared" ca="1" si="123"/>
        <v>#REF!</v>
      </c>
      <c r="V51" s="112" t="e">
        <f t="shared" ca="1" si="123"/>
        <v>#REF!</v>
      </c>
      <c r="W51" s="112" t="e">
        <f t="shared" ca="1" si="119"/>
        <v>#REF!</v>
      </c>
      <c r="X51" s="112" t="e">
        <f t="shared" ca="1" si="119"/>
        <v>#REF!</v>
      </c>
      <c r="Y51" s="112" t="e">
        <f t="shared" ca="1" si="119"/>
        <v>#REF!</v>
      </c>
      <c r="Z51" s="112" t="e">
        <f t="shared" ca="1" si="119"/>
        <v>#REF!</v>
      </c>
      <c r="AA51" s="112" t="e">
        <f t="shared" ca="1" si="119"/>
        <v>#REF!</v>
      </c>
      <c r="AB51" s="112" t="e">
        <f t="shared" ca="1" si="119"/>
        <v>#REF!</v>
      </c>
      <c r="AC51" s="112" t="e">
        <f t="shared" ca="1" si="119"/>
        <v>#REF!</v>
      </c>
      <c r="AD51" s="112" t="e">
        <f t="shared" ca="1" si="119"/>
        <v>#REF!</v>
      </c>
      <c r="AE51" s="112" t="e">
        <f t="shared" ca="1" si="119"/>
        <v>#REF!</v>
      </c>
      <c r="AF51" s="112" t="e">
        <f t="shared" ca="1" si="119"/>
        <v>#REF!</v>
      </c>
      <c r="AG51" s="112" t="e">
        <f t="shared" ca="1" si="119"/>
        <v>#REF!</v>
      </c>
      <c r="AH51" s="112" t="e">
        <f t="shared" ca="1" si="119"/>
        <v>#REF!</v>
      </c>
      <c r="AI51" s="112" t="e">
        <f t="shared" ca="1" si="119"/>
        <v>#REF!</v>
      </c>
      <c r="AJ51" s="112" t="e">
        <f t="shared" ca="1" si="119"/>
        <v>#REF!</v>
      </c>
      <c r="AK51" s="112" t="e">
        <f t="shared" ca="1" si="119"/>
        <v>#REF!</v>
      </c>
      <c r="AL51" s="112" t="e">
        <f t="shared" ca="1" si="120"/>
        <v>#REF!</v>
      </c>
      <c r="AM51" s="112" t="e">
        <f t="shared" ca="1" si="120"/>
        <v>#REF!</v>
      </c>
      <c r="AN51" s="112" t="e">
        <f t="shared" ca="1" si="120"/>
        <v>#REF!</v>
      </c>
      <c r="AO51" s="112" t="e">
        <f t="shared" ca="1" si="120"/>
        <v>#REF!</v>
      </c>
      <c r="AP51" s="112" t="e">
        <f t="shared" ca="1" si="120"/>
        <v>#REF!</v>
      </c>
      <c r="AQ51" s="112" t="e">
        <f t="shared" ca="1" si="120"/>
        <v>#REF!</v>
      </c>
      <c r="AR51" s="112" t="e">
        <f t="shared" ca="1" si="120"/>
        <v>#REF!</v>
      </c>
      <c r="AS51" s="112" t="e">
        <f t="shared" ca="1" si="120"/>
        <v>#REF!</v>
      </c>
      <c r="AT51" s="112" t="e">
        <f t="shared" ca="1" si="120"/>
        <v>#REF!</v>
      </c>
      <c r="AU51" s="112" t="e">
        <f t="shared" ca="1" si="120"/>
        <v>#REF!</v>
      </c>
      <c r="AV51" s="112" t="e">
        <f t="shared" ca="1" si="120"/>
        <v>#REF!</v>
      </c>
      <c r="AW51" s="112" t="e">
        <f t="shared" ca="1" si="120"/>
        <v>#REF!</v>
      </c>
      <c r="AX51" s="112" t="e">
        <f t="shared" ca="1" si="120"/>
        <v>#REF!</v>
      </c>
      <c r="AY51" s="112" t="e">
        <f t="shared" ca="1" si="120"/>
        <v>#REF!</v>
      </c>
      <c r="AZ51" s="112" t="e">
        <f t="shared" ca="1" si="120"/>
        <v>#REF!</v>
      </c>
      <c r="BA51" s="112" t="e">
        <f t="shared" ca="1" si="120"/>
        <v>#REF!</v>
      </c>
      <c r="BB51" s="112" t="e">
        <f t="shared" ca="1" si="117"/>
        <v>#REF!</v>
      </c>
      <c r="BC51" s="112" t="e">
        <f t="shared" ca="1" si="117"/>
        <v>#REF!</v>
      </c>
      <c r="BD51" s="112" t="e">
        <f t="shared" ca="1" si="117"/>
        <v>#REF!</v>
      </c>
      <c r="BE51" s="112" t="e">
        <f t="shared" ca="1" si="117"/>
        <v>#REF!</v>
      </c>
      <c r="BF51" s="112" t="e">
        <f t="shared" ca="1" si="117"/>
        <v>#REF!</v>
      </c>
      <c r="BG51" s="112" t="e">
        <f t="shared" ca="1" si="117"/>
        <v>#REF!</v>
      </c>
      <c r="BH51" s="112" t="e">
        <f t="shared" ca="1" si="117"/>
        <v>#REF!</v>
      </c>
      <c r="BI51" s="112" t="e">
        <f t="shared" ca="1" si="117"/>
        <v>#REF!</v>
      </c>
      <c r="BJ51" s="112" t="e">
        <f t="shared" ca="1" si="117"/>
        <v>#REF!</v>
      </c>
      <c r="BK51" s="112" t="e">
        <f t="shared" ca="1" si="117"/>
        <v>#REF!</v>
      </c>
      <c r="BL51" s="112" t="e">
        <f t="shared" ca="1" si="117"/>
        <v>#REF!</v>
      </c>
      <c r="BM51" s="112" t="e">
        <f t="shared" ca="1" si="118"/>
        <v>#REF!</v>
      </c>
      <c r="BN51" s="112" t="e">
        <f t="shared" ca="1" si="118"/>
        <v>#REF!</v>
      </c>
      <c r="BO51" s="112" t="e">
        <f t="shared" ca="1" si="118"/>
        <v>#REF!</v>
      </c>
      <c r="BP51" s="126">
        <v>20</v>
      </c>
      <c r="BQ51" s="135">
        <f t="shared" ca="1" si="96"/>
        <v>4</v>
      </c>
      <c r="BR51" s="136">
        <f t="shared" ca="1" si="97"/>
        <v>4</v>
      </c>
      <c r="BS51" s="136">
        <f t="shared" ca="1" si="98"/>
        <v>0</v>
      </c>
      <c r="BT51" s="136">
        <f t="shared" ca="1" si="99"/>
        <v>0</v>
      </c>
      <c r="BU51" s="136">
        <f t="shared" ca="1" si="100"/>
        <v>0</v>
      </c>
      <c r="BV51" s="136">
        <f t="shared" ca="1" si="101"/>
        <v>0</v>
      </c>
      <c r="BW51" s="137">
        <f t="shared" ca="1" si="102"/>
        <v>0</v>
      </c>
      <c r="BX51" s="140">
        <f t="shared" ca="1" si="103"/>
        <v>0</v>
      </c>
      <c r="BY51" s="124">
        <f t="shared" ca="1" si="104"/>
        <v>0</v>
      </c>
      <c r="BZ51" s="124">
        <f t="shared" ca="1" si="105"/>
        <v>0</v>
      </c>
      <c r="CA51" s="124">
        <f t="shared" ca="1" si="106"/>
        <v>0</v>
      </c>
      <c r="CB51" s="124">
        <f t="shared" ca="1" si="107"/>
        <v>0</v>
      </c>
      <c r="CC51" s="124">
        <f t="shared" ca="1" si="108"/>
        <v>0</v>
      </c>
      <c r="CD51" s="141">
        <f t="shared" ca="1" si="109"/>
        <v>0</v>
      </c>
      <c r="CE51" s="146" t="e">
        <f t="shared" ca="1" si="110"/>
        <v>#REF!</v>
      </c>
      <c r="CF51" s="147" t="e">
        <f t="shared" ca="1" si="111"/>
        <v>#REF!</v>
      </c>
      <c r="CG51" s="145" t="e">
        <f t="shared" ca="1" si="26"/>
        <v>#REF!</v>
      </c>
      <c r="CH51" s="147" t="e">
        <f t="shared" ca="1" si="112"/>
        <v>#REF!</v>
      </c>
      <c r="CI51" s="147" t="e">
        <f t="shared" ca="1" si="113"/>
        <v>#REF!</v>
      </c>
      <c r="CJ51" s="147" t="e">
        <f t="shared" ca="1" si="114"/>
        <v>#REF!</v>
      </c>
      <c r="CK51" s="186" t="e">
        <f t="shared" ca="1" si="115"/>
        <v>#REF!</v>
      </c>
      <c r="CL51" s="187"/>
      <c r="CM51" s="187"/>
      <c r="CN51" s="187"/>
      <c r="CO51" s="187"/>
      <c r="CP51" s="187" t="e">
        <f t="shared" ref="CP51:CP67" ca="1" si="129">IF(K51=0,"",K51)</f>
        <v>#REF!</v>
      </c>
      <c r="CQ51" s="187" t="e">
        <f t="shared" ca="1" si="32"/>
        <v>#REF!</v>
      </c>
      <c r="CR51" s="187" t="e">
        <f t="shared" ca="1" si="33"/>
        <v>#REF!</v>
      </c>
      <c r="CS51" s="187" t="e">
        <f t="shared" ca="1" si="34"/>
        <v>#REF!</v>
      </c>
      <c r="CT51" s="187" t="e">
        <f t="shared" ca="1" si="35"/>
        <v>#REF!</v>
      </c>
      <c r="CU51" s="187" t="e">
        <f t="shared" ca="1" si="36"/>
        <v>#REF!</v>
      </c>
      <c r="CV51" s="187" t="s">
        <v>361</v>
      </c>
      <c r="CW51" s="187" t="s">
        <v>361</v>
      </c>
      <c r="CX51" s="187" t="s">
        <v>361</v>
      </c>
      <c r="CY51" s="187" t="s">
        <v>361</v>
      </c>
      <c r="CZ51" s="187" t="e">
        <f t="shared" ca="1" si="41"/>
        <v>#REF!</v>
      </c>
      <c r="DA51" s="187" t="e">
        <f t="shared" ca="1" si="42"/>
        <v>#REF!</v>
      </c>
      <c r="DB51" s="187" t="e">
        <f t="shared" ca="1" si="43"/>
        <v>#REF!</v>
      </c>
      <c r="DC51" s="187" t="e">
        <f t="shared" ca="1" si="44"/>
        <v>#REF!</v>
      </c>
      <c r="DD51" s="187" t="e">
        <f t="shared" ca="1" si="45"/>
        <v>#REF!</v>
      </c>
      <c r="DE51" s="187" t="e">
        <f t="shared" ca="1" si="46"/>
        <v>#REF!</v>
      </c>
      <c r="DF51" s="187" t="e">
        <f t="shared" ca="1" si="47"/>
        <v>#REF!</v>
      </c>
      <c r="DG51" s="187" t="e">
        <f t="shared" ca="1" si="48"/>
        <v>#REF!</v>
      </c>
      <c r="DH51" s="187" t="e">
        <f t="shared" ca="1" si="49"/>
        <v>#REF!</v>
      </c>
      <c r="DI51" s="187" t="e">
        <f t="shared" ca="1" si="50"/>
        <v>#REF!</v>
      </c>
      <c r="DJ51" s="187" t="e">
        <f t="shared" ca="1" si="51"/>
        <v>#REF!</v>
      </c>
      <c r="DK51" s="187" t="e">
        <f t="shared" ca="1" si="52"/>
        <v>#REF!</v>
      </c>
      <c r="DL51" s="187" t="e">
        <f t="shared" ca="1" si="53"/>
        <v>#REF!</v>
      </c>
      <c r="DM51" s="187" t="e">
        <f t="shared" ca="1" si="54"/>
        <v>#REF!</v>
      </c>
      <c r="DN51" s="187" t="e">
        <f t="shared" ca="1" si="55"/>
        <v>#REF!</v>
      </c>
      <c r="DO51" s="187" t="e">
        <f t="shared" ca="1" si="127"/>
        <v>#REF!</v>
      </c>
      <c r="DP51" s="187" t="e">
        <f t="shared" ca="1" si="128"/>
        <v>#REF!</v>
      </c>
      <c r="DQ51" s="187" t="e">
        <f t="shared" ca="1" si="58"/>
        <v>#REF!</v>
      </c>
      <c r="DR51" s="187" t="e">
        <f t="shared" ca="1" si="59"/>
        <v>#REF!</v>
      </c>
      <c r="DS51" s="187" t="e">
        <f t="shared" ca="1" si="60"/>
        <v>#REF!</v>
      </c>
      <c r="DT51" s="187" t="e">
        <f t="shared" ca="1" si="121"/>
        <v>#REF!</v>
      </c>
      <c r="DU51" s="187" t="e">
        <f t="shared" ca="1" si="122"/>
        <v>#REF!</v>
      </c>
      <c r="DV51" s="187" t="e">
        <f t="shared" ca="1" si="62"/>
        <v>#REF!</v>
      </c>
      <c r="DW51" s="187" t="e">
        <f t="shared" ca="1" si="125"/>
        <v>#REF!</v>
      </c>
      <c r="DX51" s="187" t="e">
        <f t="shared" ca="1" si="126"/>
        <v>#REF!</v>
      </c>
      <c r="DY51" s="187" t="e">
        <f t="shared" ca="1" si="65"/>
        <v>#REF!</v>
      </c>
      <c r="DZ51" s="187" t="e">
        <f t="shared" ca="1" si="66"/>
        <v>#REF!</v>
      </c>
      <c r="EA51" s="187" t="e">
        <f t="shared" ca="1" si="67"/>
        <v>#REF!</v>
      </c>
      <c r="EB51" s="187" t="e">
        <f t="shared" ca="1" si="68"/>
        <v>#REF!</v>
      </c>
      <c r="EC51" s="187" t="e">
        <f t="shared" ca="1" si="69"/>
        <v>#REF!</v>
      </c>
      <c r="ED51" s="187" t="e">
        <f t="shared" ca="1" si="70"/>
        <v>#REF!</v>
      </c>
      <c r="EE51" s="187" t="e">
        <f t="shared" ca="1" si="71"/>
        <v>#REF!</v>
      </c>
      <c r="EF51" s="187" t="e">
        <f t="shared" ca="1" si="72"/>
        <v>#REF!</v>
      </c>
      <c r="EG51" s="187" t="e">
        <f t="shared" ca="1" si="73"/>
        <v>#REF!</v>
      </c>
      <c r="EH51" s="187" t="e">
        <f t="shared" ca="1" si="74"/>
        <v>#REF!</v>
      </c>
      <c r="EI51" s="187" t="e">
        <f t="shared" ca="1" si="75"/>
        <v>#REF!</v>
      </c>
      <c r="EJ51" s="187" t="e">
        <f t="shared" ca="1" si="76"/>
        <v>#REF!</v>
      </c>
      <c r="EK51" s="187" t="e">
        <f t="shared" ca="1" si="77"/>
        <v>#REF!</v>
      </c>
      <c r="EL51" s="94" t="s">
        <v>683</v>
      </c>
    </row>
    <row r="52" spans="1:142" hidden="1" x14ac:dyDescent="0.25">
      <c r="A52" s="115" t="str">
        <f>Графики!A6</f>
        <v>У15.02.08 ТехМаш(2014)9 кл., очная</v>
      </c>
      <c r="B52" s="115" t="s">
        <v>323</v>
      </c>
      <c r="C52" s="115" t="s">
        <v>517</v>
      </c>
      <c r="D52" s="64" t="e">
        <f t="shared" ca="1" si="23"/>
        <v>#REF!</v>
      </c>
      <c r="E52" s="46">
        <v>5</v>
      </c>
      <c r="F52" s="118" t="s">
        <v>249</v>
      </c>
      <c r="G52" s="112" t="e">
        <f t="shared" ca="1" si="123"/>
        <v>#REF!</v>
      </c>
      <c r="H52" s="112" t="e">
        <f t="shared" ca="1" si="123"/>
        <v>#REF!</v>
      </c>
      <c r="I52" s="112" t="e">
        <f t="shared" ca="1" si="123"/>
        <v>#REF!</v>
      </c>
      <c r="J52" s="112" t="e">
        <f t="shared" ca="1" si="123"/>
        <v>#REF!</v>
      </c>
      <c r="K52" s="112" t="e">
        <f t="shared" ca="1" si="123"/>
        <v>#REF!</v>
      </c>
      <c r="L52" s="112" t="e">
        <f t="shared" ca="1" si="123"/>
        <v>#REF!</v>
      </c>
      <c r="M52" s="112" t="e">
        <f t="shared" ca="1" si="123"/>
        <v>#REF!</v>
      </c>
      <c r="N52" s="112" t="e">
        <f t="shared" ca="1" si="123"/>
        <v>#REF!</v>
      </c>
      <c r="O52" s="112" t="e">
        <f t="shared" ca="1" si="123"/>
        <v>#REF!</v>
      </c>
      <c r="P52" s="112" t="e">
        <f t="shared" ca="1" si="123"/>
        <v>#REF!</v>
      </c>
      <c r="Q52" s="112" t="e">
        <f t="shared" ca="1" si="123"/>
        <v>#REF!</v>
      </c>
      <c r="R52" s="112" t="e">
        <f t="shared" ca="1" si="123"/>
        <v>#REF!</v>
      </c>
      <c r="S52" s="112" t="e">
        <f t="shared" ca="1" si="123"/>
        <v>#REF!</v>
      </c>
      <c r="T52" s="112" t="e">
        <f t="shared" ca="1" si="123"/>
        <v>#REF!</v>
      </c>
      <c r="U52" s="112" t="e">
        <f t="shared" ca="1" si="123"/>
        <v>#REF!</v>
      </c>
      <c r="V52" s="112" t="e">
        <f t="shared" ca="1" si="123"/>
        <v>#REF!</v>
      </c>
      <c r="W52" s="112" t="e">
        <f t="shared" ca="1" si="119"/>
        <v>#REF!</v>
      </c>
      <c r="X52" s="112" t="e">
        <f t="shared" ca="1" si="119"/>
        <v>#REF!</v>
      </c>
      <c r="Y52" s="112" t="e">
        <f t="shared" ca="1" si="119"/>
        <v>#REF!</v>
      </c>
      <c r="Z52" s="112" t="e">
        <f t="shared" ca="1" si="119"/>
        <v>#REF!</v>
      </c>
      <c r="AA52" s="112" t="e">
        <f t="shared" ca="1" si="119"/>
        <v>#REF!</v>
      </c>
      <c r="AB52" s="112" t="e">
        <f t="shared" ca="1" si="119"/>
        <v>#REF!</v>
      </c>
      <c r="AC52" s="112" t="e">
        <f t="shared" ca="1" si="119"/>
        <v>#REF!</v>
      </c>
      <c r="AD52" s="112" t="e">
        <f t="shared" ca="1" si="119"/>
        <v>#REF!</v>
      </c>
      <c r="AE52" s="112" t="e">
        <f t="shared" ca="1" si="119"/>
        <v>#REF!</v>
      </c>
      <c r="AF52" s="112" t="e">
        <f t="shared" ca="1" si="119"/>
        <v>#REF!</v>
      </c>
      <c r="AG52" s="112" t="e">
        <f t="shared" ca="1" si="119"/>
        <v>#REF!</v>
      </c>
      <c r="AH52" s="112" t="e">
        <f t="shared" ca="1" si="119"/>
        <v>#REF!</v>
      </c>
      <c r="AI52" s="112" t="e">
        <f t="shared" ca="1" si="119"/>
        <v>#REF!</v>
      </c>
      <c r="AJ52" s="112" t="e">
        <f t="shared" ca="1" si="119"/>
        <v>#REF!</v>
      </c>
      <c r="AK52" s="112" t="e">
        <f t="shared" ca="1" si="119"/>
        <v>#REF!</v>
      </c>
      <c r="AL52" s="112" t="e">
        <f t="shared" ca="1" si="120"/>
        <v>#REF!</v>
      </c>
      <c r="AM52" s="112" t="e">
        <f t="shared" ca="1" si="120"/>
        <v>#REF!</v>
      </c>
      <c r="AN52" s="112" t="e">
        <f t="shared" ca="1" si="120"/>
        <v>#REF!</v>
      </c>
      <c r="AO52" s="112" t="e">
        <f t="shared" ca="1" si="120"/>
        <v>#REF!</v>
      </c>
      <c r="AP52" s="112" t="e">
        <f t="shared" ca="1" si="120"/>
        <v>#REF!</v>
      </c>
      <c r="AQ52" s="112" t="e">
        <f t="shared" ca="1" si="120"/>
        <v>#REF!</v>
      </c>
      <c r="AR52" s="112" t="e">
        <f t="shared" ca="1" si="120"/>
        <v>#REF!</v>
      </c>
      <c r="AS52" s="112" t="e">
        <f t="shared" ca="1" si="120"/>
        <v>#REF!</v>
      </c>
      <c r="AT52" s="112" t="e">
        <f t="shared" ca="1" si="120"/>
        <v>#REF!</v>
      </c>
      <c r="AU52" s="112" t="e">
        <f t="shared" ca="1" si="120"/>
        <v>#REF!</v>
      </c>
      <c r="AV52" s="112" t="e">
        <f t="shared" ca="1" si="120"/>
        <v>#REF!</v>
      </c>
      <c r="AW52" s="112" t="e">
        <f t="shared" ca="1" si="120"/>
        <v>#REF!</v>
      </c>
      <c r="AX52" s="112" t="e">
        <f t="shared" ca="1" si="120"/>
        <v>#REF!</v>
      </c>
      <c r="AY52" s="112" t="e">
        <f t="shared" ca="1" si="120"/>
        <v>#REF!</v>
      </c>
      <c r="AZ52" s="112" t="e">
        <f t="shared" ca="1" si="120"/>
        <v>#REF!</v>
      </c>
      <c r="BA52" s="112" t="e">
        <f t="shared" ca="1" si="120"/>
        <v>#REF!</v>
      </c>
      <c r="BB52" s="112" t="e">
        <f t="shared" ca="1" si="117"/>
        <v>#REF!</v>
      </c>
      <c r="BC52" s="112" t="e">
        <f t="shared" ca="1" si="117"/>
        <v>#REF!</v>
      </c>
      <c r="BD52" s="112" t="e">
        <f t="shared" ca="1" si="117"/>
        <v>#REF!</v>
      </c>
      <c r="BE52" s="112" t="e">
        <f t="shared" ca="1" si="117"/>
        <v>#REF!</v>
      </c>
      <c r="BF52" s="112" t="e">
        <f t="shared" ca="1" si="117"/>
        <v>#REF!</v>
      </c>
      <c r="BG52" s="112" t="e">
        <f t="shared" ca="1" si="117"/>
        <v>#REF!</v>
      </c>
      <c r="BH52" s="112" t="e">
        <f t="shared" ca="1" si="117"/>
        <v>#REF!</v>
      </c>
      <c r="BI52" s="112" t="e">
        <f t="shared" ca="1" si="117"/>
        <v>#REF!</v>
      </c>
      <c r="BJ52" s="112" t="e">
        <f t="shared" ca="1" si="117"/>
        <v>#REF!</v>
      </c>
      <c r="BK52" s="112" t="e">
        <f t="shared" ca="1" si="117"/>
        <v>#REF!</v>
      </c>
      <c r="BL52" s="112" t="e">
        <f t="shared" ca="1" si="117"/>
        <v>#REF!</v>
      </c>
      <c r="BM52" s="112" t="e">
        <f t="shared" ca="1" si="118"/>
        <v>#REF!</v>
      </c>
      <c r="BN52" s="112" t="e">
        <f t="shared" ca="1" si="118"/>
        <v>#REF!</v>
      </c>
      <c r="BO52" s="112" t="e">
        <f t="shared" ca="1" si="118"/>
        <v>#REF!</v>
      </c>
      <c r="BP52" s="126">
        <v>20</v>
      </c>
      <c r="BQ52" s="135">
        <f t="shared" ca="1" si="96"/>
        <v>0</v>
      </c>
      <c r="BR52" s="136">
        <f t="shared" ca="1" si="97"/>
        <v>0</v>
      </c>
      <c r="BS52" s="136">
        <f t="shared" ca="1" si="98"/>
        <v>0</v>
      </c>
      <c r="BT52" s="136">
        <f t="shared" ca="1" si="99"/>
        <v>0</v>
      </c>
      <c r="BU52" s="136">
        <f t="shared" ca="1" si="100"/>
        <v>0</v>
      </c>
      <c r="BV52" s="136">
        <f t="shared" ca="1" si="101"/>
        <v>0</v>
      </c>
      <c r="BW52" s="137">
        <f t="shared" ca="1" si="102"/>
        <v>0</v>
      </c>
      <c r="BX52" s="140">
        <f t="shared" ca="1" si="103"/>
        <v>0</v>
      </c>
      <c r="BY52" s="124">
        <f t="shared" ca="1" si="104"/>
        <v>0</v>
      </c>
      <c r="BZ52" s="124">
        <f t="shared" ca="1" si="105"/>
        <v>0</v>
      </c>
      <c r="CA52" s="124">
        <f t="shared" ca="1" si="106"/>
        <v>0</v>
      </c>
      <c r="CB52" s="124">
        <f t="shared" ca="1" si="107"/>
        <v>0</v>
      </c>
      <c r="CC52" s="124">
        <f t="shared" ca="1" si="108"/>
        <v>0</v>
      </c>
      <c r="CD52" s="141">
        <f t="shared" ca="1" si="109"/>
        <v>0</v>
      </c>
      <c r="CE52" s="146" t="e">
        <f t="shared" ca="1" si="110"/>
        <v>#REF!</v>
      </c>
      <c r="CF52" s="147" t="e">
        <f t="shared" ca="1" si="111"/>
        <v>#REF!</v>
      </c>
      <c r="CG52" s="145" t="e">
        <f t="shared" ca="1" si="26"/>
        <v>#REF!</v>
      </c>
      <c r="CH52" s="147" t="e">
        <f t="shared" ca="1" si="112"/>
        <v>#REF!</v>
      </c>
      <c r="CI52" s="147" t="e">
        <f t="shared" ca="1" si="113"/>
        <v>#REF!</v>
      </c>
      <c r="CJ52" s="147" t="e">
        <f t="shared" ca="1" si="114"/>
        <v>#REF!</v>
      </c>
      <c r="CK52" s="186" t="e">
        <f t="shared" ca="1" si="115"/>
        <v>#REF!</v>
      </c>
      <c r="CL52" s="187" t="e">
        <f t="shared" ca="1" si="27"/>
        <v>#REF!</v>
      </c>
      <c r="CM52" s="187" t="e">
        <f t="shared" ca="1" si="28"/>
        <v>#REF!</v>
      </c>
      <c r="CN52" s="187" t="e">
        <f t="shared" ca="1" si="29"/>
        <v>#REF!</v>
      </c>
      <c r="CO52" s="187" t="e">
        <f t="shared" ca="1" si="30"/>
        <v>#REF!</v>
      </c>
      <c r="CP52" s="187" t="e">
        <f t="shared" ca="1" si="129"/>
        <v>#REF!</v>
      </c>
      <c r="CQ52" s="187" t="e">
        <f t="shared" ca="1" si="32"/>
        <v>#REF!</v>
      </c>
      <c r="CR52" s="187" t="e">
        <f t="shared" ca="1" si="33"/>
        <v>#REF!</v>
      </c>
      <c r="CS52" s="187" t="e">
        <f t="shared" ca="1" si="34"/>
        <v>#REF!</v>
      </c>
      <c r="CT52" s="187" t="e">
        <f t="shared" ca="1" si="35"/>
        <v>#REF!</v>
      </c>
      <c r="CU52" s="187" t="e">
        <f t="shared" ca="1" si="36"/>
        <v>#REF!</v>
      </c>
      <c r="CV52" s="187" t="e">
        <f t="shared" ca="1" si="37"/>
        <v>#REF!</v>
      </c>
      <c r="CW52" s="187" t="e">
        <f t="shared" ca="1" si="38"/>
        <v>#REF!</v>
      </c>
      <c r="CX52" s="187" t="e">
        <f t="shared" ca="1" si="39"/>
        <v>#REF!</v>
      </c>
      <c r="CY52" s="187" t="e">
        <f t="shared" ca="1" si="40"/>
        <v>#REF!</v>
      </c>
      <c r="CZ52" s="187" t="e">
        <f t="shared" ca="1" si="41"/>
        <v>#REF!</v>
      </c>
      <c r="DA52" s="187" t="e">
        <f t="shared" ca="1" si="42"/>
        <v>#REF!</v>
      </c>
      <c r="DB52" s="187" t="e">
        <f t="shared" ca="1" si="43"/>
        <v>#REF!</v>
      </c>
      <c r="DC52" s="187" t="e">
        <f t="shared" ca="1" si="44"/>
        <v>#REF!</v>
      </c>
      <c r="DD52" s="187" t="e">
        <f t="shared" ca="1" si="45"/>
        <v>#REF!</v>
      </c>
      <c r="DE52" s="187" t="e">
        <f t="shared" ca="1" si="46"/>
        <v>#REF!</v>
      </c>
      <c r="DF52" s="187" t="e">
        <f t="shared" ca="1" si="47"/>
        <v>#REF!</v>
      </c>
      <c r="DG52" s="187" t="e">
        <f t="shared" ca="1" si="48"/>
        <v>#REF!</v>
      </c>
      <c r="DH52" s="187" t="e">
        <f t="shared" ca="1" si="49"/>
        <v>#REF!</v>
      </c>
      <c r="DI52" s="187" t="e">
        <f t="shared" ca="1" si="50"/>
        <v>#REF!</v>
      </c>
      <c r="DJ52" s="187" t="e">
        <f t="shared" ca="1" si="51"/>
        <v>#REF!</v>
      </c>
      <c r="DK52" s="187" t="e">
        <f t="shared" ca="1" si="52"/>
        <v>#REF!</v>
      </c>
      <c r="DL52" s="187" t="e">
        <f t="shared" ca="1" si="53"/>
        <v>#REF!</v>
      </c>
      <c r="DM52" s="187" t="e">
        <f t="shared" ca="1" si="54"/>
        <v>#REF!</v>
      </c>
      <c r="DN52" s="187" t="e">
        <f t="shared" ca="1" si="55"/>
        <v>#REF!</v>
      </c>
      <c r="DO52" s="187" t="e">
        <f t="shared" ca="1" si="127"/>
        <v>#REF!</v>
      </c>
      <c r="DP52" s="187" t="e">
        <f t="shared" ca="1" si="128"/>
        <v>#REF!</v>
      </c>
      <c r="DQ52" s="187" t="e">
        <f t="shared" ca="1" si="58"/>
        <v>#REF!</v>
      </c>
      <c r="DR52" s="187" t="e">
        <f t="shared" ca="1" si="59"/>
        <v>#REF!</v>
      </c>
      <c r="DS52" s="187" t="e">
        <f t="shared" ca="1" si="60"/>
        <v>#REF!</v>
      </c>
      <c r="DT52" s="187" t="e">
        <f t="shared" ca="1" si="121"/>
        <v>#REF!</v>
      </c>
      <c r="DU52" s="187" t="e">
        <f t="shared" ca="1" si="122"/>
        <v>#REF!</v>
      </c>
      <c r="DV52" s="187" t="e">
        <f t="shared" ca="1" si="62"/>
        <v>#REF!</v>
      </c>
      <c r="DW52" s="187" t="e">
        <f t="shared" ca="1" si="125"/>
        <v>#REF!</v>
      </c>
      <c r="DX52" s="187" t="e">
        <f t="shared" ca="1" si="126"/>
        <v>#REF!</v>
      </c>
      <c r="DY52" s="187" t="e">
        <f t="shared" ca="1" si="65"/>
        <v>#REF!</v>
      </c>
      <c r="DZ52" s="187" t="e">
        <f t="shared" ca="1" si="66"/>
        <v>#REF!</v>
      </c>
      <c r="EA52" s="187" t="e">
        <f t="shared" ca="1" si="67"/>
        <v>#REF!</v>
      </c>
      <c r="EB52" s="187" t="e">
        <f t="shared" ca="1" si="68"/>
        <v>#REF!</v>
      </c>
      <c r="EC52" s="187" t="e">
        <f t="shared" ca="1" si="69"/>
        <v>#REF!</v>
      </c>
      <c r="ED52" s="187" t="e">
        <f t="shared" ca="1" si="70"/>
        <v>#REF!</v>
      </c>
      <c r="EE52" s="187" t="e">
        <f t="shared" ca="1" si="71"/>
        <v>#REF!</v>
      </c>
      <c r="EF52" s="187" t="e">
        <f t="shared" ca="1" si="72"/>
        <v>#REF!</v>
      </c>
      <c r="EG52" s="187" t="e">
        <f t="shared" ca="1" si="73"/>
        <v>#REF!</v>
      </c>
      <c r="EH52" s="187" t="e">
        <f t="shared" ca="1" si="74"/>
        <v>#REF!</v>
      </c>
      <c r="EI52" s="187" t="e">
        <f t="shared" ca="1" si="75"/>
        <v>#REF!</v>
      </c>
      <c r="EJ52" s="187" t="e">
        <f t="shared" ca="1" si="76"/>
        <v>#REF!</v>
      </c>
      <c r="EK52" s="187" t="e">
        <f t="shared" ca="1" si="77"/>
        <v>#REF!</v>
      </c>
    </row>
    <row r="53" spans="1:142" hidden="1" x14ac:dyDescent="0.25">
      <c r="A53" s="115" t="str">
        <f>Графики!A6</f>
        <v>У15.02.08 ТехМаш(2014)9 кл., очная</v>
      </c>
      <c r="B53" s="115" t="s">
        <v>323</v>
      </c>
      <c r="C53" s="115" t="s">
        <v>517</v>
      </c>
      <c r="D53" s="64" t="e">
        <f t="shared" ca="1" si="23"/>
        <v>#REF!</v>
      </c>
      <c r="E53" s="46">
        <v>5</v>
      </c>
      <c r="F53" s="118" t="s">
        <v>254</v>
      </c>
      <c r="G53" s="112" t="e">
        <f t="shared" ca="1" si="123"/>
        <v>#REF!</v>
      </c>
      <c r="H53" s="112" t="e">
        <f t="shared" ca="1" si="123"/>
        <v>#REF!</v>
      </c>
      <c r="I53" s="112" t="e">
        <f t="shared" ca="1" si="123"/>
        <v>#REF!</v>
      </c>
      <c r="J53" s="112" t="e">
        <f t="shared" ca="1" si="123"/>
        <v>#REF!</v>
      </c>
      <c r="K53" s="112" t="e">
        <f t="shared" ca="1" si="123"/>
        <v>#REF!</v>
      </c>
      <c r="L53" s="112" t="e">
        <f t="shared" ca="1" si="123"/>
        <v>#REF!</v>
      </c>
      <c r="M53" s="112" t="e">
        <f t="shared" ca="1" si="123"/>
        <v>#REF!</v>
      </c>
      <c r="N53" s="112" t="e">
        <f t="shared" ca="1" si="123"/>
        <v>#REF!</v>
      </c>
      <c r="O53" s="112" t="e">
        <f t="shared" ca="1" si="123"/>
        <v>#REF!</v>
      </c>
      <c r="P53" s="112" t="e">
        <f t="shared" ca="1" si="123"/>
        <v>#REF!</v>
      </c>
      <c r="Q53" s="112" t="e">
        <f t="shared" ca="1" si="123"/>
        <v>#REF!</v>
      </c>
      <c r="R53" s="112" t="e">
        <f t="shared" ca="1" si="123"/>
        <v>#REF!</v>
      </c>
      <c r="S53" s="112" t="e">
        <f t="shared" ca="1" si="123"/>
        <v>#REF!</v>
      </c>
      <c r="T53" s="112" t="e">
        <f t="shared" ca="1" si="123"/>
        <v>#REF!</v>
      </c>
      <c r="U53" s="112" t="e">
        <f t="shared" ca="1" si="123"/>
        <v>#REF!</v>
      </c>
      <c r="V53" s="112" t="e">
        <f t="shared" ca="1" si="123"/>
        <v>#REF!</v>
      </c>
      <c r="W53" s="112" t="e">
        <f t="shared" ca="1" si="119"/>
        <v>#REF!</v>
      </c>
      <c r="X53" s="112" t="e">
        <f t="shared" ca="1" si="119"/>
        <v>#REF!</v>
      </c>
      <c r="Y53" s="112" t="e">
        <f t="shared" ca="1" si="119"/>
        <v>#REF!</v>
      </c>
      <c r="Z53" s="112" t="e">
        <f t="shared" ca="1" si="119"/>
        <v>#REF!</v>
      </c>
      <c r="AA53" s="112" t="e">
        <f t="shared" ca="1" si="119"/>
        <v>#REF!</v>
      </c>
      <c r="AB53" s="112" t="e">
        <f t="shared" ca="1" si="119"/>
        <v>#REF!</v>
      </c>
      <c r="AC53" s="112" t="e">
        <f t="shared" ca="1" si="119"/>
        <v>#REF!</v>
      </c>
      <c r="AD53" s="112" t="e">
        <f t="shared" ca="1" si="119"/>
        <v>#REF!</v>
      </c>
      <c r="AE53" s="112" t="e">
        <f t="shared" ca="1" si="119"/>
        <v>#REF!</v>
      </c>
      <c r="AF53" s="112" t="e">
        <f t="shared" ca="1" si="119"/>
        <v>#REF!</v>
      </c>
      <c r="AG53" s="112" t="e">
        <f t="shared" ca="1" si="119"/>
        <v>#REF!</v>
      </c>
      <c r="AH53" s="112" t="e">
        <f t="shared" ca="1" si="119"/>
        <v>#REF!</v>
      </c>
      <c r="AI53" s="112" t="e">
        <f t="shared" ca="1" si="119"/>
        <v>#REF!</v>
      </c>
      <c r="AJ53" s="112" t="e">
        <f t="shared" ca="1" si="119"/>
        <v>#REF!</v>
      </c>
      <c r="AK53" s="112" t="e">
        <f t="shared" ca="1" si="119"/>
        <v>#REF!</v>
      </c>
      <c r="AL53" s="112" t="e">
        <f t="shared" ca="1" si="120"/>
        <v>#REF!</v>
      </c>
      <c r="AM53" s="112" t="e">
        <f t="shared" ca="1" si="120"/>
        <v>#REF!</v>
      </c>
      <c r="AN53" s="112" t="e">
        <f t="shared" ca="1" si="120"/>
        <v>#REF!</v>
      </c>
      <c r="AO53" s="112" t="e">
        <f t="shared" ca="1" si="120"/>
        <v>#REF!</v>
      </c>
      <c r="AP53" s="112" t="e">
        <f t="shared" ca="1" si="120"/>
        <v>#REF!</v>
      </c>
      <c r="AQ53" s="112" t="e">
        <f t="shared" ca="1" si="120"/>
        <v>#REF!</v>
      </c>
      <c r="AR53" s="112" t="e">
        <f t="shared" ca="1" si="120"/>
        <v>#REF!</v>
      </c>
      <c r="AS53" s="112" t="e">
        <f t="shared" ca="1" si="120"/>
        <v>#REF!</v>
      </c>
      <c r="AT53" s="112" t="e">
        <f t="shared" ca="1" si="120"/>
        <v>#REF!</v>
      </c>
      <c r="AU53" s="112" t="e">
        <f t="shared" ca="1" si="120"/>
        <v>#REF!</v>
      </c>
      <c r="AV53" s="112" t="e">
        <f t="shared" ca="1" si="120"/>
        <v>#REF!</v>
      </c>
      <c r="AW53" s="112" t="e">
        <f t="shared" ca="1" si="120"/>
        <v>#REF!</v>
      </c>
      <c r="AX53" s="112" t="e">
        <f t="shared" ca="1" si="120"/>
        <v>#REF!</v>
      </c>
      <c r="AY53" s="112" t="e">
        <f t="shared" ca="1" si="120"/>
        <v>#REF!</v>
      </c>
      <c r="AZ53" s="112" t="e">
        <f t="shared" ca="1" si="120"/>
        <v>#REF!</v>
      </c>
      <c r="BA53" s="112" t="e">
        <f t="shared" ca="1" si="120"/>
        <v>#REF!</v>
      </c>
      <c r="BB53" s="112" t="e">
        <f t="shared" ca="1" si="117"/>
        <v>#REF!</v>
      </c>
      <c r="BC53" s="112" t="e">
        <f t="shared" ca="1" si="117"/>
        <v>#REF!</v>
      </c>
      <c r="BD53" s="112" t="e">
        <f t="shared" ca="1" si="117"/>
        <v>#REF!</v>
      </c>
      <c r="BE53" s="112" t="e">
        <f t="shared" ca="1" si="117"/>
        <v>#REF!</v>
      </c>
      <c r="BF53" s="112" t="e">
        <f t="shared" ca="1" si="117"/>
        <v>#REF!</v>
      </c>
      <c r="BG53" s="112" t="e">
        <f t="shared" ca="1" si="117"/>
        <v>#REF!</v>
      </c>
      <c r="BH53" s="112" t="e">
        <f t="shared" ca="1" si="117"/>
        <v>#REF!</v>
      </c>
      <c r="BI53" s="112" t="e">
        <f t="shared" ca="1" si="117"/>
        <v>#REF!</v>
      </c>
      <c r="BJ53" s="112" t="e">
        <f t="shared" ca="1" si="117"/>
        <v>#REF!</v>
      </c>
      <c r="BK53" s="112" t="e">
        <f t="shared" ca="1" si="117"/>
        <v>#REF!</v>
      </c>
      <c r="BL53" s="112" t="e">
        <f t="shared" ca="1" si="117"/>
        <v>#REF!</v>
      </c>
      <c r="BM53" s="112" t="e">
        <f t="shared" ca="1" si="118"/>
        <v>#REF!</v>
      </c>
      <c r="BN53" s="112" t="e">
        <f t="shared" ca="1" si="118"/>
        <v>#REF!</v>
      </c>
      <c r="BO53" s="112" t="e">
        <f t="shared" ca="1" si="118"/>
        <v>#REF!</v>
      </c>
      <c r="BP53" s="126">
        <v>20</v>
      </c>
      <c r="BQ53" s="135">
        <f t="shared" ca="1" si="96"/>
        <v>0</v>
      </c>
      <c r="BR53" s="136">
        <f t="shared" ca="1" si="97"/>
        <v>0</v>
      </c>
      <c r="BS53" s="136">
        <f t="shared" ca="1" si="98"/>
        <v>0</v>
      </c>
      <c r="BT53" s="136">
        <f t="shared" ca="1" si="99"/>
        <v>0</v>
      </c>
      <c r="BU53" s="136">
        <f t="shared" ca="1" si="100"/>
        <v>0</v>
      </c>
      <c r="BV53" s="136">
        <f t="shared" ca="1" si="101"/>
        <v>0</v>
      </c>
      <c r="BW53" s="137">
        <f t="shared" ca="1" si="102"/>
        <v>0</v>
      </c>
      <c r="BX53" s="140">
        <f t="shared" ca="1" si="103"/>
        <v>0</v>
      </c>
      <c r="BY53" s="124">
        <f t="shared" ca="1" si="104"/>
        <v>0</v>
      </c>
      <c r="BZ53" s="124">
        <f t="shared" ca="1" si="105"/>
        <v>0</v>
      </c>
      <c r="CA53" s="124">
        <f t="shared" ca="1" si="106"/>
        <v>0</v>
      </c>
      <c r="CB53" s="124">
        <f t="shared" ca="1" si="107"/>
        <v>0</v>
      </c>
      <c r="CC53" s="124">
        <f t="shared" ca="1" si="108"/>
        <v>0</v>
      </c>
      <c r="CD53" s="141">
        <f t="shared" ca="1" si="109"/>
        <v>0</v>
      </c>
      <c r="CE53" s="146" t="e">
        <f t="shared" ca="1" si="110"/>
        <v>#REF!</v>
      </c>
      <c r="CF53" s="147" t="e">
        <f t="shared" ca="1" si="111"/>
        <v>#REF!</v>
      </c>
      <c r="CG53" s="145" t="e">
        <f t="shared" ca="1" si="26"/>
        <v>#REF!</v>
      </c>
      <c r="CH53" s="147" t="e">
        <f t="shared" ca="1" si="112"/>
        <v>#REF!</v>
      </c>
      <c r="CI53" s="147" t="e">
        <f t="shared" ca="1" si="113"/>
        <v>#REF!</v>
      </c>
      <c r="CJ53" s="147" t="e">
        <f t="shared" ca="1" si="114"/>
        <v>#REF!</v>
      </c>
      <c r="CK53" s="186" t="e">
        <f t="shared" ca="1" si="115"/>
        <v>#REF!</v>
      </c>
      <c r="CL53" s="187" t="e">
        <f t="shared" ca="1" si="27"/>
        <v>#REF!</v>
      </c>
      <c r="CM53" s="187" t="e">
        <f t="shared" ca="1" si="28"/>
        <v>#REF!</v>
      </c>
      <c r="CN53" s="187" t="e">
        <f t="shared" ca="1" si="29"/>
        <v>#REF!</v>
      </c>
      <c r="CO53" s="187" t="e">
        <f t="shared" ca="1" si="30"/>
        <v>#REF!</v>
      </c>
      <c r="CP53" s="187" t="e">
        <f t="shared" ca="1" si="129"/>
        <v>#REF!</v>
      </c>
      <c r="CQ53" s="187" t="e">
        <f t="shared" ca="1" si="32"/>
        <v>#REF!</v>
      </c>
      <c r="CR53" s="187" t="e">
        <f t="shared" ca="1" si="33"/>
        <v>#REF!</v>
      </c>
      <c r="CS53" s="187" t="e">
        <f t="shared" ca="1" si="34"/>
        <v>#REF!</v>
      </c>
      <c r="CT53" s="187" t="e">
        <f t="shared" ca="1" si="35"/>
        <v>#REF!</v>
      </c>
      <c r="CU53" s="187" t="e">
        <f t="shared" ca="1" si="36"/>
        <v>#REF!</v>
      </c>
      <c r="CV53" s="187" t="e">
        <f t="shared" ca="1" si="37"/>
        <v>#REF!</v>
      </c>
      <c r="CW53" s="187" t="e">
        <f t="shared" ca="1" si="38"/>
        <v>#REF!</v>
      </c>
      <c r="CX53" s="187" t="e">
        <f t="shared" ca="1" si="39"/>
        <v>#REF!</v>
      </c>
      <c r="CY53" s="187" t="e">
        <f t="shared" ca="1" si="40"/>
        <v>#REF!</v>
      </c>
      <c r="CZ53" s="187" t="e">
        <f t="shared" ca="1" si="41"/>
        <v>#REF!</v>
      </c>
      <c r="DA53" s="187" t="e">
        <f t="shared" ca="1" si="42"/>
        <v>#REF!</v>
      </c>
      <c r="DB53" s="187" t="e">
        <f t="shared" ca="1" si="43"/>
        <v>#REF!</v>
      </c>
      <c r="DC53" s="187" t="e">
        <f t="shared" ca="1" si="44"/>
        <v>#REF!</v>
      </c>
      <c r="DD53" s="187" t="e">
        <f t="shared" ca="1" si="45"/>
        <v>#REF!</v>
      </c>
      <c r="DE53" s="187" t="e">
        <f t="shared" ca="1" si="46"/>
        <v>#REF!</v>
      </c>
      <c r="DF53" s="187" t="e">
        <f t="shared" ca="1" si="47"/>
        <v>#REF!</v>
      </c>
      <c r="DG53" s="187" t="e">
        <f t="shared" ca="1" si="48"/>
        <v>#REF!</v>
      </c>
      <c r="DH53" s="187" t="e">
        <f t="shared" ca="1" si="49"/>
        <v>#REF!</v>
      </c>
      <c r="DI53" s="187" t="e">
        <f t="shared" ca="1" si="50"/>
        <v>#REF!</v>
      </c>
      <c r="DJ53" s="187" t="e">
        <f t="shared" ca="1" si="51"/>
        <v>#REF!</v>
      </c>
      <c r="DK53" s="187" t="e">
        <f t="shared" ca="1" si="52"/>
        <v>#REF!</v>
      </c>
      <c r="DL53" s="187" t="e">
        <f t="shared" ca="1" si="53"/>
        <v>#REF!</v>
      </c>
      <c r="DM53" s="187" t="e">
        <f t="shared" ca="1" si="54"/>
        <v>#REF!</v>
      </c>
      <c r="DN53" s="187" t="e">
        <f t="shared" ca="1" si="55"/>
        <v>#REF!</v>
      </c>
      <c r="DO53" s="187" t="e">
        <f t="shared" ca="1" si="127"/>
        <v>#REF!</v>
      </c>
      <c r="DP53" s="187" t="e">
        <f t="shared" ca="1" si="128"/>
        <v>#REF!</v>
      </c>
      <c r="DQ53" s="187" t="e">
        <f t="shared" ca="1" si="58"/>
        <v>#REF!</v>
      </c>
      <c r="DR53" s="187" t="e">
        <f t="shared" ca="1" si="59"/>
        <v>#REF!</v>
      </c>
      <c r="DS53" s="187" t="e">
        <f t="shared" ca="1" si="60"/>
        <v>#REF!</v>
      </c>
      <c r="DT53" s="187" t="e">
        <f t="shared" ca="1" si="121"/>
        <v>#REF!</v>
      </c>
      <c r="DU53" s="187" t="e">
        <f t="shared" ca="1" si="122"/>
        <v>#REF!</v>
      </c>
      <c r="DV53" s="187" t="e">
        <f t="shared" ca="1" si="62"/>
        <v>#REF!</v>
      </c>
      <c r="DW53" s="187" t="e">
        <f t="shared" ca="1" si="125"/>
        <v>#REF!</v>
      </c>
      <c r="DX53" s="187" t="e">
        <f t="shared" ca="1" si="126"/>
        <v>#REF!</v>
      </c>
      <c r="DY53" s="187" t="e">
        <f t="shared" ca="1" si="65"/>
        <v>#REF!</v>
      </c>
      <c r="DZ53" s="187" t="e">
        <f t="shared" ca="1" si="66"/>
        <v>#REF!</v>
      </c>
      <c r="EA53" s="187" t="e">
        <f t="shared" ca="1" si="67"/>
        <v>#REF!</v>
      </c>
      <c r="EB53" s="187" t="e">
        <f t="shared" ca="1" si="68"/>
        <v>#REF!</v>
      </c>
      <c r="EC53" s="187" t="e">
        <f t="shared" ca="1" si="69"/>
        <v>#REF!</v>
      </c>
      <c r="ED53" s="187" t="e">
        <f t="shared" ca="1" si="70"/>
        <v>#REF!</v>
      </c>
      <c r="EE53" s="187" t="e">
        <f t="shared" ca="1" si="71"/>
        <v>#REF!</v>
      </c>
      <c r="EF53" s="187" t="e">
        <f t="shared" ca="1" si="72"/>
        <v>#REF!</v>
      </c>
      <c r="EG53" s="187" t="e">
        <f t="shared" ca="1" si="73"/>
        <v>#REF!</v>
      </c>
      <c r="EH53" s="187" t="e">
        <f t="shared" ca="1" si="74"/>
        <v>#REF!</v>
      </c>
      <c r="EI53" s="187" t="e">
        <f t="shared" ca="1" si="75"/>
        <v>#REF!</v>
      </c>
      <c r="EJ53" s="187" t="e">
        <f t="shared" ca="1" si="76"/>
        <v>#REF!</v>
      </c>
      <c r="EK53" s="187" t="e">
        <f t="shared" ca="1" si="77"/>
        <v>#REF!</v>
      </c>
    </row>
    <row r="54" spans="1:142" hidden="1" x14ac:dyDescent="0.25">
      <c r="A54" s="115" t="str">
        <f>Графики!A93</f>
        <v>Б12.02.03 Радиоэлектр.ПУ(2014)9 кл., очная</v>
      </c>
      <c r="B54" s="115" t="s">
        <v>321</v>
      </c>
      <c r="C54" s="115" t="s">
        <v>517</v>
      </c>
      <c r="D54" s="64" t="e">
        <f t="shared" ca="1" si="23"/>
        <v>#REF!</v>
      </c>
      <c r="E54" s="46">
        <v>1</v>
      </c>
      <c r="F54" s="118" t="s">
        <v>486</v>
      </c>
      <c r="G54" s="112" t="e">
        <f t="shared" ca="1" si="123"/>
        <v>#REF!</v>
      </c>
      <c r="H54" s="112" t="e">
        <f t="shared" ca="1" si="123"/>
        <v>#REF!</v>
      </c>
      <c r="I54" s="112" t="e">
        <f t="shared" ca="1" si="123"/>
        <v>#REF!</v>
      </c>
      <c r="J54" s="112" t="e">
        <f t="shared" ca="1" si="123"/>
        <v>#REF!</v>
      </c>
      <c r="K54" s="112" t="e">
        <f t="shared" ca="1" si="123"/>
        <v>#REF!</v>
      </c>
      <c r="L54" s="112" t="e">
        <f t="shared" ca="1" si="123"/>
        <v>#REF!</v>
      </c>
      <c r="M54" s="112" t="e">
        <f t="shared" ca="1" si="123"/>
        <v>#REF!</v>
      </c>
      <c r="N54" s="112" t="e">
        <f t="shared" ca="1" si="123"/>
        <v>#REF!</v>
      </c>
      <c r="O54" s="112" t="e">
        <f t="shared" ca="1" si="123"/>
        <v>#REF!</v>
      </c>
      <c r="P54" s="112" t="e">
        <f t="shared" ca="1" si="123"/>
        <v>#REF!</v>
      </c>
      <c r="Q54" s="112" t="e">
        <f t="shared" ca="1" si="123"/>
        <v>#REF!</v>
      </c>
      <c r="R54" s="112" t="e">
        <f t="shared" ca="1" si="123"/>
        <v>#REF!</v>
      </c>
      <c r="S54" s="112" t="e">
        <f t="shared" ca="1" si="123"/>
        <v>#REF!</v>
      </c>
      <c r="T54" s="112" t="e">
        <f t="shared" ca="1" si="123"/>
        <v>#REF!</v>
      </c>
      <c r="U54" s="112" t="e">
        <f t="shared" ca="1" si="123"/>
        <v>#REF!</v>
      </c>
      <c r="V54" s="112" t="e">
        <f t="shared" ca="1" si="123"/>
        <v>#REF!</v>
      </c>
      <c r="W54" s="112" t="e">
        <f t="shared" ca="1" si="119"/>
        <v>#REF!</v>
      </c>
      <c r="X54" s="112" t="e">
        <f t="shared" ca="1" si="119"/>
        <v>#REF!</v>
      </c>
      <c r="Y54" s="112" t="e">
        <f t="shared" ca="1" si="119"/>
        <v>#REF!</v>
      </c>
      <c r="Z54" s="112" t="e">
        <f t="shared" ca="1" si="119"/>
        <v>#REF!</v>
      </c>
      <c r="AA54" s="112" t="e">
        <f t="shared" ca="1" si="119"/>
        <v>#REF!</v>
      </c>
      <c r="AB54" s="112" t="e">
        <f t="shared" ca="1" si="119"/>
        <v>#REF!</v>
      </c>
      <c r="AC54" s="112" t="e">
        <f t="shared" ca="1" si="119"/>
        <v>#REF!</v>
      </c>
      <c r="AD54" s="112" t="e">
        <f t="shared" ca="1" si="119"/>
        <v>#REF!</v>
      </c>
      <c r="AE54" s="112" t="e">
        <f t="shared" ca="1" si="119"/>
        <v>#REF!</v>
      </c>
      <c r="AF54" s="112" t="e">
        <f t="shared" ca="1" si="119"/>
        <v>#REF!</v>
      </c>
      <c r="AG54" s="112" t="e">
        <f t="shared" ca="1" si="119"/>
        <v>#REF!</v>
      </c>
      <c r="AH54" s="112" t="e">
        <f t="shared" ca="1" si="119"/>
        <v>#REF!</v>
      </c>
      <c r="AI54" s="112" t="e">
        <f t="shared" ca="1" si="119"/>
        <v>#REF!</v>
      </c>
      <c r="AJ54" s="112" t="e">
        <f t="shared" ca="1" si="119"/>
        <v>#REF!</v>
      </c>
      <c r="AK54" s="112" t="e">
        <f t="shared" ca="1" si="119"/>
        <v>#REF!</v>
      </c>
      <c r="AL54" s="112" t="e">
        <f t="shared" ca="1" si="120"/>
        <v>#REF!</v>
      </c>
      <c r="AM54" s="112" t="e">
        <f t="shared" ca="1" si="120"/>
        <v>#REF!</v>
      </c>
      <c r="AN54" s="112" t="e">
        <f t="shared" ca="1" si="120"/>
        <v>#REF!</v>
      </c>
      <c r="AO54" s="112" t="e">
        <f t="shared" ca="1" si="120"/>
        <v>#REF!</v>
      </c>
      <c r="AP54" s="112" t="e">
        <f t="shared" ca="1" si="120"/>
        <v>#REF!</v>
      </c>
      <c r="AQ54" s="112" t="e">
        <f t="shared" ca="1" si="120"/>
        <v>#REF!</v>
      </c>
      <c r="AR54" s="112" t="e">
        <f t="shared" ca="1" si="120"/>
        <v>#REF!</v>
      </c>
      <c r="AS54" s="112" t="e">
        <f t="shared" ca="1" si="120"/>
        <v>#REF!</v>
      </c>
      <c r="AT54" s="112" t="e">
        <f t="shared" ca="1" si="120"/>
        <v>#REF!</v>
      </c>
      <c r="AU54" s="112" t="e">
        <f t="shared" ca="1" si="120"/>
        <v>#REF!</v>
      </c>
      <c r="AV54" s="112" t="e">
        <f t="shared" ca="1" si="120"/>
        <v>#REF!</v>
      </c>
      <c r="AW54" s="112" t="e">
        <f t="shared" ca="1" si="120"/>
        <v>#REF!</v>
      </c>
      <c r="AX54" s="112" t="e">
        <f t="shared" ca="1" si="120"/>
        <v>#REF!</v>
      </c>
      <c r="AY54" s="112" t="e">
        <f t="shared" ca="1" si="120"/>
        <v>#REF!</v>
      </c>
      <c r="AZ54" s="112" t="e">
        <f t="shared" ca="1" si="120"/>
        <v>#REF!</v>
      </c>
      <c r="BA54" s="112" t="e">
        <f t="shared" ref="BA54:BO69" ca="1" si="130">OFFSET(INDIRECT(TRIM(REPLACE(_xlfn.FORMULATEXT($A54),1,1," "))),0,($D54-2011+$E54-1)*62+COLUMN()+13)</f>
        <v>#REF!</v>
      </c>
      <c r="BB54" s="112" t="e">
        <f t="shared" ca="1" si="130"/>
        <v>#REF!</v>
      </c>
      <c r="BC54" s="112" t="e">
        <f t="shared" ca="1" si="130"/>
        <v>#REF!</v>
      </c>
      <c r="BD54" s="112" t="e">
        <f t="shared" ca="1" si="130"/>
        <v>#REF!</v>
      </c>
      <c r="BE54" s="112" t="e">
        <f t="shared" ca="1" si="130"/>
        <v>#REF!</v>
      </c>
      <c r="BF54" s="112" t="e">
        <f t="shared" ca="1" si="130"/>
        <v>#REF!</v>
      </c>
      <c r="BG54" s="112" t="e">
        <f t="shared" ca="1" si="130"/>
        <v>#REF!</v>
      </c>
      <c r="BH54" s="112" t="e">
        <f t="shared" ca="1" si="130"/>
        <v>#REF!</v>
      </c>
      <c r="BI54" s="112" t="e">
        <f t="shared" ca="1" si="130"/>
        <v>#REF!</v>
      </c>
      <c r="BJ54" s="112" t="e">
        <f t="shared" ca="1" si="130"/>
        <v>#REF!</v>
      </c>
      <c r="BK54" s="112" t="e">
        <f t="shared" ca="1" si="130"/>
        <v>#REF!</v>
      </c>
      <c r="BL54" s="112" t="e">
        <f t="shared" ca="1" si="130"/>
        <v>#REF!</v>
      </c>
      <c r="BM54" s="112" t="e">
        <f t="shared" ca="1" si="130"/>
        <v>#REF!</v>
      </c>
      <c r="BN54" s="112" t="e">
        <f t="shared" ca="1" si="130"/>
        <v>#REF!</v>
      </c>
      <c r="BO54" s="112" t="e">
        <f t="shared" ca="1" si="130"/>
        <v>#REF!</v>
      </c>
      <c r="BP54" s="126">
        <v>20</v>
      </c>
      <c r="BQ54" s="135">
        <f t="shared" ca="1" si="96"/>
        <v>0</v>
      </c>
      <c r="BR54" s="136">
        <f t="shared" ca="1" si="97"/>
        <v>0</v>
      </c>
      <c r="BS54" s="136">
        <f t="shared" ca="1" si="98"/>
        <v>0</v>
      </c>
      <c r="BT54" s="136">
        <f t="shared" ca="1" si="99"/>
        <v>0</v>
      </c>
      <c r="BU54" s="136">
        <f t="shared" ca="1" si="100"/>
        <v>0</v>
      </c>
      <c r="BV54" s="136">
        <f t="shared" ca="1" si="101"/>
        <v>0</v>
      </c>
      <c r="BW54" s="137">
        <f t="shared" ca="1" si="102"/>
        <v>0</v>
      </c>
      <c r="BX54" s="140">
        <f t="shared" ca="1" si="103"/>
        <v>0</v>
      </c>
      <c r="BY54" s="124">
        <f t="shared" ca="1" si="104"/>
        <v>0</v>
      </c>
      <c r="BZ54" s="124">
        <f t="shared" ca="1" si="105"/>
        <v>0</v>
      </c>
      <c r="CA54" s="124">
        <f t="shared" ca="1" si="106"/>
        <v>0</v>
      </c>
      <c r="CB54" s="124">
        <f t="shared" ca="1" si="107"/>
        <v>0</v>
      </c>
      <c r="CC54" s="124">
        <f t="shared" ca="1" si="108"/>
        <v>0</v>
      </c>
      <c r="CD54" s="141">
        <f t="shared" ca="1" si="109"/>
        <v>0</v>
      </c>
      <c r="CE54" s="146" t="e">
        <f t="shared" ca="1" si="110"/>
        <v>#REF!</v>
      </c>
      <c r="CF54" s="147" t="e">
        <f t="shared" ca="1" si="111"/>
        <v>#REF!</v>
      </c>
      <c r="CG54" s="145" t="e">
        <f t="shared" ca="1" si="26"/>
        <v>#REF!</v>
      </c>
      <c r="CH54" s="147" t="e">
        <f t="shared" ca="1" si="112"/>
        <v>#REF!</v>
      </c>
      <c r="CI54" s="147" t="e">
        <f t="shared" ca="1" si="113"/>
        <v>#REF!</v>
      </c>
      <c r="CJ54" s="147" t="e">
        <f t="shared" ca="1" si="114"/>
        <v>#REF!</v>
      </c>
      <c r="CK54" s="186" t="e">
        <f t="shared" ca="1" si="115"/>
        <v>#REF!</v>
      </c>
      <c r="CL54" s="187" t="e">
        <f t="shared" ca="1" si="27"/>
        <v>#REF!</v>
      </c>
      <c r="CM54" s="187" t="e">
        <f t="shared" ca="1" si="28"/>
        <v>#REF!</v>
      </c>
      <c r="CN54" s="187" t="e">
        <f t="shared" ca="1" si="29"/>
        <v>#REF!</v>
      </c>
      <c r="CO54" s="187" t="e">
        <f t="shared" ca="1" si="30"/>
        <v>#REF!</v>
      </c>
      <c r="CP54" s="187" t="e">
        <f t="shared" ca="1" si="129"/>
        <v>#REF!</v>
      </c>
      <c r="CQ54" s="187" t="e">
        <f t="shared" ca="1" si="32"/>
        <v>#REF!</v>
      </c>
      <c r="CR54" s="187" t="e">
        <f t="shared" ca="1" si="33"/>
        <v>#REF!</v>
      </c>
      <c r="CS54" s="187" t="e">
        <f t="shared" ca="1" si="34"/>
        <v>#REF!</v>
      </c>
      <c r="CT54" s="187" t="e">
        <f t="shared" ca="1" si="35"/>
        <v>#REF!</v>
      </c>
      <c r="CU54" s="187" t="e">
        <f t="shared" ca="1" si="36"/>
        <v>#REF!</v>
      </c>
      <c r="CV54" s="187" t="e">
        <f t="shared" ca="1" si="37"/>
        <v>#REF!</v>
      </c>
      <c r="CW54" s="187" t="e">
        <f t="shared" ca="1" si="38"/>
        <v>#REF!</v>
      </c>
      <c r="CX54" s="187" t="e">
        <f t="shared" ca="1" si="39"/>
        <v>#REF!</v>
      </c>
      <c r="CY54" s="187" t="e">
        <f t="shared" ca="1" si="40"/>
        <v>#REF!</v>
      </c>
      <c r="CZ54" s="187" t="e">
        <f t="shared" ca="1" si="41"/>
        <v>#REF!</v>
      </c>
      <c r="DA54" s="187" t="e">
        <f t="shared" ca="1" si="42"/>
        <v>#REF!</v>
      </c>
      <c r="DB54" s="187" t="e">
        <f t="shared" ca="1" si="43"/>
        <v>#REF!</v>
      </c>
      <c r="DC54" s="187" t="e">
        <f t="shared" ca="1" si="44"/>
        <v>#REF!</v>
      </c>
      <c r="DD54" s="187" t="e">
        <f t="shared" ca="1" si="45"/>
        <v>#REF!</v>
      </c>
      <c r="DE54" s="187" t="e">
        <f t="shared" ca="1" si="46"/>
        <v>#REF!</v>
      </c>
      <c r="DF54" s="187" t="e">
        <f t="shared" ca="1" si="47"/>
        <v>#REF!</v>
      </c>
      <c r="DG54" s="187" t="e">
        <f t="shared" ca="1" si="48"/>
        <v>#REF!</v>
      </c>
      <c r="DH54" s="187" t="e">
        <f t="shared" ca="1" si="49"/>
        <v>#REF!</v>
      </c>
      <c r="DI54" s="187" t="e">
        <f t="shared" ca="1" si="50"/>
        <v>#REF!</v>
      </c>
      <c r="DJ54" s="187" t="e">
        <f t="shared" ca="1" si="51"/>
        <v>#REF!</v>
      </c>
      <c r="DK54" s="187" t="e">
        <f t="shared" ca="1" si="52"/>
        <v>#REF!</v>
      </c>
      <c r="DL54" s="187" t="e">
        <f t="shared" ca="1" si="53"/>
        <v>#REF!</v>
      </c>
      <c r="DM54" s="187" t="e">
        <f t="shared" ca="1" si="54"/>
        <v>#REF!</v>
      </c>
      <c r="DN54" s="187" t="e">
        <f t="shared" ca="1" si="55"/>
        <v>#REF!</v>
      </c>
      <c r="DO54" s="187" t="e">
        <f t="shared" ca="1" si="127"/>
        <v>#REF!</v>
      </c>
      <c r="DP54" s="187" t="e">
        <f t="shared" ca="1" si="128"/>
        <v>#REF!</v>
      </c>
      <c r="DQ54" s="187" t="e">
        <f t="shared" ca="1" si="58"/>
        <v>#REF!</v>
      </c>
      <c r="DR54" s="187" t="e">
        <f t="shared" ca="1" si="59"/>
        <v>#REF!</v>
      </c>
      <c r="DS54" s="187" t="e">
        <f t="shared" ca="1" si="60"/>
        <v>#REF!</v>
      </c>
      <c r="DT54" s="187" t="e">
        <f t="shared" ca="1" si="121"/>
        <v>#REF!</v>
      </c>
      <c r="DU54" s="187" t="e">
        <f t="shared" ca="1" si="122"/>
        <v>#REF!</v>
      </c>
      <c r="DV54" s="187" t="e">
        <f t="shared" ca="1" si="62"/>
        <v>#REF!</v>
      </c>
      <c r="DW54" s="187" t="e">
        <f t="shared" ca="1" si="125"/>
        <v>#REF!</v>
      </c>
      <c r="DX54" s="187" t="e">
        <f t="shared" ca="1" si="126"/>
        <v>#REF!</v>
      </c>
      <c r="DY54" s="187" t="e">
        <f t="shared" ca="1" si="65"/>
        <v>#REF!</v>
      </c>
      <c r="DZ54" s="187" t="e">
        <f t="shared" ca="1" si="66"/>
        <v>#REF!</v>
      </c>
      <c r="EA54" s="187" t="e">
        <f t="shared" ca="1" si="67"/>
        <v>#REF!</v>
      </c>
      <c r="EB54" s="187" t="e">
        <f t="shared" ca="1" si="68"/>
        <v>#REF!</v>
      </c>
      <c r="EC54" s="187" t="e">
        <f t="shared" ca="1" si="69"/>
        <v>#REF!</v>
      </c>
      <c r="ED54" s="187" t="e">
        <f t="shared" ca="1" si="70"/>
        <v>#REF!</v>
      </c>
      <c r="EE54" s="187" t="e">
        <f t="shared" ca="1" si="71"/>
        <v>#REF!</v>
      </c>
      <c r="EF54" s="187" t="e">
        <f t="shared" ca="1" si="72"/>
        <v>#REF!</v>
      </c>
      <c r="EG54" s="187" t="e">
        <f t="shared" ca="1" si="73"/>
        <v>#REF!</v>
      </c>
      <c r="EH54" s="187" t="e">
        <f t="shared" ca="1" si="74"/>
        <v>#REF!</v>
      </c>
      <c r="EI54" s="187" t="e">
        <f t="shared" ca="1" si="75"/>
        <v>#REF!</v>
      </c>
      <c r="EJ54" s="187" t="e">
        <f t="shared" ca="1" si="76"/>
        <v>#REF!</v>
      </c>
      <c r="EK54" s="187" t="e">
        <f t="shared" ca="1" si="77"/>
        <v>#REF!</v>
      </c>
    </row>
    <row r="55" spans="1:142" hidden="1" x14ac:dyDescent="0.25">
      <c r="A55" s="115" t="str">
        <f>Графики!A93</f>
        <v>Б12.02.03 Радиоэлектр.ПУ(2014)9 кл., очная</v>
      </c>
      <c r="B55" s="115" t="s">
        <v>321</v>
      </c>
      <c r="C55" s="115" t="s">
        <v>517</v>
      </c>
      <c r="D55" s="64" t="e">
        <f t="shared" ca="1" si="23"/>
        <v>#REF!</v>
      </c>
      <c r="E55" s="46">
        <v>1</v>
      </c>
      <c r="F55" s="118" t="s">
        <v>487</v>
      </c>
      <c r="G55" s="112" t="e">
        <f t="shared" ca="1" si="123"/>
        <v>#REF!</v>
      </c>
      <c r="H55" s="112" t="e">
        <f t="shared" ca="1" si="123"/>
        <v>#REF!</v>
      </c>
      <c r="I55" s="112" t="e">
        <f t="shared" ca="1" si="123"/>
        <v>#REF!</v>
      </c>
      <c r="J55" s="112" t="e">
        <f t="shared" ca="1" si="123"/>
        <v>#REF!</v>
      </c>
      <c r="K55" s="112" t="e">
        <f t="shared" ca="1" si="123"/>
        <v>#REF!</v>
      </c>
      <c r="L55" s="112" t="e">
        <f t="shared" ca="1" si="123"/>
        <v>#REF!</v>
      </c>
      <c r="M55" s="112" t="e">
        <f t="shared" ca="1" si="123"/>
        <v>#REF!</v>
      </c>
      <c r="N55" s="112" t="e">
        <f t="shared" ca="1" si="123"/>
        <v>#REF!</v>
      </c>
      <c r="O55" s="112" t="e">
        <f t="shared" ca="1" si="123"/>
        <v>#REF!</v>
      </c>
      <c r="P55" s="112" t="e">
        <f t="shared" ca="1" si="123"/>
        <v>#REF!</v>
      </c>
      <c r="Q55" s="112" t="e">
        <f t="shared" ca="1" si="123"/>
        <v>#REF!</v>
      </c>
      <c r="R55" s="112" t="e">
        <f t="shared" ca="1" si="123"/>
        <v>#REF!</v>
      </c>
      <c r="S55" s="112" t="e">
        <f t="shared" ca="1" si="123"/>
        <v>#REF!</v>
      </c>
      <c r="T55" s="112" t="e">
        <f t="shared" ca="1" si="123"/>
        <v>#REF!</v>
      </c>
      <c r="U55" s="112" t="e">
        <f t="shared" ca="1" si="123"/>
        <v>#REF!</v>
      </c>
      <c r="V55" s="112" t="e">
        <f t="shared" ref="V55:AK70" ca="1" si="131">OFFSET(INDIRECT(TRIM(REPLACE(_xlfn.FORMULATEXT($A55),1,1," "))),0,($D55-2011+$E55-1)*62+COLUMN()+13)</f>
        <v>#REF!</v>
      </c>
      <c r="W55" s="112" t="e">
        <f t="shared" ca="1" si="131"/>
        <v>#REF!</v>
      </c>
      <c r="X55" s="112" t="e">
        <f t="shared" ca="1" si="131"/>
        <v>#REF!</v>
      </c>
      <c r="Y55" s="112" t="e">
        <f t="shared" ca="1" si="131"/>
        <v>#REF!</v>
      </c>
      <c r="Z55" s="112" t="e">
        <f t="shared" ca="1" si="131"/>
        <v>#REF!</v>
      </c>
      <c r="AA55" s="112" t="e">
        <f t="shared" ca="1" si="131"/>
        <v>#REF!</v>
      </c>
      <c r="AB55" s="112" t="e">
        <f t="shared" ca="1" si="131"/>
        <v>#REF!</v>
      </c>
      <c r="AC55" s="112" t="e">
        <f t="shared" ca="1" si="131"/>
        <v>#REF!</v>
      </c>
      <c r="AD55" s="112" t="e">
        <f t="shared" ca="1" si="131"/>
        <v>#REF!</v>
      </c>
      <c r="AE55" s="112" t="e">
        <f t="shared" ca="1" si="131"/>
        <v>#REF!</v>
      </c>
      <c r="AF55" s="112" t="e">
        <f t="shared" ca="1" si="131"/>
        <v>#REF!</v>
      </c>
      <c r="AG55" s="112" t="e">
        <f t="shared" ca="1" si="131"/>
        <v>#REF!</v>
      </c>
      <c r="AH55" s="112" t="e">
        <f t="shared" ca="1" si="131"/>
        <v>#REF!</v>
      </c>
      <c r="AI55" s="112" t="e">
        <f t="shared" ca="1" si="131"/>
        <v>#REF!</v>
      </c>
      <c r="AJ55" s="112" t="e">
        <f t="shared" ca="1" si="131"/>
        <v>#REF!</v>
      </c>
      <c r="AK55" s="112" t="e">
        <f t="shared" ca="1" si="131"/>
        <v>#REF!</v>
      </c>
      <c r="AL55" s="112" t="e">
        <f t="shared" ref="AL55:BA70" ca="1" si="132">OFFSET(INDIRECT(TRIM(REPLACE(_xlfn.FORMULATEXT($A55),1,1," "))),0,($D55-2011+$E55-1)*62+COLUMN()+13)</f>
        <v>#REF!</v>
      </c>
      <c r="AM55" s="112" t="e">
        <f t="shared" ca="1" si="132"/>
        <v>#REF!</v>
      </c>
      <c r="AN55" s="112" t="e">
        <f t="shared" ca="1" si="132"/>
        <v>#REF!</v>
      </c>
      <c r="AO55" s="112" t="e">
        <f t="shared" ca="1" si="132"/>
        <v>#REF!</v>
      </c>
      <c r="AP55" s="112" t="e">
        <f t="shared" ca="1" si="132"/>
        <v>#REF!</v>
      </c>
      <c r="AQ55" s="112" t="e">
        <f t="shared" ca="1" si="132"/>
        <v>#REF!</v>
      </c>
      <c r="AR55" s="112" t="e">
        <f t="shared" ca="1" si="132"/>
        <v>#REF!</v>
      </c>
      <c r="AS55" s="112" t="e">
        <f t="shared" ca="1" si="132"/>
        <v>#REF!</v>
      </c>
      <c r="AT55" s="112" t="e">
        <f t="shared" ca="1" si="132"/>
        <v>#REF!</v>
      </c>
      <c r="AU55" s="112" t="e">
        <f t="shared" ca="1" si="132"/>
        <v>#REF!</v>
      </c>
      <c r="AV55" s="112" t="e">
        <f t="shared" ca="1" si="132"/>
        <v>#REF!</v>
      </c>
      <c r="AW55" s="112" t="e">
        <f t="shared" ca="1" si="132"/>
        <v>#REF!</v>
      </c>
      <c r="AX55" s="112" t="e">
        <f t="shared" ca="1" si="132"/>
        <v>#REF!</v>
      </c>
      <c r="AY55" s="112" t="e">
        <f t="shared" ca="1" si="132"/>
        <v>#REF!</v>
      </c>
      <c r="AZ55" s="112" t="e">
        <f t="shared" ca="1" si="132"/>
        <v>#REF!</v>
      </c>
      <c r="BA55" s="112" t="e">
        <f t="shared" ca="1" si="132"/>
        <v>#REF!</v>
      </c>
      <c r="BB55" s="112" t="e">
        <f t="shared" ca="1" si="130"/>
        <v>#REF!</v>
      </c>
      <c r="BC55" s="112" t="e">
        <f t="shared" ca="1" si="130"/>
        <v>#REF!</v>
      </c>
      <c r="BD55" s="112" t="e">
        <f t="shared" ca="1" si="130"/>
        <v>#REF!</v>
      </c>
      <c r="BE55" s="112" t="e">
        <f t="shared" ca="1" si="130"/>
        <v>#REF!</v>
      </c>
      <c r="BF55" s="112" t="e">
        <f t="shared" ca="1" si="130"/>
        <v>#REF!</v>
      </c>
      <c r="BG55" s="112" t="e">
        <f t="shared" ca="1" si="130"/>
        <v>#REF!</v>
      </c>
      <c r="BH55" s="112" t="e">
        <f t="shared" ca="1" si="130"/>
        <v>#REF!</v>
      </c>
      <c r="BI55" s="112" t="e">
        <f t="shared" ca="1" si="130"/>
        <v>#REF!</v>
      </c>
      <c r="BJ55" s="112" t="e">
        <f t="shared" ca="1" si="130"/>
        <v>#REF!</v>
      </c>
      <c r="BK55" s="112" t="e">
        <f t="shared" ca="1" si="130"/>
        <v>#REF!</v>
      </c>
      <c r="BL55" s="112" t="e">
        <f t="shared" ca="1" si="130"/>
        <v>#REF!</v>
      </c>
      <c r="BM55" s="112" t="e">
        <f t="shared" ca="1" si="130"/>
        <v>#REF!</v>
      </c>
      <c r="BN55" s="112" t="e">
        <f t="shared" ca="1" si="130"/>
        <v>#REF!</v>
      </c>
      <c r="BO55" s="112" t="e">
        <f t="shared" ca="1" si="130"/>
        <v>#REF!</v>
      </c>
      <c r="BP55" s="126">
        <v>20</v>
      </c>
      <c r="BQ55" s="135">
        <f t="shared" ca="1" si="96"/>
        <v>0</v>
      </c>
      <c r="BR55" s="136">
        <f t="shared" ca="1" si="97"/>
        <v>0</v>
      </c>
      <c r="BS55" s="136">
        <f t="shared" ca="1" si="98"/>
        <v>0</v>
      </c>
      <c r="BT55" s="136">
        <f t="shared" ca="1" si="99"/>
        <v>0</v>
      </c>
      <c r="BU55" s="136">
        <f t="shared" ca="1" si="100"/>
        <v>0</v>
      </c>
      <c r="BV55" s="136">
        <f t="shared" ca="1" si="101"/>
        <v>0</v>
      </c>
      <c r="BW55" s="137">
        <f t="shared" ca="1" si="102"/>
        <v>0</v>
      </c>
      <c r="BX55" s="140">
        <f t="shared" ca="1" si="103"/>
        <v>0</v>
      </c>
      <c r="BY55" s="124">
        <f t="shared" ca="1" si="104"/>
        <v>0</v>
      </c>
      <c r="BZ55" s="124">
        <f t="shared" ca="1" si="105"/>
        <v>0</v>
      </c>
      <c r="CA55" s="124">
        <f t="shared" ca="1" si="106"/>
        <v>0</v>
      </c>
      <c r="CB55" s="124">
        <f t="shared" ca="1" si="107"/>
        <v>0</v>
      </c>
      <c r="CC55" s="124">
        <f t="shared" ca="1" si="108"/>
        <v>0</v>
      </c>
      <c r="CD55" s="141">
        <f t="shared" ca="1" si="109"/>
        <v>0</v>
      </c>
      <c r="CE55" s="146" t="e">
        <f t="shared" ca="1" si="110"/>
        <v>#REF!</v>
      </c>
      <c r="CF55" s="147" t="e">
        <f t="shared" ca="1" si="111"/>
        <v>#REF!</v>
      </c>
      <c r="CG55" s="145" t="e">
        <f t="shared" ca="1" si="26"/>
        <v>#REF!</v>
      </c>
      <c r="CH55" s="147" t="e">
        <f t="shared" ca="1" si="112"/>
        <v>#REF!</v>
      </c>
      <c r="CI55" s="147" t="e">
        <f t="shared" ca="1" si="113"/>
        <v>#REF!</v>
      </c>
      <c r="CJ55" s="147" t="e">
        <f t="shared" ca="1" si="114"/>
        <v>#REF!</v>
      </c>
      <c r="CK55" s="186" t="e">
        <f t="shared" ca="1" si="115"/>
        <v>#REF!</v>
      </c>
      <c r="CL55" s="187" t="e">
        <f t="shared" ca="1" si="27"/>
        <v>#REF!</v>
      </c>
      <c r="CM55" s="187" t="e">
        <f t="shared" ca="1" si="28"/>
        <v>#REF!</v>
      </c>
      <c r="CN55" s="187" t="e">
        <f t="shared" ca="1" si="29"/>
        <v>#REF!</v>
      </c>
      <c r="CO55" s="187" t="e">
        <f t="shared" ca="1" si="30"/>
        <v>#REF!</v>
      </c>
      <c r="CP55" s="187" t="e">
        <f t="shared" ca="1" si="129"/>
        <v>#REF!</v>
      </c>
      <c r="CQ55" s="187" t="e">
        <f t="shared" ca="1" si="32"/>
        <v>#REF!</v>
      </c>
      <c r="CR55" s="187" t="e">
        <f t="shared" ca="1" si="33"/>
        <v>#REF!</v>
      </c>
      <c r="CS55" s="187" t="e">
        <f t="shared" ca="1" si="34"/>
        <v>#REF!</v>
      </c>
      <c r="CT55" s="187" t="e">
        <f t="shared" ca="1" si="35"/>
        <v>#REF!</v>
      </c>
      <c r="CU55" s="187" t="e">
        <f t="shared" ca="1" si="36"/>
        <v>#REF!</v>
      </c>
      <c r="CV55" s="187" t="e">
        <f t="shared" ca="1" si="37"/>
        <v>#REF!</v>
      </c>
      <c r="CW55" s="187" t="e">
        <f t="shared" ca="1" si="38"/>
        <v>#REF!</v>
      </c>
      <c r="CX55" s="187" t="e">
        <f t="shared" ca="1" si="39"/>
        <v>#REF!</v>
      </c>
      <c r="CY55" s="187" t="e">
        <f t="shared" ca="1" si="40"/>
        <v>#REF!</v>
      </c>
      <c r="CZ55" s="187" t="e">
        <f t="shared" ca="1" si="41"/>
        <v>#REF!</v>
      </c>
      <c r="DA55" s="187" t="e">
        <f t="shared" ca="1" si="42"/>
        <v>#REF!</v>
      </c>
      <c r="DB55" s="187" t="e">
        <f t="shared" ca="1" si="43"/>
        <v>#REF!</v>
      </c>
      <c r="DC55" s="187" t="e">
        <f t="shared" ca="1" si="44"/>
        <v>#REF!</v>
      </c>
      <c r="DD55" s="187" t="e">
        <f t="shared" ca="1" si="45"/>
        <v>#REF!</v>
      </c>
      <c r="DE55" s="187" t="e">
        <f t="shared" ca="1" si="46"/>
        <v>#REF!</v>
      </c>
      <c r="DF55" s="187" t="e">
        <f t="shared" ca="1" si="47"/>
        <v>#REF!</v>
      </c>
      <c r="DG55" s="187" t="e">
        <f t="shared" ca="1" si="48"/>
        <v>#REF!</v>
      </c>
      <c r="DH55" s="187" t="e">
        <f t="shared" ca="1" si="49"/>
        <v>#REF!</v>
      </c>
      <c r="DI55" s="187" t="e">
        <f t="shared" ca="1" si="50"/>
        <v>#REF!</v>
      </c>
      <c r="DJ55" s="187" t="e">
        <f t="shared" ca="1" si="51"/>
        <v>#REF!</v>
      </c>
      <c r="DK55" s="187" t="e">
        <f t="shared" ca="1" si="52"/>
        <v>#REF!</v>
      </c>
      <c r="DL55" s="187" t="e">
        <f t="shared" ca="1" si="53"/>
        <v>#REF!</v>
      </c>
      <c r="DM55" s="187" t="e">
        <f t="shared" ca="1" si="54"/>
        <v>#REF!</v>
      </c>
      <c r="DN55" s="187" t="e">
        <f t="shared" ca="1" si="55"/>
        <v>#REF!</v>
      </c>
      <c r="DO55" s="187" t="e">
        <f t="shared" ca="1" si="127"/>
        <v>#REF!</v>
      </c>
      <c r="DP55" s="187" t="e">
        <f t="shared" ca="1" si="128"/>
        <v>#REF!</v>
      </c>
      <c r="DQ55" s="187" t="e">
        <f t="shared" ca="1" si="58"/>
        <v>#REF!</v>
      </c>
      <c r="DR55" s="187" t="e">
        <f t="shared" ca="1" si="59"/>
        <v>#REF!</v>
      </c>
      <c r="DS55" s="187" t="e">
        <f t="shared" ca="1" si="60"/>
        <v>#REF!</v>
      </c>
      <c r="DT55" s="187" t="e">
        <f t="shared" ca="1" si="121"/>
        <v>#REF!</v>
      </c>
      <c r="DU55" s="187" t="e">
        <f t="shared" ca="1" si="122"/>
        <v>#REF!</v>
      </c>
      <c r="DV55" s="187" t="e">
        <f t="shared" ca="1" si="62"/>
        <v>#REF!</v>
      </c>
      <c r="DW55" s="187" t="e">
        <f t="shared" ca="1" si="125"/>
        <v>#REF!</v>
      </c>
      <c r="DX55" s="187" t="e">
        <f t="shared" ca="1" si="126"/>
        <v>#REF!</v>
      </c>
      <c r="DY55" s="187" t="e">
        <f t="shared" ca="1" si="65"/>
        <v>#REF!</v>
      </c>
      <c r="DZ55" s="187" t="e">
        <f t="shared" ca="1" si="66"/>
        <v>#REF!</v>
      </c>
      <c r="EA55" s="187" t="e">
        <f t="shared" ca="1" si="67"/>
        <v>#REF!</v>
      </c>
      <c r="EB55" s="187" t="e">
        <f t="shared" ca="1" si="68"/>
        <v>#REF!</v>
      </c>
      <c r="EC55" s="187" t="e">
        <f t="shared" ca="1" si="69"/>
        <v>#REF!</v>
      </c>
      <c r="ED55" s="187" t="e">
        <f t="shared" ca="1" si="70"/>
        <v>#REF!</v>
      </c>
      <c r="EE55" s="187" t="e">
        <f t="shared" ca="1" si="71"/>
        <v>#REF!</v>
      </c>
      <c r="EF55" s="187" t="e">
        <f t="shared" ca="1" si="72"/>
        <v>#REF!</v>
      </c>
      <c r="EG55" s="187" t="e">
        <f t="shared" ca="1" si="73"/>
        <v>#REF!</v>
      </c>
      <c r="EH55" s="187" t="e">
        <f t="shared" ca="1" si="74"/>
        <v>#REF!</v>
      </c>
      <c r="EI55" s="187" t="e">
        <f t="shared" ca="1" si="75"/>
        <v>#REF!</v>
      </c>
      <c r="EJ55" s="187" t="e">
        <f t="shared" ca="1" si="76"/>
        <v>#REF!</v>
      </c>
      <c r="EK55" s="187" t="e">
        <f t="shared" ca="1" si="77"/>
        <v>#REF!</v>
      </c>
    </row>
    <row r="56" spans="1:142" hidden="1" x14ac:dyDescent="0.25">
      <c r="A56" s="115" t="str">
        <f>Графики!A94</f>
        <v>Б13.02.11 Тех.эксплуатация ЭиЭМО(2014)9 кл., очная</v>
      </c>
      <c r="B56" s="115" t="s">
        <v>321</v>
      </c>
      <c r="C56" s="115" t="s">
        <v>517</v>
      </c>
      <c r="D56" s="64" t="e">
        <f t="shared" ca="1" si="23"/>
        <v>#REF!</v>
      </c>
      <c r="E56" s="46">
        <v>1</v>
      </c>
      <c r="F56" s="118" t="s">
        <v>488</v>
      </c>
      <c r="G56" s="112" t="e">
        <f t="shared" ref="G56:V71" ca="1" si="133">OFFSET(INDIRECT(TRIM(REPLACE(_xlfn.FORMULATEXT($A56),1,1," "))),0,($D56-2011+$E56-1)*62+COLUMN()+13)</f>
        <v>#REF!</v>
      </c>
      <c r="H56" s="112" t="e">
        <f t="shared" ca="1" si="133"/>
        <v>#REF!</v>
      </c>
      <c r="I56" s="112" t="e">
        <f t="shared" ca="1" si="133"/>
        <v>#REF!</v>
      </c>
      <c r="J56" s="112" t="e">
        <f t="shared" ca="1" si="133"/>
        <v>#REF!</v>
      </c>
      <c r="K56" s="112" t="e">
        <f t="shared" ca="1" si="133"/>
        <v>#REF!</v>
      </c>
      <c r="L56" s="112" t="e">
        <f t="shared" ca="1" si="133"/>
        <v>#REF!</v>
      </c>
      <c r="M56" s="112" t="e">
        <f t="shared" ca="1" si="133"/>
        <v>#REF!</v>
      </c>
      <c r="N56" s="112" t="e">
        <f t="shared" ca="1" si="133"/>
        <v>#REF!</v>
      </c>
      <c r="O56" s="112" t="e">
        <f t="shared" ca="1" si="133"/>
        <v>#REF!</v>
      </c>
      <c r="P56" s="112" t="e">
        <f t="shared" ca="1" si="133"/>
        <v>#REF!</v>
      </c>
      <c r="Q56" s="112" t="e">
        <f t="shared" ca="1" si="133"/>
        <v>#REF!</v>
      </c>
      <c r="R56" s="112" t="e">
        <f t="shared" ca="1" si="133"/>
        <v>#REF!</v>
      </c>
      <c r="S56" s="112" t="e">
        <f t="shared" ca="1" si="133"/>
        <v>#REF!</v>
      </c>
      <c r="T56" s="112" t="e">
        <f t="shared" ca="1" si="133"/>
        <v>#REF!</v>
      </c>
      <c r="U56" s="112" t="e">
        <f t="shared" ca="1" si="133"/>
        <v>#REF!</v>
      </c>
      <c r="V56" s="112" t="e">
        <f t="shared" ca="1" si="133"/>
        <v>#REF!</v>
      </c>
      <c r="W56" s="112" t="e">
        <f t="shared" ca="1" si="131"/>
        <v>#REF!</v>
      </c>
      <c r="X56" s="112" t="e">
        <f t="shared" ca="1" si="131"/>
        <v>#REF!</v>
      </c>
      <c r="Y56" s="112" t="e">
        <f t="shared" ca="1" si="131"/>
        <v>#REF!</v>
      </c>
      <c r="Z56" s="112" t="e">
        <f t="shared" ca="1" si="131"/>
        <v>#REF!</v>
      </c>
      <c r="AA56" s="112" t="e">
        <f t="shared" ca="1" si="131"/>
        <v>#REF!</v>
      </c>
      <c r="AB56" s="112" t="e">
        <f t="shared" ca="1" si="131"/>
        <v>#REF!</v>
      </c>
      <c r="AC56" s="112" t="e">
        <f t="shared" ca="1" si="131"/>
        <v>#REF!</v>
      </c>
      <c r="AD56" s="112" t="e">
        <f t="shared" ca="1" si="131"/>
        <v>#REF!</v>
      </c>
      <c r="AE56" s="112" t="e">
        <f t="shared" ca="1" si="131"/>
        <v>#REF!</v>
      </c>
      <c r="AF56" s="112" t="e">
        <f t="shared" ca="1" si="131"/>
        <v>#REF!</v>
      </c>
      <c r="AG56" s="112" t="e">
        <f t="shared" ca="1" si="131"/>
        <v>#REF!</v>
      </c>
      <c r="AH56" s="112" t="e">
        <f t="shared" ca="1" si="131"/>
        <v>#REF!</v>
      </c>
      <c r="AI56" s="112" t="e">
        <f t="shared" ca="1" si="131"/>
        <v>#REF!</v>
      </c>
      <c r="AJ56" s="112" t="e">
        <f t="shared" ca="1" si="131"/>
        <v>#REF!</v>
      </c>
      <c r="AK56" s="112" t="e">
        <f t="shared" ca="1" si="131"/>
        <v>#REF!</v>
      </c>
      <c r="AL56" s="112" t="e">
        <f t="shared" ca="1" si="132"/>
        <v>#REF!</v>
      </c>
      <c r="AM56" s="112" t="e">
        <f t="shared" ca="1" si="132"/>
        <v>#REF!</v>
      </c>
      <c r="AN56" s="112" t="e">
        <f t="shared" ca="1" si="132"/>
        <v>#REF!</v>
      </c>
      <c r="AO56" s="112" t="e">
        <f t="shared" ca="1" si="132"/>
        <v>#REF!</v>
      </c>
      <c r="AP56" s="112" t="e">
        <f t="shared" ca="1" si="132"/>
        <v>#REF!</v>
      </c>
      <c r="AQ56" s="112" t="e">
        <f t="shared" ca="1" si="132"/>
        <v>#REF!</v>
      </c>
      <c r="AR56" s="112" t="e">
        <f t="shared" ca="1" si="132"/>
        <v>#REF!</v>
      </c>
      <c r="AS56" s="112" t="e">
        <f t="shared" ca="1" si="132"/>
        <v>#REF!</v>
      </c>
      <c r="AT56" s="112" t="e">
        <f t="shared" ca="1" si="132"/>
        <v>#REF!</v>
      </c>
      <c r="AU56" s="112" t="e">
        <f t="shared" ca="1" si="132"/>
        <v>#REF!</v>
      </c>
      <c r="AV56" s="112" t="e">
        <f t="shared" ca="1" si="132"/>
        <v>#REF!</v>
      </c>
      <c r="AW56" s="112" t="e">
        <f t="shared" ca="1" si="132"/>
        <v>#REF!</v>
      </c>
      <c r="AX56" s="112" t="e">
        <f t="shared" ca="1" si="132"/>
        <v>#REF!</v>
      </c>
      <c r="AY56" s="112" t="e">
        <f t="shared" ca="1" si="132"/>
        <v>#REF!</v>
      </c>
      <c r="AZ56" s="112" t="e">
        <f t="shared" ca="1" si="132"/>
        <v>#REF!</v>
      </c>
      <c r="BA56" s="112" t="e">
        <f t="shared" ca="1" si="132"/>
        <v>#REF!</v>
      </c>
      <c r="BB56" s="112" t="e">
        <f t="shared" ca="1" si="130"/>
        <v>#REF!</v>
      </c>
      <c r="BC56" s="112" t="e">
        <f t="shared" ca="1" si="130"/>
        <v>#REF!</v>
      </c>
      <c r="BD56" s="112" t="e">
        <f t="shared" ca="1" si="130"/>
        <v>#REF!</v>
      </c>
      <c r="BE56" s="112" t="e">
        <f t="shared" ca="1" si="130"/>
        <v>#REF!</v>
      </c>
      <c r="BF56" s="112" t="e">
        <f t="shared" ca="1" si="130"/>
        <v>#REF!</v>
      </c>
      <c r="BG56" s="112" t="e">
        <f t="shared" ca="1" si="130"/>
        <v>#REF!</v>
      </c>
      <c r="BH56" s="112" t="e">
        <f t="shared" ca="1" si="130"/>
        <v>#REF!</v>
      </c>
      <c r="BI56" s="112" t="e">
        <f t="shared" ca="1" si="130"/>
        <v>#REF!</v>
      </c>
      <c r="BJ56" s="112" t="e">
        <f t="shared" ca="1" si="130"/>
        <v>#REF!</v>
      </c>
      <c r="BK56" s="112" t="e">
        <f t="shared" ca="1" si="130"/>
        <v>#REF!</v>
      </c>
      <c r="BL56" s="112" t="e">
        <f t="shared" ca="1" si="130"/>
        <v>#REF!</v>
      </c>
      <c r="BM56" s="112" t="e">
        <f t="shared" ca="1" si="130"/>
        <v>#REF!</v>
      </c>
      <c r="BN56" s="112" t="e">
        <f t="shared" ca="1" si="130"/>
        <v>#REF!</v>
      </c>
      <c r="BO56" s="112" t="e">
        <f t="shared" ca="1" si="130"/>
        <v>#REF!</v>
      </c>
      <c r="BP56" s="126">
        <v>20</v>
      </c>
      <c r="BQ56" s="135">
        <f t="shared" ca="1" si="96"/>
        <v>0</v>
      </c>
      <c r="BR56" s="136">
        <f t="shared" ca="1" si="97"/>
        <v>0</v>
      </c>
      <c r="BS56" s="136">
        <f t="shared" ca="1" si="98"/>
        <v>0</v>
      </c>
      <c r="BT56" s="136">
        <f t="shared" ca="1" si="99"/>
        <v>0</v>
      </c>
      <c r="BU56" s="136">
        <f t="shared" ca="1" si="100"/>
        <v>0</v>
      </c>
      <c r="BV56" s="136">
        <f t="shared" ca="1" si="101"/>
        <v>0</v>
      </c>
      <c r="BW56" s="137">
        <f t="shared" ca="1" si="102"/>
        <v>0</v>
      </c>
      <c r="BX56" s="140">
        <f t="shared" ca="1" si="103"/>
        <v>0</v>
      </c>
      <c r="BY56" s="124">
        <f t="shared" ca="1" si="104"/>
        <v>0</v>
      </c>
      <c r="BZ56" s="124">
        <f t="shared" ca="1" si="105"/>
        <v>0</v>
      </c>
      <c r="CA56" s="124">
        <f t="shared" ca="1" si="106"/>
        <v>0</v>
      </c>
      <c r="CB56" s="124">
        <f t="shared" ca="1" si="107"/>
        <v>0</v>
      </c>
      <c r="CC56" s="124">
        <f t="shared" ca="1" si="108"/>
        <v>0</v>
      </c>
      <c r="CD56" s="141">
        <f t="shared" ca="1" si="109"/>
        <v>0</v>
      </c>
      <c r="CE56" s="146" t="e">
        <f t="shared" ca="1" si="110"/>
        <v>#REF!</v>
      </c>
      <c r="CF56" s="147" t="e">
        <f t="shared" ca="1" si="111"/>
        <v>#REF!</v>
      </c>
      <c r="CG56" s="145" t="e">
        <f t="shared" ca="1" si="26"/>
        <v>#REF!</v>
      </c>
      <c r="CH56" s="147" t="e">
        <f t="shared" ca="1" si="112"/>
        <v>#REF!</v>
      </c>
      <c r="CI56" s="147" t="e">
        <f t="shared" ca="1" si="113"/>
        <v>#REF!</v>
      </c>
      <c r="CJ56" s="147" t="e">
        <f t="shared" ca="1" si="114"/>
        <v>#REF!</v>
      </c>
      <c r="CK56" s="186" t="e">
        <f t="shared" ca="1" si="115"/>
        <v>#REF!</v>
      </c>
      <c r="CL56" s="187" t="e">
        <f t="shared" ca="1" si="27"/>
        <v>#REF!</v>
      </c>
      <c r="CM56" s="187" t="e">
        <f t="shared" ca="1" si="28"/>
        <v>#REF!</v>
      </c>
      <c r="CN56" s="187" t="e">
        <f t="shared" ca="1" si="29"/>
        <v>#REF!</v>
      </c>
      <c r="CO56" s="187" t="e">
        <f t="shared" ca="1" si="30"/>
        <v>#REF!</v>
      </c>
      <c r="CP56" s="187" t="e">
        <f t="shared" ca="1" si="129"/>
        <v>#REF!</v>
      </c>
      <c r="CQ56" s="187" t="e">
        <f t="shared" ca="1" si="32"/>
        <v>#REF!</v>
      </c>
      <c r="CR56" s="187" t="e">
        <f t="shared" ca="1" si="33"/>
        <v>#REF!</v>
      </c>
      <c r="CS56" s="187" t="e">
        <f t="shared" ca="1" si="34"/>
        <v>#REF!</v>
      </c>
      <c r="CT56" s="187" t="e">
        <f t="shared" ca="1" si="35"/>
        <v>#REF!</v>
      </c>
      <c r="CU56" s="187" t="e">
        <f t="shared" ca="1" si="36"/>
        <v>#REF!</v>
      </c>
      <c r="CV56" s="187" t="e">
        <f t="shared" ca="1" si="37"/>
        <v>#REF!</v>
      </c>
      <c r="CW56" s="187" t="e">
        <f t="shared" ca="1" si="38"/>
        <v>#REF!</v>
      </c>
      <c r="CX56" s="187" t="e">
        <f t="shared" ca="1" si="39"/>
        <v>#REF!</v>
      </c>
      <c r="CY56" s="187" t="e">
        <f t="shared" ca="1" si="40"/>
        <v>#REF!</v>
      </c>
      <c r="CZ56" s="187" t="e">
        <f t="shared" ca="1" si="41"/>
        <v>#REF!</v>
      </c>
      <c r="DA56" s="187" t="e">
        <f t="shared" ca="1" si="42"/>
        <v>#REF!</v>
      </c>
      <c r="DB56" s="187" t="e">
        <f t="shared" ca="1" si="43"/>
        <v>#REF!</v>
      </c>
      <c r="DC56" s="187" t="e">
        <f t="shared" ca="1" si="44"/>
        <v>#REF!</v>
      </c>
      <c r="DD56" s="187" t="e">
        <f t="shared" ca="1" si="45"/>
        <v>#REF!</v>
      </c>
      <c r="DE56" s="187" t="e">
        <f t="shared" ca="1" si="46"/>
        <v>#REF!</v>
      </c>
      <c r="DF56" s="187" t="e">
        <f t="shared" ca="1" si="47"/>
        <v>#REF!</v>
      </c>
      <c r="DG56" s="187" t="e">
        <f t="shared" ca="1" si="48"/>
        <v>#REF!</v>
      </c>
      <c r="DH56" s="187" t="e">
        <f t="shared" ca="1" si="49"/>
        <v>#REF!</v>
      </c>
      <c r="DI56" s="187" t="e">
        <f t="shared" ca="1" si="50"/>
        <v>#REF!</v>
      </c>
      <c r="DJ56" s="187" t="e">
        <f t="shared" ca="1" si="51"/>
        <v>#REF!</v>
      </c>
      <c r="DK56" s="187" t="e">
        <f t="shared" ca="1" si="52"/>
        <v>#REF!</v>
      </c>
      <c r="DL56" s="187" t="e">
        <f t="shared" ca="1" si="53"/>
        <v>#REF!</v>
      </c>
      <c r="DM56" s="187" t="e">
        <f t="shared" ca="1" si="54"/>
        <v>#REF!</v>
      </c>
      <c r="DN56" s="187" t="e">
        <f t="shared" ca="1" si="55"/>
        <v>#REF!</v>
      </c>
      <c r="DO56" s="187" t="e">
        <f t="shared" ca="1" si="127"/>
        <v>#REF!</v>
      </c>
      <c r="DP56" s="187" t="e">
        <f t="shared" ca="1" si="128"/>
        <v>#REF!</v>
      </c>
      <c r="DQ56" s="187" t="e">
        <f t="shared" ca="1" si="58"/>
        <v>#REF!</v>
      </c>
      <c r="DR56" s="187" t="e">
        <f t="shared" ca="1" si="59"/>
        <v>#REF!</v>
      </c>
      <c r="DS56" s="187" t="e">
        <f t="shared" ca="1" si="60"/>
        <v>#REF!</v>
      </c>
      <c r="DT56" s="187" t="e">
        <f t="shared" ca="1" si="121"/>
        <v>#REF!</v>
      </c>
      <c r="DU56" s="187" t="e">
        <f t="shared" ca="1" si="122"/>
        <v>#REF!</v>
      </c>
      <c r="DV56" s="187" t="e">
        <f t="shared" ca="1" si="62"/>
        <v>#REF!</v>
      </c>
      <c r="DW56" s="187" t="e">
        <f t="shared" ca="1" si="125"/>
        <v>#REF!</v>
      </c>
      <c r="DX56" s="187" t="e">
        <f t="shared" ca="1" si="126"/>
        <v>#REF!</v>
      </c>
      <c r="DY56" s="187" t="e">
        <f t="shared" ca="1" si="65"/>
        <v>#REF!</v>
      </c>
      <c r="DZ56" s="187" t="e">
        <f t="shared" ca="1" si="66"/>
        <v>#REF!</v>
      </c>
      <c r="EA56" s="187" t="e">
        <f t="shared" ca="1" si="67"/>
        <v>#REF!</v>
      </c>
      <c r="EB56" s="187" t="e">
        <f t="shared" ca="1" si="68"/>
        <v>#REF!</v>
      </c>
      <c r="EC56" s="187" t="e">
        <f t="shared" ca="1" si="69"/>
        <v>#REF!</v>
      </c>
      <c r="ED56" s="187" t="e">
        <f t="shared" ca="1" si="70"/>
        <v>#REF!</v>
      </c>
      <c r="EE56" s="187" t="e">
        <f t="shared" ca="1" si="71"/>
        <v>#REF!</v>
      </c>
      <c r="EF56" s="187" t="e">
        <f t="shared" ca="1" si="72"/>
        <v>#REF!</v>
      </c>
      <c r="EG56" s="187" t="e">
        <f t="shared" ca="1" si="73"/>
        <v>#REF!</v>
      </c>
      <c r="EH56" s="187" t="e">
        <f t="shared" ca="1" si="74"/>
        <v>#REF!</v>
      </c>
      <c r="EI56" s="187" t="e">
        <f t="shared" ca="1" si="75"/>
        <v>#REF!</v>
      </c>
      <c r="EJ56" s="187" t="e">
        <f t="shared" ca="1" si="76"/>
        <v>#REF!</v>
      </c>
      <c r="EK56" s="187" t="e">
        <f t="shared" ca="1" si="77"/>
        <v>#REF!</v>
      </c>
    </row>
    <row r="57" spans="1:142" x14ac:dyDescent="0.25">
      <c r="A57" s="115" t="str">
        <f>Графики!A96</f>
        <v>Б22.02.06 Сварочное пр-во(2014)9 кл., очная</v>
      </c>
      <c r="B57" s="115" t="s">
        <v>321</v>
      </c>
      <c r="C57" s="115" t="s">
        <v>517</v>
      </c>
      <c r="D57" s="64" t="e">
        <f t="shared" ca="1" si="23"/>
        <v>#REF!</v>
      </c>
      <c r="E57" s="46">
        <v>1</v>
      </c>
      <c r="F57" s="118" t="s">
        <v>492</v>
      </c>
      <c r="G57" s="112" t="e">
        <f t="shared" ca="1" si="133"/>
        <v>#REF!</v>
      </c>
      <c r="H57" s="112" t="e">
        <f t="shared" ca="1" si="133"/>
        <v>#REF!</v>
      </c>
      <c r="I57" s="112" t="e">
        <f t="shared" ca="1" si="133"/>
        <v>#REF!</v>
      </c>
      <c r="J57" s="112" t="e">
        <f t="shared" ca="1" si="133"/>
        <v>#REF!</v>
      </c>
      <c r="K57" s="112" t="e">
        <f t="shared" ca="1" si="133"/>
        <v>#REF!</v>
      </c>
      <c r="L57" s="112" t="e">
        <f t="shared" ca="1" si="133"/>
        <v>#REF!</v>
      </c>
      <c r="M57" s="112" t="e">
        <f t="shared" ca="1" si="133"/>
        <v>#REF!</v>
      </c>
      <c r="N57" s="112" t="e">
        <f t="shared" ca="1" si="133"/>
        <v>#REF!</v>
      </c>
      <c r="O57" s="112" t="e">
        <f t="shared" ca="1" si="133"/>
        <v>#REF!</v>
      </c>
      <c r="P57" s="112" t="e">
        <f t="shared" ca="1" si="133"/>
        <v>#REF!</v>
      </c>
      <c r="Q57" s="112" t="e">
        <f t="shared" ca="1" si="133"/>
        <v>#REF!</v>
      </c>
      <c r="R57" s="112" t="e">
        <f t="shared" ca="1" si="133"/>
        <v>#REF!</v>
      </c>
      <c r="S57" s="112" t="e">
        <f t="shared" ca="1" si="133"/>
        <v>#REF!</v>
      </c>
      <c r="T57" s="112" t="e">
        <f t="shared" ca="1" si="133"/>
        <v>#REF!</v>
      </c>
      <c r="U57" s="112" t="e">
        <f t="shared" ca="1" si="133"/>
        <v>#REF!</v>
      </c>
      <c r="V57" s="112" t="e">
        <f t="shared" ca="1" si="133"/>
        <v>#REF!</v>
      </c>
      <c r="W57" s="112" t="e">
        <f t="shared" ca="1" si="131"/>
        <v>#REF!</v>
      </c>
      <c r="X57" s="112" t="e">
        <f t="shared" ca="1" si="131"/>
        <v>#REF!</v>
      </c>
      <c r="Y57" s="112" t="e">
        <f t="shared" ca="1" si="131"/>
        <v>#REF!</v>
      </c>
      <c r="Z57" s="112" t="e">
        <f t="shared" ca="1" si="131"/>
        <v>#REF!</v>
      </c>
      <c r="AA57" s="112" t="e">
        <f t="shared" ca="1" si="131"/>
        <v>#REF!</v>
      </c>
      <c r="AB57" s="112" t="e">
        <f t="shared" ca="1" si="131"/>
        <v>#REF!</v>
      </c>
      <c r="AC57" s="112" t="e">
        <f t="shared" ca="1" si="131"/>
        <v>#REF!</v>
      </c>
      <c r="AD57" s="112" t="e">
        <f t="shared" ca="1" si="131"/>
        <v>#REF!</v>
      </c>
      <c r="AE57" s="112" t="e">
        <f t="shared" ca="1" si="131"/>
        <v>#REF!</v>
      </c>
      <c r="AF57" s="112" t="e">
        <f t="shared" ca="1" si="131"/>
        <v>#REF!</v>
      </c>
      <c r="AG57" s="112" t="e">
        <f t="shared" ca="1" si="131"/>
        <v>#REF!</v>
      </c>
      <c r="AH57" s="112" t="e">
        <f t="shared" ca="1" si="131"/>
        <v>#REF!</v>
      </c>
      <c r="AI57" s="112" t="e">
        <f t="shared" ca="1" si="131"/>
        <v>#REF!</v>
      </c>
      <c r="AJ57" s="112" t="e">
        <f t="shared" ca="1" si="131"/>
        <v>#REF!</v>
      </c>
      <c r="AK57" s="112" t="e">
        <f t="shared" ca="1" si="131"/>
        <v>#REF!</v>
      </c>
      <c r="AL57" s="112" t="e">
        <f t="shared" ca="1" si="132"/>
        <v>#REF!</v>
      </c>
      <c r="AM57" s="112" t="e">
        <f t="shared" ca="1" si="132"/>
        <v>#REF!</v>
      </c>
      <c r="AN57" s="112" t="e">
        <f t="shared" ca="1" si="132"/>
        <v>#REF!</v>
      </c>
      <c r="AO57" s="112" t="e">
        <f t="shared" ca="1" si="132"/>
        <v>#REF!</v>
      </c>
      <c r="AP57" s="112" t="e">
        <f t="shared" ca="1" si="132"/>
        <v>#REF!</v>
      </c>
      <c r="AQ57" s="112" t="e">
        <f t="shared" ca="1" si="132"/>
        <v>#REF!</v>
      </c>
      <c r="AR57" s="112" t="e">
        <f t="shared" ca="1" si="132"/>
        <v>#REF!</v>
      </c>
      <c r="AS57" s="112" t="e">
        <f t="shared" ca="1" si="132"/>
        <v>#REF!</v>
      </c>
      <c r="AT57" s="112" t="e">
        <f t="shared" ca="1" si="132"/>
        <v>#REF!</v>
      </c>
      <c r="AU57" s="112" t="e">
        <f t="shared" ca="1" si="132"/>
        <v>#REF!</v>
      </c>
      <c r="AV57" s="112" t="e">
        <f t="shared" ca="1" si="132"/>
        <v>#REF!</v>
      </c>
      <c r="AW57" s="112" t="e">
        <f t="shared" ca="1" si="132"/>
        <v>#REF!</v>
      </c>
      <c r="AX57" s="112" t="e">
        <f t="shared" ca="1" si="132"/>
        <v>#REF!</v>
      </c>
      <c r="AY57" s="112" t="e">
        <f t="shared" ca="1" si="132"/>
        <v>#REF!</v>
      </c>
      <c r="AZ57" s="112" t="e">
        <f t="shared" ca="1" si="132"/>
        <v>#REF!</v>
      </c>
      <c r="BA57" s="112" t="e">
        <f t="shared" ca="1" si="132"/>
        <v>#REF!</v>
      </c>
      <c r="BB57" s="112" t="e">
        <f t="shared" ca="1" si="130"/>
        <v>#REF!</v>
      </c>
      <c r="BC57" s="112" t="e">
        <f t="shared" ca="1" si="130"/>
        <v>#REF!</v>
      </c>
      <c r="BD57" s="112" t="e">
        <f t="shared" ca="1" si="130"/>
        <v>#REF!</v>
      </c>
      <c r="BE57" s="112" t="e">
        <f t="shared" ca="1" si="130"/>
        <v>#REF!</v>
      </c>
      <c r="BF57" s="112" t="e">
        <f t="shared" ca="1" si="130"/>
        <v>#REF!</v>
      </c>
      <c r="BG57" s="112" t="e">
        <f t="shared" ca="1" si="130"/>
        <v>#REF!</v>
      </c>
      <c r="BH57" s="112" t="e">
        <f t="shared" ca="1" si="130"/>
        <v>#REF!</v>
      </c>
      <c r="BI57" s="112" t="e">
        <f t="shared" ca="1" si="130"/>
        <v>#REF!</v>
      </c>
      <c r="BJ57" s="112" t="e">
        <f t="shared" ca="1" si="130"/>
        <v>#REF!</v>
      </c>
      <c r="BK57" s="112" t="e">
        <f t="shared" ca="1" si="130"/>
        <v>#REF!</v>
      </c>
      <c r="BL57" s="112" t="e">
        <f t="shared" ca="1" si="130"/>
        <v>#REF!</v>
      </c>
      <c r="BM57" s="112" t="e">
        <f t="shared" ca="1" si="130"/>
        <v>#REF!</v>
      </c>
      <c r="BN57" s="112" t="e">
        <f t="shared" ca="1" si="130"/>
        <v>#REF!</v>
      </c>
      <c r="BO57" s="112" t="e">
        <f t="shared" ca="1" si="130"/>
        <v>#REF!</v>
      </c>
      <c r="BP57" s="126">
        <v>20</v>
      </c>
      <c r="BQ57" s="135">
        <f t="shared" ca="1" si="96"/>
        <v>0</v>
      </c>
      <c r="BR57" s="136">
        <f t="shared" ca="1" si="97"/>
        <v>0</v>
      </c>
      <c r="BS57" s="136">
        <f t="shared" ca="1" si="98"/>
        <v>0</v>
      </c>
      <c r="BT57" s="136">
        <f t="shared" ca="1" si="99"/>
        <v>0</v>
      </c>
      <c r="BU57" s="136">
        <f t="shared" ca="1" si="100"/>
        <v>0</v>
      </c>
      <c r="BV57" s="136">
        <f t="shared" ca="1" si="101"/>
        <v>0</v>
      </c>
      <c r="BW57" s="137">
        <f t="shared" ca="1" si="102"/>
        <v>0</v>
      </c>
      <c r="BX57" s="140">
        <f t="shared" ca="1" si="103"/>
        <v>0</v>
      </c>
      <c r="BY57" s="124">
        <f t="shared" ca="1" si="104"/>
        <v>0</v>
      </c>
      <c r="BZ57" s="124">
        <f t="shared" ca="1" si="105"/>
        <v>0</v>
      </c>
      <c r="CA57" s="124">
        <f t="shared" ca="1" si="106"/>
        <v>0</v>
      </c>
      <c r="CB57" s="124">
        <f t="shared" ca="1" si="107"/>
        <v>0</v>
      </c>
      <c r="CC57" s="124">
        <f t="shared" ca="1" si="108"/>
        <v>0</v>
      </c>
      <c r="CD57" s="141">
        <f t="shared" ca="1" si="109"/>
        <v>0</v>
      </c>
      <c r="CE57" s="146" t="e">
        <f t="shared" ca="1" si="110"/>
        <v>#REF!</v>
      </c>
      <c r="CF57" s="147" t="e">
        <f t="shared" ca="1" si="111"/>
        <v>#REF!</v>
      </c>
      <c r="CG57" s="145" t="e">
        <f t="shared" ca="1" si="26"/>
        <v>#REF!</v>
      </c>
      <c r="CH57" s="147" t="e">
        <f t="shared" ca="1" si="112"/>
        <v>#REF!</v>
      </c>
      <c r="CI57" s="147" t="e">
        <f t="shared" ca="1" si="113"/>
        <v>#REF!</v>
      </c>
      <c r="CJ57" s="147" t="e">
        <f t="shared" ca="1" si="114"/>
        <v>#REF!</v>
      </c>
      <c r="CK57" s="186" t="e">
        <f t="shared" ca="1" si="115"/>
        <v>#REF!</v>
      </c>
      <c r="CL57" s="187" t="e">
        <f t="shared" ca="1" si="27"/>
        <v>#REF!</v>
      </c>
      <c r="CM57" s="187" t="e">
        <f t="shared" ca="1" si="28"/>
        <v>#REF!</v>
      </c>
      <c r="CN57" s="187" t="e">
        <f t="shared" ca="1" si="29"/>
        <v>#REF!</v>
      </c>
      <c r="CO57" s="187" t="e">
        <f t="shared" ca="1" si="30"/>
        <v>#REF!</v>
      </c>
      <c r="CP57" s="187" t="e">
        <f t="shared" ca="1" si="129"/>
        <v>#REF!</v>
      </c>
      <c r="CQ57" s="187" t="e">
        <f t="shared" ca="1" si="32"/>
        <v>#REF!</v>
      </c>
      <c r="CR57" s="187" t="e">
        <f t="shared" ca="1" si="33"/>
        <v>#REF!</v>
      </c>
      <c r="CS57" s="187" t="e">
        <f t="shared" ca="1" si="34"/>
        <v>#REF!</v>
      </c>
      <c r="CT57" s="187" t="e">
        <f t="shared" ca="1" si="35"/>
        <v>#REF!</v>
      </c>
      <c r="CU57" s="187" t="e">
        <f t="shared" ca="1" si="36"/>
        <v>#REF!</v>
      </c>
      <c r="CV57" s="187" t="e">
        <f t="shared" ca="1" si="37"/>
        <v>#REF!</v>
      </c>
      <c r="CW57" s="187" t="e">
        <f t="shared" ca="1" si="38"/>
        <v>#REF!</v>
      </c>
      <c r="CX57" s="187" t="e">
        <f t="shared" ca="1" si="39"/>
        <v>#REF!</v>
      </c>
      <c r="CY57" s="187" t="e">
        <f t="shared" ca="1" si="40"/>
        <v>#REF!</v>
      </c>
      <c r="CZ57" s="187" t="e">
        <f t="shared" ca="1" si="41"/>
        <v>#REF!</v>
      </c>
      <c r="DA57" s="187" t="e">
        <f t="shared" ca="1" si="42"/>
        <v>#REF!</v>
      </c>
      <c r="DB57" s="187" t="e">
        <f t="shared" ca="1" si="43"/>
        <v>#REF!</v>
      </c>
      <c r="DC57" s="187" t="e">
        <f t="shared" ca="1" si="44"/>
        <v>#REF!</v>
      </c>
      <c r="DD57" s="187" t="e">
        <f t="shared" ca="1" si="45"/>
        <v>#REF!</v>
      </c>
      <c r="DE57" s="187" t="e">
        <f t="shared" ca="1" si="46"/>
        <v>#REF!</v>
      </c>
      <c r="DF57" s="187" t="e">
        <f t="shared" ca="1" si="47"/>
        <v>#REF!</v>
      </c>
      <c r="DG57" s="187" t="e">
        <f t="shared" ca="1" si="48"/>
        <v>#REF!</v>
      </c>
      <c r="DH57" s="187" t="e">
        <f t="shared" ca="1" si="49"/>
        <v>#REF!</v>
      </c>
      <c r="DI57" s="187" t="e">
        <f t="shared" ca="1" si="50"/>
        <v>#REF!</v>
      </c>
      <c r="DJ57" s="187" t="e">
        <f t="shared" ca="1" si="51"/>
        <v>#REF!</v>
      </c>
      <c r="DK57" s="187" t="e">
        <f t="shared" ca="1" si="52"/>
        <v>#REF!</v>
      </c>
      <c r="DL57" s="187" t="e">
        <f t="shared" ca="1" si="53"/>
        <v>#REF!</v>
      </c>
      <c r="DM57" s="187" t="e">
        <f t="shared" ca="1" si="54"/>
        <v>#REF!</v>
      </c>
      <c r="DN57" s="187" t="e">
        <f t="shared" ca="1" si="55"/>
        <v>#REF!</v>
      </c>
      <c r="DO57" s="187" t="e">
        <f t="shared" ca="1" si="127"/>
        <v>#REF!</v>
      </c>
      <c r="DP57" s="187" t="e">
        <f t="shared" ca="1" si="128"/>
        <v>#REF!</v>
      </c>
      <c r="DQ57" s="187" t="e">
        <f t="shared" ca="1" si="58"/>
        <v>#REF!</v>
      </c>
      <c r="DR57" s="187" t="e">
        <f t="shared" ca="1" si="59"/>
        <v>#REF!</v>
      </c>
      <c r="DS57" s="187" t="e">
        <f t="shared" ca="1" si="60"/>
        <v>#REF!</v>
      </c>
      <c r="DT57" s="187" t="e">
        <f t="shared" ca="1" si="121"/>
        <v>#REF!</v>
      </c>
      <c r="DU57" s="187" t="e">
        <f t="shared" ca="1" si="122"/>
        <v>#REF!</v>
      </c>
      <c r="DV57" s="187" t="e">
        <f t="shared" ca="1" si="62"/>
        <v>#REF!</v>
      </c>
      <c r="DW57" s="187" t="e">
        <f t="shared" ca="1" si="125"/>
        <v>#REF!</v>
      </c>
      <c r="DX57" s="187" t="e">
        <f t="shared" ca="1" si="126"/>
        <v>#REF!</v>
      </c>
      <c r="DY57" s="187" t="e">
        <f t="shared" ca="1" si="65"/>
        <v>#REF!</v>
      </c>
      <c r="DZ57" s="187" t="e">
        <f t="shared" ca="1" si="66"/>
        <v>#REF!</v>
      </c>
      <c r="EA57" s="187" t="e">
        <f t="shared" ca="1" si="67"/>
        <v>#REF!</v>
      </c>
      <c r="EB57" s="187" t="e">
        <f t="shared" ca="1" si="68"/>
        <v>#REF!</v>
      </c>
      <c r="EC57" s="187" t="e">
        <f t="shared" ca="1" si="69"/>
        <v>#REF!</v>
      </c>
      <c r="ED57" s="187" t="e">
        <f t="shared" ca="1" si="70"/>
        <v>#REF!</v>
      </c>
      <c r="EE57" s="187" t="e">
        <f t="shared" ca="1" si="71"/>
        <v>#REF!</v>
      </c>
      <c r="EF57" s="187" t="e">
        <f t="shared" ca="1" si="72"/>
        <v>#REF!</v>
      </c>
      <c r="EG57" s="187" t="e">
        <f t="shared" ca="1" si="73"/>
        <v>#REF!</v>
      </c>
      <c r="EH57" s="187" t="e">
        <f t="shared" ca="1" si="74"/>
        <v>#REF!</v>
      </c>
      <c r="EI57" s="187" t="e">
        <f t="shared" ca="1" si="75"/>
        <v>#REF!</v>
      </c>
      <c r="EJ57" s="187" t="e">
        <f t="shared" ca="1" si="76"/>
        <v>#REF!</v>
      </c>
      <c r="EK57" s="187" t="e">
        <f t="shared" ca="1" si="77"/>
        <v>#REF!</v>
      </c>
    </row>
    <row r="58" spans="1:142" x14ac:dyDescent="0.25">
      <c r="A58" s="115" t="str">
        <f>Графики!A96</f>
        <v>Б22.02.06 Сварочное пр-во(2014)9 кл., очная</v>
      </c>
      <c r="B58" s="115" t="s">
        <v>321</v>
      </c>
      <c r="C58" s="115" t="s">
        <v>517</v>
      </c>
      <c r="D58" s="64" t="e">
        <f t="shared" ca="1" si="23"/>
        <v>#REF!</v>
      </c>
      <c r="E58" s="46">
        <v>1</v>
      </c>
      <c r="F58" s="118" t="s">
        <v>493</v>
      </c>
      <c r="G58" s="112" t="e">
        <f t="shared" ca="1" si="133"/>
        <v>#REF!</v>
      </c>
      <c r="H58" s="112" t="e">
        <f t="shared" ca="1" si="133"/>
        <v>#REF!</v>
      </c>
      <c r="I58" s="112" t="e">
        <f t="shared" ca="1" si="133"/>
        <v>#REF!</v>
      </c>
      <c r="J58" s="112" t="e">
        <f t="shared" ca="1" si="133"/>
        <v>#REF!</v>
      </c>
      <c r="K58" s="112" t="e">
        <f t="shared" ca="1" si="133"/>
        <v>#REF!</v>
      </c>
      <c r="L58" s="112" t="e">
        <f t="shared" ca="1" si="133"/>
        <v>#REF!</v>
      </c>
      <c r="M58" s="112" t="e">
        <f t="shared" ca="1" si="133"/>
        <v>#REF!</v>
      </c>
      <c r="N58" s="112" t="e">
        <f t="shared" ca="1" si="133"/>
        <v>#REF!</v>
      </c>
      <c r="O58" s="112" t="e">
        <f t="shared" ca="1" si="133"/>
        <v>#REF!</v>
      </c>
      <c r="P58" s="112" t="e">
        <f t="shared" ca="1" si="133"/>
        <v>#REF!</v>
      </c>
      <c r="Q58" s="112" t="e">
        <f t="shared" ca="1" si="133"/>
        <v>#REF!</v>
      </c>
      <c r="R58" s="112" t="e">
        <f t="shared" ca="1" si="133"/>
        <v>#REF!</v>
      </c>
      <c r="S58" s="112" t="e">
        <f t="shared" ca="1" si="133"/>
        <v>#REF!</v>
      </c>
      <c r="T58" s="112" t="e">
        <f t="shared" ca="1" si="133"/>
        <v>#REF!</v>
      </c>
      <c r="U58" s="112" t="e">
        <f t="shared" ca="1" si="133"/>
        <v>#REF!</v>
      </c>
      <c r="V58" s="112" t="e">
        <f t="shared" ca="1" si="133"/>
        <v>#REF!</v>
      </c>
      <c r="W58" s="112" t="e">
        <f t="shared" ca="1" si="131"/>
        <v>#REF!</v>
      </c>
      <c r="X58" s="112" t="e">
        <f t="shared" ca="1" si="131"/>
        <v>#REF!</v>
      </c>
      <c r="Y58" s="112" t="e">
        <f t="shared" ca="1" si="131"/>
        <v>#REF!</v>
      </c>
      <c r="Z58" s="112" t="e">
        <f t="shared" ca="1" si="131"/>
        <v>#REF!</v>
      </c>
      <c r="AA58" s="112" t="e">
        <f t="shared" ca="1" si="131"/>
        <v>#REF!</v>
      </c>
      <c r="AB58" s="112" t="e">
        <f t="shared" ca="1" si="131"/>
        <v>#REF!</v>
      </c>
      <c r="AC58" s="112" t="e">
        <f t="shared" ca="1" si="131"/>
        <v>#REF!</v>
      </c>
      <c r="AD58" s="112" t="e">
        <f t="shared" ca="1" si="131"/>
        <v>#REF!</v>
      </c>
      <c r="AE58" s="112" t="e">
        <f t="shared" ca="1" si="131"/>
        <v>#REF!</v>
      </c>
      <c r="AF58" s="112" t="e">
        <f t="shared" ca="1" si="131"/>
        <v>#REF!</v>
      </c>
      <c r="AG58" s="112" t="e">
        <f t="shared" ca="1" si="131"/>
        <v>#REF!</v>
      </c>
      <c r="AH58" s="112" t="e">
        <f t="shared" ca="1" si="131"/>
        <v>#REF!</v>
      </c>
      <c r="AI58" s="112" t="e">
        <f t="shared" ca="1" si="131"/>
        <v>#REF!</v>
      </c>
      <c r="AJ58" s="112" t="e">
        <f t="shared" ca="1" si="131"/>
        <v>#REF!</v>
      </c>
      <c r="AK58" s="112" t="e">
        <f t="shared" ca="1" si="131"/>
        <v>#REF!</v>
      </c>
      <c r="AL58" s="112" t="e">
        <f t="shared" ca="1" si="132"/>
        <v>#REF!</v>
      </c>
      <c r="AM58" s="112" t="e">
        <f t="shared" ca="1" si="132"/>
        <v>#REF!</v>
      </c>
      <c r="AN58" s="112" t="e">
        <f t="shared" ca="1" si="132"/>
        <v>#REF!</v>
      </c>
      <c r="AO58" s="112" t="e">
        <f t="shared" ca="1" si="132"/>
        <v>#REF!</v>
      </c>
      <c r="AP58" s="112" t="e">
        <f t="shared" ca="1" si="132"/>
        <v>#REF!</v>
      </c>
      <c r="AQ58" s="112" t="e">
        <f t="shared" ca="1" si="132"/>
        <v>#REF!</v>
      </c>
      <c r="AR58" s="112" t="e">
        <f t="shared" ca="1" si="132"/>
        <v>#REF!</v>
      </c>
      <c r="AS58" s="112" t="e">
        <f t="shared" ca="1" si="132"/>
        <v>#REF!</v>
      </c>
      <c r="AT58" s="112" t="e">
        <f t="shared" ca="1" si="132"/>
        <v>#REF!</v>
      </c>
      <c r="AU58" s="112" t="e">
        <f t="shared" ca="1" si="132"/>
        <v>#REF!</v>
      </c>
      <c r="AV58" s="112" t="e">
        <f t="shared" ca="1" si="132"/>
        <v>#REF!</v>
      </c>
      <c r="AW58" s="112" t="e">
        <f t="shared" ca="1" si="132"/>
        <v>#REF!</v>
      </c>
      <c r="AX58" s="112" t="e">
        <f t="shared" ca="1" si="132"/>
        <v>#REF!</v>
      </c>
      <c r="AY58" s="112" t="e">
        <f t="shared" ca="1" si="132"/>
        <v>#REF!</v>
      </c>
      <c r="AZ58" s="112" t="e">
        <f t="shared" ca="1" si="132"/>
        <v>#REF!</v>
      </c>
      <c r="BA58" s="112" t="e">
        <f t="shared" ca="1" si="132"/>
        <v>#REF!</v>
      </c>
      <c r="BB58" s="112" t="e">
        <f t="shared" ca="1" si="130"/>
        <v>#REF!</v>
      </c>
      <c r="BC58" s="112" t="e">
        <f t="shared" ca="1" si="130"/>
        <v>#REF!</v>
      </c>
      <c r="BD58" s="112" t="e">
        <f t="shared" ca="1" si="130"/>
        <v>#REF!</v>
      </c>
      <c r="BE58" s="112" t="e">
        <f t="shared" ca="1" si="130"/>
        <v>#REF!</v>
      </c>
      <c r="BF58" s="112" t="e">
        <f t="shared" ca="1" si="130"/>
        <v>#REF!</v>
      </c>
      <c r="BG58" s="112" t="e">
        <f t="shared" ca="1" si="130"/>
        <v>#REF!</v>
      </c>
      <c r="BH58" s="112" t="e">
        <f t="shared" ca="1" si="130"/>
        <v>#REF!</v>
      </c>
      <c r="BI58" s="112" t="e">
        <f t="shared" ca="1" si="130"/>
        <v>#REF!</v>
      </c>
      <c r="BJ58" s="112" t="e">
        <f t="shared" ca="1" si="130"/>
        <v>#REF!</v>
      </c>
      <c r="BK58" s="112" t="e">
        <f t="shared" ca="1" si="130"/>
        <v>#REF!</v>
      </c>
      <c r="BL58" s="112" t="e">
        <f t="shared" ca="1" si="130"/>
        <v>#REF!</v>
      </c>
      <c r="BM58" s="112" t="e">
        <f t="shared" ca="1" si="130"/>
        <v>#REF!</v>
      </c>
      <c r="BN58" s="112" t="e">
        <f t="shared" ca="1" si="130"/>
        <v>#REF!</v>
      </c>
      <c r="BO58" s="112" t="e">
        <f t="shared" ca="1" si="130"/>
        <v>#REF!</v>
      </c>
      <c r="BP58" s="126">
        <v>20</v>
      </c>
      <c r="BQ58" s="135">
        <f t="shared" ca="1" si="96"/>
        <v>0</v>
      </c>
      <c r="BR58" s="136">
        <f t="shared" ca="1" si="97"/>
        <v>0</v>
      </c>
      <c r="BS58" s="136">
        <f t="shared" ca="1" si="98"/>
        <v>0</v>
      </c>
      <c r="BT58" s="136">
        <f t="shared" ca="1" si="99"/>
        <v>0</v>
      </c>
      <c r="BU58" s="136">
        <f t="shared" ca="1" si="100"/>
        <v>0</v>
      </c>
      <c r="BV58" s="136">
        <f t="shared" ca="1" si="101"/>
        <v>0</v>
      </c>
      <c r="BW58" s="137">
        <f t="shared" ca="1" si="102"/>
        <v>0</v>
      </c>
      <c r="BX58" s="140">
        <f t="shared" ca="1" si="103"/>
        <v>0</v>
      </c>
      <c r="BY58" s="124">
        <f t="shared" ca="1" si="104"/>
        <v>0</v>
      </c>
      <c r="BZ58" s="124">
        <f t="shared" ca="1" si="105"/>
        <v>0</v>
      </c>
      <c r="CA58" s="124">
        <f t="shared" ca="1" si="106"/>
        <v>0</v>
      </c>
      <c r="CB58" s="124">
        <f t="shared" ca="1" si="107"/>
        <v>0</v>
      </c>
      <c r="CC58" s="124">
        <f t="shared" ca="1" si="108"/>
        <v>0</v>
      </c>
      <c r="CD58" s="141">
        <f t="shared" ca="1" si="109"/>
        <v>0</v>
      </c>
      <c r="CE58" s="146" t="e">
        <f t="shared" ca="1" si="110"/>
        <v>#REF!</v>
      </c>
      <c r="CF58" s="147" t="e">
        <f t="shared" ca="1" si="111"/>
        <v>#REF!</v>
      </c>
      <c r="CG58" s="145" t="e">
        <f t="shared" ca="1" si="26"/>
        <v>#REF!</v>
      </c>
      <c r="CH58" s="147" t="e">
        <f t="shared" ca="1" si="112"/>
        <v>#REF!</v>
      </c>
      <c r="CI58" s="147" t="e">
        <f t="shared" ca="1" si="113"/>
        <v>#REF!</v>
      </c>
      <c r="CJ58" s="147" t="e">
        <f t="shared" ca="1" si="114"/>
        <v>#REF!</v>
      </c>
      <c r="CK58" s="186" t="e">
        <f t="shared" ca="1" si="115"/>
        <v>#REF!</v>
      </c>
      <c r="CL58" s="187" t="e">
        <f t="shared" ca="1" si="27"/>
        <v>#REF!</v>
      </c>
      <c r="CM58" s="187" t="e">
        <f t="shared" ca="1" si="28"/>
        <v>#REF!</v>
      </c>
      <c r="CN58" s="187" t="e">
        <f t="shared" ca="1" si="29"/>
        <v>#REF!</v>
      </c>
      <c r="CO58" s="187" t="e">
        <f t="shared" ca="1" si="30"/>
        <v>#REF!</v>
      </c>
      <c r="CP58" s="187" t="e">
        <f t="shared" ca="1" si="129"/>
        <v>#REF!</v>
      </c>
      <c r="CQ58" s="187" t="e">
        <f t="shared" ca="1" si="32"/>
        <v>#REF!</v>
      </c>
      <c r="CR58" s="187" t="e">
        <f t="shared" ca="1" si="33"/>
        <v>#REF!</v>
      </c>
      <c r="CS58" s="187" t="e">
        <f t="shared" ca="1" si="34"/>
        <v>#REF!</v>
      </c>
      <c r="CT58" s="187" t="e">
        <f t="shared" ca="1" si="35"/>
        <v>#REF!</v>
      </c>
      <c r="CU58" s="187" t="e">
        <f t="shared" ca="1" si="36"/>
        <v>#REF!</v>
      </c>
      <c r="CV58" s="187" t="e">
        <f t="shared" ca="1" si="37"/>
        <v>#REF!</v>
      </c>
      <c r="CW58" s="187" t="e">
        <f t="shared" ca="1" si="38"/>
        <v>#REF!</v>
      </c>
      <c r="CX58" s="187" t="e">
        <f t="shared" ca="1" si="39"/>
        <v>#REF!</v>
      </c>
      <c r="CY58" s="187" t="e">
        <f t="shared" ca="1" si="40"/>
        <v>#REF!</v>
      </c>
      <c r="CZ58" s="187" t="e">
        <f t="shared" ca="1" si="41"/>
        <v>#REF!</v>
      </c>
      <c r="DA58" s="187" t="e">
        <f t="shared" ca="1" si="42"/>
        <v>#REF!</v>
      </c>
      <c r="DB58" s="187" t="e">
        <f t="shared" ca="1" si="43"/>
        <v>#REF!</v>
      </c>
      <c r="DC58" s="187" t="e">
        <f t="shared" ca="1" si="44"/>
        <v>#REF!</v>
      </c>
      <c r="DD58" s="187" t="e">
        <f t="shared" ca="1" si="45"/>
        <v>#REF!</v>
      </c>
      <c r="DE58" s="187" t="e">
        <f t="shared" ca="1" si="46"/>
        <v>#REF!</v>
      </c>
      <c r="DF58" s="187" t="e">
        <f t="shared" ca="1" si="47"/>
        <v>#REF!</v>
      </c>
      <c r="DG58" s="187" t="e">
        <f t="shared" ca="1" si="48"/>
        <v>#REF!</v>
      </c>
      <c r="DH58" s="187" t="e">
        <f t="shared" ca="1" si="49"/>
        <v>#REF!</v>
      </c>
      <c r="DI58" s="187" t="e">
        <f t="shared" ca="1" si="50"/>
        <v>#REF!</v>
      </c>
      <c r="DJ58" s="187" t="e">
        <f t="shared" ca="1" si="51"/>
        <v>#REF!</v>
      </c>
      <c r="DK58" s="187" t="e">
        <f t="shared" ca="1" si="52"/>
        <v>#REF!</v>
      </c>
      <c r="DL58" s="187" t="e">
        <f t="shared" ca="1" si="53"/>
        <v>#REF!</v>
      </c>
      <c r="DM58" s="187" t="e">
        <f t="shared" ca="1" si="54"/>
        <v>#REF!</v>
      </c>
      <c r="DN58" s="187" t="e">
        <f t="shared" ca="1" si="55"/>
        <v>#REF!</v>
      </c>
      <c r="DO58" s="187" t="e">
        <f t="shared" ca="1" si="127"/>
        <v>#REF!</v>
      </c>
      <c r="DP58" s="187" t="e">
        <f t="shared" ca="1" si="128"/>
        <v>#REF!</v>
      </c>
      <c r="DQ58" s="187" t="e">
        <f t="shared" ca="1" si="58"/>
        <v>#REF!</v>
      </c>
      <c r="DR58" s="187" t="e">
        <f t="shared" ca="1" si="59"/>
        <v>#REF!</v>
      </c>
      <c r="DS58" s="187" t="e">
        <f t="shared" ca="1" si="60"/>
        <v>#REF!</v>
      </c>
      <c r="DT58" s="187" t="e">
        <f t="shared" ca="1" si="121"/>
        <v>#REF!</v>
      </c>
      <c r="DU58" s="187" t="e">
        <f t="shared" ca="1" si="122"/>
        <v>#REF!</v>
      </c>
      <c r="DV58" s="187" t="e">
        <f t="shared" ca="1" si="62"/>
        <v>#REF!</v>
      </c>
      <c r="DW58" s="187" t="e">
        <f t="shared" ca="1" si="125"/>
        <v>#REF!</v>
      </c>
      <c r="DX58" s="187" t="e">
        <f t="shared" ca="1" si="126"/>
        <v>#REF!</v>
      </c>
      <c r="DY58" s="187" t="e">
        <f t="shared" ca="1" si="65"/>
        <v>#REF!</v>
      </c>
      <c r="DZ58" s="187" t="e">
        <f t="shared" ca="1" si="66"/>
        <v>#REF!</v>
      </c>
      <c r="EA58" s="187" t="e">
        <f t="shared" ca="1" si="67"/>
        <v>#REF!</v>
      </c>
      <c r="EB58" s="187" t="e">
        <f t="shared" ca="1" si="68"/>
        <v>#REF!</v>
      </c>
      <c r="EC58" s="187" t="e">
        <f t="shared" ca="1" si="69"/>
        <v>#REF!</v>
      </c>
      <c r="ED58" s="187" t="e">
        <f t="shared" ca="1" si="70"/>
        <v>#REF!</v>
      </c>
      <c r="EE58" s="187" t="e">
        <f t="shared" ca="1" si="71"/>
        <v>#REF!</v>
      </c>
      <c r="EF58" s="187" t="e">
        <f t="shared" ca="1" si="72"/>
        <v>#REF!</v>
      </c>
      <c r="EG58" s="187" t="e">
        <f t="shared" ca="1" si="73"/>
        <v>#REF!</v>
      </c>
      <c r="EH58" s="187" t="e">
        <f t="shared" ca="1" si="74"/>
        <v>#REF!</v>
      </c>
      <c r="EI58" s="187" t="e">
        <f t="shared" ca="1" si="75"/>
        <v>#REF!</v>
      </c>
      <c r="EJ58" s="187" t="e">
        <f t="shared" ca="1" si="76"/>
        <v>#REF!</v>
      </c>
      <c r="EK58" s="187" t="e">
        <f t="shared" ca="1" si="77"/>
        <v>#REF!</v>
      </c>
    </row>
    <row r="59" spans="1:142" hidden="1" x14ac:dyDescent="0.25">
      <c r="A59" s="115" t="str">
        <f>Графики!A71</f>
        <v>Б12.02.03 Радиоэлектр.ПУ(2014)9 кл., очная</v>
      </c>
      <c r="B59" s="115" t="s">
        <v>321</v>
      </c>
      <c r="C59" s="115" t="s">
        <v>517</v>
      </c>
      <c r="D59" s="64" t="e">
        <f t="shared" ca="1" si="23"/>
        <v>#REF!</v>
      </c>
      <c r="E59" s="46">
        <v>2</v>
      </c>
      <c r="F59" s="118" t="s">
        <v>233</v>
      </c>
      <c r="G59" s="112" t="e">
        <f t="shared" ca="1" si="133"/>
        <v>#REF!</v>
      </c>
      <c r="H59" s="112" t="e">
        <f t="shared" ca="1" si="133"/>
        <v>#REF!</v>
      </c>
      <c r="I59" s="112" t="e">
        <f t="shared" ca="1" si="133"/>
        <v>#REF!</v>
      </c>
      <c r="J59" s="112" t="e">
        <f t="shared" ca="1" si="133"/>
        <v>#REF!</v>
      </c>
      <c r="K59" s="112" t="e">
        <f t="shared" ca="1" si="133"/>
        <v>#REF!</v>
      </c>
      <c r="L59" s="112" t="e">
        <f t="shared" ca="1" si="133"/>
        <v>#REF!</v>
      </c>
      <c r="M59" s="112" t="e">
        <f t="shared" ca="1" si="133"/>
        <v>#REF!</v>
      </c>
      <c r="N59" s="112" t="e">
        <f t="shared" ca="1" si="133"/>
        <v>#REF!</v>
      </c>
      <c r="O59" s="112" t="e">
        <f t="shared" ca="1" si="133"/>
        <v>#REF!</v>
      </c>
      <c r="P59" s="112" t="e">
        <f t="shared" ca="1" si="133"/>
        <v>#REF!</v>
      </c>
      <c r="Q59" s="112" t="e">
        <f t="shared" ca="1" si="133"/>
        <v>#REF!</v>
      </c>
      <c r="R59" s="112" t="e">
        <f t="shared" ca="1" si="133"/>
        <v>#REF!</v>
      </c>
      <c r="S59" s="112" t="e">
        <f t="shared" ca="1" si="133"/>
        <v>#REF!</v>
      </c>
      <c r="T59" s="112" t="e">
        <f t="shared" ca="1" si="133"/>
        <v>#REF!</v>
      </c>
      <c r="U59" s="112" t="e">
        <f t="shared" ca="1" si="133"/>
        <v>#REF!</v>
      </c>
      <c r="V59" s="112" t="e">
        <f t="shared" ca="1" si="133"/>
        <v>#REF!</v>
      </c>
      <c r="W59" s="112" t="e">
        <f t="shared" ca="1" si="131"/>
        <v>#REF!</v>
      </c>
      <c r="X59" s="112" t="e">
        <f t="shared" ca="1" si="131"/>
        <v>#REF!</v>
      </c>
      <c r="Y59" s="112" t="e">
        <f t="shared" ca="1" si="131"/>
        <v>#REF!</v>
      </c>
      <c r="Z59" s="112" t="e">
        <f t="shared" ca="1" si="131"/>
        <v>#REF!</v>
      </c>
      <c r="AA59" s="112" t="e">
        <f t="shared" ca="1" si="131"/>
        <v>#REF!</v>
      </c>
      <c r="AB59" s="112" t="e">
        <f t="shared" ca="1" si="131"/>
        <v>#REF!</v>
      </c>
      <c r="AC59" s="112" t="e">
        <f t="shared" ca="1" si="131"/>
        <v>#REF!</v>
      </c>
      <c r="AD59" s="112" t="e">
        <f t="shared" ca="1" si="131"/>
        <v>#REF!</v>
      </c>
      <c r="AE59" s="112" t="e">
        <f t="shared" ca="1" si="131"/>
        <v>#REF!</v>
      </c>
      <c r="AF59" s="112" t="e">
        <f t="shared" ca="1" si="131"/>
        <v>#REF!</v>
      </c>
      <c r="AG59" s="112" t="e">
        <f t="shared" ca="1" si="131"/>
        <v>#REF!</v>
      </c>
      <c r="AH59" s="112" t="e">
        <f t="shared" ca="1" si="131"/>
        <v>#REF!</v>
      </c>
      <c r="AI59" s="112" t="e">
        <f t="shared" ca="1" si="131"/>
        <v>#REF!</v>
      </c>
      <c r="AJ59" s="112" t="e">
        <f t="shared" ca="1" si="131"/>
        <v>#REF!</v>
      </c>
      <c r="AK59" s="112" t="e">
        <f t="shared" ca="1" si="131"/>
        <v>#REF!</v>
      </c>
      <c r="AL59" s="112" t="e">
        <f t="shared" ca="1" si="132"/>
        <v>#REF!</v>
      </c>
      <c r="AM59" s="112" t="e">
        <f t="shared" ca="1" si="132"/>
        <v>#REF!</v>
      </c>
      <c r="AN59" s="112" t="e">
        <f t="shared" ca="1" si="132"/>
        <v>#REF!</v>
      </c>
      <c r="AO59" s="112" t="e">
        <f t="shared" ca="1" si="132"/>
        <v>#REF!</v>
      </c>
      <c r="AP59" s="112" t="e">
        <f t="shared" ca="1" si="132"/>
        <v>#REF!</v>
      </c>
      <c r="AQ59" s="112" t="e">
        <f t="shared" ca="1" si="132"/>
        <v>#REF!</v>
      </c>
      <c r="AR59" s="112" t="e">
        <f t="shared" ca="1" si="132"/>
        <v>#REF!</v>
      </c>
      <c r="AS59" s="112" t="e">
        <f t="shared" ca="1" si="132"/>
        <v>#REF!</v>
      </c>
      <c r="AT59" s="112" t="e">
        <f t="shared" ca="1" si="132"/>
        <v>#REF!</v>
      </c>
      <c r="AU59" s="112" t="e">
        <f t="shared" ca="1" si="132"/>
        <v>#REF!</v>
      </c>
      <c r="AV59" s="112" t="e">
        <f t="shared" ca="1" si="132"/>
        <v>#REF!</v>
      </c>
      <c r="AW59" s="112" t="e">
        <f t="shared" ca="1" si="132"/>
        <v>#REF!</v>
      </c>
      <c r="AX59" s="112" t="e">
        <f t="shared" ca="1" si="132"/>
        <v>#REF!</v>
      </c>
      <c r="AY59" s="112" t="e">
        <f t="shared" ca="1" si="132"/>
        <v>#REF!</v>
      </c>
      <c r="AZ59" s="112" t="e">
        <f t="shared" ca="1" si="132"/>
        <v>#REF!</v>
      </c>
      <c r="BA59" s="112" t="e">
        <f t="shared" ca="1" si="132"/>
        <v>#REF!</v>
      </c>
      <c r="BB59" s="112" t="e">
        <f t="shared" ca="1" si="130"/>
        <v>#REF!</v>
      </c>
      <c r="BC59" s="112" t="e">
        <f t="shared" ca="1" si="130"/>
        <v>#REF!</v>
      </c>
      <c r="BD59" s="112" t="e">
        <f t="shared" ca="1" si="130"/>
        <v>#REF!</v>
      </c>
      <c r="BE59" s="112" t="e">
        <f t="shared" ca="1" si="130"/>
        <v>#REF!</v>
      </c>
      <c r="BF59" s="112" t="e">
        <f t="shared" ca="1" si="130"/>
        <v>#REF!</v>
      </c>
      <c r="BG59" s="112" t="e">
        <f t="shared" ca="1" si="130"/>
        <v>#REF!</v>
      </c>
      <c r="BH59" s="112" t="e">
        <f t="shared" ca="1" si="130"/>
        <v>#REF!</v>
      </c>
      <c r="BI59" s="112" t="e">
        <f t="shared" ca="1" si="130"/>
        <v>#REF!</v>
      </c>
      <c r="BJ59" s="112" t="e">
        <f t="shared" ca="1" si="130"/>
        <v>#REF!</v>
      </c>
      <c r="BK59" s="112" t="e">
        <f t="shared" ca="1" si="130"/>
        <v>#REF!</v>
      </c>
      <c r="BL59" s="112" t="e">
        <f t="shared" ca="1" si="130"/>
        <v>#REF!</v>
      </c>
      <c r="BM59" s="112" t="e">
        <f t="shared" ca="1" si="130"/>
        <v>#REF!</v>
      </c>
      <c r="BN59" s="112" t="e">
        <f t="shared" ca="1" si="130"/>
        <v>#REF!</v>
      </c>
      <c r="BO59" s="112" t="e">
        <f t="shared" ca="1" si="130"/>
        <v>#REF!</v>
      </c>
      <c r="BP59" s="126">
        <v>20</v>
      </c>
      <c r="BQ59" s="135">
        <f t="shared" ca="1" si="96"/>
        <v>0</v>
      </c>
      <c r="BR59" s="136">
        <f t="shared" ca="1" si="97"/>
        <v>0</v>
      </c>
      <c r="BS59" s="136">
        <f t="shared" ca="1" si="98"/>
        <v>0</v>
      </c>
      <c r="BT59" s="136">
        <f t="shared" ca="1" si="99"/>
        <v>0</v>
      </c>
      <c r="BU59" s="136">
        <f t="shared" ca="1" si="100"/>
        <v>0</v>
      </c>
      <c r="BV59" s="136">
        <f t="shared" ca="1" si="101"/>
        <v>0</v>
      </c>
      <c r="BW59" s="137">
        <f t="shared" ca="1" si="102"/>
        <v>0</v>
      </c>
      <c r="BX59" s="140">
        <f t="shared" ca="1" si="103"/>
        <v>3</v>
      </c>
      <c r="BY59" s="124">
        <f t="shared" ca="1" si="104"/>
        <v>6</v>
      </c>
      <c r="BZ59" s="124">
        <f t="shared" ca="1" si="105"/>
        <v>0</v>
      </c>
      <c r="CA59" s="124">
        <f t="shared" ca="1" si="106"/>
        <v>1</v>
      </c>
      <c r="CB59" s="124">
        <f t="shared" ca="1" si="107"/>
        <v>0</v>
      </c>
      <c r="CC59" s="124">
        <f t="shared" ca="1" si="108"/>
        <v>0</v>
      </c>
      <c r="CD59" s="141">
        <f t="shared" ca="1" si="109"/>
        <v>0</v>
      </c>
      <c r="CE59" s="146" t="e">
        <f t="shared" ca="1" si="110"/>
        <v>#REF!</v>
      </c>
      <c r="CF59" s="147" t="e">
        <f t="shared" ca="1" si="111"/>
        <v>#REF!</v>
      </c>
      <c r="CG59" s="145" t="e">
        <f t="shared" ca="1" si="26"/>
        <v>#REF!</v>
      </c>
      <c r="CH59" s="147" t="e">
        <f t="shared" ca="1" si="112"/>
        <v>#REF!</v>
      </c>
      <c r="CI59" s="147" t="e">
        <f t="shared" ca="1" si="113"/>
        <v>#REF!</v>
      </c>
      <c r="CJ59" s="147" t="e">
        <f t="shared" ca="1" si="114"/>
        <v>#REF!</v>
      </c>
      <c r="CK59" s="186" t="e">
        <f t="shared" ca="1" si="115"/>
        <v>#REF!</v>
      </c>
      <c r="CL59" s="187" t="e">
        <f t="shared" ca="1" si="27"/>
        <v>#REF!</v>
      </c>
      <c r="CM59" s="187" t="e">
        <f t="shared" ca="1" si="28"/>
        <v>#REF!</v>
      </c>
      <c r="CN59" s="187" t="e">
        <f t="shared" ca="1" si="29"/>
        <v>#REF!</v>
      </c>
      <c r="CO59" s="187" t="e">
        <f t="shared" ca="1" si="30"/>
        <v>#REF!</v>
      </c>
      <c r="CP59" s="187" t="e">
        <f t="shared" ca="1" si="129"/>
        <v>#REF!</v>
      </c>
      <c r="CQ59" s="187" t="e">
        <f t="shared" ca="1" si="32"/>
        <v>#REF!</v>
      </c>
      <c r="CR59" s="187" t="e">
        <f t="shared" ca="1" si="33"/>
        <v>#REF!</v>
      </c>
      <c r="CS59" s="187" t="e">
        <f t="shared" ca="1" si="34"/>
        <v>#REF!</v>
      </c>
      <c r="CT59" s="187" t="e">
        <f t="shared" ca="1" si="35"/>
        <v>#REF!</v>
      </c>
      <c r="CU59" s="187" t="e">
        <f t="shared" ca="1" si="36"/>
        <v>#REF!</v>
      </c>
      <c r="CV59" s="187" t="e">
        <f t="shared" ca="1" si="37"/>
        <v>#REF!</v>
      </c>
      <c r="CW59" s="187" t="e">
        <f t="shared" ca="1" si="38"/>
        <v>#REF!</v>
      </c>
      <c r="CX59" s="187" t="e">
        <f t="shared" ca="1" si="39"/>
        <v>#REF!</v>
      </c>
      <c r="CY59" s="187" t="e">
        <f t="shared" ca="1" si="40"/>
        <v>#REF!</v>
      </c>
      <c r="CZ59" s="187" t="e">
        <f t="shared" ca="1" si="41"/>
        <v>#REF!</v>
      </c>
      <c r="DA59" s="187" t="e">
        <f t="shared" ca="1" si="42"/>
        <v>#REF!</v>
      </c>
      <c r="DB59" s="187" t="e">
        <f t="shared" ca="1" si="43"/>
        <v>#REF!</v>
      </c>
      <c r="DC59" s="187" t="e">
        <f t="shared" ca="1" si="44"/>
        <v>#REF!</v>
      </c>
      <c r="DD59" s="187" t="e">
        <f t="shared" ca="1" si="45"/>
        <v>#REF!</v>
      </c>
      <c r="DE59" s="187" t="e">
        <f t="shared" ca="1" si="46"/>
        <v>#REF!</v>
      </c>
      <c r="DF59" s="187" t="e">
        <f t="shared" ca="1" si="47"/>
        <v>#REF!</v>
      </c>
      <c r="DG59" s="187" t="e">
        <f t="shared" ca="1" si="48"/>
        <v>#REF!</v>
      </c>
      <c r="DH59" s="187" t="s">
        <v>384</v>
      </c>
      <c r="DI59" s="187" t="s">
        <v>384</v>
      </c>
      <c r="DJ59" s="187" t="s">
        <v>384</v>
      </c>
      <c r="DK59" s="187" t="e">
        <f t="shared" ca="1" si="52"/>
        <v>#REF!</v>
      </c>
      <c r="DL59" s="187" t="e">
        <f t="shared" ca="1" si="53"/>
        <v>#REF!</v>
      </c>
      <c r="DM59" s="187" t="e">
        <f t="shared" ca="1" si="54"/>
        <v>#REF!</v>
      </c>
      <c r="DN59" s="187" t="e">
        <f t="shared" ca="1" si="55"/>
        <v>#REF!</v>
      </c>
      <c r="DO59" s="187" t="e">
        <f t="shared" ca="1" si="127"/>
        <v>#REF!</v>
      </c>
      <c r="DP59" s="187" t="e">
        <f t="shared" ca="1" si="128"/>
        <v>#REF!</v>
      </c>
      <c r="DQ59" s="187" t="e">
        <f t="shared" ca="1" si="58"/>
        <v>#REF!</v>
      </c>
      <c r="DR59" s="187" t="e">
        <f t="shared" ca="1" si="59"/>
        <v>#REF!</v>
      </c>
      <c r="DS59" s="187" t="e">
        <f t="shared" ca="1" si="60"/>
        <v>#REF!</v>
      </c>
      <c r="DT59" s="187" t="e">
        <f t="shared" ca="1" si="121"/>
        <v>#REF!</v>
      </c>
      <c r="DU59" s="187" t="e">
        <f t="shared" ca="1" si="122"/>
        <v>#REF!</v>
      </c>
      <c r="DV59" s="187" t="e">
        <f t="shared" ca="1" si="62"/>
        <v>#REF!</v>
      </c>
      <c r="DW59" s="187"/>
      <c r="DX59" s="187"/>
      <c r="DY59" s="187"/>
      <c r="DZ59" s="187" t="s">
        <v>402</v>
      </c>
      <c r="EA59" s="187" t="s">
        <v>402</v>
      </c>
      <c r="EB59" s="187" t="s">
        <v>402</v>
      </c>
      <c r="EC59" s="187" t="s">
        <v>47</v>
      </c>
      <c r="ED59" s="187" t="e">
        <f t="shared" ca="1" si="70"/>
        <v>#REF!</v>
      </c>
      <c r="EE59" s="187" t="e">
        <f t="shared" ca="1" si="71"/>
        <v>#REF!</v>
      </c>
      <c r="EF59" s="187" t="e">
        <f t="shared" ca="1" si="72"/>
        <v>#REF!</v>
      </c>
      <c r="EG59" s="187" t="e">
        <f t="shared" ca="1" si="73"/>
        <v>#REF!</v>
      </c>
      <c r="EH59" s="187" t="e">
        <f t="shared" ca="1" si="74"/>
        <v>#REF!</v>
      </c>
      <c r="EI59" s="187" t="e">
        <f t="shared" ca="1" si="75"/>
        <v>#REF!</v>
      </c>
      <c r="EJ59" s="187" t="e">
        <f t="shared" ca="1" si="76"/>
        <v>#REF!</v>
      </c>
      <c r="EK59" s="187" t="e">
        <f t="shared" ca="1" si="77"/>
        <v>#REF!</v>
      </c>
      <c r="EL59" s="94" t="s">
        <v>698</v>
      </c>
    </row>
    <row r="60" spans="1:142" hidden="1" x14ac:dyDescent="0.25">
      <c r="A60" s="115" t="str">
        <f>Графики!A71</f>
        <v>Б12.02.03 Радиоэлектр.ПУ(2014)9 кл., очная</v>
      </c>
      <c r="B60" s="115" t="s">
        <v>321</v>
      </c>
      <c r="C60" s="115" t="s">
        <v>517</v>
      </c>
      <c r="D60" s="64" t="e">
        <f t="shared" ca="1" si="23"/>
        <v>#REF!</v>
      </c>
      <c r="E60" s="46">
        <v>2</v>
      </c>
      <c r="F60" s="118" t="s">
        <v>237</v>
      </c>
      <c r="G60" s="112" t="e">
        <f t="shared" ca="1" si="133"/>
        <v>#REF!</v>
      </c>
      <c r="H60" s="112" t="e">
        <f t="shared" ca="1" si="133"/>
        <v>#REF!</v>
      </c>
      <c r="I60" s="112" t="e">
        <f t="shared" ca="1" si="133"/>
        <v>#REF!</v>
      </c>
      <c r="J60" s="112" t="e">
        <f t="shared" ca="1" si="133"/>
        <v>#REF!</v>
      </c>
      <c r="K60" s="112" t="e">
        <f t="shared" ca="1" si="133"/>
        <v>#REF!</v>
      </c>
      <c r="L60" s="112" t="e">
        <f t="shared" ca="1" si="133"/>
        <v>#REF!</v>
      </c>
      <c r="M60" s="112" t="e">
        <f t="shared" ca="1" si="133"/>
        <v>#REF!</v>
      </c>
      <c r="N60" s="112" t="e">
        <f t="shared" ca="1" si="133"/>
        <v>#REF!</v>
      </c>
      <c r="O60" s="112" t="e">
        <f t="shared" ca="1" si="133"/>
        <v>#REF!</v>
      </c>
      <c r="P60" s="112" t="e">
        <f t="shared" ca="1" si="133"/>
        <v>#REF!</v>
      </c>
      <c r="Q60" s="112" t="e">
        <f t="shared" ca="1" si="133"/>
        <v>#REF!</v>
      </c>
      <c r="R60" s="112" t="e">
        <f t="shared" ca="1" si="133"/>
        <v>#REF!</v>
      </c>
      <c r="S60" s="112" t="e">
        <f t="shared" ca="1" si="133"/>
        <v>#REF!</v>
      </c>
      <c r="T60" s="112" t="e">
        <f t="shared" ca="1" si="133"/>
        <v>#REF!</v>
      </c>
      <c r="U60" s="112" t="e">
        <f t="shared" ca="1" si="133"/>
        <v>#REF!</v>
      </c>
      <c r="V60" s="112" t="e">
        <f t="shared" ca="1" si="133"/>
        <v>#REF!</v>
      </c>
      <c r="W60" s="112" t="e">
        <f t="shared" ca="1" si="131"/>
        <v>#REF!</v>
      </c>
      <c r="X60" s="112" t="e">
        <f t="shared" ca="1" si="131"/>
        <v>#REF!</v>
      </c>
      <c r="Y60" s="112" t="e">
        <f t="shared" ca="1" si="131"/>
        <v>#REF!</v>
      </c>
      <c r="Z60" s="112" t="e">
        <f t="shared" ca="1" si="131"/>
        <v>#REF!</v>
      </c>
      <c r="AA60" s="112" t="e">
        <f t="shared" ca="1" si="131"/>
        <v>#REF!</v>
      </c>
      <c r="AB60" s="112" t="e">
        <f t="shared" ca="1" si="131"/>
        <v>#REF!</v>
      </c>
      <c r="AC60" s="112" t="e">
        <f t="shared" ca="1" si="131"/>
        <v>#REF!</v>
      </c>
      <c r="AD60" s="112" t="e">
        <f t="shared" ca="1" si="131"/>
        <v>#REF!</v>
      </c>
      <c r="AE60" s="112" t="e">
        <f t="shared" ca="1" si="131"/>
        <v>#REF!</v>
      </c>
      <c r="AF60" s="112" t="e">
        <f t="shared" ca="1" si="131"/>
        <v>#REF!</v>
      </c>
      <c r="AG60" s="112" t="e">
        <f t="shared" ca="1" si="131"/>
        <v>#REF!</v>
      </c>
      <c r="AH60" s="112" t="e">
        <f t="shared" ca="1" si="131"/>
        <v>#REF!</v>
      </c>
      <c r="AI60" s="112" t="e">
        <f t="shared" ca="1" si="131"/>
        <v>#REF!</v>
      </c>
      <c r="AJ60" s="112" t="e">
        <f t="shared" ca="1" si="131"/>
        <v>#REF!</v>
      </c>
      <c r="AK60" s="112" t="e">
        <f t="shared" ca="1" si="131"/>
        <v>#REF!</v>
      </c>
      <c r="AL60" s="112" t="e">
        <f t="shared" ca="1" si="132"/>
        <v>#REF!</v>
      </c>
      <c r="AM60" s="112" t="e">
        <f t="shared" ca="1" si="132"/>
        <v>#REF!</v>
      </c>
      <c r="AN60" s="112" t="e">
        <f t="shared" ca="1" si="132"/>
        <v>#REF!</v>
      </c>
      <c r="AO60" s="112" t="e">
        <f t="shared" ca="1" si="132"/>
        <v>#REF!</v>
      </c>
      <c r="AP60" s="112" t="e">
        <f t="shared" ca="1" si="132"/>
        <v>#REF!</v>
      </c>
      <c r="AQ60" s="112" t="e">
        <f t="shared" ca="1" si="132"/>
        <v>#REF!</v>
      </c>
      <c r="AR60" s="112" t="e">
        <f t="shared" ca="1" si="132"/>
        <v>#REF!</v>
      </c>
      <c r="AS60" s="112" t="e">
        <f t="shared" ca="1" si="132"/>
        <v>#REF!</v>
      </c>
      <c r="AT60" s="112" t="e">
        <f t="shared" ca="1" si="132"/>
        <v>#REF!</v>
      </c>
      <c r="AU60" s="112" t="e">
        <f t="shared" ca="1" si="132"/>
        <v>#REF!</v>
      </c>
      <c r="AV60" s="112" t="e">
        <f t="shared" ca="1" si="132"/>
        <v>#REF!</v>
      </c>
      <c r="AW60" s="112" t="e">
        <f t="shared" ca="1" si="132"/>
        <v>#REF!</v>
      </c>
      <c r="AX60" s="112" t="e">
        <f t="shared" ca="1" si="132"/>
        <v>#REF!</v>
      </c>
      <c r="AY60" s="112" t="e">
        <f t="shared" ca="1" si="132"/>
        <v>#REF!</v>
      </c>
      <c r="AZ60" s="112" t="e">
        <f t="shared" ca="1" si="132"/>
        <v>#REF!</v>
      </c>
      <c r="BA60" s="112" t="e">
        <f t="shared" ca="1" si="132"/>
        <v>#REF!</v>
      </c>
      <c r="BB60" s="112" t="e">
        <f t="shared" ca="1" si="130"/>
        <v>#REF!</v>
      </c>
      <c r="BC60" s="112" t="e">
        <f t="shared" ca="1" si="130"/>
        <v>#REF!</v>
      </c>
      <c r="BD60" s="112" t="e">
        <f t="shared" ca="1" si="130"/>
        <v>#REF!</v>
      </c>
      <c r="BE60" s="112" t="e">
        <f t="shared" ca="1" si="130"/>
        <v>#REF!</v>
      </c>
      <c r="BF60" s="112" t="e">
        <f t="shared" ca="1" si="130"/>
        <v>#REF!</v>
      </c>
      <c r="BG60" s="112" t="e">
        <f t="shared" ca="1" si="130"/>
        <v>#REF!</v>
      </c>
      <c r="BH60" s="112" t="e">
        <f t="shared" ca="1" si="130"/>
        <v>#REF!</v>
      </c>
      <c r="BI60" s="112" t="e">
        <f t="shared" ca="1" si="130"/>
        <v>#REF!</v>
      </c>
      <c r="BJ60" s="112" t="e">
        <f t="shared" ca="1" si="130"/>
        <v>#REF!</v>
      </c>
      <c r="BK60" s="112" t="e">
        <f t="shared" ca="1" si="130"/>
        <v>#REF!</v>
      </c>
      <c r="BL60" s="112" t="e">
        <f t="shared" ca="1" si="130"/>
        <v>#REF!</v>
      </c>
      <c r="BM60" s="112" t="e">
        <f t="shared" ca="1" si="130"/>
        <v>#REF!</v>
      </c>
      <c r="BN60" s="112" t="e">
        <f t="shared" ca="1" si="130"/>
        <v>#REF!</v>
      </c>
      <c r="BO60" s="112" t="e">
        <f t="shared" ca="1" si="130"/>
        <v>#REF!</v>
      </c>
      <c r="BP60" s="126">
        <v>20</v>
      </c>
      <c r="BQ60" s="135">
        <f t="shared" ca="1" si="96"/>
        <v>0</v>
      </c>
      <c r="BR60" s="136">
        <f t="shared" ca="1" si="97"/>
        <v>0</v>
      </c>
      <c r="BS60" s="136">
        <f t="shared" ca="1" si="98"/>
        <v>0</v>
      </c>
      <c r="BT60" s="136">
        <f t="shared" ca="1" si="99"/>
        <v>0</v>
      </c>
      <c r="BU60" s="136">
        <f t="shared" ca="1" si="100"/>
        <v>0</v>
      </c>
      <c r="BV60" s="136">
        <f t="shared" ca="1" si="101"/>
        <v>0</v>
      </c>
      <c r="BW60" s="137">
        <f t="shared" ca="1" si="102"/>
        <v>0</v>
      </c>
      <c r="BX60" s="140">
        <f t="shared" ca="1" si="103"/>
        <v>3</v>
      </c>
      <c r="BY60" s="124">
        <f t="shared" ca="1" si="104"/>
        <v>6</v>
      </c>
      <c r="BZ60" s="124">
        <f t="shared" ca="1" si="105"/>
        <v>0</v>
      </c>
      <c r="CA60" s="124">
        <f t="shared" ca="1" si="106"/>
        <v>0</v>
      </c>
      <c r="CB60" s="124">
        <f t="shared" ca="1" si="107"/>
        <v>0</v>
      </c>
      <c r="CC60" s="124">
        <f t="shared" ca="1" si="108"/>
        <v>0</v>
      </c>
      <c r="CD60" s="141">
        <f t="shared" ca="1" si="109"/>
        <v>0</v>
      </c>
      <c r="CE60" s="146" t="e">
        <f t="shared" ca="1" si="110"/>
        <v>#REF!</v>
      </c>
      <c r="CF60" s="147" t="e">
        <f t="shared" ca="1" si="111"/>
        <v>#REF!</v>
      </c>
      <c r="CG60" s="145" t="e">
        <f t="shared" ca="1" si="26"/>
        <v>#REF!</v>
      </c>
      <c r="CH60" s="147" t="e">
        <f t="shared" ca="1" si="112"/>
        <v>#REF!</v>
      </c>
      <c r="CI60" s="147" t="e">
        <f t="shared" ca="1" si="113"/>
        <v>#REF!</v>
      </c>
      <c r="CJ60" s="147" t="e">
        <f t="shared" ca="1" si="114"/>
        <v>#REF!</v>
      </c>
      <c r="CK60" s="186" t="e">
        <f t="shared" ca="1" si="115"/>
        <v>#REF!</v>
      </c>
      <c r="CL60" s="187" t="e">
        <f t="shared" ca="1" si="27"/>
        <v>#REF!</v>
      </c>
      <c r="CM60" s="187" t="e">
        <f t="shared" ca="1" si="28"/>
        <v>#REF!</v>
      </c>
      <c r="CN60" s="187" t="e">
        <f t="shared" ca="1" si="29"/>
        <v>#REF!</v>
      </c>
      <c r="CO60" s="187" t="e">
        <f t="shared" ca="1" si="30"/>
        <v>#REF!</v>
      </c>
      <c r="CP60" s="187" t="e">
        <f t="shared" ca="1" si="129"/>
        <v>#REF!</v>
      </c>
      <c r="CQ60" s="187" t="e">
        <f t="shared" ca="1" si="32"/>
        <v>#REF!</v>
      </c>
      <c r="CR60" s="187" t="e">
        <f t="shared" ca="1" si="33"/>
        <v>#REF!</v>
      </c>
      <c r="CS60" s="187" t="e">
        <f t="shared" ca="1" si="34"/>
        <v>#REF!</v>
      </c>
      <c r="CT60" s="187" t="e">
        <f t="shared" ca="1" si="35"/>
        <v>#REF!</v>
      </c>
      <c r="CU60" s="187" t="e">
        <f t="shared" ca="1" si="36"/>
        <v>#REF!</v>
      </c>
      <c r="CV60" s="187" t="e">
        <f t="shared" ca="1" si="37"/>
        <v>#REF!</v>
      </c>
      <c r="CW60" s="187" t="e">
        <f t="shared" ca="1" si="38"/>
        <v>#REF!</v>
      </c>
      <c r="CX60" s="187" t="e">
        <f t="shared" ca="1" si="39"/>
        <v>#REF!</v>
      </c>
      <c r="CY60" s="187" t="e">
        <f t="shared" ca="1" si="40"/>
        <v>#REF!</v>
      </c>
      <c r="CZ60" s="187" t="e">
        <f t="shared" ca="1" si="41"/>
        <v>#REF!</v>
      </c>
      <c r="DA60" s="187" t="e">
        <f t="shared" ca="1" si="42"/>
        <v>#REF!</v>
      </c>
      <c r="DB60" s="187" t="e">
        <f t="shared" ca="1" si="43"/>
        <v>#REF!</v>
      </c>
      <c r="DC60" s="187" t="e">
        <f t="shared" ca="1" si="44"/>
        <v>#REF!</v>
      </c>
      <c r="DD60" s="187" t="e">
        <f t="shared" ca="1" si="45"/>
        <v>#REF!</v>
      </c>
      <c r="DE60" s="187" t="s">
        <v>384</v>
      </c>
      <c r="DF60" s="187" t="s">
        <v>384</v>
      </c>
      <c r="DG60" s="187" t="s">
        <v>384</v>
      </c>
      <c r="DH60" s="187" t="e">
        <f t="shared" ca="1" si="49"/>
        <v>#REF!</v>
      </c>
      <c r="DI60" s="187" t="e">
        <f t="shared" ca="1" si="50"/>
        <v>#REF!</v>
      </c>
      <c r="DJ60" s="187" t="e">
        <f t="shared" ca="1" si="51"/>
        <v>#REF!</v>
      </c>
      <c r="DK60" s="187" t="e">
        <f t="shared" ca="1" si="52"/>
        <v>#REF!</v>
      </c>
      <c r="DL60" s="187" t="e">
        <f t="shared" ca="1" si="53"/>
        <v>#REF!</v>
      </c>
      <c r="DM60" s="187" t="e">
        <f t="shared" ca="1" si="54"/>
        <v>#REF!</v>
      </c>
      <c r="DN60" s="187" t="e">
        <f t="shared" ca="1" si="55"/>
        <v>#REF!</v>
      </c>
      <c r="DO60" s="187" t="e">
        <f t="shared" ca="1" si="127"/>
        <v>#REF!</v>
      </c>
      <c r="DP60" s="187" t="e">
        <f t="shared" ca="1" si="128"/>
        <v>#REF!</v>
      </c>
      <c r="DQ60" s="187" t="e">
        <f t="shared" ca="1" si="58"/>
        <v>#REF!</v>
      </c>
      <c r="DR60" s="187" t="e">
        <f t="shared" ca="1" si="59"/>
        <v>#REF!</v>
      </c>
      <c r="DS60" s="187" t="e">
        <f t="shared" ca="1" si="60"/>
        <v>#REF!</v>
      </c>
      <c r="DT60" s="187" t="e">
        <f t="shared" ca="1" si="121"/>
        <v>#REF!</v>
      </c>
      <c r="DU60" s="187" t="e">
        <f t="shared" ca="1" si="122"/>
        <v>#REF!</v>
      </c>
      <c r="DV60" s="187" t="e">
        <f t="shared" ca="1" si="62"/>
        <v>#REF!</v>
      </c>
      <c r="DW60" s="187" t="s">
        <v>402</v>
      </c>
      <c r="DX60" s="187" t="s">
        <v>402</v>
      </c>
      <c r="DY60" s="187" t="s">
        <v>402</v>
      </c>
      <c r="DZ60" s="187"/>
      <c r="EA60" s="187"/>
      <c r="EB60" s="187"/>
      <c r="EC60" s="187" t="e">
        <f t="shared" ca="1" si="69"/>
        <v>#REF!</v>
      </c>
      <c r="ED60" s="187" t="e">
        <f t="shared" ca="1" si="70"/>
        <v>#REF!</v>
      </c>
      <c r="EE60" s="187" t="e">
        <f t="shared" ca="1" si="71"/>
        <v>#REF!</v>
      </c>
      <c r="EF60" s="187" t="e">
        <f t="shared" ca="1" si="72"/>
        <v>#REF!</v>
      </c>
      <c r="EG60" s="187" t="e">
        <f t="shared" ca="1" si="73"/>
        <v>#REF!</v>
      </c>
      <c r="EH60" s="187" t="e">
        <f t="shared" ca="1" si="74"/>
        <v>#REF!</v>
      </c>
      <c r="EI60" s="187" t="e">
        <f t="shared" ca="1" si="75"/>
        <v>#REF!</v>
      </c>
      <c r="EJ60" s="187" t="e">
        <f t="shared" ca="1" si="76"/>
        <v>#REF!</v>
      </c>
      <c r="EK60" s="187" t="e">
        <f t="shared" ca="1" si="77"/>
        <v>#REF!</v>
      </c>
      <c r="EL60" s="94" t="s">
        <v>698</v>
      </c>
    </row>
    <row r="61" spans="1:142" hidden="1" x14ac:dyDescent="0.25">
      <c r="A61" s="115" t="str">
        <f>Графики!A72</f>
        <v>Б13.02.11 Тех.эксплуатация ЭиЭМО(2014)9 кл., очная</v>
      </c>
      <c r="B61" s="115" t="s">
        <v>321</v>
      </c>
      <c r="C61" s="115" t="s">
        <v>517</v>
      </c>
      <c r="D61" s="64" t="e">
        <f t="shared" ca="1" si="23"/>
        <v>#REF!</v>
      </c>
      <c r="E61" s="46">
        <v>2</v>
      </c>
      <c r="F61" s="118" t="s">
        <v>228</v>
      </c>
      <c r="G61" s="112" t="e">
        <f t="shared" ca="1" si="133"/>
        <v>#REF!</v>
      </c>
      <c r="H61" s="112" t="e">
        <f t="shared" ca="1" si="133"/>
        <v>#REF!</v>
      </c>
      <c r="I61" s="112" t="e">
        <f t="shared" ca="1" si="133"/>
        <v>#REF!</v>
      </c>
      <c r="J61" s="112" t="e">
        <f t="shared" ca="1" si="133"/>
        <v>#REF!</v>
      </c>
      <c r="K61" s="112" t="e">
        <f t="shared" ca="1" si="133"/>
        <v>#REF!</v>
      </c>
      <c r="L61" s="112" t="e">
        <f t="shared" ca="1" si="133"/>
        <v>#REF!</v>
      </c>
      <c r="M61" s="112" t="e">
        <f t="shared" ca="1" si="133"/>
        <v>#REF!</v>
      </c>
      <c r="N61" s="112" t="e">
        <f t="shared" ca="1" si="133"/>
        <v>#REF!</v>
      </c>
      <c r="O61" s="112" t="e">
        <f t="shared" ca="1" si="133"/>
        <v>#REF!</v>
      </c>
      <c r="P61" s="112" t="e">
        <f t="shared" ca="1" si="133"/>
        <v>#REF!</v>
      </c>
      <c r="Q61" s="112" t="e">
        <f t="shared" ca="1" si="133"/>
        <v>#REF!</v>
      </c>
      <c r="R61" s="112" t="e">
        <f t="shared" ca="1" si="133"/>
        <v>#REF!</v>
      </c>
      <c r="S61" s="112" t="e">
        <f t="shared" ca="1" si="133"/>
        <v>#REF!</v>
      </c>
      <c r="T61" s="112" t="e">
        <f t="shared" ca="1" si="133"/>
        <v>#REF!</v>
      </c>
      <c r="U61" s="112" t="e">
        <f t="shared" ca="1" si="133"/>
        <v>#REF!</v>
      </c>
      <c r="V61" s="112" t="e">
        <f t="shared" ca="1" si="133"/>
        <v>#REF!</v>
      </c>
      <c r="W61" s="112" t="e">
        <f t="shared" ca="1" si="131"/>
        <v>#REF!</v>
      </c>
      <c r="X61" s="112" t="e">
        <f t="shared" ca="1" si="131"/>
        <v>#REF!</v>
      </c>
      <c r="Y61" s="112" t="e">
        <f t="shared" ca="1" si="131"/>
        <v>#REF!</v>
      </c>
      <c r="Z61" s="112" t="e">
        <f t="shared" ca="1" si="131"/>
        <v>#REF!</v>
      </c>
      <c r="AA61" s="112" t="e">
        <f t="shared" ca="1" si="131"/>
        <v>#REF!</v>
      </c>
      <c r="AB61" s="112" t="e">
        <f t="shared" ca="1" si="131"/>
        <v>#REF!</v>
      </c>
      <c r="AC61" s="112" t="e">
        <f t="shared" ca="1" si="131"/>
        <v>#REF!</v>
      </c>
      <c r="AD61" s="112" t="e">
        <f t="shared" ca="1" si="131"/>
        <v>#REF!</v>
      </c>
      <c r="AE61" s="112" t="e">
        <f t="shared" ca="1" si="131"/>
        <v>#REF!</v>
      </c>
      <c r="AF61" s="112" t="e">
        <f t="shared" ca="1" si="131"/>
        <v>#REF!</v>
      </c>
      <c r="AG61" s="112" t="e">
        <f t="shared" ca="1" si="131"/>
        <v>#REF!</v>
      </c>
      <c r="AH61" s="112" t="e">
        <f t="shared" ca="1" si="131"/>
        <v>#REF!</v>
      </c>
      <c r="AI61" s="112" t="e">
        <f t="shared" ca="1" si="131"/>
        <v>#REF!</v>
      </c>
      <c r="AJ61" s="112" t="e">
        <f t="shared" ca="1" si="131"/>
        <v>#REF!</v>
      </c>
      <c r="AK61" s="112" t="e">
        <f t="shared" ca="1" si="131"/>
        <v>#REF!</v>
      </c>
      <c r="AL61" s="112" t="e">
        <f t="shared" ca="1" si="132"/>
        <v>#REF!</v>
      </c>
      <c r="AM61" s="112" t="e">
        <f t="shared" ca="1" si="132"/>
        <v>#REF!</v>
      </c>
      <c r="AN61" s="112" t="e">
        <f t="shared" ca="1" si="132"/>
        <v>#REF!</v>
      </c>
      <c r="AO61" s="112" t="e">
        <f t="shared" ca="1" si="132"/>
        <v>#REF!</v>
      </c>
      <c r="AP61" s="112" t="e">
        <f t="shared" ca="1" si="132"/>
        <v>#REF!</v>
      </c>
      <c r="AQ61" s="112" t="e">
        <f t="shared" ca="1" si="132"/>
        <v>#REF!</v>
      </c>
      <c r="AR61" s="112" t="e">
        <f t="shared" ca="1" si="132"/>
        <v>#REF!</v>
      </c>
      <c r="AS61" s="112" t="e">
        <f t="shared" ca="1" si="132"/>
        <v>#REF!</v>
      </c>
      <c r="AT61" s="112" t="e">
        <f t="shared" ca="1" si="132"/>
        <v>#REF!</v>
      </c>
      <c r="AU61" s="112" t="e">
        <f t="shared" ca="1" si="132"/>
        <v>#REF!</v>
      </c>
      <c r="AV61" s="112" t="e">
        <f t="shared" ca="1" si="132"/>
        <v>#REF!</v>
      </c>
      <c r="AW61" s="112" t="e">
        <f t="shared" ca="1" si="132"/>
        <v>#REF!</v>
      </c>
      <c r="AX61" s="112" t="e">
        <f t="shared" ca="1" si="132"/>
        <v>#REF!</v>
      </c>
      <c r="AY61" s="112" t="e">
        <f t="shared" ca="1" si="132"/>
        <v>#REF!</v>
      </c>
      <c r="AZ61" s="112" t="e">
        <f t="shared" ca="1" si="132"/>
        <v>#REF!</v>
      </c>
      <c r="BA61" s="112" t="e">
        <f t="shared" ca="1" si="132"/>
        <v>#REF!</v>
      </c>
      <c r="BB61" s="112" t="e">
        <f t="shared" ca="1" si="130"/>
        <v>#REF!</v>
      </c>
      <c r="BC61" s="112" t="e">
        <f t="shared" ca="1" si="130"/>
        <v>#REF!</v>
      </c>
      <c r="BD61" s="112" t="e">
        <f t="shared" ca="1" si="130"/>
        <v>#REF!</v>
      </c>
      <c r="BE61" s="112" t="e">
        <f t="shared" ca="1" si="130"/>
        <v>#REF!</v>
      </c>
      <c r="BF61" s="112" t="e">
        <f t="shared" ca="1" si="130"/>
        <v>#REF!</v>
      </c>
      <c r="BG61" s="112" t="e">
        <f t="shared" ca="1" si="130"/>
        <v>#REF!</v>
      </c>
      <c r="BH61" s="112" t="e">
        <f t="shared" ca="1" si="130"/>
        <v>#REF!</v>
      </c>
      <c r="BI61" s="112" t="e">
        <f t="shared" ca="1" si="130"/>
        <v>#REF!</v>
      </c>
      <c r="BJ61" s="112" t="e">
        <f t="shared" ca="1" si="130"/>
        <v>#REF!</v>
      </c>
      <c r="BK61" s="112" t="e">
        <f t="shared" ca="1" si="130"/>
        <v>#REF!</v>
      </c>
      <c r="BL61" s="112" t="e">
        <f t="shared" ca="1" si="130"/>
        <v>#REF!</v>
      </c>
      <c r="BM61" s="112" t="e">
        <f t="shared" ca="1" si="130"/>
        <v>#REF!</v>
      </c>
      <c r="BN61" s="112" t="e">
        <f t="shared" ca="1" si="130"/>
        <v>#REF!</v>
      </c>
      <c r="BO61" s="112" t="e">
        <f t="shared" ca="1" si="130"/>
        <v>#REF!</v>
      </c>
      <c r="BP61" s="126">
        <v>20</v>
      </c>
      <c r="BQ61" s="135">
        <f t="shared" ca="1" si="96"/>
        <v>0</v>
      </c>
      <c r="BR61" s="136">
        <f t="shared" ca="1" si="97"/>
        <v>0</v>
      </c>
      <c r="BS61" s="136">
        <f t="shared" ca="1" si="98"/>
        <v>0</v>
      </c>
      <c r="BT61" s="136">
        <f t="shared" ca="1" si="99"/>
        <v>0</v>
      </c>
      <c r="BU61" s="136">
        <f t="shared" ca="1" si="100"/>
        <v>0</v>
      </c>
      <c r="BV61" s="136">
        <f t="shared" ca="1" si="101"/>
        <v>0</v>
      </c>
      <c r="BW61" s="137">
        <f t="shared" ca="1" si="102"/>
        <v>0</v>
      </c>
      <c r="BX61" s="140">
        <f t="shared" ca="1" si="103"/>
        <v>3</v>
      </c>
      <c r="BY61" s="124">
        <f t="shared" ca="1" si="104"/>
        <v>6</v>
      </c>
      <c r="BZ61" s="124">
        <f t="shared" ca="1" si="105"/>
        <v>0</v>
      </c>
      <c r="CA61" s="124">
        <f t="shared" ca="1" si="106"/>
        <v>1</v>
      </c>
      <c r="CB61" s="124">
        <f t="shared" ca="1" si="107"/>
        <v>0</v>
      </c>
      <c r="CC61" s="124">
        <f t="shared" ca="1" si="108"/>
        <v>0</v>
      </c>
      <c r="CD61" s="141">
        <f t="shared" ca="1" si="109"/>
        <v>0</v>
      </c>
      <c r="CE61" s="146" t="e">
        <f t="shared" ca="1" si="110"/>
        <v>#REF!</v>
      </c>
      <c r="CF61" s="147" t="e">
        <f t="shared" ca="1" si="111"/>
        <v>#REF!</v>
      </c>
      <c r="CG61" s="145" t="e">
        <f t="shared" ca="1" si="26"/>
        <v>#REF!</v>
      </c>
      <c r="CH61" s="147" t="e">
        <f t="shared" ca="1" si="112"/>
        <v>#REF!</v>
      </c>
      <c r="CI61" s="147" t="e">
        <f t="shared" ca="1" si="113"/>
        <v>#REF!</v>
      </c>
      <c r="CJ61" s="147" t="e">
        <f t="shared" ca="1" si="114"/>
        <v>#REF!</v>
      </c>
      <c r="CK61" s="186" t="e">
        <f t="shared" ca="1" si="115"/>
        <v>#REF!</v>
      </c>
      <c r="CL61" s="187" t="e">
        <f t="shared" ca="1" si="27"/>
        <v>#REF!</v>
      </c>
      <c r="CM61" s="187" t="e">
        <f t="shared" ca="1" si="28"/>
        <v>#REF!</v>
      </c>
      <c r="CN61" s="187" t="e">
        <f t="shared" ca="1" si="29"/>
        <v>#REF!</v>
      </c>
      <c r="CO61" s="187" t="e">
        <f t="shared" ca="1" si="30"/>
        <v>#REF!</v>
      </c>
      <c r="CP61" s="187" t="e">
        <f t="shared" ca="1" si="129"/>
        <v>#REF!</v>
      </c>
      <c r="CQ61" s="187" t="e">
        <f t="shared" ca="1" si="32"/>
        <v>#REF!</v>
      </c>
      <c r="CR61" s="187" t="e">
        <f t="shared" ca="1" si="33"/>
        <v>#REF!</v>
      </c>
      <c r="CS61" s="187" t="e">
        <f t="shared" ca="1" si="34"/>
        <v>#REF!</v>
      </c>
      <c r="CT61" s="187" t="e">
        <f t="shared" ca="1" si="35"/>
        <v>#REF!</v>
      </c>
      <c r="CU61" s="187" t="e">
        <f t="shared" ca="1" si="36"/>
        <v>#REF!</v>
      </c>
      <c r="CV61" s="187" t="e">
        <f t="shared" ca="1" si="37"/>
        <v>#REF!</v>
      </c>
      <c r="CW61" s="187" t="e">
        <f t="shared" ca="1" si="38"/>
        <v>#REF!</v>
      </c>
      <c r="CX61" s="187" t="e">
        <f t="shared" ca="1" si="39"/>
        <v>#REF!</v>
      </c>
      <c r="CY61" s="187" t="e">
        <f t="shared" ca="1" si="40"/>
        <v>#REF!</v>
      </c>
      <c r="CZ61" s="187" t="e">
        <f t="shared" ca="1" si="41"/>
        <v>#REF!</v>
      </c>
      <c r="DA61" s="187" t="e">
        <f t="shared" ca="1" si="42"/>
        <v>#REF!</v>
      </c>
      <c r="DB61" s="187" t="e">
        <f t="shared" ca="1" si="43"/>
        <v>#REF!</v>
      </c>
      <c r="DC61" s="187" t="e">
        <f t="shared" ca="1" si="44"/>
        <v>#REF!</v>
      </c>
      <c r="DD61" s="187" t="e">
        <f t="shared" ca="1" si="45"/>
        <v>#REF!</v>
      </c>
      <c r="DE61" s="187" t="e">
        <f t="shared" ca="1" si="46"/>
        <v>#REF!</v>
      </c>
      <c r="DF61" s="187" t="e">
        <f t="shared" ca="1" si="47"/>
        <v>#REF!</v>
      </c>
      <c r="DG61" s="187" t="e">
        <f t="shared" ca="1" si="48"/>
        <v>#REF!</v>
      </c>
      <c r="DH61" s="187" t="e">
        <f t="shared" ca="1" si="49"/>
        <v>#REF!</v>
      </c>
      <c r="DI61" s="187" t="e">
        <f t="shared" ca="1" si="50"/>
        <v>#REF!</v>
      </c>
      <c r="DJ61" s="187" t="e">
        <f t="shared" ca="1" si="51"/>
        <v>#REF!</v>
      </c>
      <c r="DK61" s="187" t="e">
        <f t="shared" ca="1" si="52"/>
        <v>#REF!</v>
      </c>
      <c r="DL61" s="187" t="e">
        <f t="shared" ca="1" si="53"/>
        <v>#REF!</v>
      </c>
      <c r="DM61" s="187" t="e">
        <f t="shared" ca="1" si="54"/>
        <v>#REF!</v>
      </c>
      <c r="DN61" s="187" t="e">
        <f t="shared" ca="1" si="55"/>
        <v>#REF!</v>
      </c>
      <c r="DO61" s="187" t="e">
        <f t="shared" ca="1" si="127"/>
        <v>#REF!</v>
      </c>
      <c r="DP61" s="187" t="e">
        <f t="shared" ca="1" si="128"/>
        <v>#REF!</v>
      </c>
      <c r="DQ61" s="187" t="e">
        <f t="shared" ca="1" si="58"/>
        <v>#REF!</v>
      </c>
      <c r="DR61" s="187" t="s">
        <v>385</v>
      </c>
      <c r="DS61" s="187" t="s">
        <v>385</v>
      </c>
      <c r="DT61" s="187" t="s">
        <v>385</v>
      </c>
      <c r="DU61" s="187" t="e">
        <f t="shared" ref="DU61:DU66" ca="1" si="134">IF(AP61=0,"",AP61)</f>
        <v>#REF!</v>
      </c>
      <c r="DV61" s="187" t="e">
        <f t="shared" ca="1" si="62"/>
        <v>#REF!</v>
      </c>
      <c r="DW61" s="187"/>
      <c r="DX61" s="187"/>
      <c r="DY61" s="187"/>
      <c r="DZ61" s="187" t="s">
        <v>47</v>
      </c>
      <c r="EA61" s="187" t="s">
        <v>384</v>
      </c>
      <c r="EB61" s="187" t="s">
        <v>384</v>
      </c>
      <c r="EC61" s="187" t="s">
        <v>384</v>
      </c>
      <c r="ED61" s="187" t="e">
        <f t="shared" ca="1" si="70"/>
        <v>#REF!</v>
      </c>
      <c r="EE61" s="187" t="e">
        <f t="shared" ca="1" si="71"/>
        <v>#REF!</v>
      </c>
      <c r="EF61" s="187" t="e">
        <f t="shared" ca="1" si="72"/>
        <v>#REF!</v>
      </c>
      <c r="EG61" s="187" t="e">
        <f t="shared" ca="1" si="73"/>
        <v>#REF!</v>
      </c>
      <c r="EH61" s="187" t="e">
        <f t="shared" ca="1" si="74"/>
        <v>#REF!</v>
      </c>
      <c r="EI61" s="187" t="e">
        <f t="shared" ca="1" si="75"/>
        <v>#REF!</v>
      </c>
      <c r="EJ61" s="187" t="e">
        <f t="shared" ca="1" si="76"/>
        <v>#REF!</v>
      </c>
      <c r="EK61" s="187" t="e">
        <f t="shared" ca="1" si="77"/>
        <v>#REF!</v>
      </c>
      <c r="EL61" s="94" t="s">
        <v>699</v>
      </c>
    </row>
    <row r="62" spans="1:142" x14ac:dyDescent="0.25">
      <c r="A62" s="115" t="str">
        <f>Графики!A74</f>
        <v>Б22.02.06 Сварочное пр-во(2014)9 кл., очная</v>
      </c>
      <c r="B62" s="115" t="s">
        <v>321</v>
      </c>
      <c r="C62" s="115" t="s">
        <v>517</v>
      </c>
      <c r="D62" s="64" t="e">
        <f t="shared" ca="1" si="23"/>
        <v>#REF!</v>
      </c>
      <c r="E62" s="46">
        <v>2</v>
      </c>
      <c r="F62" s="118" t="s">
        <v>256</v>
      </c>
      <c r="G62" s="112" t="e">
        <f t="shared" ca="1" si="133"/>
        <v>#REF!</v>
      </c>
      <c r="H62" s="112" t="e">
        <f t="shared" ca="1" si="133"/>
        <v>#REF!</v>
      </c>
      <c r="I62" s="112" t="e">
        <f t="shared" ca="1" si="133"/>
        <v>#REF!</v>
      </c>
      <c r="J62" s="112" t="e">
        <f t="shared" ca="1" si="133"/>
        <v>#REF!</v>
      </c>
      <c r="K62" s="112" t="e">
        <f t="shared" ca="1" si="133"/>
        <v>#REF!</v>
      </c>
      <c r="L62" s="112" t="e">
        <f t="shared" ca="1" si="133"/>
        <v>#REF!</v>
      </c>
      <c r="M62" s="112" t="e">
        <f t="shared" ca="1" si="133"/>
        <v>#REF!</v>
      </c>
      <c r="N62" s="112" t="e">
        <f t="shared" ca="1" si="133"/>
        <v>#REF!</v>
      </c>
      <c r="O62" s="112" t="e">
        <f t="shared" ca="1" si="133"/>
        <v>#REF!</v>
      </c>
      <c r="P62" s="112" t="e">
        <f t="shared" ca="1" si="133"/>
        <v>#REF!</v>
      </c>
      <c r="Q62" s="112" t="e">
        <f t="shared" ca="1" si="133"/>
        <v>#REF!</v>
      </c>
      <c r="R62" s="112" t="e">
        <f t="shared" ca="1" si="133"/>
        <v>#REF!</v>
      </c>
      <c r="S62" s="112" t="e">
        <f t="shared" ca="1" si="133"/>
        <v>#REF!</v>
      </c>
      <c r="T62" s="112" t="e">
        <f t="shared" ca="1" si="133"/>
        <v>#REF!</v>
      </c>
      <c r="U62" s="112" t="e">
        <f t="shared" ca="1" si="133"/>
        <v>#REF!</v>
      </c>
      <c r="V62" s="112" t="e">
        <f t="shared" ca="1" si="133"/>
        <v>#REF!</v>
      </c>
      <c r="W62" s="112" t="e">
        <f t="shared" ca="1" si="131"/>
        <v>#REF!</v>
      </c>
      <c r="X62" s="112" t="e">
        <f t="shared" ca="1" si="131"/>
        <v>#REF!</v>
      </c>
      <c r="Y62" s="112" t="e">
        <f t="shared" ca="1" si="131"/>
        <v>#REF!</v>
      </c>
      <c r="Z62" s="112" t="e">
        <f t="shared" ca="1" si="131"/>
        <v>#REF!</v>
      </c>
      <c r="AA62" s="112" t="e">
        <f t="shared" ca="1" si="131"/>
        <v>#REF!</v>
      </c>
      <c r="AB62" s="112" t="e">
        <f t="shared" ca="1" si="131"/>
        <v>#REF!</v>
      </c>
      <c r="AC62" s="112" t="e">
        <f t="shared" ca="1" si="131"/>
        <v>#REF!</v>
      </c>
      <c r="AD62" s="112" t="e">
        <f t="shared" ca="1" si="131"/>
        <v>#REF!</v>
      </c>
      <c r="AE62" s="112" t="e">
        <f t="shared" ca="1" si="131"/>
        <v>#REF!</v>
      </c>
      <c r="AF62" s="112" t="e">
        <f t="shared" ca="1" si="131"/>
        <v>#REF!</v>
      </c>
      <c r="AG62" s="112" t="e">
        <f t="shared" ca="1" si="131"/>
        <v>#REF!</v>
      </c>
      <c r="AH62" s="112" t="e">
        <f t="shared" ca="1" si="131"/>
        <v>#REF!</v>
      </c>
      <c r="AI62" s="112" t="e">
        <f t="shared" ca="1" si="131"/>
        <v>#REF!</v>
      </c>
      <c r="AJ62" s="112" t="e">
        <f t="shared" ca="1" si="131"/>
        <v>#REF!</v>
      </c>
      <c r="AK62" s="112" t="e">
        <f t="shared" ca="1" si="131"/>
        <v>#REF!</v>
      </c>
      <c r="AL62" s="112" t="e">
        <f t="shared" ca="1" si="132"/>
        <v>#REF!</v>
      </c>
      <c r="AM62" s="112" t="e">
        <f t="shared" ca="1" si="132"/>
        <v>#REF!</v>
      </c>
      <c r="AN62" s="112" t="e">
        <f t="shared" ca="1" si="132"/>
        <v>#REF!</v>
      </c>
      <c r="AO62" s="112" t="e">
        <f t="shared" ca="1" si="132"/>
        <v>#REF!</v>
      </c>
      <c r="AP62" s="112" t="e">
        <f t="shared" ca="1" si="132"/>
        <v>#REF!</v>
      </c>
      <c r="AQ62" s="112" t="e">
        <f t="shared" ca="1" si="132"/>
        <v>#REF!</v>
      </c>
      <c r="AR62" s="112" t="e">
        <f t="shared" ca="1" si="132"/>
        <v>#REF!</v>
      </c>
      <c r="AS62" s="112" t="e">
        <f t="shared" ca="1" si="132"/>
        <v>#REF!</v>
      </c>
      <c r="AT62" s="112" t="e">
        <f t="shared" ca="1" si="132"/>
        <v>#REF!</v>
      </c>
      <c r="AU62" s="112" t="e">
        <f t="shared" ca="1" si="132"/>
        <v>#REF!</v>
      </c>
      <c r="AV62" s="112" t="e">
        <f t="shared" ca="1" si="132"/>
        <v>#REF!</v>
      </c>
      <c r="AW62" s="112" t="e">
        <f t="shared" ca="1" si="132"/>
        <v>#REF!</v>
      </c>
      <c r="AX62" s="112" t="e">
        <f t="shared" ca="1" si="132"/>
        <v>#REF!</v>
      </c>
      <c r="AY62" s="112" t="e">
        <f t="shared" ca="1" si="132"/>
        <v>#REF!</v>
      </c>
      <c r="AZ62" s="112" t="e">
        <f t="shared" ca="1" si="132"/>
        <v>#REF!</v>
      </c>
      <c r="BA62" s="112" t="e">
        <f t="shared" ca="1" si="132"/>
        <v>#REF!</v>
      </c>
      <c r="BB62" s="112" t="e">
        <f t="shared" ca="1" si="130"/>
        <v>#REF!</v>
      </c>
      <c r="BC62" s="112" t="e">
        <f t="shared" ca="1" si="130"/>
        <v>#REF!</v>
      </c>
      <c r="BD62" s="112" t="e">
        <f t="shared" ca="1" si="130"/>
        <v>#REF!</v>
      </c>
      <c r="BE62" s="112" t="e">
        <f t="shared" ca="1" si="130"/>
        <v>#REF!</v>
      </c>
      <c r="BF62" s="112" t="e">
        <f t="shared" ca="1" si="130"/>
        <v>#REF!</v>
      </c>
      <c r="BG62" s="112" t="e">
        <f t="shared" ca="1" si="130"/>
        <v>#REF!</v>
      </c>
      <c r="BH62" s="112" t="e">
        <f t="shared" ca="1" si="130"/>
        <v>#REF!</v>
      </c>
      <c r="BI62" s="112" t="e">
        <f t="shared" ca="1" si="130"/>
        <v>#REF!</v>
      </c>
      <c r="BJ62" s="112" t="e">
        <f t="shared" ca="1" si="130"/>
        <v>#REF!</v>
      </c>
      <c r="BK62" s="112" t="e">
        <f t="shared" ca="1" si="130"/>
        <v>#REF!</v>
      </c>
      <c r="BL62" s="112" t="e">
        <f t="shared" ca="1" si="130"/>
        <v>#REF!</v>
      </c>
      <c r="BM62" s="112" t="e">
        <f t="shared" ca="1" si="130"/>
        <v>#REF!</v>
      </c>
      <c r="BN62" s="112" t="e">
        <f t="shared" ca="1" si="130"/>
        <v>#REF!</v>
      </c>
      <c r="BO62" s="112" t="e">
        <f t="shared" ca="1" si="130"/>
        <v>#REF!</v>
      </c>
      <c r="BP62" s="126">
        <v>20</v>
      </c>
      <c r="BQ62" s="135">
        <f t="shared" ca="1" si="96"/>
        <v>2</v>
      </c>
      <c r="BR62" s="136">
        <f t="shared" ca="1" si="97"/>
        <v>2</v>
      </c>
      <c r="BS62" s="136">
        <f t="shared" ca="1" si="98"/>
        <v>0</v>
      </c>
      <c r="BT62" s="136">
        <f t="shared" ca="1" si="99"/>
        <v>0</v>
      </c>
      <c r="BU62" s="136">
        <f t="shared" ca="1" si="100"/>
        <v>0</v>
      </c>
      <c r="BV62" s="136">
        <f t="shared" ca="1" si="101"/>
        <v>0</v>
      </c>
      <c r="BW62" s="137">
        <f t="shared" ca="1" si="102"/>
        <v>0</v>
      </c>
      <c r="BX62" s="140">
        <f t="shared" ca="1" si="103"/>
        <v>0</v>
      </c>
      <c r="BY62" s="124">
        <f t="shared" ca="1" si="104"/>
        <v>4</v>
      </c>
      <c r="BZ62" s="124">
        <f t="shared" ca="1" si="105"/>
        <v>0</v>
      </c>
      <c r="CA62" s="124">
        <f t="shared" ca="1" si="106"/>
        <v>1</v>
      </c>
      <c r="CB62" s="124">
        <f t="shared" ca="1" si="107"/>
        <v>0</v>
      </c>
      <c r="CC62" s="124">
        <f t="shared" ca="1" si="108"/>
        <v>0</v>
      </c>
      <c r="CD62" s="141">
        <f t="shared" ca="1" si="109"/>
        <v>0</v>
      </c>
      <c r="CE62" s="146" t="e">
        <f t="shared" ca="1" si="110"/>
        <v>#REF!</v>
      </c>
      <c r="CF62" s="147" t="e">
        <f t="shared" ca="1" si="111"/>
        <v>#REF!</v>
      </c>
      <c r="CG62" s="145" t="e">
        <f t="shared" ca="1" si="26"/>
        <v>#REF!</v>
      </c>
      <c r="CH62" s="147" t="e">
        <f t="shared" ca="1" si="112"/>
        <v>#REF!</v>
      </c>
      <c r="CI62" s="147" t="e">
        <f t="shared" ca="1" si="113"/>
        <v>#REF!</v>
      </c>
      <c r="CJ62" s="147" t="e">
        <f t="shared" ca="1" si="114"/>
        <v>#REF!</v>
      </c>
      <c r="CK62" s="186" t="e">
        <f t="shared" ca="1" si="115"/>
        <v>#REF!</v>
      </c>
      <c r="CL62" s="187"/>
      <c r="CM62" s="187"/>
      <c r="CN62" s="187" t="e">
        <f t="shared" ca="1" si="29"/>
        <v>#REF!</v>
      </c>
      <c r="CO62" s="187" t="e">
        <f t="shared" ca="1" si="30"/>
        <v>#REF!</v>
      </c>
      <c r="CP62" s="187" t="e">
        <f t="shared" ca="1" si="129"/>
        <v>#REF!</v>
      </c>
      <c r="CQ62" s="187" t="e">
        <f t="shared" ca="1" si="32"/>
        <v>#REF!</v>
      </c>
      <c r="CR62" s="187" t="s">
        <v>416</v>
      </c>
      <c r="CS62" s="187" t="s">
        <v>416</v>
      </c>
      <c r="CT62" s="187" t="e">
        <f t="shared" ca="1" si="35"/>
        <v>#REF!</v>
      </c>
      <c r="CU62" s="187" t="e">
        <f t="shared" ca="1" si="36"/>
        <v>#REF!</v>
      </c>
      <c r="CV62" s="187" t="e">
        <f t="shared" ca="1" si="37"/>
        <v>#REF!</v>
      </c>
      <c r="CW62" s="187" t="e">
        <f t="shared" ca="1" si="38"/>
        <v>#REF!</v>
      </c>
      <c r="CX62" s="187" t="e">
        <f t="shared" ca="1" si="39"/>
        <v>#REF!</v>
      </c>
      <c r="CY62" s="187" t="e">
        <f t="shared" ca="1" si="40"/>
        <v>#REF!</v>
      </c>
      <c r="CZ62" s="187" t="e">
        <f t="shared" ca="1" si="41"/>
        <v>#REF!</v>
      </c>
      <c r="DA62" s="187" t="e">
        <f t="shared" ca="1" si="42"/>
        <v>#REF!</v>
      </c>
      <c r="DB62" s="187" t="e">
        <f t="shared" ca="1" si="43"/>
        <v>#REF!</v>
      </c>
      <c r="DC62" s="187" t="e">
        <f t="shared" ca="1" si="44"/>
        <v>#REF!</v>
      </c>
      <c r="DD62" s="187" t="e">
        <f t="shared" ca="1" si="45"/>
        <v>#REF!</v>
      </c>
      <c r="DE62" s="187" t="e">
        <f t="shared" ca="1" si="46"/>
        <v>#REF!</v>
      </c>
      <c r="DF62" s="187" t="e">
        <f t="shared" ca="1" si="47"/>
        <v>#REF!</v>
      </c>
      <c r="DG62" s="187" t="e">
        <f t="shared" ca="1" si="48"/>
        <v>#REF!</v>
      </c>
      <c r="DH62" s="187" t="e">
        <f t="shared" ca="1" si="49"/>
        <v>#REF!</v>
      </c>
      <c r="DI62" s="187" t="e">
        <f t="shared" ca="1" si="50"/>
        <v>#REF!</v>
      </c>
      <c r="DJ62" s="187" t="e">
        <f t="shared" ca="1" si="51"/>
        <v>#REF!</v>
      </c>
      <c r="DK62" s="187" t="e">
        <f t="shared" ca="1" si="52"/>
        <v>#REF!</v>
      </c>
      <c r="DL62" s="187" t="e">
        <f t="shared" ca="1" si="53"/>
        <v>#REF!</v>
      </c>
      <c r="DM62" s="187" t="e">
        <f t="shared" ca="1" si="54"/>
        <v>#REF!</v>
      </c>
      <c r="DN62" s="187" t="e">
        <f t="shared" ca="1" si="55"/>
        <v>#REF!</v>
      </c>
      <c r="DO62" s="187" t="e">
        <f t="shared" ca="1" si="127"/>
        <v>#REF!</v>
      </c>
      <c r="DP62" s="187" t="e">
        <f t="shared" ca="1" si="128"/>
        <v>#REF!</v>
      </c>
      <c r="DQ62" s="187" t="e">
        <f t="shared" ca="1" si="58"/>
        <v>#REF!</v>
      </c>
      <c r="DR62" s="187" t="e">
        <f t="shared" ca="1" si="59"/>
        <v>#REF!</v>
      </c>
      <c r="DS62" s="187" t="e">
        <f t="shared" ca="1" si="60"/>
        <v>#REF!</v>
      </c>
      <c r="DT62" s="187" t="e">
        <f ca="1">IF(AO62=0,"",AO62)</f>
        <v>#REF!</v>
      </c>
      <c r="DU62" s="187" t="e">
        <f t="shared" ca="1" si="134"/>
        <v>#REF!</v>
      </c>
      <c r="DV62" s="187" t="e">
        <f t="shared" ca="1" si="62"/>
        <v>#REF!</v>
      </c>
      <c r="DW62" s="187" t="e">
        <f ca="1">IF(AR62=0,"",AR62)</f>
        <v>#REF!</v>
      </c>
      <c r="DX62" s="187" t="e">
        <f ca="1">IF(AS62=0,"",AS62)</f>
        <v>#REF!</v>
      </c>
      <c r="DY62" s="187" t="s">
        <v>47</v>
      </c>
      <c r="DZ62" s="187" t="s">
        <v>416</v>
      </c>
      <c r="EA62" s="187" t="s">
        <v>389</v>
      </c>
      <c r="EB62" s="187" t="s">
        <v>389</v>
      </c>
      <c r="EC62" s="187" t="s">
        <v>389</v>
      </c>
      <c r="ED62" s="187" t="e">
        <f t="shared" ca="1" si="70"/>
        <v>#REF!</v>
      </c>
      <c r="EE62" s="187" t="e">
        <f t="shared" ca="1" si="71"/>
        <v>#REF!</v>
      </c>
      <c r="EF62" s="187" t="e">
        <f t="shared" ca="1" si="72"/>
        <v>#REF!</v>
      </c>
      <c r="EG62" s="187" t="e">
        <f t="shared" ca="1" si="73"/>
        <v>#REF!</v>
      </c>
      <c r="EH62" s="187" t="e">
        <f t="shared" ca="1" si="74"/>
        <v>#REF!</v>
      </c>
      <c r="EI62" s="187" t="e">
        <f t="shared" ca="1" si="75"/>
        <v>#REF!</v>
      </c>
      <c r="EJ62" s="187" t="e">
        <f t="shared" ca="1" si="76"/>
        <v>#REF!</v>
      </c>
      <c r="EK62" s="187" t="e">
        <f t="shared" ca="1" si="77"/>
        <v>#REF!</v>
      </c>
      <c r="EL62" s="94" t="s">
        <v>700</v>
      </c>
    </row>
    <row r="63" spans="1:142" x14ac:dyDescent="0.25">
      <c r="A63" s="115" t="str">
        <f>Графики!A74</f>
        <v>Б22.02.06 Сварочное пр-во(2014)9 кл., очная</v>
      </c>
      <c r="B63" s="115" t="s">
        <v>321</v>
      </c>
      <c r="C63" s="115" t="s">
        <v>517</v>
      </c>
      <c r="D63" s="64" t="e">
        <f t="shared" ca="1" si="23"/>
        <v>#REF!</v>
      </c>
      <c r="E63" s="46">
        <v>2</v>
      </c>
      <c r="F63" s="118" t="s">
        <v>260</v>
      </c>
      <c r="G63" s="112" t="e">
        <f t="shared" ca="1" si="133"/>
        <v>#REF!</v>
      </c>
      <c r="H63" s="112" t="e">
        <f t="shared" ca="1" si="133"/>
        <v>#REF!</v>
      </c>
      <c r="I63" s="112" t="e">
        <f t="shared" ca="1" si="133"/>
        <v>#REF!</v>
      </c>
      <c r="J63" s="112" t="e">
        <f t="shared" ca="1" si="133"/>
        <v>#REF!</v>
      </c>
      <c r="K63" s="112" t="e">
        <f t="shared" ca="1" si="133"/>
        <v>#REF!</v>
      </c>
      <c r="L63" s="112" t="e">
        <f t="shared" ca="1" si="133"/>
        <v>#REF!</v>
      </c>
      <c r="M63" s="112" t="e">
        <f t="shared" ca="1" si="133"/>
        <v>#REF!</v>
      </c>
      <c r="N63" s="112" t="e">
        <f t="shared" ca="1" si="133"/>
        <v>#REF!</v>
      </c>
      <c r="O63" s="112" t="e">
        <f t="shared" ca="1" si="133"/>
        <v>#REF!</v>
      </c>
      <c r="P63" s="112" t="e">
        <f t="shared" ca="1" si="133"/>
        <v>#REF!</v>
      </c>
      <c r="Q63" s="112" t="e">
        <f t="shared" ca="1" si="133"/>
        <v>#REF!</v>
      </c>
      <c r="R63" s="112" t="e">
        <f t="shared" ca="1" si="133"/>
        <v>#REF!</v>
      </c>
      <c r="S63" s="112" t="e">
        <f t="shared" ca="1" si="133"/>
        <v>#REF!</v>
      </c>
      <c r="T63" s="112" t="e">
        <f t="shared" ca="1" si="133"/>
        <v>#REF!</v>
      </c>
      <c r="U63" s="112" t="e">
        <f t="shared" ca="1" si="133"/>
        <v>#REF!</v>
      </c>
      <c r="V63" s="112" t="e">
        <f t="shared" ca="1" si="133"/>
        <v>#REF!</v>
      </c>
      <c r="W63" s="112" t="e">
        <f t="shared" ca="1" si="131"/>
        <v>#REF!</v>
      </c>
      <c r="X63" s="112" t="e">
        <f t="shared" ca="1" si="131"/>
        <v>#REF!</v>
      </c>
      <c r="Y63" s="112" t="e">
        <f t="shared" ca="1" si="131"/>
        <v>#REF!</v>
      </c>
      <c r="Z63" s="112" t="e">
        <f t="shared" ca="1" si="131"/>
        <v>#REF!</v>
      </c>
      <c r="AA63" s="112" t="e">
        <f t="shared" ca="1" si="131"/>
        <v>#REF!</v>
      </c>
      <c r="AB63" s="112" t="e">
        <f t="shared" ca="1" si="131"/>
        <v>#REF!</v>
      </c>
      <c r="AC63" s="112" t="e">
        <f t="shared" ca="1" si="131"/>
        <v>#REF!</v>
      </c>
      <c r="AD63" s="112" t="e">
        <f t="shared" ca="1" si="131"/>
        <v>#REF!</v>
      </c>
      <c r="AE63" s="112" t="e">
        <f t="shared" ca="1" si="131"/>
        <v>#REF!</v>
      </c>
      <c r="AF63" s="112" t="e">
        <f t="shared" ca="1" si="131"/>
        <v>#REF!</v>
      </c>
      <c r="AG63" s="112" t="e">
        <f t="shared" ca="1" si="131"/>
        <v>#REF!</v>
      </c>
      <c r="AH63" s="112" t="e">
        <f t="shared" ca="1" si="131"/>
        <v>#REF!</v>
      </c>
      <c r="AI63" s="112" t="e">
        <f t="shared" ca="1" si="131"/>
        <v>#REF!</v>
      </c>
      <c r="AJ63" s="112" t="e">
        <f t="shared" ca="1" si="131"/>
        <v>#REF!</v>
      </c>
      <c r="AK63" s="112" t="e">
        <f t="shared" ca="1" si="131"/>
        <v>#REF!</v>
      </c>
      <c r="AL63" s="112" t="e">
        <f t="shared" ca="1" si="132"/>
        <v>#REF!</v>
      </c>
      <c r="AM63" s="112" t="e">
        <f t="shared" ca="1" si="132"/>
        <v>#REF!</v>
      </c>
      <c r="AN63" s="112" t="e">
        <f t="shared" ca="1" si="132"/>
        <v>#REF!</v>
      </c>
      <c r="AO63" s="112" t="e">
        <f t="shared" ca="1" si="132"/>
        <v>#REF!</v>
      </c>
      <c r="AP63" s="112" t="e">
        <f t="shared" ca="1" si="132"/>
        <v>#REF!</v>
      </c>
      <c r="AQ63" s="112" t="e">
        <f t="shared" ca="1" si="132"/>
        <v>#REF!</v>
      </c>
      <c r="AR63" s="112" t="e">
        <f t="shared" ca="1" si="132"/>
        <v>#REF!</v>
      </c>
      <c r="AS63" s="112" t="e">
        <f t="shared" ca="1" si="132"/>
        <v>#REF!</v>
      </c>
      <c r="AT63" s="112" t="e">
        <f t="shared" ca="1" si="132"/>
        <v>#REF!</v>
      </c>
      <c r="AU63" s="112" t="e">
        <f t="shared" ca="1" si="132"/>
        <v>#REF!</v>
      </c>
      <c r="AV63" s="112" t="e">
        <f t="shared" ca="1" si="132"/>
        <v>#REF!</v>
      </c>
      <c r="AW63" s="112" t="e">
        <f t="shared" ca="1" si="132"/>
        <v>#REF!</v>
      </c>
      <c r="AX63" s="112" t="e">
        <f t="shared" ca="1" si="132"/>
        <v>#REF!</v>
      </c>
      <c r="AY63" s="112" t="e">
        <f t="shared" ca="1" si="132"/>
        <v>#REF!</v>
      </c>
      <c r="AZ63" s="112" t="e">
        <f t="shared" ca="1" si="132"/>
        <v>#REF!</v>
      </c>
      <c r="BA63" s="112" t="e">
        <f t="shared" ca="1" si="132"/>
        <v>#REF!</v>
      </c>
      <c r="BB63" s="112" t="e">
        <f t="shared" ca="1" si="130"/>
        <v>#REF!</v>
      </c>
      <c r="BC63" s="112" t="e">
        <f t="shared" ca="1" si="130"/>
        <v>#REF!</v>
      </c>
      <c r="BD63" s="112" t="e">
        <f t="shared" ca="1" si="130"/>
        <v>#REF!</v>
      </c>
      <c r="BE63" s="112" t="e">
        <f t="shared" ca="1" si="130"/>
        <v>#REF!</v>
      </c>
      <c r="BF63" s="112" t="e">
        <f t="shared" ca="1" si="130"/>
        <v>#REF!</v>
      </c>
      <c r="BG63" s="112" t="e">
        <f t="shared" ca="1" si="130"/>
        <v>#REF!</v>
      </c>
      <c r="BH63" s="112" t="e">
        <f t="shared" ca="1" si="130"/>
        <v>#REF!</v>
      </c>
      <c r="BI63" s="112" t="e">
        <f t="shared" ca="1" si="130"/>
        <v>#REF!</v>
      </c>
      <c r="BJ63" s="112" t="e">
        <f t="shared" ca="1" si="130"/>
        <v>#REF!</v>
      </c>
      <c r="BK63" s="112" t="e">
        <f t="shared" ca="1" si="130"/>
        <v>#REF!</v>
      </c>
      <c r="BL63" s="112" t="e">
        <f t="shared" ca="1" si="130"/>
        <v>#REF!</v>
      </c>
      <c r="BM63" s="112" t="e">
        <f t="shared" ca="1" si="130"/>
        <v>#REF!</v>
      </c>
      <c r="BN63" s="112" t="e">
        <f t="shared" ca="1" si="130"/>
        <v>#REF!</v>
      </c>
      <c r="BO63" s="112" t="e">
        <f t="shared" ca="1" si="130"/>
        <v>#REF!</v>
      </c>
      <c r="BP63" s="126">
        <v>20</v>
      </c>
      <c r="BQ63" s="135">
        <f t="shared" ca="1" si="96"/>
        <v>2</v>
      </c>
      <c r="BR63" s="136">
        <f t="shared" ca="1" si="97"/>
        <v>2</v>
      </c>
      <c r="BS63" s="136">
        <f t="shared" ca="1" si="98"/>
        <v>0</v>
      </c>
      <c r="BT63" s="136">
        <f t="shared" ca="1" si="99"/>
        <v>0</v>
      </c>
      <c r="BU63" s="136">
        <f t="shared" ca="1" si="100"/>
        <v>0</v>
      </c>
      <c r="BV63" s="136">
        <f t="shared" ca="1" si="101"/>
        <v>0</v>
      </c>
      <c r="BW63" s="137">
        <f t="shared" ca="1" si="102"/>
        <v>0</v>
      </c>
      <c r="BX63" s="140">
        <f t="shared" ca="1" si="103"/>
        <v>2</v>
      </c>
      <c r="BY63" s="124">
        <f t="shared" ca="1" si="104"/>
        <v>4</v>
      </c>
      <c r="BZ63" s="124">
        <f t="shared" ca="1" si="105"/>
        <v>0</v>
      </c>
      <c r="CA63" s="124">
        <f t="shared" ca="1" si="106"/>
        <v>0</v>
      </c>
      <c r="CB63" s="124">
        <f t="shared" ca="1" si="107"/>
        <v>0</v>
      </c>
      <c r="CC63" s="124">
        <f t="shared" ca="1" si="108"/>
        <v>0</v>
      </c>
      <c r="CD63" s="141">
        <f t="shared" ca="1" si="109"/>
        <v>0</v>
      </c>
      <c r="CE63" s="146" t="e">
        <f t="shared" ca="1" si="110"/>
        <v>#REF!</v>
      </c>
      <c r="CF63" s="147" t="e">
        <f t="shared" ca="1" si="111"/>
        <v>#REF!</v>
      </c>
      <c r="CG63" s="145" t="e">
        <f t="shared" ca="1" si="26"/>
        <v>#REF!</v>
      </c>
      <c r="CH63" s="147" t="e">
        <f t="shared" ca="1" si="112"/>
        <v>#REF!</v>
      </c>
      <c r="CI63" s="147" t="e">
        <f t="shared" ca="1" si="113"/>
        <v>#REF!</v>
      </c>
      <c r="CJ63" s="147" t="e">
        <f t="shared" ca="1" si="114"/>
        <v>#REF!</v>
      </c>
      <c r="CK63" s="186" t="e">
        <f t="shared" ca="1" si="115"/>
        <v>#REF!</v>
      </c>
      <c r="CL63" s="187"/>
      <c r="CM63" s="187"/>
      <c r="CN63" s="187" t="e">
        <f t="shared" ca="1" si="29"/>
        <v>#REF!</v>
      </c>
      <c r="CO63" s="187" t="e">
        <f t="shared" ca="1" si="30"/>
        <v>#REF!</v>
      </c>
      <c r="CP63" s="187" t="s">
        <v>416</v>
      </c>
      <c r="CQ63" s="187" t="s">
        <v>416</v>
      </c>
      <c r="CR63" s="187" t="e">
        <f t="shared" ca="1" si="33"/>
        <v>#REF!</v>
      </c>
      <c r="CS63" s="187" t="e">
        <f t="shared" ca="1" si="34"/>
        <v>#REF!</v>
      </c>
      <c r="CT63" s="187" t="e">
        <f t="shared" ca="1" si="35"/>
        <v>#REF!</v>
      </c>
      <c r="CU63" s="187" t="e">
        <f t="shared" ca="1" si="36"/>
        <v>#REF!</v>
      </c>
      <c r="CV63" s="187" t="e">
        <f t="shared" ca="1" si="37"/>
        <v>#REF!</v>
      </c>
      <c r="CW63" s="187" t="e">
        <f t="shared" ca="1" si="38"/>
        <v>#REF!</v>
      </c>
      <c r="CX63" s="187" t="e">
        <f t="shared" ca="1" si="39"/>
        <v>#REF!</v>
      </c>
      <c r="CY63" s="187" t="e">
        <f t="shared" ca="1" si="40"/>
        <v>#REF!</v>
      </c>
      <c r="CZ63" s="187" t="e">
        <f t="shared" ca="1" si="41"/>
        <v>#REF!</v>
      </c>
      <c r="DA63" s="187" t="e">
        <f t="shared" ca="1" si="42"/>
        <v>#REF!</v>
      </c>
      <c r="DB63" s="187" t="e">
        <f t="shared" ca="1" si="43"/>
        <v>#REF!</v>
      </c>
      <c r="DC63" s="187" t="e">
        <f t="shared" ca="1" si="44"/>
        <v>#REF!</v>
      </c>
      <c r="DD63" s="187" t="e">
        <f t="shared" ca="1" si="45"/>
        <v>#REF!</v>
      </c>
      <c r="DE63" s="187" t="e">
        <f t="shared" ca="1" si="46"/>
        <v>#REF!</v>
      </c>
      <c r="DF63" s="187" t="e">
        <f t="shared" ca="1" si="47"/>
        <v>#REF!</v>
      </c>
      <c r="DG63" s="187" t="e">
        <f t="shared" ca="1" si="48"/>
        <v>#REF!</v>
      </c>
      <c r="DH63" s="187" t="e">
        <f t="shared" ca="1" si="49"/>
        <v>#REF!</v>
      </c>
      <c r="DI63" s="187" t="e">
        <f t="shared" ca="1" si="50"/>
        <v>#REF!</v>
      </c>
      <c r="DJ63" s="187" t="e">
        <f t="shared" ca="1" si="51"/>
        <v>#REF!</v>
      </c>
      <c r="DK63" s="187" t="e">
        <f t="shared" ca="1" si="52"/>
        <v>#REF!</v>
      </c>
      <c r="DL63" s="187" t="e">
        <f t="shared" ca="1" si="53"/>
        <v>#REF!</v>
      </c>
      <c r="DM63" s="187" t="e">
        <f t="shared" ca="1" si="54"/>
        <v>#REF!</v>
      </c>
      <c r="DN63" s="187" t="e">
        <f t="shared" ca="1" si="55"/>
        <v>#REF!</v>
      </c>
      <c r="DO63" s="187" t="e">
        <f t="shared" ca="1" si="127"/>
        <v>#REF!</v>
      </c>
      <c r="DP63" s="187" t="e">
        <f t="shared" ca="1" si="128"/>
        <v>#REF!</v>
      </c>
      <c r="DQ63" s="187" t="e">
        <f t="shared" ca="1" si="58"/>
        <v>#REF!</v>
      </c>
      <c r="DR63" s="187" t="e">
        <f t="shared" ca="1" si="59"/>
        <v>#REF!</v>
      </c>
      <c r="DS63" s="187" t="e">
        <f t="shared" ca="1" si="60"/>
        <v>#REF!</v>
      </c>
      <c r="DT63" s="187" t="e">
        <f ca="1">IF(AO63=0,"",AO63)</f>
        <v>#REF!</v>
      </c>
      <c r="DU63" s="187" t="e">
        <f t="shared" ca="1" si="134"/>
        <v>#REF!</v>
      </c>
      <c r="DV63" s="187" t="e">
        <f ca="1">IF(AQ63=0,"",AQ63)</f>
        <v>#REF!</v>
      </c>
      <c r="DW63" s="187" t="s">
        <v>416</v>
      </c>
      <c r="DX63" s="187" t="s">
        <v>389</v>
      </c>
      <c r="DY63" s="187" t="s">
        <v>389</v>
      </c>
      <c r="DZ63" s="187" t="s">
        <v>389</v>
      </c>
      <c r="EA63" s="187"/>
      <c r="EB63" s="187"/>
      <c r="EC63" s="187" t="e">
        <f t="shared" ca="1" si="69"/>
        <v>#REF!</v>
      </c>
      <c r="ED63" s="187" t="e">
        <f t="shared" ca="1" si="70"/>
        <v>#REF!</v>
      </c>
      <c r="EE63" s="187" t="e">
        <f t="shared" ca="1" si="71"/>
        <v>#REF!</v>
      </c>
      <c r="EF63" s="187" t="e">
        <f t="shared" ca="1" si="72"/>
        <v>#REF!</v>
      </c>
      <c r="EG63" s="187" t="e">
        <f t="shared" ca="1" si="73"/>
        <v>#REF!</v>
      </c>
      <c r="EH63" s="187" t="e">
        <f t="shared" ca="1" si="74"/>
        <v>#REF!</v>
      </c>
      <c r="EI63" s="187" t="e">
        <f t="shared" ca="1" si="75"/>
        <v>#REF!</v>
      </c>
      <c r="EJ63" s="187" t="e">
        <f t="shared" ca="1" si="76"/>
        <v>#REF!</v>
      </c>
      <c r="EK63" s="187" t="e">
        <f t="shared" ca="1" si="77"/>
        <v>#REF!</v>
      </c>
      <c r="EL63" s="94" t="s">
        <v>700</v>
      </c>
    </row>
    <row r="64" spans="1:142" hidden="1" x14ac:dyDescent="0.25">
      <c r="A64" s="115" t="str">
        <f>Графики!A48</f>
        <v>Б12.02.03 Радиоэлектр.ПУ(2014)9 кл., очная</v>
      </c>
      <c r="B64" s="115" t="s">
        <v>321</v>
      </c>
      <c r="C64" s="115" t="s">
        <v>517</v>
      </c>
      <c r="D64" s="64" t="e">
        <f t="shared" ca="1" si="23"/>
        <v>#REF!</v>
      </c>
      <c r="E64" s="46">
        <v>3</v>
      </c>
      <c r="F64" s="118" t="s">
        <v>234</v>
      </c>
      <c r="G64" s="112" t="e">
        <f t="shared" ca="1" si="133"/>
        <v>#REF!</v>
      </c>
      <c r="H64" s="112" t="e">
        <f t="shared" ca="1" si="133"/>
        <v>#REF!</v>
      </c>
      <c r="I64" s="112" t="e">
        <f t="shared" ca="1" si="133"/>
        <v>#REF!</v>
      </c>
      <c r="J64" s="112" t="e">
        <f t="shared" ca="1" si="133"/>
        <v>#REF!</v>
      </c>
      <c r="K64" s="112" t="e">
        <f t="shared" ca="1" si="133"/>
        <v>#REF!</v>
      </c>
      <c r="L64" s="112" t="e">
        <f t="shared" ca="1" si="133"/>
        <v>#REF!</v>
      </c>
      <c r="M64" s="112" t="e">
        <f t="shared" ca="1" si="133"/>
        <v>#REF!</v>
      </c>
      <c r="N64" s="112" t="e">
        <f t="shared" ca="1" si="133"/>
        <v>#REF!</v>
      </c>
      <c r="O64" s="112" t="e">
        <f t="shared" ca="1" si="133"/>
        <v>#REF!</v>
      </c>
      <c r="P64" s="112" t="e">
        <f t="shared" ca="1" si="133"/>
        <v>#REF!</v>
      </c>
      <c r="Q64" s="112" t="e">
        <f t="shared" ca="1" si="133"/>
        <v>#REF!</v>
      </c>
      <c r="R64" s="112" t="e">
        <f t="shared" ca="1" si="133"/>
        <v>#REF!</v>
      </c>
      <c r="S64" s="112" t="e">
        <f t="shared" ca="1" si="133"/>
        <v>#REF!</v>
      </c>
      <c r="T64" s="112" t="e">
        <f t="shared" ca="1" si="133"/>
        <v>#REF!</v>
      </c>
      <c r="U64" s="112" t="e">
        <f t="shared" ca="1" si="133"/>
        <v>#REF!</v>
      </c>
      <c r="V64" s="112" t="e">
        <f t="shared" ca="1" si="133"/>
        <v>#REF!</v>
      </c>
      <c r="W64" s="112" t="e">
        <f t="shared" ca="1" si="131"/>
        <v>#REF!</v>
      </c>
      <c r="X64" s="112" t="e">
        <f t="shared" ca="1" si="131"/>
        <v>#REF!</v>
      </c>
      <c r="Y64" s="112" t="e">
        <f t="shared" ca="1" si="131"/>
        <v>#REF!</v>
      </c>
      <c r="Z64" s="112" t="e">
        <f t="shared" ca="1" si="131"/>
        <v>#REF!</v>
      </c>
      <c r="AA64" s="112" t="e">
        <f t="shared" ca="1" si="131"/>
        <v>#REF!</v>
      </c>
      <c r="AB64" s="112" t="e">
        <f t="shared" ca="1" si="131"/>
        <v>#REF!</v>
      </c>
      <c r="AC64" s="112" t="e">
        <f t="shared" ca="1" si="131"/>
        <v>#REF!</v>
      </c>
      <c r="AD64" s="112" t="e">
        <f t="shared" ca="1" si="131"/>
        <v>#REF!</v>
      </c>
      <c r="AE64" s="112" t="e">
        <f t="shared" ca="1" si="131"/>
        <v>#REF!</v>
      </c>
      <c r="AF64" s="112" t="e">
        <f t="shared" ca="1" si="131"/>
        <v>#REF!</v>
      </c>
      <c r="AG64" s="112" t="e">
        <f t="shared" ca="1" si="131"/>
        <v>#REF!</v>
      </c>
      <c r="AH64" s="112" t="e">
        <f t="shared" ca="1" si="131"/>
        <v>#REF!</v>
      </c>
      <c r="AI64" s="112" t="e">
        <f t="shared" ca="1" si="131"/>
        <v>#REF!</v>
      </c>
      <c r="AJ64" s="112" t="e">
        <f t="shared" ca="1" si="131"/>
        <v>#REF!</v>
      </c>
      <c r="AK64" s="112" t="e">
        <f t="shared" ca="1" si="131"/>
        <v>#REF!</v>
      </c>
      <c r="AL64" s="112" t="e">
        <f t="shared" ca="1" si="132"/>
        <v>#REF!</v>
      </c>
      <c r="AM64" s="112" t="e">
        <f t="shared" ca="1" si="132"/>
        <v>#REF!</v>
      </c>
      <c r="AN64" s="112" t="e">
        <f t="shared" ca="1" si="132"/>
        <v>#REF!</v>
      </c>
      <c r="AO64" s="112" t="e">
        <f t="shared" ca="1" si="132"/>
        <v>#REF!</v>
      </c>
      <c r="AP64" s="112" t="e">
        <f t="shared" ca="1" si="132"/>
        <v>#REF!</v>
      </c>
      <c r="AQ64" s="112" t="e">
        <f t="shared" ca="1" si="132"/>
        <v>#REF!</v>
      </c>
      <c r="AR64" s="112" t="e">
        <f t="shared" ca="1" si="132"/>
        <v>#REF!</v>
      </c>
      <c r="AS64" s="112" t="e">
        <f t="shared" ca="1" si="132"/>
        <v>#REF!</v>
      </c>
      <c r="AT64" s="112" t="e">
        <f t="shared" ca="1" si="132"/>
        <v>#REF!</v>
      </c>
      <c r="AU64" s="112" t="e">
        <f t="shared" ca="1" si="132"/>
        <v>#REF!</v>
      </c>
      <c r="AV64" s="112" t="e">
        <f t="shared" ca="1" si="132"/>
        <v>#REF!</v>
      </c>
      <c r="AW64" s="112" t="e">
        <f t="shared" ca="1" si="132"/>
        <v>#REF!</v>
      </c>
      <c r="AX64" s="112" t="e">
        <f t="shared" ca="1" si="132"/>
        <v>#REF!</v>
      </c>
      <c r="AY64" s="112" t="e">
        <f t="shared" ca="1" si="132"/>
        <v>#REF!</v>
      </c>
      <c r="AZ64" s="112" t="e">
        <f t="shared" ca="1" si="132"/>
        <v>#REF!</v>
      </c>
      <c r="BA64" s="112" t="e">
        <f t="shared" ca="1" si="132"/>
        <v>#REF!</v>
      </c>
      <c r="BB64" s="112" t="e">
        <f t="shared" ca="1" si="130"/>
        <v>#REF!</v>
      </c>
      <c r="BC64" s="112" t="e">
        <f t="shared" ca="1" si="130"/>
        <v>#REF!</v>
      </c>
      <c r="BD64" s="112" t="e">
        <f t="shared" ca="1" si="130"/>
        <v>#REF!</v>
      </c>
      <c r="BE64" s="112" t="e">
        <f t="shared" ca="1" si="130"/>
        <v>#REF!</v>
      </c>
      <c r="BF64" s="112" t="e">
        <f t="shared" ca="1" si="130"/>
        <v>#REF!</v>
      </c>
      <c r="BG64" s="112" t="e">
        <f t="shared" ca="1" si="130"/>
        <v>#REF!</v>
      </c>
      <c r="BH64" s="112" t="e">
        <f t="shared" ca="1" si="130"/>
        <v>#REF!</v>
      </c>
      <c r="BI64" s="112" t="e">
        <f t="shared" ca="1" si="130"/>
        <v>#REF!</v>
      </c>
      <c r="BJ64" s="112" t="e">
        <f t="shared" ca="1" si="130"/>
        <v>#REF!</v>
      </c>
      <c r="BK64" s="112" t="e">
        <f t="shared" ca="1" si="130"/>
        <v>#REF!</v>
      </c>
      <c r="BL64" s="112" t="e">
        <f t="shared" ca="1" si="130"/>
        <v>#REF!</v>
      </c>
      <c r="BM64" s="112" t="e">
        <f t="shared" ca="1" si="130"/>
        <v>#REF!</v>
      </c>
      <c r="BN64" s="112" t="e">
        <f t="shared" ca="1" si="130"/>
        <v>#REF!</v>
      </c>
      <c r="BO64" s="112" t="e">
        <f t="shared" ca="1" si="130"/>
        <v>#REF!</v>
      </c>
      <c r="BP64" s="126">
        <v>20</v>
      </c>
      <c r="BQ64" s="135">
        <f t="shared" ca="1" si="96"/>
        <v>0</v>
      </c>
      <c r="BR64" s="136">
        <f t="shared" ca="1" si="97"/>
        <v>0</v>
      </c>
      <c r="BS64" s="136">
        <f t="shared" ca="1" si="98"/>
        <v>0</v>
      </c>
      <c r="BT64" s="136">
        <f t="shared" ca="1" si="99"/>
        <v>0</v>
      </c>
      <c r="BU64" s="136">
        <f t="shared" ca="1" si="100"/>
        <v>0</v>
      </c>
      <c r="BV64" s="136">
        <f t="shared" ca="1" si="101"/>
        <v>0</v>
      </c>
      <c r="BW64" s="137">
        <f t="shared" ca="1" si="102"/>
        <v>0</v>
      </c>
      <c r="BX64" s="140">
        <f t="shared" ca="1" si="103"/>
        <v>6</v>
      </c>
      <c r="BY64" s="124">
        <f t="shared" ca="1" si="104"/>
        <v>0</v>
      </c>
      <c r="BZ64" s="124">
        <f t="shared" ca="1" si="105"/>
        <v>6</v>
      </c>
      <c r="CA64" s="124">
        <f t="shared" ca="1" si="106"/>
        <v>0</v>
      </c>
      <c r="CB64" s="124">
        <f t="shared" ca="1" si="107"/>
        <v>0</v>
      </c>
      <c r="CC64" s="124">
        <f t="shared" ca="1" si="108"/>
        <v>0</v>
      </c>
      <c r="CD64" s="141">
        <f t="shared" ca="1" si="109"/>
        <v>0</v>
      </c>
      <c r="CE64" s="146" t="e">
        <f t="shared" ca="1" si="110"/>
        <v>#REF!</v>
      </c>
      <c r="CF64" s="147" t="e">
        <f t="shared" ca="1" si="111"/>
        <v>#REF!</v>
      </c>
      <c r="CG64" s="145" t="e">
        <f t="shared" ca="1" si="26"/>
        <v>#REF!</v>
      </c>
      <c r="CH64" s="147" t="e">
        <f t="shared" ca="1" si="112"/>
        <v>#REF!</v>
      </c>
      <c r="CI64" s="147" t="e">
        <f t="shared" ca="1" si="113"/>
        <v>#REF!</v>
      </c>
      <c r="CJ64" s="147" t="e">
        <f t="shared" ca="1" si="114"/>
        <v>#REF!</v>
      </c>
      <c r="CK64" s="186" t="e">
        <f t="shared" ca="1" si="115"/>
        <v>#REF!</v>
      </c>
      <c r="CL64" s="187" t="e">
        <f t="shared" ca="1" si="27"/>
        <v>#REF!</v>
      </c>
      <c r="CM64" s="187" t="e">
        <f t="shared" ca="1" si="28"/>
        <v>#REF!</v>
      </c>
      <c r="CN64" s="187" t="e">
        <f t="shared" ca="1" si="29"/>
        <v>#REF!</v>
      </c>
      <c r="CO64" s="187" t="e">
        <f t="shared" ca="1" si="30"/>
        <v>#REF!</v>
      </c>
      <c r="CP64" s="187" t="e">
        <f t="shared" ca="1" si="129"/>
        <v>#REF!</v>
      </c>
      <c r="CQ64" s="187" t="e">
        <f t="shared" ca="1" si="32"/>
        <v>#REF!</v>
      </c>
      <c r="CR64" s="187" t="e">
        <f t="shared" ca="1" si="33"/>
        <v>#REF!</v>
      </c>
      <c r="CS64" s="187" t="e">
        <f t="shared" ca="1" si="34"/>
        <v>#REF!</v>
      </c>
      <c r="CT64" s="187" t="e">
        <f t="shared" ca="1" si="35"/>
        <v>#REF!</v>
      </c>
      <c r="CU64" s="187" t="e">
        <f t="shared" ca="1" si="36"/>
        <v>#REF!</v>
      </c>
      <c r="CV64" s="187" t="e">
        <f t="shared" ca="1" si="37"/>
        <v>#REF!</v>
      </c>
      <c r="CW64" s="187" t="e">
        <f t="shared" ca="1" si="38"/>
        <v>#REF!</v>
      </c>
      <c r="CX64" s="187" t="e">
        <f t="shared" ca="1" si="39"/>
        <v>#REF!</v>
      </c>
      <c r="CY64" s="187" t="e">
        <f t="shared" ca="1" si="40"/>
        <v>#REF!</v>
      </c>
      <c r="CZ64" s="187" t="e">
        <f t="shared" ca="1" si="41"/>
        <v>#REF!</v>
      </c>
      <c r="DA64" s="187" t="e">
        <f t="shared" ca="1" si="42"/>
        <v>#REF!</v>
      </c>
      <c r="DB64" s="187" t="e">
        <f t="shared" ca="1" si="43"/>
        <v>#REF!</v>
      </c>
      <c r="DC64" s="187" t="e">
        <f t="shared" ca="1" si="44"/>
        <v>#REF!</v>
      </c>
      <c r="DD64" s="187" t="e">
        <f t="shared" ca="1" si="45"/>
        <v>#REF!</v>
      </c>
      <c r="DE64" s="187" t="s">
        <v>403</v>
      </c>
      <c r="DF64" s="187" t="s">
        <v>403</v>
      </c>
      <c r="DG64" s="187" t="s">
        <v>403</v>
      </c>
      <c r="DH64" s="187" t="s">
        <v>403</v>
      </c>
      <c r="DI64" s="187" t="s">
        <v>403</v>
      </c>
      <c r="DJ64" s="187" t="s">
        <v>403</v>
      </c>
      <c r="DK64" s="187" t="e">
        <f t="shared" ca="1" si="52"/>
        <v>#REF!</v>
      </c>
      <c r="DL64" s="187" t="e">
        <f t="shared" ca="1" si="53"/>
        <v>#REF!</v>
      </c>
      <c r="DM64" s="187" t="e">
        <f t="shared" ca="1" si="54"/>
        <v>#REF!</v>
      </c>
      <c r="DN64" s="187" t="e">
        <f t="shared" ca="1" si="55"/>
        <v>#REF!</v>
      </c>
      <c r="DO64" s="187" t="e">
        <f t="shared" ca="1" si="127"/>
        <v>#REF!</v>
      </c>
      <c r="DP64" s="187" t="e">
        <f t="shared" ca="1" si="128"/>
        <v>#REF!</v>
      </c>
      <c r="DQ64" s="187" t="e">
        <f t="shared" ca="1" si="58"/>
        <v>#REF!</v>
      </c>
      <c r="DR64" s="187" t="e">
        <f t="shared" ca="1" si="59"/>
        <v>#REF!</v>
      </c>
      <c r="DS64" s="187" t="e">
        <f t="shared" ca="1" si="60"/>
        <v>#REF!</v>
      </c>
      <c r="DT64" s="187" t="e">
        <f ca="1">IF(AO64=0,"",AO64)</f>
        <v>#REF!</v>
      </c>
      <c r="DU64" s="187" t="e">
        <f t="shared" ca="1" si="134"/>
        <v>#REF!</v>
      </c>
      <c r="DV64" s="187"/>
      <c r="DW64" s="187"/>
      <c r="DX64" s="187"/>
      <c r="DY64" s="187"/>
      <c r="DZ64" s="187"/>
      <c r="EA64" s="187"/>
      <c r="EB64" s="187" t="e">
        <f t="shared" ca="1" si="68"/>
        <v>#REF!</v>
      </c>
      <c r="EC64" s="187" t="e">
        <f t="shared" ca="1" si="69"/>
        <v>#REF!</v>
      </c>
      <c r="ED64" s="187" t="e">
        <f t="shared" ca="1" si="70"/>
        <v>#REF!</v>
      </c>
      <c r="EE64" s="187" t="e">
        <f t="shared" ca="1" si="71"/>
        <v>#REF!</v>
      </c>
      <c r="EF64" s="187" t="e">
        <f t="shared" ca="1" si="72"/>
        <v>#REF!</v>
      </c>
      <c r="EG64" s="187" t="e">
        <f t="shared" ca="1" si="73"/>
        <v>#REF!</v>
      </c>
      <c r="EH64" s="187" t="e">
        <f t="shared" ca="1" si="74"/>
        <v>#REF!</v>
      </c>
      <c r="EI64" s="187" t="e">
        <f t="shared" ca="1" si="75"/>
        <v>#REF!</v>
      </c>
      <c r="EJ64" s="187" t="e">
        <f t="shared" ca="1" si="76"/>
        <v>#REF!</v>
      </c>
      <c r="EK64" s="187" t="e">
        <f t="shared" ca="1" si="77"/>
        <v>#REF!</v>
      </c>
      <c r="EL64" s="94" t="s">
        <v>685</v>
      </c>
    </row>
    <row r="65" spans="1:142" hidden="1" x14ac:dyDescent="0.25">
      <c r="A65" s="115" t="str">
        <f>Графики!A48</f>
        <v>Б12.02.03 Радиоэлектр.ПУ(2014)9 кл., очная</v>
      </c>
      <c r="B65" s="115" t="s">
        <v>321</v>
      </c>
      <c r="C65" s="115" t="s">
        <v>517</v>
      </c>
      <c r="D65" s="64" t="e">
        <f t="shared" ca="1" si="23"/>
        <v>#REF!</v>
      </c>
      <c r="E65" s="46">
        <v>3</v>
      </c>
      <c r="F65" s="118" t="s">
        <v>238</v>
      </c>
      <c r="G65" s="112" t="e">
        <f t="shared" ca="1" si="133"/>
        <v>#REF!</v>
      </c>
      <c r="H65" s="112" t="e">
        <f t="shared" ca="1" si="133"/>
        <v>#REF!</v>
      </c>
      <c r="I65" s="112" t="e">
        <f t="shared" ca="1" si="133"/>
        <v>#REF!</v>
      </c>
      <c r="J65" s="112" t="e">
        <f t="shared" ca="1" si="133"/>
        <v>#REF!</v>
      </c>
      <c r="K65" s="112" t="e">
        <f t="shared" ca="1" si="133"/>
        <v>#REF!</v>
      </c>
      <c r="L65" s="112" t="e">
        <f t="shared" ca="1" si="133"/>
        <v>#REF!</v>
      </c>
      <c r="M65" s="112" t="e">
        <f t="shared" ca="1" si="133"/>
        <v>#REF!</v>
      </c>
      <c r="N65" s="112" t="e">
        <f t="shared" ca="1" si="133"/>
        <v>#REF!</v>
      </c>
      <c r="O65" s="112" t="e">
        <f t="shared" ca="1" si="133"/>
        <v>#REF!</v>
      </c>
      <c r="P65" s="112" t="e">
        <f t="shared" ca="1" si="133"/>
        <v>#REF!</v>
      </c>
      <c r="Q65" s="112" t="e">
        <f t="shared" ca="1" si="133"/>
        <v>#REF!</v>
      </c>
      <c r="R65" s="112" t="e">
        <f t="shared" ca="1" si="133"/>
        <v>#REF!</v>
      </c>
      <c r="S65" s="112" t="e">
        <f t="shared" ca="1" si="133"/>
        <v>#REF!</v>
      </c>
      <c r="T65" s="112" t="e">
        <f t="shared" ca="1" si="133"/>
        <v>#REF!</v>
      </c>
      <c r="U65" s="112" t="e">
        <f t="shared" ca="1" si="133"/>
        <v>#REF!</v>
      </c>
      <c r="V65" s="112" t="e">
        <f t="shared" ca="1" si="133"/>
        <v>#REF!</v>
      </c>
      <c r="W65" s="112" t="e">
        <f t="shared" ca="1" si="131"/>
        <v>#REF!</v>
      </c>
      <c r="X65" s="112" t="e">
        <f t="shared" ca="1" si="131"/>
        <v>#REF!</v>
      </c>
      <c r="Y65" s="112" t="e">
        <f t="shared" ca="1" si="131"/>
        <v>#REF!</v>
      </c>
      <c r="Z65" s="112" t="e">
        <f t="shared" ca="1" si="131"/>
        <v>#REF!</v>
      </c>
      <c r="AA65" s="112" t="e">
        <f t="shared" ca="1" si="131"/>
        <v>#REF!</v>
      </c>
      <c r="AB65" s="112" t="e">
        <f t="shared" ca="1" si="131"/>
        <v>#REF!</v>
      </c>
      <c r="AC65" s="112" t="e">
        <f t="shared" ca="1" si="131"/>
        <v>#REF!</v>
      </c>
      <c r="AD65" s="112" t="e">
        <f t="shared" ca="1" si="131"/>
        <v>#REF!</v>
      </c>
      <c r="AE65" s="112" t="e">
        <f t="shared" ca="1" si="131"/>
        <v>#REF!</v>
      </c>
      <c r="AF65" s="112" t="e">
        <f t="shared" ca="1" si="131"/>
        <v>#REF!</v>
      </c>
      <c r="AG65" s="112" t="e">
        <f t="shared" ca="1" si="131"/>
        <v>#REF!</v>
      </c>
      <c r="AH65" s="112" t="e">
        <f t="shared" ca="1" si="131"/>
        <v>#REF!</v>
      </c>
      <c r="AI65" s="112" t="e">
        <f t="shared" ca="1" si="131"/>
        <v>#REF!</v>
      </c>
      <c r="AJ65" s="112" t="e">
        <f t="shared" ca="1" si="131"/>
        <v>#REF!</v>
      </c>
      <c r="AK65" s="112" t="e">
        <f t="shared" ca="1" si="131"/>
        <v>#REF!</v>
      </c>
      <c r="AL65" s="112" t="e">
        <f t="shared" ca="1" si="132"/>
        <v>#REF!</v>
      </c>
      <c r="AM65" s="112" t="e">
        <f t="shared" ca="1" si="132"/>
        <v>#REF!</v>
      </c>
      <c r="AN65" s="112" t="e">
        <f t="shared" ca="1" si="132"/>
        <v>#REF!</v>
      </c>
      <c r="AO65" s="112" t="e">
        <f t="shared" ca="1" si="132"/>
        <v>#REF!</v>
      </c>
      <c r="AP65" s="112" t="e">
        <f t="shared" ca="1" si="132"/>
        <v>#REF!</v>
      </c>
      <c r="AQ65" s="112" t="e">
        <f t="shared" ca="1" si="132"/>
        <v>#REF!</v>
      </c>
      <c r="AR65" s="112" t="e">
        <f t="shared" ca="1" si="132"/>
        <v>#REF!</v>
      </c>
      <c r="AS65" s="112" t="e">
        <f t="shared" ca="1" si="132"/>
        <v>#REF!</v>
      </c>
      <c r="AT65" s="112" t="e">
        <f t="shared" ca="1" si="132"/>
        <v>#REF!</v>
      </c>
      <c r="AU65" s="112" t="e">
        <f t="shared" ca="1" si="132"/>
        <v>#REF!</v>
      </c>
      <c r="AV65" s="112" t="e">
        <f t="shared" ca="1" si="132"/>
        <v>#REF!</v>
      </c>
      <c r="AW65" s="112" t="e">
        <f t="shared" ca="1" si="132"/>
        <v>#REF!</v>
      </c>
      <c r="AX65" s="112" t="e">
        <f t="shared" ca="1" si="132"/>
        <v>#REF!</v>
      </c>
      <c r="AY65" s="112" t="e">
        <f t="shared" ca="1" si="132"/>
        <v>#REF!</v>
      </c>
      <c r="AZ65" s="112" t="e">
        <f t="shared" ca="1" si="132"/>
        <v>#REF!</v>
      </c>
      <c r="BA65" s="112" t="e">
        <f t="shared" ca="1" si="132"/>
        <v>#REF!</v>
      </c>
      <c r="BB65" s="112" t="e">
        <f t="shared" ca="1" si="130"/>
        <v>#REF!</v>
      </c>
      <c r="BC65" s="112" t="e">
        <f t="shared" ca="1" si="130"/>
        <v>#REF!</v>
      </c>
      <c r="BD65" s="112" t="e">
        <f t="shared" ca="1" si="130"/>
        <v>#REF!</v>
      </c>
      <c r="BE65" s="112" t="e">
        <f t="shared" ca="1" si="130"/>
        <v>#REF!</v>
      </c>
      <c r="BF65" s="112" t="e">
        <f t="shared" ca="1" si="130"/>
        <v>#REF!</v>
      </c>
      <c r="BG65" s="112" t="e">
        <f t="shared" ca="1" si="130"/>
        <v>#REF!</v>
      </c>
      <c r="BH65" s="112" t="e">
        <f t="shared" ca="1" si="130"/>
        <v>#REF!</v>
      </c>
      <c r="BI65" s="112" t="e">
        <f t="shared" ca="1" si="130"/>
        <v>#REF!</v>
      </c>
      <c r="BJ65" s="112" t="e">
        <f t="shared" ca="1" si="130"/>
        <v>#REF!</v>
      </c>
      <c r="BK65" s="112" t="e">
        <f t="shared" ca="1" si="130"/>
        <v>#REF!</v>
      </c>
      <c r="BL65" s="112" t="e">
        <f t="shared" ca="1" si="130"/>
        <v>#REF!</v>
      </c>
      <c r="BM65" s="112" t="e">
        <f t="shared" ca="1" si="130"/>
        <v>#REF!</v>
      </c>
      <c r="BN65" s="112" t="e">
        <f t="shared" ca="1" si="130"/>
        <v>#REF!</v>
      </c>
      <c r="BO65" s="112" t="e">
        <f t="shared" ca="1" si="130"/>
        <v>#REF!</v>
      </c>
      <c r="BP65" s="126">
        <v>20</v>
      </c>
      <c r="BQ65" s="135">
        <f t="shared" ca="1" si="96"/>
        <v>0</v>
      </c>
      <c r="BR65" s="136">
        <f t="shared" ca="1" si="97"/>
        <v>0</v>
      </c>
      <c r="BS65" s="136">
        <f t="shared" ca="1" si="98"/>
        <v>0</v>
      </c>
      <c r="BT65" s="136">
        <f t="shared" ca="1" si="99"/>
        <v>0</v>
      </c>
      <c r="BU65" s="136">
        <f t="shared" ca="1" si="100"/>
        <v>0</v>
      </c>
      <c r="BV65" s="136">
        <f t="shared" ca="1" si="101"/>
        <v>0</v>
      </c>
      <c r="BW65" s="137">
        <f t="shared" ca="1" si="102"/>
        <v>0</v>
      </c>
      <c r="BX65" s="140">
        <f t="shared" ca="1" si="103"/>
        <v>6</v>
      </c>
      <c r="BY65" s="124">
        <f t="shared" ca="1" si="104"/>
        <v>0</v>
      </c>
      <c r="BZ65" s="124">
        <f t="shared" ca="1" si="105"/>
        <v>6</v>
      </c>
      <c r="CA65" s="124">
        <f t="shared" ca="1" si="106"/>
        <v>0</v>
      </c>
      <c r="CB65" s="124">
        <f t="shared" ca="1" si="107"/>
        <v>0</v>
      </c>
      <c r="CC65" s="124">
        <f t="shared" ca="1" si="108"/>
        <v>0</v>
      </c>
      <c r="CD65" s="141">
        <f t="shared" ca="1" si="109"/>
        <v>0</v>
      </c>
      <c r="CE65" s="146" t="e">
        <f t="shared" ca="1" si="110"/>
        <v>#REF!</v>
      </c>
      <c r="CF65" s="147" t="e">
        <f t="shared" ca="1" si="111"/>
        <v>#REF!</v>
      </c>
      <c r="CG65" s="145" t="e">
        <f t="shared" ca="1" si="26"/>
        <v>#REF!</v>
      </c>
      <c r="CH65" s="147" t="e">
        <f t="shared" ca="1" si="112"/>
        <v>#REF!</v>
      </c>
      <c r="CI65" s="147" t="e">
        <f t="shared" ca="1" si="113"/>
        <v>#REF!</v>
      </c>
      <c r="CJ65" s="147" t="e">
        <f t="shared" ca="1" si="114"/>
        <v>#REF!</v>
      </c>
      <c r="CK65" s="186" t="e">
        <f t="shared" ca="1" si="115"/>
        <v>#REF!</v>
      </c>
      <c r="CL65" s="187" t="e">
        <f t="shared" ca="1" si="27"/>
        <v>#REF!</v>
      </c>
      <c r="CM65" s="187" t="e">
        <f t="shared" ca="1" si="28"/>
        <v>#REF!</v>
      </c>
      <c r="CN65" s="187" t="e">
        <f t="shared" ca="1" si="29"/>
        <v>#REF!</v>
      </c>
      <c r="CO65" s="187" t="e">
        <f t="shared" ca="1" si="30"/>
        <v>#REF!</v>
      </c>
      <c r="CP65" s="187" t="e">
        <f t="shared" ca="1" si="129"/>
        <v>#REF!</v>
      </c>
      <c r="CQ65" s="187" t="e">
        <f t="shared" ca="1" si="32"/>
        <v>#REF!</v>
      </c>
      <c r="CR65" s="187" t="e">
        <f t="shared" ca="1" si="33"/>
        <v>#REF!</v>
      </c>
      <c r="CS65" s="187" t="e">
        <f t="shared" ca="1" si="34"/>
        <v>#REF!</v>
      </c>
      <c r="CT65" s="187" t="e">
        <f t="shared" ca="1" si="35"/>
        <v>#REF!</v>
      </c>
      <c r="CU65" s="187" t="e">
        <f t="shared" ca="1" si="36"/>
        <v>#REF!</v>
      </c>
      <c r="CV65" s="187" t="e">
        <f t="shared" ca="1" si="37"/>
        <v>#REF!</v>
      </c>
      <c r="CW65" s="187" t="e">
        <f t="shared" ca="1" si="38"/>
        <v>#REF!</v>
      </c>
      <c r="CX65" s="187" t="e">
        <f t="shared" ca="1" si="39"/>
        <v>#REF!</v>
      </c>
      <c r="CY65" s="187" t="e">
        <f t="shared" ca="1" si="40"/>
        <v>#REF!</v>
      </c>
      <c r="CZ65" s="187" t="e">
        <f t="shared" ca="1" si="41"/>
        <v>#REF!</v>
      </c>
      <c r="DA65" s="187" t="e">
        <f t="shared" ca="1" si="42"/>
        <v>#REF!</v>
      </c>
      <c r="DB65" s="187" t="e">
        <f t="shared" ca="1" si="43"/>
        <v>#REF!</v>
      </c>
      <c r="DC65" s="187" t="e">
        <f t="shared" ca="1" si="44"/>
        <v>#REF!</v>
      </c>
      <c r="DD65" s="187" t="e">
        <f t="shared" ca="1" si="45"/>
        <v>#REF!</v>
      </c>
      <c r="DE65" s="187" t="e">
        <f t="shared" ca="1" si="46"/>
        <v>#REF!</v>
      </c>
      <c r="DF65" s="187" t="e">
        <f t="shared" ca="1" si="47"/>
        <v>#REF!</v>
      </c>
      <c r="DG65" s="187" t="e">
        <f t="shared" ca="1" si="48"/>
        <v>#REF!</v>
      </c>
      <c r="DH65" s="187" t="e">
        <f t="shared" ca="1" si="49"/>
        <v>#REF!</v>
      </c>
      <c r="DI65" s="187" t="e">
        <f t="shared" ca="1" si="50"/>
        <v>#REF!</v>
      </c>
      <c r="DJ65" s="187" t="e">
        <f t="shared" ca="1" si="51"/>
        <v>#REF!</v>
      </c>
      <c r="DK65" s="187" t="s">
        <v>403</v>
      </c>
      <c r="DL65" s="187" t="s">
        <v>403</v>
      </c>
      <c r="DM65" s="187" t="s">
        <v>403</v>
      </c>
      <c r="DN65" s="187" t="s">
        <v>403</v>
      </c>
      <c r="DO65" s="187" t="s">
        <v>403</v>
      </c>
      <c r="DP65" s="187" t="s">
        <v>403</v>
      </c>
      <c r="DQ65" s="187" t="e">
        <f t="shared" ca="1" si="58"/>
        <v>#REF!</v>
      </c>
      <c r="DR65" s="187" t="e">
        <f t="shared" ca="1" si="59"/>
        <v>#REF!</v>
      </c>
      <c r="DS65" s="187" t="e">
        <f t="shared" ca="1" si="60"/>
        <v>#REF!</v>
      </c>
      <c r="DT65" s="187" t="e">
        <f ca="1">IF(AO65=0,"",AO65)</f>
        <v>#REF!</v>
      </c>
      <c r="DU65" s="187" t="e">
        <f t="shared" ca="1" si="134"/>
        <v>#REF!</v>
      </c>
      <c r="DV65" s="187"/>
      <c r="DW65" s="187"/>
      <c r="DX65" s="187"/>
      <c r="DY65" s="187"/>
      <c r="DZ65" s="187"/>
      <c r="EA65" s="187"/>
      <c r="EB65" s="187" t="e">
        <f t="shared" ca="1" si="68"/>
        <v>#REF!</v>
      </c>
      <c r="EC65" s="187" t="e">
        <f t="shared" ca="1" si="69"/>
        <v>#REF!</v>
      </c>
      <c r="ED65" s="187" t="e">
        <f t="shared" ca="1" si="70"/>
        <v>#REF!</v>
      </c>
      <c r="EE65" s="187" t="e">
        <f t="shared" ca="1" si="71"/>
        <v>#REF!</v>
      </c>
      <c r="EF65" s="187" t="e">
        <f t="shared" ca="1" si="72"/>
        <v>#REF!</v>
      </c>
      <c r="EG65" s="187" t="e">
        <f t="shared" ca="1" si="73"/>
        <v>#REF!</v>
      </c>
      <c r="EH65" s="187" t="e">
        <f t="shared" ca="1" si="74"/>
        <v>#REF!</v>
      </c>
      <c r="EI65" s="187" t="e">
        <f t="shared" ca="1" si="75"/>
        <v>#REF!</v>
      </c>
      <c r="EJ65" s="187" t="e">
        <f t="shared" ca="1" si="76"/>
        <v>#REF!</v>
      </c>
      <c r="EK65" s="187" t="e">
        <f t="shared" ca="1" si="77"/>
        <v>#REF!</v>
      </c>
      <c r="EL65" s="94" t="s">
        <v>685</v>
      </c>
    </row>
    <row r="66" spans="1:142" hidden="1" x14ac:dyDescent="0.25">
      <c r="A66" s="115" t="str">
        <f>Графики!A49</f>
        <v>Б13.02.11 Тех.эксплуатация ЭиЭМО(2014)9 кл., очная</v>
      </c>
      <c r="B66" s="115" t="s">
        <v>321</v>
      </c>
      <c r="C66" s="115" t="s">
        <v>517</v>
      </c>
      <c r="D66" s="64" t="e">
        <f t="shared" ca="1" si="23"/>
        <v>#REF!</v>
      </c>
      <c r="E66" s="46">
        <v>3</v>
      </c>
      <c r="F66" s="118" t="s">
        <v>229</v>
      </c>
      <c r="G66" s="112" t="e">
        <f t="shared" ca="1" si="133"/>
        <v>#REF!</v>
      </c>
      <c r="H66" s="112" t="e">
        <f t="shared" ca="1" si="133"/>
        <v>#REF!</v>
      </c>
      <c r="I66" s="112" t="e">
        <f t="shared" ca="1" si="133"/>
        <v>#REF!</v>
      </c>
      <c r="J66" s="112" t="e">
        <f t="shared" ca="1" si="133"/>
        <v>#REF!</v>
      </c>
      <c r="K66" s="112" t="e">
        <f t="shared" ca="1" si="133"/>
        <v>#REF!</v>
      </c>
      <c r="L66" s="112" t="e">
        <f t="shared" ca="1" si="133"/>
        <v>#REF!</v>
      </c>
      <c r="M66" s="112" t="e">
        <f t="shared" ca="1" si="133"/>
        <v>#REF!</v>
      </c>
      <c r="N66" s="112" t="e">
        <f t="shared" ca="1" si="133"/>
        <v>#REF!</v>
      </c>
      <c r="O66" s="112" t="e">
        <f t="shared" ca="1" si="133"/>
        <v>#REF!</v>
      </c>
      <c r="P66" s="112" t="e">
        <f t="shared" ca="1" si="133"/>
        <v>#REF!</v>
      </c>
      <c r="Q66" s="112" t="e">
        <f t="shared" ca="1" si="133"/>
        <v>#REF!</v>
      </c>
      <c r="R66" s="112" t="e">
        <f t="shared" ca="1" si="133"/>
        <v>#REF!</v>
      </c>
      <c r="S66" s="112" t="e">
        <f t="shared" ca="1" si="133"/>
        <v>#REF!</v>
      </c>
      <c r="T66" s="112" t="e">
        <f t="shared" ca="1" si="133"/>
        <v>#REF!</v>
      </c>
      <c r="U66" s="112" t="e">
        <f t="shared" ca="1" si="133"/>
        <v>#REF!</v>
      </c>
      <c r="V66" s="112" t="e">
        <f t="shared" ca="1" si="133"/>
        <v>#REF!</v>
      </c>
      <c r="W66" s="112" t="e">
        <f t="shared" ca="1" si="131"/>
        <v>#REF!</v>
      </c>
      <c r="X66" s="112" t="e">
        <f t="shared" ca="1" si="131"/>
        <v>#REF!</v>
      </c>
      <c r="Y66" s="112" t="e">
        <f t="shared" ca="1" si="131"/>
        <v>#REF!</v>
      </c>
      <c r="Z66" s="112" t="e">
        <f t="shared" ca="1" si="131"/>
        <v>#REF!</v>
      </c>
      <c r="AA66" s="112" t="e">
        <f t="shared" ca="1" si="131"/>
        <v>#REF!</v>
      </c>
      <c r="AB66" s="112" t="e">
        <f t="shared" ca="1" si="131"/>
        <v>#REF!</v>
      </c>
      <c r="AC66" s="112" t="e">
        <f t="shared" ca="1" si="131"/>
        <v>#REF!</v>
      </c>
      <c r="AD66" s="112" t="e">
        <f t="shared" ca="1" si="131"/>
        <v>#REF!</v>
      </c>
      <c r="AE66" s="112" t="e">
        <f t="shared" ca="1" si="131"/>
        <v>#REF!</v>
      </c>
      <c r="AF66" s="112" t="e">
        <f t="shared" ca="1" si="131"/>
        <v>#REF!</v>
      </c>
      <c r="AG66" s="112" t="e">
        <f t="shared" ca="1" si="131"/>
        <v>#REF!</v>
      </c>
      <c r="AH66" s="112" t="e">
        <f t="shared" ca="1" si="131"/>
        <v>#REF!</v>
      </c>
      <c r="AI66" s="112" t="e">
        <f t="shared" ca="1" si="131"/>
        <v>#REF!</v>
      </c>
      <c r="AJ66" s="112" t="e">
        <f t="shared" ca="1" si="131"/>
        <v>#REF!</v>
      </c>
      <c r="AK66" s="112" t="e">
        <f t="shared" ca="1" si="131"/>
        <v>#REF!</v>
      </c>
      <c r="AL66" s="112" t="e">
        <f t="shared" ca="1" si="132"/>
        <v>#REF!</v>
      </c>
      <c r="AM66" s="112" t="e">
        <f t="shared" ca="1" si="132"/>
        <v>#REF!</v>
      </c>
      <c r="AN66" s="112" t="e">
        <f t="shared" ca="1" si="132"/>
        <v>#REF!</v>
      </c>
      <c r="AO66" s="112" t="e">
        <f t="shared" ca="1" si="132"/>
        <v>#REF!</v>
      </c>
      <c r="AP66" s="112" t="e">
        <f t="shared" ca="1" si="132"/>
        <v>#REF!</v>
      </c>
      <c r="AQ66" s="112" t="e">
        <f t="shared" ca="1" si="132"/>
        <v>#REF!</v>
      </c>
      <c r="AR66" s="112" t="e">
        <f t="shared" ca="1" si="132"/>
        <v>#REF!</v>
      </c>
      <c r="AS66" s="112" t="e">
        <f t="shared" ca="1" si="132"/>
        <v>#REF!</v>
      </c>
      <c r="AT66" s="112" t="e">
        <f t="shared" ca="1" si="132"/>
        <v>#REF!</v>
      </c>
      <c r="AU66" s="112" t="e">
        <f t="shared" ca="1" si="132"/>
        <v>#REF!</v>
      </c>
      <c r="AV66" s="112" t="e">
        <f t="shared" ca="1" si="132"/>
        <v>#REF!</v>
      </c>
      <c r="AW66" s="112" t="e">
        <f t="shared" ca="1" si="132"/>
        <v>#REF!</v>
      </c>
      <c r="AX66" s="112" t="e">
        <f t="shared" ca="1" si="132"/>
        <v>#REF!</v>
      </c>
      <c r="AY66" s="112" t="e">
        <f t="shared" ca="1" si="132"/>
        <v>#REF!</v>
      </c>
      <c r="AZ66" s="112" t="e">
        <f t="shared" ca="1" si="132"/>
        <v>#REF!</v>
      </c>
      <c r="BA66" s="112" t="e">
        <f t="shared" ca="1" si="132"/>
        <v>#REF!</v>
      </c>
      <c r="BB66" s="112" t="e">
        <f t="shared" ca="1" si="130"/>
        <v>#REF!</v>
      </c>
      <c r="BC66" s="112" t="e">
        <f t="shared" ca="1" si="130"/>
        <v>#REF!</v>
      </c>
      <c r="BD66" s="112" t="e">
        <f t="shared" ca="1" si="130"/>
        <v>#REF!</v>
      </c>
      <c r="BE66" s="112" t="e">
        <f t="shared" ca="1" si="130"/>
        <v>#REF!</v>
      </c>
      <c r="BF66" s="112" t="e">
        <f t="shared" ca="1" si="130"/>
        <v>#REF!</v>
      </c>
      <c r="BG66" s="112" t="e">
        <f t="shared" ca="1" si="130"/>
        <v>#REF!</v>
      </c>
      <c r="BH66" s="112" t="e">
        <f t="shared" ca="1" si="130"/>
        <v>#REF!</v>
      </c>
      <c r="BI66" s="112" t="e">
        <f t="shared" ca="1" si="130"/>
        <v>#REF!</v>
      </c>
      <c r="BJ66" s="112" t="e">
        <f t="shared" ca="1" si="130"/>
        <v>#REF!</v>
      </c>
      <c r="BK66" s="112" t="e">
        <f t="shared" ca="1" si="130"/>
        <v>#REF!</v>
      </c>
      <c r="BL66" s="112" t="e">
        <f t="shared" ca="1" si="130"/>
        <v>#REF!</v>
      </c>
      <c r="BM66" s="112" t="e">
        <f t="shared" ca="1" si="130"/>
        <v>#REF!</v>
      </c>
      <c r="BN66" s="112" t="e">
        <f t="shared" ca="1" si="130"/>
        <v>#REF!</v>
      </c>
      <c r="BO66" s="112" t="e">
        <f t="shared" ca="1" si="130"/>
        <v>#REF!</v>
      </c>
      <c r="BP66" s="126">
        <v>20</v>
      </c>
      <c r="BQ66" s="135">
        <f t="shared" ca="1" si="96"/>
        <v>0</v>
      </c>
      <c r="BR66" s="136">
        <f t="shared" ca="1" si="97"/>
        <v>0</v>
      </c>
      <c r="BS66" s="136">
        <f t="shared" ca="1" si="98"/>
        <v>0</v>
      </c>
      <c r="BT66" s="136">
        <f t="shared" ca="1" si="99"/>
        <v>0</v>
      </c>
      <c r="BU66" s="136">
        <f t="shared" ca="1" si="100"/>
        <v>0</v>
      </c>
      <c r="BV66" s="136">
        <f t="shared" ca="1" si="101"/>
        <v>0</v>
      </c>
      <c r="BW66" s="137">
        <f t="shared" ca="1" si="102"/>
        <v>0</v>
      </c>
      <c r="BX66" s="140">
        <f t="shared" ca="1" si="103"/>
        <v>0</v>
      </c>
      <c r="BY66" s="124">
        <f t="shared" ca="1" si="104"/>
        <v>0</v>
      </c>
      <c r="BZ66" s="124">
        <f t="shared" ca="1" si="105"/>
        <v>0</v>
      </c>
      <c r="CA66" s="124">
        <f t="shared" ca="1" si="106"/>
        <v>0</v>
      </c>
      <c r="CB66" s="124">
        <f t="shared" ca="1" si="107"/>
        <v>0</v>
      </c>
      <c r="CC66" s="124">
        <f t="shared" ca="1" si="108"/>
        <v>0</v>
      </c>
      <c r="CD66" s="141">
        <f t="shared" ca="1" si="109"/>
        <v>0</v>
      </c>
      <c r="CE66" s="146" t="e">
        <f t="shared" ca="1" si="110"/>
        <v>#REF!</v>
      </c>
      <c r="CF66" s="147" t="e">
        <f t="shared" ca="1" si="111"/>
        <v>#REF!</v>
      </c>
      <c r="CG66" s="145" t="e">
        <f t="shared" ca="1" si="26"/>
        <v>#REF!</v>
      </c>
      <c r="CH66" s="147" t="e">
        <f t="shared" ca="1" si="112"/>
        <v>#REF!</v>
      </c>
      <c r="CI66" s="147" t="e">
        <f t="shared" ca="1" si="113"/>
        <v>#REF!</v>
      </c>
      <c r="CJ66" s="147" t="e">
        <f t="shared" ca="1" si="114"/>
        <v>#REF!</v>
      </c>
      <c r="CK66" s="186" t="e">
        <f t="shared" ca="1" si="115"/>
        <v>#REF!</v>
      </c>
      <c r="CL66" s="187" t="e">
        <f t="shared" ca="1" si="27"/>
        <v>#REF!</v>
      </c>
      <c r="CM66" s="187" t="e">
        <f t="shared" ca="1" si="28"/>
        <v>#REF!</v>
      </c>
      <c r="CN66" s="187" t="e">
        <f t="shared" ca="1" si="29"/>
        <v>#REF!</v>
      </c>
      <c r="CO66" s="187" t="e">
        <f t="shared" ca="1" si="30"/>
        <v>#REF!</v>
      </c>
      <c r="CP66" s="187" t="e">
        <f t="shared" ca="1" si="129"/>
        <v>#REF!</v>
      </c>
      <c r="CQ66" s="187" t="e">
        <f t="shared" ca="1" si="32"/>
        <v>#REF!</v>
      </c>
      <c r="CR66" s="187" t="e">
        <f t="shared" ca="1" si="33"/>
        <v>#REF!</v>
      </c>
      <c r="CS66" s="187" t="e">
        <f t="shared" ca="1" si="34"/>
        <v>#REF!</v>
      </c>
      <c r="CT66" s="187" t="e">
        <f t="shared" ca="1" si="35"/>
        <v>#REF!</v>
      </c>
      <c r="CU66" s="187" t="e">
        <f t="shared" ca="1" si="36"/>
        <v>#REF!</v>
      </c>
      <c r="CV66" s="187" t="e">
        <f t="shared" ca="1" si="37"/>
        <v>#REF!</v>
      </c>
      <c r="CW66" s="187" t="e">
        <f t="shared" ca="1" si="38"/>
        <v>#REF!</v>
      </c>
      <c r="CX66" s="187" t="e">
        <f t="shared" ca="1" si="39"/>
        <v>#REF!</v>
      </c>
      <c r="CY66" s="187" t="e">
        <f t="shared" ca="1" si="40"/>
        <v>#REF!</v>
      </c>
      <c r="CZ66" s="187" t="e">
        <f t="shared" ca="1" si="41"/>
        <v>#REF!</v>
      </c>
      <c r="DA66" s="187" t="e">
        <f t="shared" ca="1" si="42"/>
        <v>#REF!</v>
      </c>
      <c r="DB66" s="187" t="e">
        <f t="shared" ca="1" si="43"/>
        <v>#REF!</v>
      </c>
      <c r="DC66" s="187" t="e">
        <f t="shared" ca="1" si="44"/>
        <v>#REF!</v>
      </c>
      <c r="DD66" s="187" t="e">
        <f t="shared" ca="1" si="45"/>
        <v>#REF!</v>
      </c>
      <c r="DE66" s="187" t="e">
        <f t="shared" ca="1" si="46"/>
        <v>#REF!</v>
      </c>
      <c r="DF66" s="187" t="e">
        <f t="shared" ca="1" si="47"/>
        <v>#REF!</v>
      </c>
      <c r="DG66" s="187" t="e">
        <f t="shared" ca="1" si="48"/>
        <v>#REF!</v>
      </c>
      <c r="DH66" s="187" t="e">
        <f t="shared" ca="1" si="49"/>
        <v>#REF!</v>
      </c>
      <c r="DI66" s="187" t="e">
        <f t="shared" ca="1" si="50"/>
        <v>#REF!</v>
      </c>
      <c r="DJ66" s="187" t="e">
        <f t="shared" ca="1" si="51"/>
        <v>#REF!</v>
      </c>
      <c r="DK66" s="187" t="e">
        <f t="shared" ca="1" si="52"/>
        <v>#REF!</v>
      </c>
      <c r="DL66" s="187" t="e">
        <f t="shared" ca="1" si="53"/>
        <v>#REF!</v>
      </c>
      <c r="DM66" s="187" t="e">
        <f t="shared" ca="1" si="54"/>
        <v>#REF!</v>
      </c>
      <c r="DN66" s="187" t="e">
        <f t="shared" ca="1" si="55"/>
        <v>#REF!</v>
      </c>
      <c r="DO66" s="187" t="e">
        <f ca="1">IF(AJ66=0,"",AJ66)</f>
        <v>#REF!</v>
      </c>
      <c r="DP66" s="187" t="e">
        <f ca="1">IF(AK66=0,"",AK66)</f>
        <v>#REF!</v>
      </c>
      <c r="DQ66" s="187" t="e">
        <f t="shared" ca="1" si="58"/>
        <v>#REF!</v>
      </c>
      <c r="DR66" s="187" t="e">
        <f t="shared" ca="1" si="59"/>
        <v>#REF!</v>
      </c>
      <c r="DS66" s="187" t="e">
        <f t="shared" ca="1" si="60"/>
        <v>#REF!</v>
      </c>
      <c r="DT66" s="187" t="e">
        <f ca="1">IF(AO66=0,"",AO66)</f>
        <v>#REF!</v>
      </c>
      <c r="DU66" s="187" t="e">
        <f t="shared" ca="1" si="134"/>
        <v>#REF!</v>
      </c>
      <c r="DV66" s="187" t="e">
        <f t="shared" ca="1" si="62"/>
        <v>#REF!</v>
      </c>
      <c r="DW66" s="187" t="e">
        <f ca="1">IF(AR66=0,"",AR66)</f>
        <v>#REF!</v>
      </c>
      <c r="DX66" s="187" t="e">
        <f ca="1">IF(AS66=0,"",AS66)</f>
        <v>#REF!</v>
      </c>
      <c r="DY66" s="187" t="e">
        <f t="shared" ca="1" si="65"/>
        <v>#REF!</v>
      </c>
      <c r="DZ66" s="187" t="e">
        <f t="shared" ca="1" si="66"/>
        <v>#REF!</v>
      </c>
      <c r="EA66" s="187" t="e">
        <f t="shared" ca="1" si="67"/>
        <v>#REF!</v>
      </c>
      <c r="EB66" s="187" t="e">
        <f t="shared" ca="1" si="68"/>
        <v>#REF!</v>
      </c>
      <c r="EC66" s="187" t="e">
        <f t="shared" ca="1" si="69"/>
        <v>#REF!</v>
      </c>
      <c r="ED66" s="187" t="e">
        <f t="shared" ca="1" si="70"/>
        <v>#REF!</v>
      </c>
      <c r="EE66" s="187" t="e">
        <f t="shared" ca="1" si="71"/>
        <v>#REF!</v>
      </c>
      <c r="EF66" s="187" t="e">
        <f t="shared" ca="1" si="72"/>
        <v>#REF!</v>
      </c>
      <c r="EG66" s="187" t="e">
        <f t="shared" ca="1" si="73"/>
        <v>#REF!</v>
      </c>
      <c r="EH66" s="187" t="e">
        <f t="shared" ca="1" si="74"/>
        <v>#REF!</v>
      </c>
      <c r="EI66" s="187" t="e">
        <f t="shared" ca="1" si="75"/>
        <v>#REF!</v>
      </c>
      <c r="EJ66" s="187" t="e">
        <f t="shared" ca="1" si="76"/>
        <v>#REF!</v>
      </c>
      <c r="EK66" s="187" t="e">
        <f t="shared" ca="1" si="77"/>
        <v>#REF!</v>
      </c>
      <c r="EL66" s="94" t="s">
        <v>692</v>
      </c>
    </row>
    <row r="67" spans="1:142" x14ac:dyDescent="0.25">
      <c r="A67" s="115" t="str">
        <f>Графики!A51</f>
        <v>Б22.02.06 Сварочное пр-во(2014)9 кл., очная</v>
      </c>
      <c r="B67" s="115" t="s">
        <v>321</v>
      </c>
      <c r="C67" s="115" t="s">
        <v>517</v>
      </c>
      <c r="D67" s="64" t="e">
        <f t="shared" ca="1" si="23"/>
        <v>#REF!</v>
      </c>
      <c r="E67" s="46">
        <v>3</v>
      </c>
      <c r="F67" s="118" t="s">
        <v>257</v>
      </c>
      <c r="G67" s="112" t="e">
        <f t="shared" ca="1" si="133"/>
        <v>#REF!</v>
      </c>
      <c r="H67" s="112" t="e">
        <f t="shared" ca="1" si="133"/>
        <v>#REF!</v>
      </c>
      <c r="I67" s="112" t="e">
        <f t="shared" ca="1" si="133"/>
        <v>#REF!</v>
      </c>
      <c r="J67" s="112" t="e">
        <f t="shared" ca="1" si="133"/>
        <v>#REF!</v>
      </c>
      <c r="K67" s="112" t="e">
        <f t="shared" ca="1" si="133"/>
        <v>#REF!</v>
      </c>
      <c r="L67" s="112" t="e">
        <f t="shared" ca="1" si="133"/>
        <v>#REF!</v>
      </c>
      <c r="M67" s="112" t="e">
        <f t="shared" ca="1" si="133"/>
        <v>#REF!</v>
      </c>
      <c r="N67" s="112" t="e">
        <f t="shared" ca="1" si="133"/>
        <v>#REF!</v>
      </c>
      <c r="O67" s="112" t="e">
        <f t="shared" ca="1" si="133"/>
        <v>#REF!</v>
      </c>
      <c r="P67" s="112" t="e">
        <f t="shared" ca="1" si="133"/>
        <v>#REF!</v>
      </c>
      <c r="Q67" s="112" t="e">
        <f t="shared" ca="1" si="133"/>
        <v>#REF!</v>
      </c>
      <c r="R67" s="112" t="e">
        <f t="shared" ca="1" si="133"/>
        <v>#REF!</v>
      </c>
      <c r="S67" s="112" t="e">
        <f t="shared" ca="1" si="133"/>
        <v>#REF!</v>
      </c>
      <c r="T67" s="112" t="e">
        <f t="shared" ca="1" si="133"/>
        <v>#REF!</v>
      </c>
      <c r="U67" s="112" t="e">
        <f t="shared" ca="1" si="133"/>
        <v>#REF!</v>
      </c>
      <c r="V67" s="112" t="e">
        <f t="shared" ca="1" si="133"/>
        <v>#REF!</v>
      </c>
      <c r="W67" s="112" t="e">
        <f t="shared" ca="1" si="131"/>
        <v>#REF!</v>
      </c>
      <c r="X67" s="112" t="e">
        <f t="shared" ca="1" si="131"/>
        <v>#REF!</v>
      </c>
      <c r="Y67" s="112" t="e">
        <f t="shared" ca="1" si="131"/>
        <v>#REF!</v>
      </c>
      <c r="Z67" s="112" t="e">
        <f t="shared" ca="1" si="131"/>
        <v>#REF!</v>
      </c>
      <c r="AA67" s="112" t="e">
        <f t="shared" ca="1" si="131"/>
        <v>#REF!</v>
      </c>
      <c r="AB67" s="112" t="e">
        <f t="shared" ca="1" si="131"/>
        <v>#REF!</v>
      </c>
      <c r="AC67" s="112" t="e">
        <f t="shared" ca="1" si="131"/>
        <v>#REF!</v>
      </c>
      <c r="AD67" s="112" t="e">
        <f t="shared" ca="1" si="131"/>
        <v>#REF!</v>
      </c>
      <c r="AE67" s="112" t="e">
        <f t="shared" ca="1" si="131"/>
        <v>#REF!</v>
      </c>
      <c r="AF67" s="112" t="e">
        <f t="shared" ca="1" si="131"/>
        <v>#REF!</v>
      </c>
      <c r="AG67" s="112" t="e">
        <f t="shared" ca="1" si="131"/>
        <v>#REF!</v>
      </c>
      <c r="AH67" s="112" t="e">
        <f t="shared" ca="1" si="131"/>
        <v>#REF!</v>
      </c>
      <c r="AI67" s="112" t="e">
        <f t="shared" ca="1" si="131"/>
        <v>#REF!</v>
      </c>
      <c r="AJ67" s="112" t="e">
        <f t="shared" ca="1" si="131"/>
        <v>#REF!</v>
      </c>
      <c r="AK67" s="112" t="e">
        <f t="shared" ca="1" si="131"/>
        <v>#REF!</v>
      </c>
      <c r="AL67" s="112" t="e">
        <f t="shared" ca="1" si="132"/>
        <v>#REF!</v>
      </c>
      <c r="AM67" s="112" t="e">
        <f t="shared" ca="1" si="132"/>
        <v>#REF!</v>
      </c>
      <c r="AN67" s="112" t="e">
        <f t="shared" ca="1" si="132"/>
        <v>#REF!</v>
      </c>
      <c r="AO67" s="112" t="e">
        <f t="shared" ca="1" si="132"/>
        <v>#REF!</v>
      </c>
      <c r="AP67" s="112" t="e">
        <f t="shared" ca="1" si="132"/>
        <v>#REF!</v>
      </c>
      <c r="AQ67" s="112" t="e">
        <f t="shared" ca="1" si="132"/>
        <v>#REF!</v>
      </c>
      <c r="AR67" s="112" t="e">
        <f t="shared" ca="1" si="132"/>
        <v>#REF!</v>
      </c>
      <c r="AS67" s="112" t="e">
        <f t="shared" ca="1" si="132"/>
        <v>#REF!</v>
      </c>
      <c r="AT67" s="112" t="e">
        <f t="shared" ca="1" si="132"/>
        <v>#REF!</v>
      </c>
      <c r="AU67" s="112" t="e">
        <f t="shared" ca="1" si="132"/>
        <v>#REF!</v>
      </c>
      <c r="AV67" s="112" t="e">
        <f t="shared" ca="1" si="132"/>
        <v>#REF!</v>
      </c>
      <c r="AW67" s="112" t="e">
        <f t="shared" ca="1" si="132"/>
        <v>#REF!</v>
      </c>
      <c r="AX67" s="112" t="e">
        <f t="shared" ca="1" si="132"/>
        <v>#REF!</v>
      </c>
      <c r="AY67" s="112" t="e">
        <f t="shared" ca="1" si="132"/>
        <v>#REF!</v>
      </c>
      <c r="AZ67" s="112" t="e">
        <f t="shared" ca="1" si="132"/>
        <v>#REF!</v>
      </c>
      <c r="BA67" s="112" t="e">
        <f t="shared" ca="1" si="132"/>
        <v>#REF!</v>
      </c>
      <c r="BB67" s="112" t="e">
        <f t="shared" ca="1" si="130"/>
        <v>#REF!</v>
      </c>
      <c r="BC67" s="112" t="e">
        <f t="shared" ca="1" si="130"/>
        <v>#REF!</v>
      </c>
      <c r="BD67" s="112" t="e">
        <f t="shared" ca="1" si="130"/>
        <v>#REF!</v>
      </c>
      <c r="BE67" s="112" t="e">
        <f t="shared" ca="1" si="130"/>
        <v>#REF!</v>
      </c>
      <c r="BF67" s="112" t="e">
        <f t="shared" ca="1" si="130"/>
        <v>#REF!</v>
      </c>
      <c r="BG67" s="112" t="e">
        <f t="shared" ca="1" si="130"/>
        <v>#REF!</v>
      </c>
      <c r="BH67" s="112" t="e">
        <f t="shared" ca="1" si="130"/>
        <v>#REF!</v>
      </c>
      <c r="BI67" s="112" t="e">
        <f t="shared" ca="1" si="130"/>
        <v>#REF!</v>
      </c>
      <c r="BJ67" s="112" t="e">
        <f t="shared" ca="1" si="130"/>
        <v>#REF!</v>
      </c>
      <c r="BK67" s="112" t="e">
        <f t="shared" ca="1" si="130"/>
        <v>#REF!</v>
      </c>
      <c r="BL67" s="112" t="e">
        <f t="shared" ca="1" si="130"/>
        <v>#REF!</v>
      </c>
      <c r="BM67" s="112" t="e">
        <f t="shared" ca="1" si="130"/>
        <v>#REF!</v>
      </c>
      <c r="BN67" s="112" t="e">
        <f t="shared" ca="1" si="130"/>
        <v>#REF!</v>
      </c>
      <c r="BO67" s="112" t="e">
        <f t="shared" ca="1" si="130"/>
        <v>#REF!</v>
      </c>
      <c r="BP67" s="126">
        <v>20</v>
      </c>
      <c r="BQ67" s="135">
        <f t="shared" ref="BQ67:BQ98" ca="1" si="135">COUNTIF(OFFSET($CL67,0,0,1,$BP67-1),"")+COUNTIF(OFFSET($CL67,0,0,1,$BP67-1),"|*")/2+COUNTIF(OFFSET($CL67,0,0,1,$BP67-1),"*|")/2+COUNTIF(OFFSET($CL67,0,0,1,$BP67-1),"у")+COUNTIF(OFFSET($CL67,0,0,1,$BP67-1),"п")</f>
        <v>5</v>
      </c>
      <c r="BR67" s="136">
        <f t="shared" ref="BR67:BR98" ca="1" si="136">COUNTIF(OFFSET($CL67,0,0,1,$BP67-1),"УП*")+COUNTIF(OFFSET($CL67,0,0,1,$BP67-1),"*|УП*")/2-COUNTIF(OFFSET($CL67,0,0,1,$BP67-1),"УП*|*")/2</f>
        <v>5</v>
      </c>
      <c r="BS67" s="136">
        <f t="shared" ref="BS67:BS98" ca="1" si="137">COUNTIF(OFFSET($CL67,0,0,1,$BP67-1),"ПП*")+COUNTIF(OFFSET($CL67,0,0,1,$BP67-1),"*|ПП*")/2-COUNTIF(OFFSET($CL67,0,0,1,$BP67-1),"ПП*|*")/2</f>
        <v>0</v>
      </c>
      <c r="BT67" s="136">
        <f t="shared" ref="BT67:BT98" ca="1" si="138">COUNTIF(OFFSET($CL67,0,0,1,$BP67-1),"С*")+COUNTIF(OFFSET($CL67,0,0,1,$BP67-1),"*|С*")/2-COUNTIF(OFFSET($CL67,0,0,1,$BP67-1),"С*|*")/2</f>
        <v>0</v>
      </c>
      <c r="BU67" s="136">
        <f t="shared" ref="BU67:BU98" ca="1" si="139">COUNTIF(OFFSET($CL67,0,0,1,$BP67-1),"Д")</f>
        <v>0</v>
      </c>
      <c r="BV67" s="136">
        <f t="shared" ref="BV67:BV98" ca="1" si="140">COUNTIF(OFFSET($CL67,0,0,1,$BP67-1),"ГИА")</f>
        <v>0</v>
      </c>
      <c r="BW67" s="137">
        <f t="shared" ref="BW67:BW98" ca="1" si="141">COUNTIF(OFFSET($CL67,0,0,1,$BP67-1),"К")+COUNTIF(OFFSET($CL67,0,0,1,$BP67-1),"*|К")/2+COUNTIF(OFFSET($CL67,0,0,1,$BP67-1),"К|*")/2</f>
        <v>0</v>
      </c>
      <c r="BX67" s="140">
        <f t="shared" ref="BX67:BX98" ca="1" si="142">COUNTIF(OFFSET($CL67,0,$BP67-1,1,53-$BP67),"")+COUNTIF(OFFSET($CL67,0,$BP67-1,1,53-$BP67),"|*")/2+COUNTIF(OFFSET($CL67,0,$BP67-1,1,53-$BP67),"*|")/2+COUNTIF(OFFSET($CL67,0,$BP67-1,1,53-$BP67),"у")+COUNTIF(OFFSET($CL67,0,$BP67-1,1,53-$BP67),"п")</f>
        <v>4</v>
      </c>
      <c r="BY67" s="124">
        <f t="shared" ref="BY67:BY98" ca="1" si="143">COUNTIF(OFFSET($CL67,0,$BP67-1,1,53-$BP67),"УП*")+COUNTIF(OFFSET($CL67,0,$BP67-1,1,53-$BP67),"*|УП*")/2-COUNTIF(OFFSET($CL67,0,$BP67-1,1,53-$BP67),"УП*|*")/2</f>
        <v>0</v>
      </c>
      <c r="BZ67" s="124">
        <f t="shared" ref="BZ67:BZ98" ca="1" si="144">COUNTIF(OFFSET($CL67,0,$BP67-1,1,53-$BP67),"ПП*")+COUNTIF(OFFSET($CL67,0,$BP67-1,1,53-$BP67),"*|ПП*")/2-COUNTIF(OFFSET($CL67,0,$BP67-1,1,53-$BP67),"ПП*|*")/2</f>
        <v>5</v>
      </c>
      <c r="CA67" s="124">
        <f t="shared" ref="CA67:CA98" ca="1" si="145">COUNTIF(OFFSET($CL67,0,$BP67-1,1,53-$BP67),"С*")+COUNTIF(OFFSET($CL67,0,$BP67-1,1,53-$BP67),"*|С*")/2-COUNTIF(OFFSET($CL67,0,$BP67-1,1,53-$BP67),"С*|*")/2</f>
        <v>1</v>
      </c>
      <c r="CB67" s="124">
        <f t="shared" ref="CB67:CB98" ca="1" si="146">COUNTIF(OFFSET($CL67,0,$BP67-1,1,53-$BP67),"Д")</f>
        <v>0</v>
      </c>
      <c r="CC67" s="124">
        <f t="shared" ref="CC67:CC98" ca="1" si="147">COUNTIF(OFFSET($CL67,0,$BP67-1,1,53-$BP67),"ГИА")</f>
        <v>0</v>
      </c>
      <c r="CD67" s="141">
        <f t="shared" ref="CD67:CD98" ca="1" si="148">COUNTIF(OFFSET($CL67,0,$BP67-1,1,53-$BP67),"К")+COUNTIF(OFFSET($CL67,0,$BP67-1,1,53-$BP67),"*|К")/2+COUNTIF(OFFSET($CL67,0,$BP67-1,1,53-$BP67),"К|*")/2</f>
        <v>0</v>
      </c>
      <c r="CE67" s="146" t="e">
        <f t="shared" ref="CE67:CE98" ca="1" si="149">IF(BQ67+BX67=BG67,BQ67+BX67,"ОШ!")</f>
        <v>#REF!</v>
      </c>
      <c r="CF67" s="147" t="e">
        <f t="shared" ref="CF67:CF98" ca="1" si="150">IF(BR67+BY67=BH67,BR67+BY67,"ОШ!")</f>
        <v>#REF!</v>
      </c>
      <c r="CG67" s="145" t="e">
        <f t="shared" ca="1" si="26"/>
        <v>#REF!</v>
      </c>
      <c r="CH67" s="147" t="e">
        <f t="shared" ref="CH67:CH98" ca="1" si="151">IF(BT67+CA67=BK67,BT67+CA67,"ОШ!")</f>
        <v>#REF!</v>
      </c>
      <c r="CI67" s="147" t="e">
        <f t="shared" ref="CI67:CI98" ca="1" si="152">IF(BU67+CB67=BL67,BU67+CB67,"ОШ!")</f>
        <v>#REF!</v>
      </c>
      <c r="CJ67" s="147" t="e">
        <f t="shared" ref="CJ67:CJ98" ca="1" si="153">IF(BV67+CC67=BM67,BV67+CC67,"ОШ!")</f>
        <v>#REF!</v>
      </c>
      <c r="CK67" s="186" t="e">
        <f t="shared" ref="CK67:CK98" ca="1" si="154">IF(BW67+CD67=BN67,BW67+CD67,"ОШ!")</f>
        <v>#REF!</v>
      </c>
      <c r="CL67" s="187" t="e">
        <f t="shared" ca="1" si="27"/>
        <v>#REF!</v>
      </c>
      <c r="CM67" s="187" t="e">
        <f t="shared" ca="1" si="28"/>
        <v>#REF!</v>
      </c>
      <c r="CN67" s="187" t="e">
        <f t="shared" ca="1" si="29"/>
        <v>#REF!</v>
      </c>
      <c r="CO67" s="187" t="e">
        <f t="shared" ca="1" si="30"/>
        <v>#REF!</v>
      </c>
      <c r="CP67" s="187" t="e">
        <f t="shared" ca="1" si="129"/>
        <v>#REF!</v>
      </c>
      <c r="CQ67" s="187" t="e">
        <f t="shared" ca="1" si="32"/>
        <v>#REF!</v>
      </c>
      <c r="CR67" s="187" t="e">
        <f t="shared" ca="1" si="33"/>
        <v>#REF!</v>
      </c>
      <c r="CS67" s="187" t="s">
        <v>389</v>
      </c>
      <c r="CT67" s="187" t="s">
        <v>389</v>
      </c>
      <c r="CU67" s="187" t="s">
        <v>389</v>
      </c>
      <c r="CV67" s="187" t="s">
        <v>389</v>
      </c>
      <c r="CW67" s="187" t="s">
        <v>389</v>
      </c>
      <c r="CX67" s="187"/>
      <c r="CY67" s="187"/>
      <c r="CZ67" s="187"/>
      <c r="DA67" s="187"/>
      <c r="DB67" s="187"/>
      <c r="DC67" s="187" t="e">
        <f t="shared" ca="1" si="44"/>
        <v>#REF!</v>
      </c>
      <c r="DD67" s="187" t="e">
        <f t="shared" ca="1" si="45"/>
        <v>#REF!</v>
      </c>
      <c r="DE67" s="187" t="e">
        <f t="shared" ca="1" si="46"/>
        <v>#REF!</v>
      </c>
      <c r="DF67" s="187" t="e">
        <f t="shared" ca="1" si="47"/>
        <v>#REF!</v>
      </c>
      <c r="DG67" s="187" t="e">
        <f t="shared" ca="1" si="48"/>
        <v>#REF!</v>
      </c>
      <c r="DH67" s="187" t="e">
        <f t="shared" ca="1" si="49"/>
        <v>#REF!</v>
      </c>
      <c r="DI67" s="187" t="e">
        <f t="shared" ca="1" si="50"/>
        <v>#REF!</v>
      </c>
      <c r="DJ67" s="187" t="e">
        <f t="shared" ca="1" si="51"/>
        <v>#REF!</v>
      </c>
      <c r="DK67" s="187" t="e">
        <f t="shared" ca="1" si="52"/>
        <v>#REF!</v>
      </c>
      <c r="DL67" s="187" t="e">
        <f t="shared" ca="1" si="53"/>
        <v>#REF!</v>
      </c>
      <c r="DM67" s="187" t="e">
        <f t="shared" ca="1" si="54"/>
        <v>#REF!</v>
      </c>
      <c r="DN67" s="187" t="e">
        <f t="shared" ca="1" si="55"/>
        <v>#REF!</v>
      </c>
      <c r="DO67" s="187" t="e">
        <f ca="1">IF(AJ67=0,"",AJ67)</f>
        <v>#REF!</v>
      </c>
      <c r="DP67" s="187" t="e">
        <f ca="1">IF(AK67=0,"",AK67)</f>
        <v>#REF!</v>
      </c>
      <c r="DQ67" s="187" t="e">
        <f ca="1">IF(AL67=0,"",AL67)</f>
        <v>#REF!</v>
      </c>
      <c r="DR67" s="187" t="s">
        <v>390</v>
      </c>
      <c r="DS67" s="187" t="s">
        <v>390</v>
      </c>
      <c r="DT67" s="187" t="s">
        <v>390</v>
      </c>
      <c r="DU67" s="187" t="s">
        <v>390</v>
      </c>
      <c r="DV67" s="187" t="s">
        <v>390</v>
      </c>
      <c r="DW67" s="187"/>
      <c r="DX67" s="187"/>
      <c r="DY67" s="187"/>
      <c r="DZ67" s="187"/>
      <c r="EA67" s="187" t="s">
        <v>408</v>
      </c>
      <c r="EB67" s="187" t="e">
        <f t="shared" ca="1" si="68"/>
        <v>#REF!</v>
      </c>
      <c r="EC67" s="187" t="e">
        <f t="shared" ca="1" si="69"/>
        <v>#REF!</v>
      </c>
      <c r="ED67" s="187" t="e">
        <f t="shared" ca="1" si="70"/>
        <v>#REF!</v>
      </c>
      <c r="EE67" s="187" t="e">
        <f t="shared" ca="1" si="71"/>
        <v>#REF!</v>
      </c>
      <c r="EF67" s="187" t="e">
        <f t="shared" ca="1" si="72"/>
        <v>#REF!</v>
      </c>
      <c r="EG67" s="187" t="e">
        <f t="shared" ca="1" si="73"/>
        <v>#REF!</v>
      </c>
      <c r="EH67" s="187" t="e">
        <f t="shared" ca="1" si="74"/>
        <v>#REF!</v>
      </c>
      <c r="EI67" s="187" t="e">
        <f t="shared" ca="1" si="75"/>
        <v>#REF!</v>
      </c>
      <c r="EJ67" s="187" t="e">
        <f t="shared" ca="1" si="76"/>
        <v>#REF!</v>
      </c>
      <c r="EK67" s="187" t="e">
        <f t="shared" ca="1" si="77"/>
        <v>#REF!</v>
      </c>
      <c r="EL67" s="94" t="s">
        <v>682</v>
      </c>
    </row>
    <row r="68" spans="1:142" x14ac:dyDescent="0.25">
      <c r="A68" s="115" t="str">
        <f>Графики!A51</f>
        <v>Б22.02.06 Сварочное пр-во(2014)9 кл., очная</v>
      </c>
      <c r="B68" s="115" t="s">
        <v>321</v>
      </c>
      <c r="C68" s="115" t="s">
        <v>517</v>
      </c>
      <c r="D68" s="64" t="e">
        <f t="shared" ref="D68:D111" ca="1" si="155">OFFSET(INDIRECT(TRIM(REPLACE(_xlfn.FORMULATEXT(A68),1,1," "))),0,5)</f>
        <v>#REF!</v>
      </c>
      <c r="E68" s="46">
        <v>3</v>
      </c>
      <c r="F68" s="118" t="s">
        <v>261</v>
      </c>
      <c r="G68" s="112" t="e">
        <f t="shared" ca="1" si="133"/>
        <v>#REF!</v>
      </c>
      <c r="H68" s="112" t="e">
        <f t="shared" ca="1" si="133"/>
        <v>#REF!</v>
      </c>
      <c r="I68" s="112" t="e">
        <f t="shared" ca="1" si="133"/>
        <v>#REF!</v>
      </c>
      <c r="J68" s="112" t="e">
        <f t="shared" ca="1" si="133"/>
        <v>#REF!</v>
      </c>
      <c r="K68" s="112" t="e">
        <f t="shared" ca="1" si="133"/>
        <v>#REF!</v>
      </c>
      <c r="L68" s="112" t="e">
        <f t="shared" ca="1" si="133"/>
        <v>#REF!</v>
      </c>
      <c r="M68" s="112" t="e">
        <f t="shared" ca="1" si="133"/>
        <v>#REF!</v>
      </c>
      <c r="N68" s="112" t="e">
        <f t="shared" ca="1" si="133"/>
        <v>#REF!</v>
      </c>
      <c r="O68" s="112" t="e">
        <f t="shared" ca="1" si="133"/>
        <v>#REF!</v>
      </c>
      <c r="P68" s="112" t="e">
        <f t="shared" ca="1" si="133"/>
        <v>#REF!</v>
      </c>
      <c r="Q68" s="112" t="e">
        <f t="shared" ca="1" si="133"/>
        <v>#REF!</v>
      </c>
      <c r="R68" s="112" t="e">
        <f t="shared" ca="1" si="133"/>
        <v>#REF!</v>
      </c>
      <c r="S68" s="112" t="e">
        <f t="shared" ca="1" si="133"/>
        <v>#REF!</v>
      </c>
      <c r="T68" s="112" t="e">
        <f t="shared" ca="1" si="133"/>
        <v>#REF!</v>
      </c>
      <c r="U68" s="112" t="e">
        <f t="shared" ca="1" si="133"/>
        <v>#REF!</v>
      </c>
      <c r="V68" s="112" t="e">
        <f t="shared" ca="1" si="133"/>
        <v>#REF!</v>
      </c>
      <c r="W68" s="112" t="e">
        <f t="shared" ca="1" si="131"/>
        <v>#REF!</v>
      </c>
      <c r="X68" s="112" t="e">
        <f t="shared" ca="1" si="131"/>
        <v>#REF!</v>
      </c>
      <c r="Y68" s="112" t="e">
        <f t="shared" ca="1" si="131"/>
        <v>#REF!</v>
      </c>
      <c r="Z68" s="112" t="e">
        <f t="shared" ca="1" si="131"/>
        <v>#REF!</v>
      </c>
      <c r="AA68" s="112" t="e">
        <f t="shared" ca="1" si="131"/>
        <v>#REF!</v>
      </c>
      <c r="AB68" s="112" t="e">
        <f t="shared" ca="1" si="131"/>
        <v>#REF!</v>
      </c>
      <c r="AC68" s="112" t="e">
        <f t="shared" ca="1" si="131"/>
        <v>#REF!</v>
      </c>
      <c r="AD68" s="112" t="e">
        <f t="shared" ca="1" si="131"/>
        <v>#REF!</v>
      </c>
      <c r="AE68" s="112" t="e">
        <f t="shared" ca="1" si="131"/>
        <v>#REF!</v>
      </c>
      <c r="AF68" s="112" t="e">
        <f t="shared" ca="1" si="131"/>
        <v>#REF!</v>
      </c>
      <c r="AG68" s="112" t="e">
        <f t="shared" ca="1" si="131"/>
        <v>#REF!</v>
      </c>
      <c r="AH68" s="112" t="e">
        <f t="shared" ca="1" si="131"/>
        <v>#REF!</v>
      </c>
      <c r="AI68" s="112" t="e">
        <f t="shared" ca="1" si="131"/>
        <v>#REF!</v>
      </c>
      <c r="AJ68" s="112" t="e">
        <f t="shared" ca="1" si="131"/>
        <v>#REF!</v>
      </c>
      <c r="AK68" s="112" t="e">
        <f t="shared" ca="1" si="131"/>
        <v>#REF!</v>
      </c>
      <c r="AL68" s="112" t="e">
        <f t="shared" ca="1" si="132"/>
        <v>#REF!</v>
      </c>
      <c r="AM68" s="112" t="e">
        <f t="shared" ca="1" si="132"/>
        <v>#REF!</v>
      </c>
      <c r="AN68" s="112" t="e">
        <f t="shared" ca="1" si="132"/>
        <v>#REF!</v>
      </c>
      <c r="AO68" s="112" t="e">
        <f t="shared" ca="1" si="132"/>
        <v>#REF!</v>
      </c>
      <c r="AP68" s="112" t="e">
        <f t="shared" ca="1" si="132"/>
        <v>#REF!</v>
      </c>
      <c r="AQ68" s="112" t="e">
        <f t="shared" ca="1" si="132"/>
        <v>#REF!</v>
      </c>
      <c r="AR68" s="112" t="e">
        <f t="shared" ca="1" si="132"/>
        <v>#REF!</v>
      </c>
      <c r="AS68" s="112" t="e">
        <f t="shared" ca="1" si="132"/>
        <v>#REF!</v>
      </c>
      <c r="AT68" s="112" t="e">
        <f t="shared" ca="1" si="132"/>
        <v>#REF!</v>
      </c>
      <c r="AU68" s="112" t="e">
        <f t="shared" ca="1" si="132"/>
        <v>#REF!</v>
      </c>
      <c r="AV68" s="112" t="e">
        <f t="shared" ca="1" si="132"/>
        <v>#REF!</v>
      </c>
      <c r="AW68" s="112" t="e">
        <f t="shared" ca="1" si="132"/>
        <v>#REF!</v>
      </c>
      <c r="AX68" s="112" t="e">
        <f t="shared" ca="1" si="132"/>
        <v>#REF!</v>
      </c>
      <c r="AY68" s="112" t="e">
        <f t="shared" ca="1" si="132"/>
        <v>#REF!</v>
      </c>
      <c r="AZ68" s="112" t="e">
        <f t="shared" ca="1" si="132"/>
        <v>#REF!</v>
      </c>
      <c r="BA68" s="112" t="e">
        <f t="shared" ca="1" si="132"/>
        <v>#REF!</v>
      </c>
      <c r="BB68" s="112" t="e">
        <f t="shared" ca="1" si="130"/>
        <v>#REF!</v>
      </c>
      <c r="BC68" s="112" t="e">
        <f t="shared" ca="1" si="130"/>
        <v>#REF!</v>
      </c>
      <c r="BD68" s="112" t="e">
        <f t="shared" ca="1" si="130"/>
        <v>#REF!</v>
      </c>
      <c r="BE68" s="112" t="e">
        <f t="shared" ca="1" si="130"/>
        <v>#REF!</v>
      </c>
      <c r="BF68" s="112" t="e">
        <f t="shared" ca="1" si="130"/>
        <v>#REF!</v>
      </c>
      <c r="BG68" s="112" t="e">
        <f t="shared" ca="1" si="130"/>
        <v>#REF!</v>
      </c>
      <c r="BH68" s="112" t="e">
        <f t="shared" ca="1" si="130"/>
        <v>#REF!</v>
      </c>
      <c r="BI68" s="112" t="e">
        <f t="shared" ca="1" si="130"/>
        <v>#REF!</v>
      </c>
      <c r="BJ68" s="112" t="e">
        <f t="shared" ca="1" si="130"/>
        <v>#REF!</v>
      </c>
      <c r="BK68" s="112" t="e">
        <f t="shared" ca="1" si="130"/>
        <v>#REF!</v>
      </c>
      <c r="BL68" s="112" t="e">
        <f t="shared" ca="1" si="130"/>
        <v>#REF!</v>
      </c>
      <c r="BM68" s="112" t="e">
        <f t="shared" ca="1" si="130"/>
        <v>#REF!</v>
      </c>
      <c r="BN68" s="112" t="e">
        <f t="shared" ca="1" si="130"/>
        <v>#REF!</v>
      </c>
      <c r="BO68" s="112" t="e">
        <f t="shared" ca="1" si="130"/>
        <v>#REF!</v>
      </c>
      <c r="BP68" s="126">
        <v>20</v>
      </c>
      <c r="BQ68" s="135">
        <f t="shared" ca="1" si="135"/>
        <v>0</v>
      </c>
      <c r="BR68" s="136">
        <f t="shared" ca="1" si="136"/>
        <v>0</v>
      </c>
      <c r="BS68" s="136">
        <f t="shared" ca="1" si="137"/>
        <v>0</v>
      </c>
      <c r="BT68" s="136">
        <f t="shared" ca="1" si="138"/>
        <v>0</v>
      </c>
      <c r="BU68" s="136">
        <f t="shared" ca="1" si="139"/>
        <v>0</v>
      </c>
      <c r="BV68" s="136">
        <f t="shared" ca="1" si="140"/>
        <v>0</v>
      </c>
      <c r="BW68" s="137">
        <f t="shared" ca="1" si="141"/>
        <v>0</v>
      </c>
      <c r="BX68" s="140">
        <f t="shared" ca="1" si="142"/>
        <v>5</v>
      </c>
      <c r="BY68" s="124">
        <f t="shared" ca="1" si="143"/>
        <v>0</v>
      </c>
      <c r="BZ68" s="124">
        <f t="shared" ca="1" si="144"/>
        <v>5</v>
      </c>
      <c r="CA68" s="124">
        <f t="shared" ca="1" si="145"/>
        <v>0</v>
      </c>
      <c r="CB68" s="124">
        <f t="shared" ca="1" si="146"/>
        <v>0</v>
      </c>
      <c r="CC68" s="124">
        <f t="shared" ca="1" si="147"/>
        <v>0</v>
      </c>
      <c r="CD68" s="141">
        <f t="shared" ca="1" si="148"/>
        <v>0</v>
      </c>
      <c r="CE68" s="146" t="e">
        <f t="shared" ca="1" si="149"/>
        <v>#REF!</v>
      </c>
      <c r="CF68" s="147" t="e">
        <f t="shared" ca="1" si="150"/>
        <v>#REF!</v>
      </c>
      <c r="CG68" s="145" t="e">
        <f t="shared" ref="CG68:CG111" ca="1" si="156">IF(BS68+BZ68=BJ68+BI68,BS68+BZ68,"ОШ!")</f>
        <v>#REF!</v>
      </c>
      <c r="CH68" s="147" t="e">
        <f t="shared" ca="1" si="151"/>
        <v>#REF!</v>
      </c>
      <c r="CI68" s="147" t="e">
        <f t="shared" ca="1" si="152"/>
        <v>#REF!</v>
      </c>
      <c r="CJ68" s="147" t="e">
        <f t="shared" ca="1" si="153"/>
        <v>#REF!</v>
      </c>
      <c r="CK68" s="186" t="e">
        <f t="shared" ca="1" si="154"/>
        <v>#REF!</v>
      </c>
      <c r="CL68" s="187" t="e">
        <f t="shared" ref="CL68:CL111" ca="1" si="157">IF(G68=0,"",G68)</f>
        <v>#REF!</v>
      </c>
      <c r="CM68" s="187" t="e">
        <f t="shared" ref="CM68:CM111" ca="1" si="158">IF(H68=0,"",H68)</f>
        <v>#REF!</v>
      </c>
      <c r="CN68" s="187" t="e">
        <f t="shared" ref="CN68:CN111" ca="1" si="159">IF(I68=0,"",I68)</f>
        <v>#REF!</v>
      </c>
      <c r="CO68" s="187" t="e">
        <f t="shared" ref="CO68:CO111" ca="1" si="160">IF(J68=0,"",J68)</f>
        <v>#REF!</v>
      </c>
      <c r="CP68" s="187" t="e">
        <f t="shared" ref="CP68:CP111" ca="1" si="161">IF(K68=0,"",K68)</f>
        <v>#REF!</v>
      </c>
      <c r="CQ68" s="187" t="e">
        <f t="shared" ref="CQ68:CQ111" ca="1" si="162">IF(L68=0,"",L68)</f>
        <v>#REF!</v>
      </c>
      <c r="CR68" s="187" t="e">
        <f t="shared" ref="CR68:CR111" ca="1" si="163">IF(M68=0,"",M68)</f>
        <v>#REF!</v>
      </c>
      <c r="CS68" s="187" t="e">
        <f t="shared" ref="CS68:CS111" ca="1" si="164">IF(N68=0,"",N68)</f>
        <v>#REF!</v>
      </c>
      <c r="CT68" s="187" t="e">
        <f t="shared" ref="CT68:CT111" ca="1" si="165">IF(O68=0,"",O68)</f>
        <v>#REF!</v>
      </c>
      <c r="CU68" s="187" t="e">
        <f t="shared" ref="CU68:CU111" ca="1" si="166">IF(P68=0,"",P68)</f>
        <v>#REF!</v>
      </c>
      <c r="CV68" s="187" t="e">
        <f t="shared" ref="CV68:CV111" ca="1" si="167">IF(Q68=0,"",Q68)</f>
        <v>#REF!</v>
      </c>
      <c r="CW68" s="187" t="e">
        <f t="shared" ref="CW68:CW111" ca="1" si="168">IF(R68=0,"",R68)</f>
        <v>#REF!</v>
      </c>
      <c r="CX68" s="187" t="e">
        <f t="shared" ref="CX68:CX111" ca="1" si="169">IF(S68=0,"",S68)</f>
        <v>#REF!</v>
      </c>
      <c r="CY68" s="187" t="e">
        <f t="shared" ref="CY68:CY111" ca="1" si="170">IF(T68=0,"",T68)</f>
        <v>#REF!</v>
      </c>
      <c r="CZ68" s="187" t="e">
        <f t="shared" ref="CZ68:CZ111" ca="1" si="171">IF(U68=0,"",U68)</f>
        <v>#REF!</v>
      </c>
      <c r="DA68" s="187" t="e">
        <f t="shared" ref="DA68:DA111" ca="1" si="172">IF(V68=0,"",V68)</f>
        <v>#REF!</v>
      </c>
      <c r="DB68" s="187" t="e">
        <f t="shared" ref="DB68:DB111" ca="1" si="173">IF(W68=0,"",W68)</f>
        <v>#REF!</v>
      </c>
      <c r="DC68" s="187" t="e">
        <f t="shared" ref="DC68:DC111" ca="1" si="174">IF(X68=0,"",X68)</f>
        <v>#REF!</v>
      </c>
      <c r="DD68" s="187" t="e">
        <f t="shared" ref="DD68:DD111" ca="1" si="175">IF(Y68=0,"",Y68)</f>
        <v>#REF!</v>
      </c>
      <c r="DE68" s="187" t="e">
        <f t="shared" ref="DE68:DE111" ca="1" si="176">IF(Z68=0,"",Z68)</f>
        <v>#REF!</v>
      </c>
      <c r="DF68" s="187" t="e">
        <f t="shared" ref="DF68:DF111" ca="1" si="177">IF(AA68=0,"",AA68)</f>
        <v>#REF!</v>
      </c>
      <c r="DG68" s="187" t="e">
        <f t="shared" ref="DG68:DG111" ca="1" si="178">IF(AB68=0,"",AB68)</f>
        <v>#REF!</v>
      </c>
      <c r="DH68" s="187" t="e">
        <f t="shared" ref="DH68:DH111" ca="1" si="179">IF(AC68=0,"",AC68)</f>
        <v>#REF!</v>
      </c>
      <c r="DI68" s="187" t="e">
        <f t="shared" ref="DI68:DI111" ca="1" si="180">IF(AD68=0,"",AD68)</f>
        <v>#REF!</v>
      </c>
      <c r="DJ68" s="187" t="e">
        <f t="shared" ref="DJ68:DJ111" ca="1" si="181">IF(AE68=0,"",AE68)</f>
        <v>#REF!</v>
      </c>
      <c r="DK68" s="187" t="e">
        <f t="shared" ref="DK68:DK111" ca="1" si="182">IF(AF68=0,"",AF68)</f>
        <v>#REF!</v>
      </c>
      <c r="DL68" s="187" t="e">
        <f t="shared" ref="DL68:DL111" ca="1" si="183">IF(AG68=0,"",AG68)</f>
        <v>#REF!</v>
      </c>
      <c r="DM68" s="187" t="s">
        <v>390</v>
      </c>
      <c r="DN68" s="187" t="s">
        <v>390</v>
      </c>
      <c r="DO68" s="187" t="s">
        <v>390</v>
      </c>
      <c r="DP68" s="187" t="s">
        <v>390</v>
      </c>
      <c r="DQ68" s="187" t="s">
        <v>390</v>
      </c>
      <c r="DR68" s="187" t="e">
        <f t="shared" ref="DR68:DR111" ca="1" si="184">IF(AM68=0,"",AM68)</f>
        <v>#REF!</v>
      </c>
      <c r="DS68" s="187" t="e">
        <f t="shared" ref="DS68:DS111" ca="1" si="185">IF(AN68=0,"",AN68)</f>
        <v>#REF!</v>
      </c>
      <c r="DT68" s="187" t="e">
        <f t="shared" ref="DT68:DT111" ca="1" si="186">IF(AO68=0,"",AO68)</f>
        <v>#REF!</v>
      </c>
      <c r="DU68" s="187" t="e">
        <f t="shared" ref="DU68:DU111" ca="1" si="187">IF(AP68=0,"",AP68)</f>
        <v>#REF!</v>
      </c>
      <c r="DV68" s="187"/>
      <c r="DW68" s="187"/>
      <c r="DX68" s="187"/>
      <c r="DY68" s="187"/>
      <c r="DZ68" s="187"/>
      <c r="EA68" s="187" t="e">
        <f t="shared" ref="EA68:EA111" ca="1" si="188">IF(AV68=0,"",AV68)</f>
        <v>#REF!</v>
      </c>
      <c r="EB68" s="187" t="e">
        <f t="shared" ref="EB68:EB111" ca="1" si="189">IF(AW68=0,"",AW68)</f>
        <v>#REF!</v>
      </c>
      <c r="EC68" s="187" t="e">
        <f t="shared" ref="EC68:EC111" ca="1" si="190">IF(AX68=0,"",AX68)</f>
        <v>#REF!</v>
      </c>
      <c r="ED68" s="187" t="e">
        <f t="shared" ref="ED68:ED111" ca="1" si="191">IF(AY68=0,"",AY68)</f>
        <v>#REF!</v>
      </c>
      <c r="EE68" s="187" t="e">
        <f t="shared" ref="EE68:EE111" ca="1" si="192">IF(AZ68=0,"",AZ68)</f>
        <v>#REF!</v>
      </c>
      <c r="EF68" s="187" t="e">
        <f t="shared" ref="EF68:EF111" ca="1" si="193">IF(BA68=0,"",BA68)</f>
        <v>#REF!</v>
      </c>
      <c r="EG68" s="187" t="e">
        <f t="shared" ref="EG68:EG111" ca="1" si="194">IF(BB68=0,"",BB68)</f>
        <v>#REF!</v>
      </c>
      <c r="EH68" s="187" t="e">
        <f t="shared" ref="EH68:EH111" ca="1" si="195">IF(BC68=0,"",BC68)</f>
        <v>#REF!</v>
      </c>
      <c r="EI68" s="187" t="e">
        <f t="shared" ref="EI68:EI111" ca="1" si="196">IF(BD68=0,"",BD68)</f>
        <v>#REF!</v>
      </c>
      <c r="EJ68" s="187" t="e">
        <f t="shared" ref="EJ68:EJ111" ca="1" si="197">IF(BE68=0,"",BE68)</f>
        <v>#REF!</v>
      </c>
      <c r="EK68" s="187" t="e">
        <f t="shared" ref="EK68:EK111" ca="1" si="198">IF(BF68=0,"",BF68)</f>
        <v>#REF!</v>
      </c>
      <c r="EL68" s="94" t="s">
        <v>682</v>
      </c>
    </row>
    <row r="69" spans="1:142" hidden="1" x14ac:dyDescent="0.25">
      <c r="A69" s="115" t="str">
        <f>Графики!A23</f>
        <v>Б12.02.03 Радиоэлектр.ПУ(2014)9 кл., очная</v>
      </c>
      <c r="B69" s="115" t="s">
        <v>321</v>
      </c>
      <c r="C69" s="115" t="s">
        <v>517</v>
      </c>
      <c r="D69" s="64" t="e">
        <f t="shared" ca="1" si="155"/>
        <v>#REF!</v>
      </c>
      <c r="E69" s="46">
        <v>4</v>
      </c>
      <c r="F69" s="118" t="s">
        <v>235</v>
      </c>
      <c r="G69" s="112" t="e">
        <f t="shared" ca="1" si="133"/>
        <v>#REF!</v>
      </c>
      <c r="H69" s="112" t="e">
        <f t="shared" ca="1" si="133"/>
        <v>#REF!</v>
      </c>
      <c r="I69" s="112" t="e">
        <f t="shared" ca="1" si="133"/>
        <v>#REF!</v>
      </c>
      <c r="J69" s="112" t="e">
        <f t="shared" ca="1" si="133"/>
        <v>#REF!</v>
      </c>
      <c r="K69" s="112" t="e">
        <f t="shared" ca="1" si="133"/>
        <v>#REF!</v>
      </c>
      <c r="L69" s="112" t="e">
        <f t="shared" ca="1" si="133"/>
        <v>#REF!</v>
      </c>
      <c r="M69" s="112" t="e">
        <f t="shared" ca="1" si="133"/>
        <v>#REF!</v>
      </c>
      <c r="N69" s="112" t="e">
        <f t="shared" ca="1" si="133"/>
        <v>#REF!</v>
      </c>
      <c r="O69" s="112" t="e">
        <f t="shared" ca="1" si="133"/>
        <v>#REF!</v>
      </c>
      <c r="P69" s="112" t="e">
        <f t="shared" ca="1" si="133"/>
        <v>#REF!</v>
      </c>
      <c r="Q69" s="112" t="e">
        <f t="shared" ca="1" si="133"/>
        <v>#REF!</v>
      </c>
      <c r="R69" s="112" t="e">
        <f t="shared" ca="1" si="133"/>
        <v>#REF!</v>
      </c>
      <c r="S69" s="112" t="e">
        <f t="shared" ca="1" si="133"/>
        <v>#REF!</v>
      </c>
      <c r="T69" s="112" t="e">
        <f t="shared" ca="1" si="133"/>
        <v>#REF!</v>
      </c>
      <c r="U69" s="112" t="e">
        <f t="shared" ca="1" si="133"/>
        <v>#REF!</v>
      </c>
      <c r="V69" s="112" t="e">
        <f t="shared" ca="1" si="133"/>
        <v>#REF!</v>
      </c>
      <c r="W69" s="112" t="e">
        <f t="shared" ca="1" si="131"/>
        <v>#REF!</v>
      </c>
      <c r="X69" s="112" t="e">
        <f t="shared" ca="1" si="131"/>
        <v>#REF!</v>
      </c>
      <c r="Y69" s="112" t="e">
        <f t="shared" ca="1" si="131"/>
        <v>#REF!</v>
      </c>
      <c r="Z69" s="112" t="e">
        <f t="shared" ca="1" si="131"/>
        <v>#REF!</v>
      </c>
      <c r="AA69" s="112" t="e">
        <f t="shared" ca="1" si="131"/>
        <v>#REF!</v>
      </c>
      <c r="AB69" s="112" t="e">
        <f t="shared" ca="1" si="131"/>
        <v>#REF!</v>
      </c>
      <c r="AC69" s="112" t="e">
        <f t="shared" ca="1" si="131"/>
        <v>#REF!</v>
      </c>
      <c r="AD69" s="112" t="e">
        <f t="shared" ca="1" si="131"/>
        <v>#REF!</v>
      </c>
      <c r="AE69" s="112" t="e">
        <f t="shared" ca="1" si="131"/>
        <v>#REF!</v>
      </c>
      <c r="AF69" s="112" t="e">
        <f t="shared" ca="1" si="131"/>
        <v>#REF!</v>
      </c>
      <c r="AG69" s="112" t="e">
        <f t="shared" ca="1" si="131"/>
        <v>#REF!</v>
      </c>
      <c r="AH69" s="112" t="e">
        <f t="shared" ca="1" si="131"/>
        <v>#REF!</v>
      </c>
      <c r="AI69" s="112" t="e">
        <f t="shared" ca="1" si="131"/>
        <v>#REF!</v>
      </c>
      <c r="AJ69" s="112" t="e">
        <f t="shared" ca="1" si="131"/>
        <v>#REF!</v>
      </c>
      <c r="AK69" s="112" t="e">
        <f t="shared" ca="1" si="131"/>
        <v>#REF!</v>
      </c>
      <c r="AL69" s="112" t="e">
        <f t="shared" ca="1" si="132"/>
        <v>#REF!</v>
      </c>
      <c r="AM69" s="112" t="e">
        <f t="shared" ca="1" si="132"/>
        <v>#REF!</v>
      </c>
      <c r="AN69" s="112" t="e">
        <f t="shared" ca="1" si="132"/>
        <v>#REF!</v>
      </c>
      <c r="AO69" s="112" t="e">
        <f t="shared" ca="1" si="132"/>
        <v>#REF!</v>
      </c>
      <c r="AP69" s="112" t="e">
        <f t="shared" ca="1" si="132"/>
        <v>#REF!</v>
      </c>
      <c r="AQ69" s="112" t="e">
        <f t="shared" ca="1" si="132"/>
        <v>#REF!</v>
      </c>
      <c r="AR69" s="112" t="e">
        <f t="shared" ca="1" si="132"/>
        <v>#REF!</v>
      </c>
      <c r="AS69" s="112" t="e">
        <f t="shared" ca="1" si="132"/>
        <v>#REF!</v>
      </c>
      <c r="AT69" s="112" t="e">
        <f t="shared" ca="1" si="132"/>
        <v>#REF!</v>
      </c>
      <c r="AU69" s="112" t="e">
        <f t="shared" ca="1" si="132"/>
        <v>#REF!</v>
      </c>
      <c r="AV69" s="112" t="e">
        <f t="shared" ca="1" si="132"/>
        <v>#REF!</v>
      </c>
      <c r="AW69" s="112" t="e">
        <f t="shared" ca="1" si="132"/>
        <v>#REF!</v>
      </c>
      <c r="AX69" s="112" t="e">
        <f t="shared" ca="1" si="132"/>
        <v>#REF!</v>
      </c>
      <c r="AY69" s="112" t="e">
        <f t="shared" ca="1" si="132"/>
        <v>#REF!</v>
      </c>
      <c r="AZ69" s="112" t="e">
        <f t="shared" ca="1" si="132"/>
        <v>#REF!</v>
      </c>
      <c r="BA69" s="112" t="e">
        <f t="shared" ca="1" si="132"/>
        <v>#REF!</v>
      </c>
      <c r="BB69" s="112" t="e">
        <f t="shared" ca="1" si="130"/>
        <v>#REF!</v>
      </c>
      <c r="BC69" s="112" t="e">
        <f t="shared" ca="1" si="130"/>
        <v>#REF!</v>
      </c>
      <c r="BD69" s="112" t="e">
        <f t="shared" ca="1" si="130"/>
        <v>#REF!</v>
      </c>
      <c r="BE69" s="112" t="e">
        <f t="shared" ca="1" si="130"/>
        <v>#REF!</v>
      </c>
      <c r="BF69" s="112" t="e">
        <f t="shared" ca="1" si="130"/>
        <v>#REF!</v>
      </c>
      <c r="BG69" s="112" t="e">
        <f t="shared" ca="1" si="130"/>
        <v>#REF!</v>
      </c>
      <c r="BH69" s="112" t="e">
        <f t="shared" ca="1" si="130"/>
        <v>#REF!</v>
      </c>
      <c r="BI69" s="112" t="e">
        <f t="shared" ca="1" si="130"/>
        <v>#REF!</v>
      </c>
      <c r="BJ69" s="112" t="e">
        <f t="shared" ca="1" si="130"/>
        <v>#REF!</v>
      </c>
      <c r="BK69" s="112" t="e">
        <f t="shared" ca="1" si="130"/>
        <v>#REF!</v>
      </c>
      <c r="BL69" s="112" t="e">
        <f t="shared" ca="1" si="130"/>
        <v>#REF!</v>
      </c>
      <c r="BM69" s="112" t="e">
        <f t="shared" ca="1" si="130"/>
        <v>#REF!</v>
      </c>
      <c r="BN69" s="112" t="e">
        <f t="shared" ca="1" si="130"/>
        <v>#REF!</v>
      </c>
      <c r="BO69" s="112" t="e">
        <f t="shared" ca="1" si="130"/>
        <v>#REF!</v>
      </c>
      <c r="BP69" s="126">
        <v>34</v>
      </c>
      <c r="BQ69" s="135">
        <f t="shared" ca="1" si="135"/>
        <v>0</v>
      </c>
      <c r="BR69" s="136">
        <f t="shared" ca="1" si="136"/>
        <v>0</v>
      </c>
      <c r="BS69" s="136">
        <f t="shared" ca="1" si="137"/>
        <v>0</v>
      </c>
      <c r="BT69" s="136">
        <f t="shared" ca="1" si="138"/>
        <v>0</v>
      </c>
      <c r="BU69" s="136">
        <f t="shared" ca="1" si="139"/>
        <v>0</v>
      </c>
      <c r="BV69" s="136">
        <f t="shared" ca="1" si="140"/>
        <v>0</v>
      </c>
      <c r="BW69" s="137">
        <f t="shared" ca="1" si="141"/>
        <v>0</v>
      </c>
      <c r="BX69" s="140">
        <f t="shared" ca="1" si="142"/>
        <v>0</v>
      </c>
      <c r="BY69" s="124">
        <f t="shared" ca="1" si="143"/>
        <v>0</v>
      </c>
      <c r="BZ69" s="124">
        <f t="shared" ca="1" si="144"/>
        <v>0</v>
      </c>
      <c r="CA69" s="124">
        <f t="shared" ca="1" si="145"/>
        <v>0</v>
      </c>
      <c r="CB69" s="124">
        <f t="shared" ca="1" si="146"/>
        <v>0</v>
      </c>
      <c r="CC69" s="124">
        <f t="shared" ca="1" si="147"/>
        <v>0</v>
      </c>
      <c r="CD69" s="141">
        <f t="shared" ca="1" si="148"/>
        <v>0</v>
      </c>
      <c r="CE69" s="146" t="e">
        <f t="shared" ca="1" si="149"/>
        <v>#REF!</v>
      </c>
      <c r="CF69" s="147" t="e">
        <f t="shared" ca="1" si="150"/>
        <v>#REF!</v>
      </c>
      <c r="CG69" s="145" t="e">
        <f t="shared" ca="1" si="156"/>
        <v>#REF!</v>
      </c>
      <c r="CH69" s="147" t="e">
        <f t="shared" ca="1" si="151"/>
        <v>#REF!</v>
      </c>
      <c r="CI69" s="147" t="e">
        <f t="shared" ca="1" si="152"/>
        <v>#REF!</v>
      </c>
      <c r="CJ69" s="147" t="e">
        <f t="shared" ca="1" si="153"/>
        <v>#REF!</v>
      </c>
      <c r="CK69" s="186" t="e">
        <f t="shared" ca="1" si="154"/>
        <v>#REF!</v>
      </c>
      <c r="CL69" s="187" t="e">
        <f t="shared" ca="1" si="157"/>
        <v>#REF!</v>
      </c>
      <c r="CM69" s="187" t="e">
        <f t="shared" ca="1" si="158"/>
        <v>#REF!</v>
      </c>
      <c r="CN69" s="187" t="e">
        <f t="shared" ca="1" si="159"/>
        <v>#REF!</v>
      </c>
      <c r="CO69" s="187" t="e">
        <f t="shared" ca="1" si="160"/>
        <v>#REF!</v>
      </c>
      <c r="CP69" s="187" t="e">
        <f t="shared" ca="1" si="161"/>
        <v>#REF!</v>
      </c>
      <c r="CQ69" s="187" t="e">
        <f t="shared" ca="1" si="162"/>
        <v>#REF!</v>
      </c>
      <c r="CR69" s="187" t="e">
        <f t="shared" ca="1" si="163"/>
        <v>#REF!</v>
      </c>
      <c r="CS69" s="187" t="e">
        <f t="shared" ca="1" si="164"/>
        <v>#REF!</v>
      </c>
      <c r="CT69" s="187" t="e">
        <f t="shared" ca="1" si="165"/>
        <v>#REF!</v>
      </c>
      <c r="CU69" s="187" t="e">
        <f t="shared" ca="1" si="166"/>
        <v>#REF!</v>
      </c>
      <c r="CV69" s="187" t="e">
        <f t="shared" ca="1" si="167"/>
        <v>#REF!</v>
      </c>
      <c r="CW69" s="187" t="e">
        <f t="shared" ca="1" si="168"/>
        <v>#REF!</v>
      </c>
      <c r="CX69" s="187" t="e">
        <f t="shared" ca="1" si="169"/>
        <v>#REF!</v>
      </c>
      <c r="CY69" s="187" t="e">
        <f t="shared" ca="1" si="170"/>
        <v>#REF!</v>
      </c>
      <c r="CZ69" s="187" t="e">
        <f t="shared" ca="1" si="171"/>
        <v>#REF!</v>
      </c>
      <c r="DA69" s="187" t="e">
        <f t="shared" ca="1" si="172"/>
        <v>#REF!</v>
      </c>
      <c r="DB69" s="187" t="e">
        <f t="shared" ca="1" si="173"/>
        <v>#REF!</v>
      </c>
      <c r="DC69" s="187" t="e">
        <f t="shared" ca="1" si="174"/>
        <v>#REF!</v>
      </c>
      <c r="DD69" s="187" t="e">
        <f t="shared" ca="1" si="175"/>
        <v>#REF!</v>
      </c>
      <c r="DE69" s="187" t="e">
        <f t="shared" ca="1" si="176"/>
        <v>#REF!</v>
      </c>
      <c r="DF69" s="187" t="e">
        <f t="shared" ca="1" si="177"/>
        <v>#REF!</v>
      </c>
      <c r="DG69" s="187" t="e">
        <f t="shared" ca="1" si="178"/>
        <v>#REF!</v>
      </c>
      <c r="DH69" s="187" t="e">
        <f t="shared" ca="1" si="179"/>
        <v>#REF!</v>
      </c>
      <c r="DI69" s="187" t="e">
        <f t="shared" ca="1" si="180"/>
        <v>#REF!</v>
      </c>
      <c r="DJ69" s="187" t="e">
        <f t="shared" ca="1" si="181"/>
        <v>#REF!</v>
      </c>
      <c r="DK69" s="187" t="e">
        <f t="shared" ca="1" si="182"/>
        <v>#REF!</v>
      </c>
      <c r="DL69" s="187" t="e">
        <f t="shared" ca="1" si="183"/>
        <v>#REF!</v>
      </c>
      <c r="DM69" s="187" t="e">
        <f t="shared" ref="DM69:DM111" ca="1" si="199">IF(AH69=0,"",AH69)</f>
        <v>#REF!</v>
      </c>
      <c r="DN69" s="187" t="e">
        <f t="shared" ref="DN69:DN111" ca="1" si="200">IF(AI69=0,"",AI69)</f>
        <v>#REF!</v>
      </c>
      <c r="DO69" s="187" t="e">
        <f t="shared" ref="DO69:DO111" ca="1" si="201">IF(AJ69=0,"",AJ69)</f>
        <v>#REF!</v>
      </c>
      <c r="DP69" s="187" t="e">
        <f t="shared" ref="DP69:DP111" ca="1" si="202">IF(AK69=0,"",AK69)</f>
        <v>#REF!</v>
      </c>
      <c r="DQ69" s="187" t="e">
        <f t="shared" ref="DQ69:DQ111" ca="1" si="203">IF(AL69=0,"",AL69)</f>
        <v>#REF!</v>
      </c>
      <c r="DR69" s="187" t="e">
        <f t="shared" ca="1" si="184"/>
        <v>#REF!</v>
      </c>
      <c r="DS69" s="187" t="e">
        <f t="shared" ca="1" si="185"/>
        <v>#REF!</v>
      </c>
      <c r="DT69" s="187" t="e">
        <f t="shared" ca="1" si="186"/>
        <v>#REF!</v>
      </c>
      <c r="DU69" s="187" t="e">
        <f t="shared" ca="1" si="187"/>
        <v>#REF!</v>
      </c>
      <c r="DV69" s="187" t="e">
        <f t="shared" ref="DV69:DV111" ca="1" si="204">IF(AQ69=0,"",AQ69)</f>
        <v>#REF!</v>
      </c>
      <c r="DW69" s="187" t="e">
        <f t="shared" ref="DW69:DW111" ca="1" si="205">IF(AR69=0,"",AR69)</f>
        <v>#REF!</v>
      </c>
      <c r="DX69" s="187" t="e">
        <f t="shared" ref="DX69:DX111" ca="1" si="206">IF(AS69=0,"",AS69)</f>
        <v>#REF!</v>
      </c>
      <c r="DY69" s="187" t="e">
        <f t="shared" ref="DY69:DZ111" ca="1" si="207">IF(AT69=0,"",AT69)</f>
        <v>#REF!</v>
      </c>
      <c r="DZ69" s="187" t="e">
        <f t="shared" ref="DZ69:DZ111" ca="1" si="208">IF(AU69=0,"",AU69)</f>
        <v>#REF!</v>
      </c>
      <c r="EA69" s="187" t="e">
        <f t="shared" ca="1" si="188"/>
        <v>#REF!</v>
      </c>
      <c r="EB69" s="187" t="e">
        <f t="shared" ca="1" si="189"/>
        <v>#REF!</v>
      </c>
      <c r="EC69" s="187" t="e">
        <f t="shared" ca="1" si="190"/>
        <v>#REF!</v>
      </c>
      <c r="ED69" s="187" t="e">
        <f t="shared" ca="1" si="191"/>
        <v>#REF!</v>
      </c>
      <c r="EE69" s="187" t="e">
        <f t="shared" ca="1" si="192"/>
        <v>#REF!</v>
      </c>
      <c r="EF69" s="187" t="e">
        <f t="shared" ca="1" si="193"/>
        <v>#REF!</v>
      </c>
      <c r="EG69" s="187" t="e">
        <f t="shared" ca="1" si="194"/>
        <v>#REF!</v>
      </c>
      <c r="EH69" s="187" t="e">
        <f t="shared" ca="1" si="195"/>
        <v>#REF!</v>
      </c>
      <c r="EI69" s="187" t="e">
        <f t="shared" ca="1" si="196"/>
        <v>#REF!</v>
      </c>
      <c r="EJ69" s="187" t="e">
        <f t="shared" ca="1" si="197"/>
        <v>#REF!</v>
      </c>
      <c r="EK69" s="187" t="e">
        <f t="shared" ca="1" si="198"/>
        <v>#REF!</v>
      </c>
    </row>
    <row r="70" spans="1:142" hidden="1" x14ac:dyDescent="0.25">
      <c r="A70" s="115" t="str">
        <f>Графики!A23</f>
        <v>Б12.02.03 Радиоэлектр.ПУ(2014)9 кл., очная</v>
      </c>
      <c r="B70" s="115" t="s">
        <v>321</v>
      </c>
      <c r="C70" s="115" t="s">
        <v>517</v>
      </c>
      <c r="D70" s="64" t="e">
        <f t="shared" ca="1" si="155"/>
        <v>#REF!</v>
      </c>
      <c r="E70" s="46">
        <v>4</v>
      </c>
      <c r="F70" s="118" t="s">
        <v>239</v>
      </c>
      <c r="G70" s="112" t="e">
        <f t="shared" ca="1" si="133"/>
        <v>#REF!</v>
      </c>
      <c r="H70" s="112" t="e">
        <f t="shared" ca="1" si="133"/>
        <v>#REF!</v>
      </c>
      <c r="I70" s="112" t="e">
        <f t="shared" ca="1" si="133"/>
        <v>#REF!</v>
      </c>
      <c r="J70" s="112" t="e">
        <f t="shared" ca="1" si="133"/>
        <v>#REF!</v>
      </c>
      <c r="K70" s="112" t="e">
        <f t="shared" ca="1" si="133"/>
        <v>#REF!</v>
      </c>
      <c r="L70" s="112" t="e">
        <f t="shared" ca="1" si="133"/>
        <v>#REF!</v>
      </c>
      <c r="M70" s="112" t="e">
        <f t="shared" ca="1" si="133"/>
        <v>#REF!</v>
      </c>
      <c r="N70" s="112" t="e">
        <f t="shared" ca="1" si="133"/>
        <v>#REF!</v>
      </c>
      <c r="O70" s="112" t="e">
        <f t="shared" ca="1" si="133"/>
        <v>#REF!</v>
      </c>
      <c r="P70" s="112" t="e">
        <f t="shared" ca="1" si="133"/>
        <v>#REF!</v>
      </c>
      <c r="Q70" s="112" t="e">
        <f t="shared" ca="1" si="133"/>
        <v>#REF!</v>
      </c>
      <c r="R70" s="112" t="e">
        <f t="shared" ca="1" si="133"/>
        <v>#REF!</v>
      </c>
      <c r="S70" s="112" t="e">
        <f t="shared" ca="1" si="133"/>
        <v>#REF!</v>
      </c>
      <c r="T70" s="112" t="e">
        <f t="shared" ca="1" si="133"/>
        <v>#REF!</v>
      </c>
      <c r="U70" s="112" t="e">
        <f t="shared" ca="1" si="133"/>
        <v>#REF!</v>
      </c>
      <c r="V70" s="112" t="e">
        <f t="shared" ca="1" si="133"/>
        <v>#REF!</v>
      </c>
      <c r="W70" s="112" t="e">
        <f t="shared" ca="1" si="131"/>
        <v>#REF!</v>
      </c>
      <c r="X70" s="112" t="e">
        <f t="shared" ca="1" si="131"/>
        <v>#REF!</v>
      </c>
      <c r="Y70" s="112" t="e">
        <f t="shared" ca="1" si="131"/>
        <v>#REF!</v>
      </c>
      <c r="Z70" s="112" t="e">
        <f t="shared" ca="1" si="131"/>
        <v>#REF!</v>
      </c>
      <c r="AA70" s="112" t="e">
        <f t="shared" ca="1" si="131"/>
        <v>#REF!</v>
      </c>
      <c r="AB70" s="112" t="e">
        <f t="shared" ca="1" si="131"/>
        <v>#REF!</v>
      </c>
      <c r="AC70" s="112" t="e">
        <f t="shared" ca="1" si="131"/>
        <v>#REF!</v>
      </c>
      <c r="AD70" s="112" t="e">
        <f t="shared" ca="1" si="131"/>
        <v>#REF!</v>
      </c>
      <c r="AE70" s="112" t="e">
        <f t="shared" ca="1" si="131"/>
        <v>#REF!</v>
      </c>
      <c r="AF70" s="112" t="e">
        <f t="shared" ca="1" si="131"/>
        <v>#REF!</v>
      </c>
      <c r="AG70" s="112" t="e">
        <f t="shared" ca="1" si="131"/>
        <v>#REF!</v>
      </c>
      <c r="AH70" s="112" t="e">
        <f t="shared" ca="1" si="131"/>
        <v>#REF!</v>
      </c>
      <c r="AI70" s="112" t="e">
        <f t="shared" ca="1" si="131"/>
        <v>#REF!</v>
      </c>
      <c r="AJ70" s="112" t="e">
        <f t="shared" ca="1" si="131"/>
        <v>#REF!</v>
      </c>
      <c r="AK70" s="112" t="e">
        <f t="shared" ca="1" si="131"/>
        <v>#REF!</v>
      </c>
      <c r="AL70" s="112" t="e">
        <f t="shared" ca="1" si="132"/>
        <v>#REF!</v>
      </c>
      <c r="AM70" s="112" t="e">
        <f t="shared" ca="1" si="132"/>
        <v>#REF!</v>
      </c>
      <c r="AN70" s="112" t="e">
        <f t="shared" ca="1" si="132"/>
        <v>#REF!</v>
      </c>
      <c r="AO70" s="112" t="e">
        <f t="shared" ca="1" si="132"/>
        <v>#REF!</v>
      </c>
      <c r="AP70" s="112" t="e">
        <f t="shared" ca="1" si="132"/>
        <v>#REF!</v>
      </c>
      <c r="AQ70" s="112" t="e">
        <f t="shared" ca="1" si="132"/>
        <v>#REF!</v>
      </c>
      <c r="AR70" s="112" t="e">
        <f t="shared" ca="1" si="132"/>
        <v>#REF!</v>
      </c>
      <c r="AS70" s="112" t="e">
        <f t="shared" ca="1" si="132"/>
        <v>#REF!</v>
      </c>
      <c r="AT70" s="112" t="e">
        <f t="shared" ca="1" si="132"/>
        <v>#REF!</v>
      </c>
      <c r="AU70" s="112" t="e">
        <f t="shared" ca="1" si="132"/>
        <v>#REF!</v>
      </c>
      <c r="AV70" s="112" t="e">
        <f t="shared" ca="1" si="132"/>
        <v>#REF!</v>
      </c>
      <c r="AW70" s="112" t="e">
        <f t="shared" ca="1" si="132"/>
        <v>#REF!</v>
      </c>
      <c r="AX70" s="112" t="e">
        <f t="shared" ca="1" si="132"/>
        <v>#REF!</v>
      </c>
      <c r="AY70" s="112" t="e">
        <f t="shared" ca="1" si="132"/>
        <v>#REF!</v>
      </c>
      <c r="AZ70" s="112" t="e">
        <f t="shared" ca="1" si="132"/>
        <v>#REF!</v>
      </c>
      <c r="BA70" s="112" t="e">
        <f t="shared" ref="BA70:BO85" ca="1" si="209">OFFSET(INDIRECT(TRIM(REPLACE(_xlfn.FORMULATEXT($A70),1,1," "))),0,($D70-2011+$E70-1)*62+COLUMN()+13)</f>
        <v>#REF!</v>
      </c>
      <c r="BB70" s="112" t="e">
        <f t="shared" ca="1" si="209"/>
        <v>#REF!</v>
      </c>
      <c r="BC70" s="112" t="e">
        <f t="shared" ca="1" si="209"/>
        <v>#REF!</v>
      </c>
      <c r="BD70" s="112" t="e">
        <f t="shared" ca="1" si="209"/>
        <v>#REF!</v>
      </c>
      <c r="BE70" s="112" t="e">
        <f t="shared" ca="1" si="209"/>
        <v>#REF!</v>
      </c>
      <c r="BF70" s="112" t="e">
        <f t="shared" ca="1" si="209"/>
        <v>#REF!</v>
      </c>
      <c r="BG70" s="112" t="e">
        <f t="shared" ca="1" si="209"/>
        <v>#REF!</v>
      </c>
      <c r="BH70" s="112" t="e">
        <f t="shared" ca="1" si="209"/>
        <v>#REF!</v>
      </c>
      <c r="BI70" s="112" t="e">
        <f t="shared" ca="1" si="209"/>
        <v>#REF!</v>
      </c>
      <c r="BJ70" s="112" t="e">
        <f t="shared" ca="1" si="209"/>
        <v>#REF!</v>
      </c>
      <c r="BK70" s="112" t="e">
        <f t="shared" ca="1" si="209"/>
        <v>#REF!</v>
      </c>
      <c r="BL70" s="112" t="e">
        <f t="shared" ca="1" si="209"/>
        <v>#REF!</v>
      </c>
      <c r="BM70" s="112" t="e">
        <f t="shared" ca="1" si="209"/>
        <v>#REF!</v>
      </c>
      <c r="BN70" s="112" t="e">
        <f t="shared" ca="1" si="209"/>
        <v>#REF!</v>
      </c>
      <c r="BO70" s="112" t="e">
        <f t="shared" ca="1" si="209"/>
        <v>#REF!</v>
      </c>
      <c r="BP70" s="126">
        <v>34</v>
      </c>
      <c r="BQ70" s="135">
        <f t="shared" ca="1" si="135"/>
        <v>10</v>
      </c>
      <c r="BR70" s="136">
        <f t="shared" ca="1" si="136"/>
        <v>0</v>
      </c>
      <c r="BS70" s="136">
        <f t="shared" ca="1" si="137"/>
        <v>10</v>
      </c>
      <c r="BT70" s="136">
        <f t="shared" ca="1" si="138"/>
        <v>0</v>
      </c>
      <c r="BU70" s="136">
        <f t="shared" ca="1" si="139"/>
        <v>0</v>
      </c>
      <c r="BV70" s="136">
        <f t="shared" ca="1" si="140"/>
        <v>0</v>
      </c>
      <c r="BW70" s="137">
        <f t="shared" ca="1" si="141"/>
        <v>0</v>
      </c>
      <c r="BX70" s="140">
        <f t="shared" ca="1" si="142"/>
        <v>0</v>
      </c>
      <c r="BY70" s="124">
        <f t="shared" ca="1" si="143"/>
        <v>0</v>
      </c>
      <c r="BZ70" s="124">
        <f t="shared" ca="1" si="144"/>
        <v>0</v>
      </c>
      <c r="CA70" s="124">
        <f t="shared" ca="1" si="145"/>
        <v>0</v>
      </c>
      <c r="CB70" s="124">
        <f t="shared" ca="1" si="146"/>
        <v>0</v>
      </c>
      <c r="CC70" s="124">
        <f t="shared" ca="1" si="147"/>
        <v>0</v>
      </c>
      <c r="CD70" s="141">
        <f t="shared" ca="1" si="148"/>
        <v>0</v>
      </c>
      <c r="CE70" s="146" t="e">
        <f t="shared" ca="1" si="149"/>
        <v>#REF!</v>
      </c>
      <c r="CF70" s="147" t="e">
        <f t="shared" ca="1" si="150"/>
        <v>#REF!</v>
      </c>
      <c r="CG70" s="145" t="e">
        <f t="shared" ca="1" si="156"/>
        <v>#REF!</v>
      </c>
      <c r="CH70" s="147" t="e">
        <f t="shared" ca="1" si="151"/>
        <v>#REF!</v>
      </c>
      <c r="CI70" s="147" t="e">
        <f t="shared" ca="1" si="152"/>
        <v>#REF!</v>
      </c>
      <c r="CJ70" s="147" t="e">
        <f t="shared" ca="1" si="153"/>
        <v>#REF!</v>
      </c>
      <c r="CK70" s="186" t="e">
        <f t="shared" ca="1" si="154"/>
        <v>#REF!</v>
      </c>
      <c r="CL70" s="187" t="e">
        <f t="shared" ca="1" si="157"/>
        <v>#REF!</v>
      </c>
      <c r="CM70" s="187" t="e">
        <f t="shared" ca="1" si="158"/>
        <v>#REF!</v>
      </c>
      <c r="CN70" s="187" t="e">
        <f t="shared" ca="1" si="159"/>
        <v>#REF!</v>
      </c>
      <c r="CO70" s="187" t="e">
        <f t="shared" ca="1" si="160"/>
        <v>#REF!</v>
      </c>
      <c r="CP70" s="187" t="e">
        <f t="shared" ca="1" si="161"/>
        <v>#REF!</v>
      </c>
      <c r="CQ70" s="187" t="e">
        <f t="shared" ca="1" si="162"/>
        <v>#REF!</v>
      </c>
      <c r="CR70" s="187" t="e">
        <f t="shared" ca="1" si="163"/>
        <v>#REF!</v>
      </c>
      <c r="CS70" s="187"/>
      <c r="CT70" s="187" t="s">
        <v>363</v>
      </c>
      <c r="CU70" s="187" t="s">
        <v>363</v>
      </c>
      <c r="CV70" s="187" t="s">
        <v>363</v>
      </c>
      <c r="CW70" s="187" t="s">
        <v>363</v>
      </c>
      <c r="CX70" s="187" t="s">
        <v>363</v>
      </c>
      <c r="CY70" s="187" t="s">
        <v>363</v>
      </c>
      <c r="CZ70" s="187" t="s">
        <v>363</v>
      </c>
      <c r="DA70" s="187" t="s">
        <v>363</v>
      </c>
      <c r="DB70" s="187" t="s">
        <v>363</v>
      </c>
      <c r="DC70" s="187" t="e">
        <f t="shared" ca="1" si="174"/>
        <v>#REF!</v>
      </c>
      <c r="DD70" s="187" t="e">
        <f t="shared" ca="1" si="175"/>
        <v>#REF!</v>
      </c>
      <c r="DE70" s="187" t="e">
        <f t="shared" ca="1" si="176"/>
        <v>#REF!</v>
      </c>
      <c r="DF70" s="187" t="e">
        <f t="shared" ca="1" si="177"/>
        <v>#REF!</v>
      </c>
      <c r="DG70" s="187"/>
      <c r="DH70" s="187"/>
      <c r="DI70" s="187"/>
      <c r="DJ70" s="187"/>
      <c r="DK70" s="187"/>
      <c r="DL70" s="187"/>
      <c r="DM70" s="187"/>
      <c r="DN70" s="187"/>
      <c r="DO70" s="187"/>
      <c r="DP70" s="187" t="s">
        <v>363</v>
      </c>
      <c r="DQ70" s="187" t="e">
        <f t="shared" ca="1" si="203"/>
        <v>#REF!</v>
      </c>
      <c r="DR70" s="187" t="e">
        <f t="shared" ca="1" si="184"/>
        <v>#REF!</v>
      </c>
      <c r="DS70" s="187" t="e">
        <f t="shared" ca="1" si="185"/>
        <v>#REF!</v>
      </c>
      <c r="DT70" s="187" t="e">
        <f t="shared" ca="1" si="186"/>
        <v>#REF!</v>
      </c>
      <c r="DU70" s="187" t="e">
        <f t="shared" ca="1" si="187"/>
        <v>#REF!</v>
      </c>
      <c r="DV70" s="187" t="e">
        <f t="shared" ca="1" si="204"/>
        <v>#REF!</v>
      </c>
      <c r="DW70" s="187" t="e">
        <f t="shared" ca="1" si="205"/>
        <v>#REF!</v>
      </c>
      <c r="DX70" s="187" t="e">
        <f t="shared" ca="1" si="206"/>
        <v>#REF!</v>
      </c>
      <c r="DY70" s="187" t="e">
        <f t="shared" ca="1" si="207"/>
        <v>#REF!</v>
      </c>
      <c r="DZ70" s="187" t="e">
        <f t="shared" ca="1" si="208"/>
        <v>#REF!</v>
      </c>
      <c r="EA70" s="187" t="e">
        <f t="shared" ca="1" si="188"/>
        <v>#REF!</v>
      </c>
      <c r="EB70" s="187" t="e">
        <f t="shared" ca="1" si="189"/>
        <v>#REF!</v>
      </c>
      <c r="EC70" s="187" t="e">
        <f t="shared" ca="1" si="190"/>
        <v>#REF!</v>
      </c>
      <c r="ED70" s="187" t="e">
        <f t="shared" ca="1" si="191"/>
        <v>#REF!</v>
      </c>
      <c r="EE70" s="187" t="e">
        <f t="shared" ca="1" si="192"/>
        <v>#REF!</v>
      </c>
      <c r="EF70" s="187" t="e">
        <f t="shared" ca="1" si="193"/>
        <v>#REF!</v>
      </c>
      <c r="EG70" s="187" t="e">
        <f t="shared" ca="1" si="194"/>
        <v>#REF!</v>
      </c>
      <c r="EH70" s="187" t="e">
        <f t="shared" ca="1" si="195"/>
        <v>#REF!</v>
      </c>
      <c r="EI70" s="187" t="e">
        <f t="shared" ca="1" si="196"/>
        <v>#REF!</v>
      </c>
      <c r="EJ70" s="187" t="e">
        <f t="shared" ca="1" si="197"/>
        <v>#REF!</v>
      </c>
      <c r="EK70" s="187" t="e">
        <f t="shared" ca="1" si="198"/>
        <v>#REF!</v>
      </c>
    </row>
    <row r="71" spans="1:142" hidden="1" x14ac:dyDescent="0.25">
      <c r="A71" s="115" t="str">
        <f>Графики!A24</f>
        <v>Б13.02.11 Тех.эксплуатация ЭиЭМО(2014)9 кл., очная</v>
      </c>
      <c r="B71" s="115" t="s">
        <v>321</v>
      </c>
      <c r="C71" s="115" t="s">
        <v>517</v>
      </c>
      <c r="D71" s="64" t="e">
        <f t="shared" ca="1" si="155"/>
        <v>#REF!</v>
      </c>
      <c r="E71" s="46">
        <v>4</v>
      </c>
      <c r="F71" s="118" t="s">
        <v>230</v>
      </c>
      <c r="G71" s="112" t="e">
        <f t="shared" ca="1" si="133"/>
        <v>#REF!</v>
      </c>
      <c r="H71" s="112" t="e">
        <f t="shared" ca="1" si="133"/>
        <v>#REF!</v>
      </c>
      <c r="I71" s="112" t="e">
        <f t="shared" ca="1" si="133"/>
        <v>#REF!</v>
      </c>
      <c r="J71" s="112" t="e">
        <f t="shared" ca="1" si="133"/>
        <v>#REF!</v>
      </c>
      <c r="K71" s="112" t="e">
        <f t="shared" ca="1" si="133"/>
        <v>#REF!</v>
      </c>
      <c r="L71" s="112" t="e">
        <f t="shared" ca="1" si="133"/>
        <v>#REF!</v>
      </c>
      <c r="M71" s="112" t="e">
        <f t="shared" ca="1" si="133"/>
        <v>#REF!</v>
      </c>
      <c r="N71" s="112" t="e">
        <f t="shared" ca="1" si="133"/>
        <v>#REF!</v>
      </c>
      <c r="O71" s="112" t="e">
        <f t="shared" ca="1" si="133"/>
        <v>#REF!</v>
      </c>
      <c r="P71" s="112" t="e">
        <f t="shared" ca="1" si="133"/>
        <v>#REF!</v>
      </c>
      <c r="Q71" s="112" t="e">
        <f t="shared" ca="1" si="133"/>
        <v>#REF!</v>
      </c>
      <c r="R71" s="112" t="e">
        <f t="shared" ca="1" si="133"/>
        <v>#REF!</v>
      </c>
      <c r="S71" s="112" t="e">
        <f t="shared" ca="1" si="133"/>
        <v>#REF!</v>
      </c>
      <c r="T71" s="112" t="e">
        <f t="shared" ca="1" si="133"/>
        <v>#REF!</v>
      </c>
      <c r="U71" s="112" t="e">
        <f t="shared" ca="1" si="133"/>
        <v>#REF!</v>
      </c>
      <c r="V71" s="112" t="e">
        <f t="shared" ref="V71:AK86" ca="1" si="210">OFFSET(INDIRECT(TRIM(REPLACE(_xlfn.FORMULATEXT($A71),1,1," "))),0,($D71-2011+$E71-1)*62+COLUMN()+13)</f>
        <v>#REF!</v>
      </c>
      <c r="W71" s="112" t="e">
        <f t="shared" ca="1" si="210"/>
        <v>#REF!</v>
      </c>
      <c r="X71" s="112" t="e">
        <f t="shared" ca="1" si="210"/>
        <v>#REF!</v>
      </c>
      <c r="Y71" s="112" t="e">
        <f t="shared" ca="1" si="210"/>
        <v>#REF!</v>
      </c>
      <c r="Z71" s="112" t="e">
        <f t="shared" ca="1" si="210"/>
        <v>#REF!</v>
      </c>
      <c r="AA71" s="112" t="e">
        <f t="shared" ca="1" si="210"/>
        <v>#REF!</v>
      </c>
      <c r="AB71" s="112" t="e">
        <f t="shared" ca="1" si="210"/>
        <v>#REF!</v>
      </c>
      <c r="AC71" s="112" t="e">
        <f t="shared" ca="1" si="210"/>
        <v>#REF!</v>
      </c>
      <c r="AD71" s="112" t="e">
        <f t="shared" ca="1" si="210"/>
        <v>#REF!</v>
      </c>
      <c r="AE71" s="112" t="e">
        <f t="shared" ca="1" si="210"/>
        <v>#REF!</v>
      </c>
      <c r="AF71" s="112" t="e">
        <f t="shared" ca="1" si="210"/>
        <v>#REF!</v>
      </c>
      <c r="AG71" s="112" t="e">
        <f t="shared" ca="1" si="210"/>
        <v>#REF!</v>
      </c>
      <c r="AH71" s="112" t="e">
        <f t="shared" ca="1" si="210"/>
        <v>#REF!</v>
      </c>
      <c r="AI71" s="112" t="e">
        <f t="shared" ca="1" si="210"/>
        <v>#REF!</v>
      </c>
      <c r="AJ71" s="112" t="e">
        <f t="shared" ca="1" si="210"/>
        <v>#REF!</v>
      </c>
      <c r="AK71" s="112" t="e">
        <f t="shared" ca="1" si="210"/>
        <v>#REF!</v>
      </c>
      <c r="AL71" s="112" t="e">
        <f t="shared" ref="AL71:BA86" ca="1" si="211">OFFSET(INDIRECT(TRIM(REPLACE(_xlfn.FORMULATEXT($A71),1,1," "))),0,($D71-2011+$E71-1)*62+COLUMN()+13)</f>
        <v>#REF!</v>
      </c>
      <c r="AM71" s="112" t="e">
        <f t="shared" ca="1" si="211"/>
        <v>#REF!</v>
      </c>
      <c r="AN71" s="112" t="e">
        <f t="shared" ca="1" si="211"/>
        <v>#REF!</v>
      </c>
      <c r="AO71" s="112" t="e">
        <f t="shared" ca="1" si="211"/>
        <v>#REF!</v>
      </c>
      <c r="AP71" s="112" t="e">
        <f t="shared" ca="1" si="211"/>
        <v>#REF!</v>
      </c>
      <c r="AQ71" s="112" t="e">
        <f t="shared" ca="1" si="211"/>
        <v>#REF!</v>
      </c>
      <c r="AR71" s="112" t="e">
        <f t="shared" ca="1" si="211"/>
        <v>#REF!</v>
      </c>
      <c r="AS71" s="112" t="e">
        <f t="shared" ca="1" si="211"/>
        <v>#REF!</v>
      </c>
      <c r="AT71" s="112" t="e">
        <f t="shared" ca="1" si="211"/>
        <v>#REF!</v>
      </c>
      <c r="AU71" s="112" t="e">
        <f t="shared" ca="1" si="211"/>
        <v>#REF!</v>
      </c>
      <c r="AV71" s="112" t="e">
        <f t="shared" ca="1" si="211"/>
        <v>#REF!</v>
      </c>
      <c r="AW71" s="112" t="e">
        <f t="shared" ca="1" si="211"/>
        <v>#REF!</v>
      </c>
      <c r="AX71" s="112" t="e">
        <f t="shared" ca="1" si="211"/>
        <v>#REF!</v>
      </c>
      <c r="AY71" s="112" t="e">
        <f t="shared" ca="1" si="211"/>
        <v>#REF!</v>
      </c>
      <c r="AZ71" s="112" t="e">
        <f t="shared" ca="1" si="211"/>
        <v>#REF!</v>
      </c>
      <c r="BA71" s="112" t="e">
        <f t="shared" ca="1" si="211"/>
        <v>#REF!</v>
      </c>
      <c r="BB71" s="112" t="e">
        <f t="shared" ca="1" si="209"/>
        <v>#REF!</v>
      </c>
      <c r="BC71" s="112" t="e">
        <f t="shared" ca="1" si="209"/>
        <v>#REF!</v>
      </c>
      <c r="BD71" s="112" t="e">
        <f t="shared" ca="1" si="209"/>
        <v>#REF!</v>
      </c>
      <c r="BE71" s="112" t="e">
        <f t="shared" ca="1" si="209"/>
        <v>#REF!</v>
      </c>
      <c r="BF71" s="112" t="e">
        <f t="shared" ca="1" si="209"/>
        <v>#REF!</v>
      </c>
      <c r="BG71" s="112" t="e">
        <f t="shared" ca="1" si="209"/>
        <v>#REF!</v>
      </c>
      <c r="BH71" s="112" t="e">
        <f t="shared" ca="1" si="209"/>
        <v>#REF!</v>
      </c>
      <c r="BI71" s="112" t="e">
        <f t="shared" ca="1" si="209"/>
        <v>#REF!</v>
      </c>
      <c r="BJ71" s="112" t="e">
        <f t="shared" ca="1" si="209"/>
        <v>#REF!</v>
      </c>
      <c r="BK71" s="112" t="e">
        <f t="shared" ca="1" si="209"/>
        <v>#REF!</v>
      </c>
      <c r="BL71" s="112" t="e">
        <f t="shared" ca="1" si="209"/>
        <v>#REF!</v>
      </c>
      <c r="BM71" s="112" t="e">
        <f t="shared" ca="1" si="209"/>
        <v>#REF!</v>
      </c>
      <c r="BN71" s="112" t="e">
        <f t="shared" ca="1" si="209"/>
        <v>#REF!</v>
      </c>
      <c r="BO71" s="112" t="e">
        <f t="shared" ca="1" si="209"/>
        <v>#REF!</v>
      </c>
      <c r="BP71" s="126">
        <v>34</v>
      </c>
      <c r="BQ71" s="135">
        <f t="shared" ca="1" si="135"/>
        <v>0</v>
      </c>
      <c r="BR71" s="136">
        <f t="shared" ca="1" si="136"/>
        <v>0</v>
      </c>
      <c r="BS71" s="136">
        <f t="shared" ca="1" si="137"/>
        <v>0</v>
      </c>
      <c r="BT71" s="136">
        <f t="shared" ca="1" si="138"/>
        <v>0</v>
      </c>
      <c r="BU71" s="136">
        <f t="shared" ca="1" si="139"/>
        <v>0</v>
      </c>
      <c r="BV71" s="136">
        <f t="shared" ca="1" si="140"/>
        <v>0</v>
      </c>
      <c r="BW71" s="137">
        <f t="shared" ca="1" si="141"/>
        <v>0</v>
      </c>
      <c r="BX71" s="140">
        <f t="shared" ca="1" si="142"/>
        <v>0</v>
      </c>
      <c r="BY71" s="124">
        <f t="shared" ca="1" si="143"/>
        <v>0</v>
      </c>
      <c r="BZ71" s="124">
        <f t="shared" ca="1" si="144"/>
        <v>0</v>
      </c>
      <c r="CA71" s="124">
        <f t="shared" ca="1" si="145"/>
        <v>0</v>
      </c>
      <c r="CB71" s="124">
        <f t="shared" ca="1" si="146"/>
        <v>0</v>
      </c>
      <c r="CC71" s="124">
        <f t="shared" ca="1" si="147"/>
        <v>0</v>
      </c>
      <c r="CD71" s="141">
        <f t="shared" ca="1" si="148"/>
        <v>0</v>
      </c>
      <c r="CE71" s="146" t="e">
        <f t="shared" ca="1" si="149"/>
        <v>#REF!</v>
      </c>
      <c r="CF71" s="147" t="e">
        <f t="shared" ca="1" si="150"/>
        <v>#REF!</v>
      </c>
      <c r="CG71" s="145" t="e">
        <f t="shared" ca="1" si="156"/>
        <v>#REF!</v>
      </c>
      <c r="CH71" s="147" t="e">
        <f t="shared" ca="1" si="151"/>
        <v>#REF!</v>
      </c>
      <c r="CI71" s="147" t="e">
        <f t="shared" ca="1" si="152"/>
        <v>#REF!</v>
      </c>
      <c r="CJ71" s="147" t="e">
        <f t="shared" ca="1" si="153"/>
        <v>#REF!</v>
      </c>
      <c r="CK71" s="186" t="e">
        <f t="shared" ca="1" si="154"/>
        <v>#REF!</v>
      </c>
      <c r="CL71" s="187" t="e">
        <f t="shared" ca="1" si="157"/>
        <v>#REF!</v>
      </c>
      <c r="CM71" s="187" t="e">
        <f t="shared" ca="1" si="158"/>
        <v>#REF!</v>
      </c>
      <c r="CN71" s="187" t="e">
        <f t="shared" ca="1" si="159"/>
        <v>#REF!</v>
      </c>
      <c r="CO71" s="187" t="e">
        <f t="shared" ca="1" si="160"/>
        <v>#REF!</v>
      </c>
      <c r="CP71" s="187" t="e">
        <f t="shared" ca="1" si="161"/>
        <v>#REF!</v>
      </c>
      <c r="CQ71" s="187" t="e">
        <f t="shared" ca="1" si="162"/>
        <v>#REF!</v>
      </c>
      <c r="CR71" s="187" t="e">
        <f t="shared" ca="1" si="163"/>
        <v>#REF!</v>
      </c>
      <c r="CS71" s="187" t="e">
        <f t="shared" ca="1" si="164"/>
        <v>#REF!</v>
      </c>
      <c r="CT71" s="187" t="e">
        <f t="shared" ca="1" si="165"/>
        <v>#REF!</v>
      </c>
      <c r="CU71" s="187" t="e">
        <f t="shared" ca="1" si="166"/>
        <v>#REF!</v>
      </c>
      <c r="CV71" s="187" t="e">
        <f t="shared" ca="1" si="167"/>
        <v>#REF!</v>
      </c>
      <c r="CW71" s="187" t="e">
        <f t="shared" ca="1" si="168"/>
        <v>#REF!</v>
      </c>
      <c r="CX71" s="187" t="e">
        <f t="shared" ca="1" si="169"/>
        <v>#REF!</v>
      </c>
      <c r="CY71" s="187" t="e">
        <f t="shared" ca="1" si="170"/>
        <v>#REF!</v>
      </c>
      <c r="CZ71" s="187" t="e">
        <f t="shared" ca="1" si="171"/>
        <v>#REF!</v>
      </c>
      <c r="DA71" s="187" t="e">
        <f t="shared" ca="1" si="172"/>
        <v>#REF!</v>
      </c>
      <c r="DB71" s="187" t="e">
        <f t="shared" ca="1" si="173"/>
        <v>#REF!</v>
      </c>
      <c r="DC71" s="187" t="e">
        <f t="shared" ca="1" si="174"/>
        <v>#REF!</v>
      </c>
      <c r="DD71" s="187" t="e">
        <f t="shared" ca="1" si="175"/>
        <v>#REF!</v>
      </c>
      <c r="DE71" s="187" t="e">
        <f t="shared" ca="1" si="176"/>
        <v>#REF!</v>
      </c>
      <c r="DF71" s="187" t="e">
        <f t="shared" ca="1" si="177"/>
        <v>#REF!</v>
      </c>
      <c r="DG71" s="187" t="e">
        <f t="shared" ca="1" si="178"/>
        <v>#REF!</v>
      </c>
      <c r="DH71" s="187" t="e">
        <f t="shared" ca="1" si="179"/>
        <v>#REF!</v>
      </c>
      <c r="DI71" s="187" t="e">
        <f t="shared" ca="1" si="180"/>
        <v>#REF!</v>
      </c>
      <c r="DJ71" s="187" t="e">
        <f t="shared" ca="1" si="181"/>
        <v>#REF!</v>
      </c>
      <c r="DK71" s="187" t="e">
        <f t="shared" ca="1" si="182"/>
        <v>#REF!</v>
      </c>
      <c r="DL71" s="187" t="e">
        <f t="shared" ca="1" si="183"/>
        <v>#REF!</v>
      </c>
      <c r="DM71" s="187" t="e">
        <f t="shared" ca="1" si="199"/>
        <v>#REF!</v>
      </c>
      <c r="DN71" s="187" t="e">
        <f t="shared" ca="1" si="200"/>
        <v>#REF!</v>
      </c>
      <c r="DO71" s="187" t="e">
        <f t="shared" ca="1" si="201"/>
        <v>#REF!</v>
      </c>
      <c r="DP71" s="187" t="e">
        <f t="shared" ca="1" si="202"/>
        <v>#REF!</v>
      </c>
      <c r="DQ71" s="187" t="e">
        <f t="shared" ca="1" si="203"/>
        <v>#REF!</v>
      </c>
      <c r="DR71" s="187" t="e">
        <f t="shared" ca="1" si="184"/>
        <v>#REF!</v>
      </c>
      <c r="DS71" s="187" t="e">
        <f t="shared" ca="1" si="185"/>
        <v>#REF!</v>
      </c>
      <c r="DT71" s="187" t="e">
        <f t="shared" ca="1" si="186"/>
        <v>#REF!</v>
      </c>
      <c r="DU71" s="187" t="e">
        <f t="shared" ca="1" si="187"/>
        <v>#REF!</v>
      </c>
      <c r="DV71" s="187" t="e">
        <f t="shared" ca="1" si="204"/>
        <v>#REF!</v>
      </c>
      <c r="DW71" s="187" t="e">
        <f t="shared" ca="1" si="205"/>
        <v>#REF!</v>
      </c>
      <c r="DX71" s="187" t="e">
        <f t="shared" ca="1" si="206"/>
        <v>#REF!</v>
      </c>
      <c r="DY71" s="187" t="e">
        <f t="shared" ca="1" si="207"/>
        <v>#REF!</v>
      </c>
      <c r="DZ71" s="187" t="e">
        <f t="shared" ca="1" si="208"/>
        <v>#REF!</v>
      </c>
      <c r="EA71" s="187" t="e">
        <f t="shared" ca="1" si="188"/>
        <v>#REF!</v>
      </c>
      <c r="EB71" s="187" t="e">
        <f t="shared" ca="1" si="189"/>
        <v>#REF!</v>
      </c>
      <c r="EC71" s="187" t="e">
        <f t="shared" ca="1" si="190"/>
        <v>#REF!</v>
      </c>
      <c r="ED71" s="187" t="e">
        <f t="shared" ca="1" si="191"/>
        <v>#REF!</v>
      </c>
      <c r="EE71" s="187" t="e">
        <f t="shared" ca="1" si="192"/>
        <v>#REF!</v>
      </c>
      <c r="EF71" s="187" t="e">
        <f t="shared" ca="1" si="193"/>
        <v>#REF!</v>
      </c>
      <c r="EG71" s="187" t="e">
        <f t="shared" ca="1" si="194"/>
        <v>#REF!</v>
      </c>
      <c r="EH71" s="187" t="e">
        <f t="shared" ca="1" si="195"/>
        <v>#REF!</v>
      </c>
      <c r="EI71" s="187" t="e">
        <f t="shared" ca="1" si="196"/>
        <v>#REF!</v>
      </c>
      <c r="EJ71" s="187" t="e">
        <f t="shared" ca="1" si="197"/>
        <v>#REF!</v>
      </c>
      <c r="EK71" s="187" t="e">
        <f t="shared" ca="1" si="198"/>
        <v>#REF!</v>
      </c>
    </row>
    <row r="72" spans="1:142" x14ac:dyDescent="0.25">
      <c r="A72" s="115" t="str">
        <f>Графики!A26</f>
        <v>Б22.02.06 Сварочное пр-во(2014)9 кл., очная</v>
      </c>
      <c r="B72" s="115" t="s">
        <v>321</v>
      </c>
      <c r="C72" s="115" t="s">
        <v>517</v>
      </c>
      <c r="D72" s="64" t="e">
        <f t="shared" ca="1" si="155"/>
        <v>#REF!</v>
      </c>
      <c r="E72" s="46">
        <v>4</v>
      </c>
      <c r="F72" s="118" t="s">
        <v>258</v>
      </c>
      <c r="G72" s="112" t="e">
        <f t="shared" ref="G72:V87" ca="1" si="212">OFFSET(INDIRECT(TRIM(REPLACE(_xlfn.FORMULATEXT($A72),1,1," "))),0,($D72-2011+$E72-1)*62+COLUMN()+13)</f>
        <v>#REF!</v>
      </c>
      <c r="H72" s="112" t="e">
        <f t="shared" ca="1" si="212"/>
        <v>#REF!</v>
      </c>
      <c r="I72" s="112" t="e">
        <f t="shared" ca="1" si="212"/>
        <v>#REF!</v>
      </c>
      <c r="J72" s="112" t="e">
        <f t="shared" ca="1" si="212"/>
        <v>#REF!</v>
      </c>
      <c r="K72" s="112" t="e">
        <f t="shared" ca="1" si="212"/>
        <v>#REF!</v>
      </c>
      <c r="L72" s="112" t="e">
        <f t="shared" ca="1" si="212"/>
        <v>#REF!</v>
      </c>
      <c r="M72" s="112" t="e">
        <f t="shared" ca="1" si="212"/>
        <v>#REF!</v>
      </c>
      <c r="N72" s="112" t="e">
        <f t="shared" ca="1" si="212"/>
        <v>#REF!</v>
      </c>
      <c r="O72" s="112" t="e">
        <f t="shared" ca="1" si="212"/>
        <v>#REF!</v>
      </c>
      <c r="P72" s="112" t="e">
        <f t="shared" ca="1" si="212"/>
        <v>#REF!</v>
      </c>
      <c r="Q72" s="112" t="e">
        <f t="shared" ca="1" si="212"/>
        <v>#REF!</v>
      </c>
      <c r="R72" s="112" t="e">
        <f t="shared" ca="1" si="212"/>
        <v>#REF!</v>
      </c>
      <c r="S72" s="112" t="e">
        <f t="shared" ca="1" si="212"/>
        <v>#REF!</v>
      </c>
      <c r="T72" s="112" t="e">
        <f t="shared" ca="1" si="212"/>
        <v>#REF!</v>
      </c>
      <c r="U72" s="112" t="e">
        <f t="shared" ca="1" si="212"/>
        <v>#REF!</v>
      </c>
      <c r="V72" s="112" t="e">
        <f t="shared" ca="1" si="212"/>
        <v>#REF!</v>
      </c>
      <c r="W72" s="112" t="e">
        <f t="shared" ca="1" si="210"/>
        <v>#REF!</v>
      </c>
      <c r="X72" s="112" t="e">
        <f t="shared" ca="1" si="210"/>
        <v>#REF!</v>
      </c>
      <c r="Y72" s="112" t="e">
        <f t="shared" ca="1" si="210"/>
        <v>#REF!</v>
      </c>
      <c r="Z72" s="112" t="e">
        <f t="shared" ca="1" si="210"/>
        <v>#REF!</v>
      </c>
      <c r="AA72" s="112" t="e">
        <f t="shared" ca="1" si="210"/>
        <v>#REF!</v>
      </c>
      <c r="AB72" s="112" t="e">
        <f t="shared" ca="1" si="210"/>
        <v>#REF!</v>
      </c>
      <c r="AC72" s="112" t="e">
        <f t="shared" ca="1" si="210"/>
        <v>#REF!</v>
      </c>
      <c r="AD72" s="112" t="e">
        <f t="shared" ca="1" si="210"/>
        <v>#REF!</v>
      </c>
      <c r="AE72" s="112" t="e">
        <f t="shared" ca="1" si="210"/>
        <v>#REF!</v>
      </c>
      <c r="AF72" s="112" t="e">
        <f t="shared" ca="1" si="210"/>
        <v>#REF!</v>
      </c>
      <c r="AG72" s="112" t="e">
        <f t="shared" ca="1" si="210"/>
        <v>#REF!</v>
      </c>
      <c r="AH72" s="112" t="e">
        <f t="shared" ca="1" si="210"/>
        <v>#REF!</v>
      </c>
      <c r="AI72" s="112" t="e">
        <f t="shared" ca="1" si="210"/>
        <v>#REF!</v>
      </c>
      <c r="AJ72" s="112" t="e">
        <f t="shared" ca="1" si="210"/>
        <v>#REF!</v>
      </c>
      <c r="AK72" s="112" t="e">
        <f t="shared" ca="1" si="210"/>
        <v>#REF!</v>
      </c>
      <c r="AL72" s="112" t="e">
        <f t="shared" ca="1" si="211"/>
        <v>#REF!</v>
      </c>
      <c r="AM72" s="112" t="e">
        <f t="shared" ca="1" si="211"/>
        <v>#REF!</v>
      </c>
      <c r="AN72" s="112" t="e">
        <f t="shared" ca="1" si="211"/>
        <v>#REF!</v>
      </c>
      <c r="AO72" s="112" t="e">
        <f t="shared" ca="1" si="211"/>
        <v>#REF!</v>
      </c>
      <c r="AP72" s="112" t="e">
        <f t="shared" ca="1" si="211"/>
        <v>#REF!</v>
      </c>
      <c r="AQ72" s="112" t="e">
        <f t="shared" ca="1" si="211"/>
        <v>#REF!</v>
      </c>
      <c r="AR72" s="112" t="e">
        <f t="shared" ca="1" si="211"/>
        <v>#REF!</v>
      </c>
      <c r="AS72" s="112" t="e">
        <f t="shared" ca="1" si="211"/>
        <v>#REF!</v>
      </c>
      <c r="AT72" s="112" t="e">
        <f t="shared" ca="1" si="211"/>
        <v>#REF!</v>
      </c>
      <c r="AU72" s="112" t="e">
        <f t="shared" ca="1" si="211"/>
        <v>#REF!</v>
      </c>
      <c r="AV72" s="112" t="e">
        <f t="shared" ca="1" si="211"/>
        <v>#REF!</v>
      </c>
      <c r="AW72" s="112" t="e">
        <f t="shared" ca="1" si="211"/>
        <v>#REF!</v>
      </c>
      <c r="AX72" s="112" t="e">
        <f t="shared" ca="1" si="211"/>
        <v>#REF!</v>
      </c>
      <c r="AY72" s="112" t="e">
        <f t="shared" ca="1" si="211"/>
        <v>#REF!</v>
      </c>
      <c r="AZ72" s="112" t="e">
        <f t="shared" ca="1" si="211"/>
        <v>#REF!</v>
      </c>
      <c r="BA72" s="112" t="e">
        <f t="shared" ca="1" si="211"/>
        <v>#REF!</v>
      </c>
      <c r="BB72" s="112" t="e">
        <f t="shared" ca="1" si="209"/>
        <v>#REF!</v>
      </c>
      <c r="BC72" s="112" t="e">
        <f t="shared" ca="1" si="209"/>
        <v>#REF!</v>
      </c>
      <c r="BD72" s="112" t="e">
        <f t="shared" ca="1" si="209"/>
        <v>#REF!</v>
      </c>
      <c r="BE72" s="112" t="e">
        <f t="shared" ca="1" si="209"/>
        <v>#REF!</v>
      </c>
      <c r="BF72" s="112" t="e">
        <f t="shared" ca="1" si="209"/>
        <v>#REF!</v>
      </c>
      <c r="BG72" s="112" t="e">
        <f t="shared" ca="1" si="209"/>
        <v>#REF!</v>
      </c>
      <c r="BH72" s="112" t="e">
        <f t="shared" ca="1" si="209"/>
        <v>#REF!</v>
      </c>
      <c r="BI72" s="112" t="e">
        <f t="shared" ca="1" si="209"/>
        <v>#REF!</v>
      </c>
      <c r="BJ72" s="112" t="e">
        <f t="shared" ca="1" si="209"/>
        <v>#REF!</v>
      </c>
      <c r="BK72" s="112" t="e">
        <f t="shared" ca="1" si="209"/>
        <v>#REF!</v>
      </c>
      <c r="BL72" s="112" t="e">
        <f t="shared" ca="1" si="209"/>
        <v>#REF!</v>
      </c>
      <c r="BM72" s="112" t="e">
        <f t="shared" ca="1" si="209"/>
        <v>#REF!</v>
      </c>
      <c r="BN72" s="112" t="e">
        <f t="shared" ca="1" si="209"/>
        <v>#REF!</v>
      </c>
      <c r="BO72" s="112" t="e">
        <f t="shared" ca="1" si="209"/>
        <v>#REF!</v>
      </c>
      <c r="BP72" s="126">
        <v>34</v>
      </c>
      <c r="BQ72" s="135">
        <f t="shared" ca="1" si="135"/>
        <v>0</v>
      </c>
      <c r="BR72" s="136">
        <f t="shared" ca="1" si="136"/>
        <v>0</v>
      </c>
      <c r="BS72" s="136">
        <f t="shared" ca="1" si="137"/>
        <v>0</v>
      </c>
      <c r="BT72" s="136">
        <f t="shared" ca="1" si="138"/>
        <v>0</v>
      </c>
      <c r="BU72" s="136">
        <f t="shared" ca="1" si="139"/>
        <v>0</v>
      </c>
      <c r="BV72" s="136">
        <f t="shared" ca="1" si="140"/>
        <v>0</v>
      </c>
      <c r="BW72" s="137">
        <f t="shared" ca="1" si="141"/>
        <v>0</v>
      </c>
      <c r="BX72" s="140">
        <f t="shared" ca="1" si="142"/>
        <v>0</v>
      </c>
      <c r="BY72" s="124">
        <f t="shared" ca="1" si="143"/>
        <v>0</v>
      </c>
      <c r="BZ72" s="124">
        <f t="shared" ca="1" si="144"/>
        <v>0</v>
      </c>
      <c r="CA72" s="124">
        <f t="shared" ca="1" si="145"/>
        <v>0</v>
      </c>
      <c r="CB72" s="124">
        <f t="shared" ca="1" si="146"/>
        <v>0</v>
      </c>
      <c r="CC72" s="124">
        <f t="shared" ca="1" si="147"/>
        <v>0</v>
      </c>
      <c r="CD72" s="141">
        <f t="shared" ca="1" si="148"/>
        <v>0</v>
      </c>
      <c r="CE72" s="146" t="e">
        <f t="shared" ca="1" si="149"/>
        <v>#REF!</v>
      </c>
      <c r="CF72" s="147" t="e">
        <f t="shared" ca="1" si="150"/>
        <v>#REF!</v>
      </c>
      <c r="CG72" s="145" t="e">
        <f t="shared" ca="1" si="156"/>
        <v>#REF!</v>
      </c>
      <c r="CH72" s="147" t="e">
        <f t="shared" ca="1" si="151"/>
        <v>#REF!</v>
      </c>
      <c r="CI72" s="147" t="e">
        <f t="shared" ca="1" si="152"/>
        <v>#REF!</v>
      </c>
      <c r="CJ72" s="147" t="e">
        <f t="shared" ca="1" si="153"/>
        <v>#REF!</v>
      </c>
      <c r="CK72" s="186" t="e">
        <f t="shared" ca="1" si="154"/>
        <v>#REF!</v>
      </c>
      <c r="CL72" s="187" t="e">
        <f t="shared" ca="1" si="157"/>
        <v>#REF!</v>
      </c>
      <c r="CM72" s="187" t="e">
        <f t="shared" ca="1" si="158"/>
        <v>#REF!</v>
      </c>
      <c r="CN72" s="187" t="e">
        <f t="shared" ca="1" si="159"/>
        <v>#REF!</v>
      </c>
      <c r="CO72" s="187" t="e">
        <f t="shared" ca="1" si="160"/>
        <v>#REF!</v>
      </c>
      <c r="CP72" s="187" t="e">
        <f t="shared" ca="1" si="161"/>
        <v>#REF!</v>
      </c>
      <c r="CQ72" s="187" t="e">
        <f t="shared" ca="1" si="162"/>
        <v>#REF!</v>
      </c>
      <c r="CR72" s="187" t="e">
        <f t="shared" ca="1" si="163"/>
        <v>#REF!</v>
      </c>
      <c r="CS72" s="187" t="e">
        <f t="shared" ca="1" si="164"/>
        <v>#REF!</v>
      </c>
      <c r="CT72" s="187" t="e">
        <f t="shared" ca="1" si="165"/>
        <v>#REF!</v>
      </c>
      <c r="CU72" s="187" t="e">
        <f t="shared" ca="1" si="166"/>
        <v>#REF!</v>
      </c>
      <c r="CV72" s="187" t="e">
        <f t="shared" ca="1" si="167"/>
        <v>#REF!</v>
      </c>
      <c r="CW72" s="187" t="e">
        <f t="shared" ca="1" si="168"/>
        <v>#REF!</v>
      </c>
      <c r="CX72" s="187" t="e">
        <f t="shared" ca="1" si="169"/>
        <v>#REF!</v>
      </c>
      <c r="CY72" s="187" t="e">
        <f t="shared" ca="1" si="170"/>
        <v>#REF!</v>
      </c>
      <c r="CZ72" s="187" t="e">
        <f t="shared" ca="1" si="171"/>
        <v>#REF!</v>
      </c>
      <c r="DA72" s="187" t="e">
        <f t="shared" ca="1" si="172"/>
        <v>#REF!</v>
      </c>
      <c r="DB72" s="187" t="e">
        <f t="shared" ca="1" si="173"/>
        <v>#REF!</v>
      </c>
      <c r="DC72" s="187" t="e">
        <f t="shared" ca="1" si="174"/>
        <v>#REF!</v>
      </c>
      <c r="DD72" s="187" t="e">
        <f t="shared" ca="1" si="175"/>
        <v>#REF!</v>
      </c>
      <c r="DE72" s="187" t="e">
        <f t="shared" ca="1" si="176"/>
        <v>#REF!</v>
      </c>
      <c r="DF72" s="187" t="e">
        <f t="shared" ca="1" si="177"/>
        <v>#REF!</v>
      </c>
      <c r="DG72" s="187" t="e">
        <f t="shared" ca="1" si="178"/>
        <v>#REF!</v>
      </c>
      <c r="DH72" s="187" t="e">
        <f t="shared" ca="1" si="179"/>
        <v>#REF!</v>
      </c>
      <c r="DI72" s="187" t="e">
        <f t="shared" ca="1" si="180"/>
        <v>#REF!</v>
      </c>
      <c r="DJ72" s="187" t="e">
        <f t="shared" ca="1" si="181"/>
        <v>#REF!</v>
      </c>
      <c r="DK72" s="187" t="e">
        <f t="shared" ca="1" si="182"/>
        <v>#REF!</v>
      </c>
      <c r="DL72" s="187" t="e">
        <f t="shared" ca="1" si="183"/>
        <v>#REF!</v>
      </c>
      <c r="DM72" s="187" t="e">
        <f t="shared" ca="1" si="199"/>
        <v>#REF!</v>
      </c>
      <c r="DN72" s="187" t="e">
        <f t="shared" ca="1" si="200"/>
        <v>#REF!</v>
      </c>
      <c r="DO72" s="187" t="e">
        <f t="shared" ca="1" si="201"/>
        <v>#REF!</v>
      </c>
      <c r="DP72" s="187" t="e">
        <f t="shared" ca="1" si="202"/>
        <v>#REF!</v>
      </c>
      <c r="DQ72" s="187" t="e">
        <f t="shared" ca="1" si="203"/>
        <v>#REF!</v>
      </c>
      <c r="DR72" s="187" t="e">
        <f t="shared" ca="1" si="184"/>
        <v>#REF!</v>
      </c>
      <c r="DS72" s="187" t="e">
        <f t="shared" ca="1" si="185"/>
        <v>#REF!</v>
      </c>
      <c r="DT72" s="187" t="e">
        <f t="shared" ca="1" si="186"/>
        <v>#REF!</v>
      </c>
      <c r="DU72" s="187" t="e">
        <f t="shared" ca="1" si="187"/>
        <v>#REF!</v>
      </c>
      <c r="DV72" s="187" t="e">
        <f t="shared" ca="1" si="204"/>
        <v>#REF!</v>
      </c>
      <c r="DW72" s="187" t="e">
        <f t="shared" ca="1" si="205"/>
        <v>#REF!</v>
      </c>
      <c r="DX72" s="187" t="e">
        <f t="shared" ca="1" si="206"/>
        <v>#REF!</v>
      </c>
      <c r="DY72" s="187" t="e">
        <f t="shared" ca="1" si="207"/>
        <v>#REF!</v>
      </c>
      <c r="DZ72" s="187" t="e">
        <f t="shared" ca="1" si="208"/>
        <v>#REF!</v>
      </c>
      <c r="EA72" s="187" t="e">
        <f t="shared" ca="1" si="188"/>
        <v>#REF!</v>
      </c>
      <c r="EB72" s="187" t="e">
        <f t="shared" ca="1" si="189"/>
        <v>#REF!</v>
      </c>
      <c r="EC72" s="187" t="e">
        <f t="shared" ca="1" si="190"/>
        <v>#REF!</v>
      </c>
      <c r="ED72" s="187" t="e">
        <f t="shared" ca="1" si="191"/>
        <v>#REF!</v>
      </c>
      <c r="EE72" s="187" t="e">
        <f t="shared" ca="1" si="192"/>
        <v>#REF!</v>
      </c>
      <c r="EF72" s="187" t="e">
        <f t="shared" ca="1" si="193"/>
        <v>#REF!</v>
      </c>
      <c r="EG72" s="187" t="e">
        <f t="shared" ca="1" si="194"/>
        <v>#REF!</v>
      </c>
      <c r="EH72" s="187" t="e">
        <f t="shared" ca="1" si="195"/>
        <v>#REF!</v>
      </c>
      <c r="EI72" s="187" t="e">
        <f t="shared" ca="1" si="196"/>
        <v>#REF!</v>
      </c>
      <c r="EJ72" s="187" t="e">
        <f t="shared" ca="1" si="197"/>
        <v>#REF!</v>
      </c>
      <c r="EK72" s="187" t="e">
        <f t="shared" ca="1" si="198"/>
        <v>#REF!</v>
      </c>
    </row>
    <row r="73" spans="1:142" x14ac:dyDescent="0.25">
      <c r="A73" s="115" t="str">
        <f>Графики!A26</f>
        <v>Б22.02.06 Сварочное пр-во(2014)9 кл., очная</v>
      </c>
      <c r="B73" s="115" t="s">
        <v>321</v>
      </c>
      <c r="C73" s="115" t="s">
        <v>517</v>
      </c>
      <c r="D73" s="64" t="e">
        <f t="shared" ca="1" si="155"/>
        <v>#REF!</v>
      </c>
      <c r="E73" s="46">
        <v>4</v>
      </c>
      <c r="F73" s="118" t="s">
        <v>262</v>
      </c>
      <c r="G73" s="112" t="e">
        <f t="shared" ca="1" si="212"/>
        <v>#REF!</v>
      </c>
      <c r="H73" s="112" t="e">
        <f t="shared" ca="1" si="212"/>
        <v>#REF!</v>
      </c>
      <c r="I73" s="112" t="e">
        <f t="shared" ca="1" si="212"/>
        <v>#REF!</v>
      </c>
      <c r="J73" s="112" t="e">
        <f t="shared" ca="1" si="212"/>
        <v>#REF!</v>
      </c>
      <c r="K73" s="112" t="e">
        <f t="shared" ca="1" si="212"/>
        <v>#REF!</v>
      </c>
      <c r="L73" s="112" t="e">
        <f t="shared" ca="1" si="212"/>
        <v>#REF!</v>
      </c>
      <c r="M73" s="112" t="e">
        <f t="shared" ca="1" si="212"/>
        <v>#REF!</v>
      </c>
      <c r="N73" s="112" t="e">
        <f t="shared" ca="1" si="212"/>
        <v>#REF!</v>
      </c>
      <c r="O73" s="112" t="e">
        <f t="shared" ca="1" si="212"/>
        <v>#REF!</v>
      </c>
      <c r="P73" s="112" t="e">
        <f t="shared" ca="1" si="212"/>
        <v>#REF!</v>
      </c>
      <c r="Q73" s="112" t="e">
        <f t="shared" ca="1" si="212"/>
        <v>#REF!</v>
      </c>
      <c r="R73" s="112" t="e">
        <f t="shared" ca="1" si="212"/>
        <v>#REF!</v>
      </c>
      <c r="S73" s="112" t="e">
        <f t="shared" ca="1" si="212"/>
        <v>#REF!</v>
      </c>
      <c r="T73" s="112" t="e">
        <f t="shared" ca="1" si="212"/>
        <v>#REF!</v>
      </c>
      <c r="U73" s="112" t="e">
        <f t="shared" ca="1" si="212"/>
        <v>#REF!</v>
      </c>
      <c r="V73" s="112" t="e">
        <f t="shared" ca="1" si="212"/>
        <v>#REF!</v>
      </c>
      <c r="W73" s="112" t="e">
        <f t="shared" ca="1" si="210"/>
        <v>#REF!</v>
      </c>
      <c r="X73" s="112" t="e">
        <f t="shared" ca="1" si="210"/>
        <v>#REF!</v>
      </c>
      <c r="Y73" s="112" t="e">
        <f t="shared" ca="1" si="210"/>
        <v>#REF!</v>
      </c>
      <c r="Z73" s="112" t="e">
        <f t="shared" ca="1" si="210"/>
        <v>#REF!</v>
      </c>
      <c r="AA73" s="112" t="e">
        <f t="shared" ca="1" si="210"/>
        <v>#REF!</v>
      </c>
      <c r="AB73" s="112" t="e">
        <f t="shared" ca="1" si="210"/>
        <v>#REF!</v>
      </c>
      <c r="AC73" s="112" t="e">
        <f t="shared" ca="1" si="210"/>
        <v>#REF!</v>
      </c>
      <c r="AD73" s="112" t="e">
        <f t="shared" ca="1" si="210"/>
        <v>#REF!</v>
      </c>
      <c r="AE73" s="112" t="e">
        <f t="shared" ca="1" si="210"/>
        <v>#REF!</v>
      </c>
      <c r="AF73" s="112" t="e">
        <f t="shared" ca="1" si="210"/>
        <v>#REF!</v>
      </c>
      <c r="AG73" s="112" t="e">
        <f t="shared" ca="1" si="210"/>
        <v>#REF!</v>
      </c>
      <c r="AH73" s="112" t="e">
        <f t="shared" ca="1" si="210"/>
        <v>#REF!</v>
      </c>
      <c r="AI73" s="112" t="e">
        <f t="shared" ca="1" si="210"/>
        <v>#REF!</v>
      </c>
      <c r="AJ73" s="112" t="e">
        <f t="shared" ca="1" si="210"/>
        <v>#REF!</v>
      </c>
      <c r="AK73" s="112" t="e">
        <f t="shared" ca="1" si="210"/>
        <v>#REF!</v>
      </c>
      <c r="AL73" s="112" t="e">
        <f t="shared" ca="1" si="211"/>
        <v>#REF!</v>
      </c>
      <c r="AM73" s="112" t="e">
        <f t="shared" ca="1" si="211"/>
        <v>#REF!</v>
      </c>
      <c r="AN73" s="112" t="e">
        <f t="shared" ca="1" si="211"/>
        <v>#REF!</v>
      </c>
      <c r="AO73" s="112" t="e">
        <f t="shared" ca="1" si="211"/>
        <v>#REF!</v>
      </c>
      <c r="AP73" s="112" t="e">
        <f t="shared" ca="1" si="211"/>
        <v>#REF!</v>
      </c>
      <c r="AQ73" s="112" t="e">
        <f t="shared" ca="1" si="211"/>
        <v>#REF!</v>
      </c>
      <c r="AR73" s="112" t="e">
        <f t="shared" ca="1" si="211"/>
        <v>#REF!</v>
      </c>
      <c r="AS73" s="112" t="e">
        <f t="shared" ca="1" si="211"/>
        <v>#REF!</v>
      </c>
      <c r="AT73" s="112" t="e">
        <f t="shared" ca="1" si="211"/>
        <v>#REF!</v>
      </c>
      <c r="AU73" s="112" t="e">
        <f t="shared" ca="1" si="211"/>
        <v>#REF!</v>
      </c>
      <c r="AV73" s="112" t="e">
        <f t="shared" ca="1" si="211"/>
        <v>#REF!</v>
      </c>
      <c r="AW73" s="112" t="e">
        <f t="shared" ca="1" si="211"/>
        <v>#REF!</v>
      </c>
      <c r="AX73" s="112" t="e">
        <f t="shared" ca="1" si="211"/>
        <v>#REF!</v>
      </c>
      <c r="AY73" s="112" t="e">
        <f t="shared" ca="1" si="211"/>
        <v>#REF!</v>
      </c>
      <c r="AZ73" s="112" t="e">
        <f t="shared" ca="1" si="211"/>
        <v>#REF!</v>
      </c>
      <c r="BA73" s="112" t="e">
        <f t="shared" ca="1" si="211"/>
        <v>#REF!</v>
      </c>
      <c r="BB73" s="112" t="e">
        <f t="shared" ca="1" si="209"/>
        <v>#REF!</v>
      </c>
      <c r="BC73" s="112" t="e">
        <f t="shared" ca="1" si="209"/>
        <v>#REF!</v>
      </c>
      <c r="BD73" s="112" t="e">
        <f t="shared" ca="1" si="209"/>
        <v>#REF!</v>
      </c>
      <c r="BE73" s="112" t="e">
        <f t="shared" ca="1" si="209"/>
        <v>#REF!</v>
      </c>
      <c r="BF73" s="112" t="e">
        <f t="shared" ca="1" si="209"/>
        <v>#REF!</v>
      </c>
      <c r="BG73" s="112" t="e">
        <f t="shared" ca="1" si="209"/>
        <v>#REF!</v>
      </c>
      <c r="BH73" s="112" t="e">
        <f t="shared" ca="1" si="209"/>
        <v>#REF!</v>
      </c>
      <c r="BI73" s="112" t="e">
        <f t="shared" ca="1" si="209"/>
        <v>#REF!</v>
      </c>
      <c r="BJ73" s="112" t="e">
        <f t="shared" ca="1" si="209"/>
        <v>#REF!</v>
      </c>
      <c r="BK73" s="112" t="e">
        <f t="shared" ca="1" si="209"/>
        <v>#REF!</v>
      </c>
      <c r="BL73" s="112" t="e">
        <f t="shared" ca="1" si="209"/>
        <v>#REF!</v>
      </c>
      <c r="BM73" s="112" t="e">
        <f t="shared" ca="1" si="209"/>
        <v>#REF!</v>
      </c>
      <c r="BN73" s="112" t="e">
        <f t="shared" ca="1" si="209"/>
        <v>#REF!</v>
      </c>
      <c r="BO73" s="112" t="e">
        <f t="shared" ca="1" si="209"/>
        <v>#REF!</v>
      </c>
      <c r="BP73" s="126">
        <v>34</v>
      </c>
      <c r="BQ73" s="135">
        <f t="shared" ca="1" si="135"/>
        <v>0</v>
      </c>
      <c r="BR73" s="136">
        <f t="shared" ca="1" si="136"/>
        <v>0</v>
      </c>
      <c r="BS73" s="136">
        <f t="shared" ca="1" si="137"/>
        <v>0</v>
      </c>
      <c r="BT73" s="136">
        <f t="shared" ca="1" si="138"/>
        <v>0</v>
      </c>
      <c r="BU73" s="136">
        <f t="shared" ca="1" si="139"/>
        <v>0</v>
      </c>
      <c r="BV73" s="136">
        <f t="shared" ca="1" si="140"/>
        <v>0</v>
      </c>
      <c r="BW73" s="137">
        <f t="shared" ca="1" si="141"/>
        <v>0</v>
      </c>
      <c r="BX73" s="140">
        <f t="shared" ca="1" si="142"/>
        <v>0</v>
      </c>
      <c r="BY73" s="124">
        <f t="shared" ca="1" si="143"/>
        <v>0</v>
      </c>
      <c r="BZ73" s="124">
        <f t="shared" ca="1" si="144"/>
        <v>0</v>
      </c>
      <c r="CA73" s="124">
        <f t="shared" ca="1" si="145"/>
        <v>0</v>
      </c>
      <c r="CB73" s="124">
        <f t="shared" ca="1" si="146"/>
        <v>0</v>
      </c>
      <c r="CC73" s="124">
        <f t="shared" ca="1" si="147"/>
        <v>0</v>
      </c>
      <c r="CD73" s="141">
        <f t="shared" ca="1" si="148"/>
        <v>0</v>
      </c>
      <c r="CE73" s="146" t="e">
        <f t="shared" ca="1" si="149"/>
        <v>#REF!</v>
      </c>
      <c r="CF73" s="147" t="e">
        <f t="shared" ca="1" si="150"/>
        <v>#REF!</v>
      </c>
      <c r="CG73" s="145" t="e">
        <f t="shared" ca="1" si="156"/>
        <v>#REF!</v>
      </c>
      <c r="CH73" s="147" t="e">
        <f t="shared" ca="1" si="151"/>
        <v>#REF!</v>
      </c>
      <c r="CI73" s="147" t="e">
        <f t="shared" ca="1" si="152"/>
        <v>#REF!</v>
      </c>
      <c r="CJ73" s="147" t="e">
        <f t="shared" ca="1" si="153"/>
        <v>#REF!</v>
      </c>
      <c r="CK73" s="186" t="e">
        <f t="shared" ca="1" si="154"/>
        <v>#REF!</v>
      </c>
      <c r="CL73" s="187" t="e">
        <f t="shared" ca="1" si="157"/>
        <v>#REF!</v>
      </c>
      <c r="CM73" s="187" t="e">
        <f t="shared" ca="1" si="158"/>
        <v>#REF!</v>
      </c>
      <c r="CN73" s="187" t="e">
        <f t="shared" ca="1" si="159"/>
        <v>#REF!</v>
      </c>
      <c r="CO73" s="187" t="e">
        <f t="shared" ca="1" si="160"/>
        <v>#REF!</v>
      </c>
      <c r="CP73" s="187" t="e">
        <f t="shared" ca="1" si="161"/>
        <v>#REF!</v>
      </c>
      <c r="CQ73" s="187" t="e">
        <f t="shared" ca="1" si="162"/>
        <v>#REF!</v>
      </c>
      <c r="CR73" s="187" t="e">
        <f t="shared" ca="1" si="163"/>
        <v>#REF!</v>
      </c>
      <c r="CS73" s="187" t="e">
        <f t="shared" ca="1" si="164"/>
        <v>#REF!</v>
      </c>
      <c r="CT73" s="187" t="e">
        <f t="shared" ca="1" si="165"/>
        <v>#REF!</v>
      </c>
      <c r="CU73" s="187" t="e">
        <f t="shared" ca="1" si="166"/>
        <v>#REF!</v>
      </c>
      <c r="CV73" s="187" t="e">
        <f t="shared" ca="1" si="167"/>
        <v>#REF!</v>
      </c>
      <c r="CW73" s="187" t="e">
        <f t="shared" ca="1" si="168"/>
        <v>#REF!</v>
      </c>
      <c r="CX73" s="187" t="e">
        <f t="shared" ca="1" si="169"/>
        <v>#REF!</v>
      </c>
      <c r="CY73" s="187" t="e">
        <f t="shared" ca="1" si="170"/>
        <v>#REF!</v>
      </c>
      <c r="CZ73" s="187" t="e">
        <f t="shared" ca="1" si="171"/>
        <v>#REF!</v>
      </c>
      <c r="DA73" s="187" t="e">
        <f t="shared" ca="1" si="172"/>
        <v>#REF!</v>
      </c>
      <c r="DB73" s="187" t="e">
        <f t="shared" ca="1" si="173"/>
        <v>#REF!</v>
      </c>
      <c r="DC73" s="187" t="e">
        <f t="shared" ca="1" si="174"/>
        <v>#REF!</v>
      </c>
      <c r="DD73" s="187" t="e">
        <f t="shared" ca="1" si="175"/>
        <v>#REF!</v>
      </c>
      <c r="DE73" s="187" t="e">
        <f t="shared" ca="1" si="176"/>
        <v>#REF!</v>
      </c>
      <c r="DF73" s="187" t="e">
        <f t="shared" ca="1" si="177"/>
        <v>#REF!</v>
      </c>
      <c r="DG73" s="187" t="e">
        <f t="shared" ca="1" si="178"/>
        <v>#REF!</v>
      </c>
      <c r="DH73" s="187" t="e">
        <f t="shared" ca="1" si="179"/>
        <v>#REF!</v>
      </c>
      <c r="DI73" s="187" t="e">
        <f t="shared" ca="1" si="180"/>
        <v>#REF!</v>
      </c>
      <c r="DJ73" s="187" t="e">
        <f t="shared" ca="1" si="181"/>
        <v>#REF!</v>
      </c>
      <c r="DK73" s="187" t="e">
        <f t="shared" ca="1" si="182"/>
        <v>#REF!</v>
      </c>
      <c r="DL73" s="187" t="e">
        <f t="shared" ca="1" si="183"/>
        <v>#REF!</v>
      </c>
      <c r="DM73" s="187" t="e">
        <f t="shared" ca="1" si="199"/>
        <v>#REF!</v>
      </c>
      <c r="DN73" s="187" t="e">
        <f t="shared" ca="1" si="200"/>
        <v>#REF!</v>
      </c>
      <c r="DO73" s="187" t="e">
        <f t="shared" ca="1" si="201"/>
        <v>#REF!</v>
      </c>
      <c r="DP73" s="187" t="e">
        <f t="shared" ca="1" si="202"/>
        <v>#REF!</v>
      </c>
      <c r="DQ73" s="187" t="e">
        <f t="shared" ca="1" si="203"/>
        <v>#REF!</v>
      </c>
      <c r="DR73" s="187" t="e">
        <f t="shared" ca="1" si="184"/>
        <v>#REF!</v>
      </c>
      <c r="DS73" s="187" t="e">
        <f t="shared" ca="1" si="185"/>
        <v>#REF!</v>
      </c>
      <c r="DT73" s="187" t="e">
        <f t="shared" ca="1" si="186"/>
        <v>#REF!</v>
      </c>
      <c r="DU73" s="187" t="e">
        <f t="shared" ca="1" si="187"/>
        <v>#REF!</v>
      </c>
      <c r="DV73" s="187" t="e">
        <f t="shared" ca="1" si="204"/>
        <v>#REF!</v>
      </c>
      <c r="DW73" s="187" t="e">
        <f t="shared" ca="1" si="205"/>
        <v>#REF!</v>
      </c>
      <c r="DX73" s="187" t="e">
        <f t="shared" ca="1" si="206"/>
        <v>#REF!</v>
      </c>
      <c r="DY73" s="187" t="e">
        <f t="shared" ca="1" si="207"/>
        <v>#REF!</v>
      </c>
      <c r="DZ73" s="187" t="e">
        <f t="shared" ca="1" si="208"/>
        <v>#REF!</v>
      </c>
      <c r="EA73" s="187" t="e">
        <f t="shared" ca="1" si="188"/>
        <v>#REF!</v>
      </c>
      <c r="EB73" s="187" t="e">
        <f t="shared" ca="1" si="189"/>
        <v>#REF!</v>
      </c>
      <c r="EC73" s="187" t="e">
        <f t="shared" ca="1" si="190"/>
        <v>#REF!</v>
      </c>
      <c r="ED73" s="187" t="e">
        <f t="shared" ca="1" si="191"/>
        <v>#REF!</v>
      </c>
      <c r="EE73" s="187" t="e">
        <f t="shared" ca="1" si="192"/>
        <v>#REF!</v>
      </c>
      <c r="EF73" s="187" t="e">
        <f t="shared" ca="1" si="193"/>
        <v>#REF!</v>
      </c>
      <c r="EG73" s="187" t="e">
        <f t="shared" ca="1" si="194"/>
        <v>#REF!</v>
      </c>
      <c r="EH73" s="187" t="e">
        <f t="shared" ca="1" si="195"/>
        <v>#REF!</v>
      </c>
      <c r="EI73" s="187" t="e">
        <f t="shared" ca="1" si="196"/>
        <v>#REF!</v>
      </c>
      <c r="EJ73" s="187" t="e">
        <f t="shared" ca="1" si="197"/>
        <v>#REF!</v>
      </c>
      <c r="EK73" s="187" t="e">
        <f t="shared" ca="1" si="198"/>
        <v>#REF!</v>
      </c>
    </row>
    <row r="74" spans="1:142" hidden="1" x14ac:dyDescent="0.25">
      <c r="A74" s="115" t="str">
        <f>Графики!A101</f>
        <v>Б15.02.08 ТехМаш(2014)11 кл., очно-заочная</v>
      </c>
      <c r="B74" s="115" t="s">
        <v>324</v>
      </c>
      <c r="C74" s="115" t="s">
        <v>517</v>
      </c>
      <c r="D74" s="64" t="e">
        <f t="shared" ca="1" si="155"/>
        <v>#REF!</v>
      </c>
      <c r="E74" s="46">
        <v>1</v>
      </c>
      <c r="F74" s="118" t="s">
        <v>490</v>
      </c>
      <c r="G74" s="112" t="e">
        <f t="shared" ca="1" si="212"/>
        <v>#REF!</v>
      </c>
      <c r="H74" s="112" t="e">
        <f t="shared" ca="1" si="212"/>
        <v>#REF!</v>
      </c>
      <c r="I74" s="112" t="e">
        <f t="shared" ca="1" si="212"/>
        <v>#REF!</v>
      </c>
      <c r="J74" s="112" t="e">
        <f t="shared" ca="1" si="212"/>
        <v>#REF!</v>
      </c>
      <c r="K74" s="112" t="e">
        <f t="shared" ca="1" si="212"/>
        <v>#REF!</v>
      </c>
      <c r="L74" s="112" t="e">
        <f t="shared" ca="1" si="212"/>
        <v>#REF!</v>
      </c>
      <c r="M74" s="112" t="e">
        <f t="shared" ca="1" si="212"/>
        <v>#REF!</v>
      </c>
      <c r="N74" s="112" t="e">
        <f t="shared" ca="1" si="212"/>
        <v>#REF!</v>
      </c>
      <c r="O74" s="112" t="e">
        <f t="shared" ca="1" si="212"/>
        <v>#REF!</v>
      </c>
      <c r="P74" s="112" t="e">
        <f t="shared" ca="1" si="212"/>
        <v>#REF!</v>
      </c>
      <c r="Q74" s="112" t="e">
        <f t="shared" ca="1" si="212"/>
        <v>#REF!</v>
      </c>
      <c r="R74" s="112" t="e">
        <f t="shared" ca="1" si="212"/>
        <v>#REF!</v>
      </c>
      <c r="S74" s="112" t="e">
        <f t="shared" ca="1" si="212"/>
        <v>#REF!</v>
      </c>
      <c r="T74" s="112" t="e">
        <f t="shared" ca="1" si="212"/>
        <v>#REF!</v>
      </c>
      <c r="U74" s="112" t="e">
        <f t="shared" ca="1" si="212"/>
        <v>#REF!</v>
      </c>
      <c r="V74" s="112" t="e">
        <f t="shared" ca="1" si="212"/>
        <v>#REF!</v>
      </c>
      <c r="W74" s="112" t="e">
        <f t="shared" ca="1" si="210"/>
        <v>#REF!</v>
      </c>
      <c r="X74" s="112" t="e">
        <f t="shared" ca="1" si="210"/>
        <v>#REF!</v>
      </c>
      <c r="Y74" s="112" t="e">
        <f t="shared" ca="1" si="210"/>
        <v>#REF!</v>
      </c>
      <c r="Z74" s="112" t="e">
        <f t="shared" ca="1" si="210"/>
        <v>#REF!</v>
      </c>
      <c r="AA74" s="112" t="e">
        <f t="shared" ca="1" si="210"/>
        <v>#REF!</v>
      </c>
      <c r="AB74" s="112" t="e">
        <f t="shared" ca="1" si="210"/>
        <v>#REF!</v>
      </c>
      <c r="AC74" s="112" t="e">
        <f t="shared" ca="1" si="210"/>
        <v>#REF!</v>
      </c>
      <c r="AD74" s="112" t="e">
        <f t="shared" ca="1" si="210"/>
        <v>#REF!</v>
      </c>
      <c r="AE74" s="112" t="e">
        <f t="shared" ca="1" si="210"/>
        <v>#REF!</v>
      </c>
      <c r="AF74" s="112" t="e">
        <f t="shared" ca="1" si="210"/>
        <v>#REF!</v>
      </c>
      <c r="AG74" s="112" t="e">
        <f t="shared" ca="1" si="210"/>
        <v>#REF!</v>
      </c>
      <c r="AH74" s="112" t="e">
        <f t="shared" ca="1" si="210"/>
        <v>#REF!</v>
      </c>
      <c r="AI74" s="112" t="e">
        <f t="shared" ca="1" si="210"/>
        <v>#REF!</v>
      </c>
      <c r="AJ74" s="112" t="e">
        <f t="shared" ca="1" si="210"/>
        <v>#REF!</v>
      </c>
      <c r="AK74" s="112" t="e">
        <f t="shared" ca="1" si="210"/>
        <v>#REF!</v>
      </c>
      <c r="AL74" s="112" t="e">
        <f t="shared" ca="1" si="211"/>
        <v>#REF!</v>
      </c>
      <c r="AM74" s="112" t="e">
        <f t="shared" ca="1" si="211"/>
        <v>#REF!</v>
      </c>
      <c r="AN74" s="112" t="e">
        <f t="shared" ca="1" si="211"/>
        <v>#REF!</v>
      </c>
      <c r="AO74" s="112" t="e">
        <f t="shared" ca="1" si="211"/>
        <v>#REF!</v>
      </c>
      <c r="AP74" s="112" t="e">
        <f t="shared" ca="1" si="211"/>
        <v>#REF!</v>
      </c>
      <c r="AQ74" s="112" t="e">
        <f t="shared" ca="1" si="211"/>
        <v>#REF!</v>
      </c>
      <c r="AR74" s="112" t="e">
        <f t="shared" ca="1" si="211"/>
        <v>#REF!</v>
      </c>
      <c r="AS74" s="112" t="e">
        <f t="shared" ca="1" si="211"/>
        <v>#REF!</v>
      </c>
      <c r="AT74" s="112" t="e">
        <f t="shared" ca="1" si="211"/>
        <v>#REF!</v>
      </c>
      <c r="AU74" s="112" t="e">
        <f t="shared" ca="1" si="211"/>
        <v>#REF!</v>
      </c>
      <c r="AV74" s="112" t="e">
        <f t="shared" ca="1" si="211"/>
        <v>#REF!</v>
      </c>
      <c r="AW74" s="112" t="e">
        <f t="shared" ca="1" si="211"/>
        <v>#REF!</v>
      </c>
      <c r="AX74" s="112" t="e">
        <f t="shared" ca="1" si="211"/>
        <v>#REF!</v>
      </c>
      <c r="AY74" s="112" t="e">
        <f t="shared" ca="1" si="211"/>
        <v>#REF!</v>
      </c>
      <c r="AZ74" s="112" t="e">
        <f t="shared" ca="1" si="211"/>
        <v>#REF!</v>
      </c>
      <c r="BA74" s="112" t="e">
        <f t="shared" ca="1" si="211"/>
        <v>#REF!</v>
      </c>
      <c r="BB74" s="112" t="e">
        <f t="shared" ca="1" si="209"/>
        <v>#REF!</v>
      </c>
      <c r="BC74" s="112" t="e">
        <f t="shared" ca="1" si="209"/>
        <v>#REF!</v>
      </c>
      <c r="BD74" s="112" t="e">
        <f t="shared" ca="1" si="209"/>
        <v>#REF!</v>
      </c>
      <c r="BE74" s="112" t="e">
        <f t="shared" ca="1" si="209"/>
        <v>#REF!</v>
      </c>
      <c r="BF74" s="112" t="e">
        <f t="shared" ca="1" si="209"/>
        <v>#REF!</v>
      </c>
      <c r="BG74" s="112" t="e">
        <f t="shared" ca="1" si="209"/>
        <v>#REF!</v>
      </c>
      <c r="BH74" s="112" t="e">
        <f t="shared" ca="1" si="209"/>
        <v>#REF!</v>
      </c>
      <c r="BI74" s="112" t="e">
        <f t="shared" ca="1" si="209"/>
        <v>#REF!</v>
      </c>
      <c r="BJ74" s="112" t="e">
        <f t="shared" ca="1" si="209"/>
        <v>#REF!</v>
      </c>
      <c r="BK74" s="112" t="e">
        <f t="shared" ca="1" si="209"/>
        <v>#REF!</v>
      </c>
      <c r="BL74" s="112" t="e">
        <f t="shared" ca="1" si="209"/>
        <v>#REF!</v>
      </c>
      <c r="BM74" s="112" t="e">
        <f t="shared" ca="1" si="209"/>
        <v>#REF!</v>
      </c>
      <c r="BN74" s="112" t="e">
        <f t="shared" ca="1" si="209"/>
        <v>#REF!</v>
      </c>
      <c r="BO74" s="112" t="e">
        <f t="shared" ca="1" si="209"/>
        <v>#REF!</v>
      </c>
      <c r="BP74" s="126">
        <v>20</v>
      </c>
      <c r="BQ74" s="135">
        <f t="shared" ca="1" si="135"/>
        <v>0</v>
      </c>
      <c r="BR74" s="136">
        <f t="shared" ca="1" si="136"/>
        <v>0</v>
      </c>
      <c r="BS74" s="136">
        <f t="shared" ca="1" si="137"/>
        <v>0</v>
      </c>
      <c r="BT74" s="136">
        <f t="shared" ca="1" si="138"/>
        <v>0</v>
      </c>
      <c r="BU74" s="136">
        <f t="shared" ca="1" si="139"/>
        <v>0</v>
      </c>
      <c r="BV74" s="136">
        <f t="shared" ca="1" si="140"/>
        <v>0</v>
      </c>
      <c r="BW74" s="137">
        <f t="shared" ca="1" si="141"/>
        <v>0</v>
      </c>
      <c r="BX74" s="140">
        <f t="shared" ca="1" si="142"/>
        <v>0</v>
      </c>
      <c r="BY74" s="124">
        <f t="shared" ca="1" si="143"/>
        <v>0</v>
      </c>
      <c r="BZ74" s="124">
        <f t="shared" ca="1" si="144"/>
        <v>0</v>
      </c>
      <c r="CA74" s="124">
        <f t="shared" ca="1" si="145"/>
        <v>0</v>
      </c>
      <c r="CB74" s="124">
        <f t="shared" ca="1" si="146"/>
        <v>0</v>
      </c>
      <c r="CC74" s="124">
        <f t="shared" ca="1" si="147"/>
        <v>0</v>
      </c>
      <c r="CD74" s="141">
        <f t="shared" ca="1" si="148"/>
        <v>0</v>
      </c>
      <c r="CE74" s="146" t="e">
        <f t="shared" ca="1" si="149"/>
        <v>#REF!</v>
      </c>
      <c r="CF74" s="147" t="e">
        <f t="shared" ca="1" si="150"/>
        <v>#REF!</v>
      </c>
      <c r="CG74" s="145" t="e">
        <f t="shared" ca="1" si="156"/>
        <v>#REF!</v>
      </c>
      <c r="CH74" s="147" t="e">
        <f t="shared" ca="1" si="151"/>
        <v>#REF!</v>
      </c>
      <c r="CI74" s="147" t="e">
        <f t="shared" ca="1" si="152"/>
        <v>#REF!</v>
      </c>
      <c r="CJ74" s="147" t="e">
        <f t="shared" ca="1" si="153"/>
        <v>#REF!</v>
      </c>
      <c r="CK74" s="186" t="e">
        <f t="shared" ca="1" si="154"/>
        <v>#REF!</v>
      </c>
      <c r="CL74" s="187" t="e">
        <f t="shared" ca="1" si="157"/>
        <v>#REF!</v>
      </c>
      <c r="CM74" s="187" t="e">
        <f t="shared" ca="1" si="158"/>
        <v>#REF!</v>
      </c>
      <c r="CN74" s="187" t="e">
        <f t="shared" ca="1" si="159"/>
        <v>#REF!</v>
      </c>
      <c r="CO74" s="187" t="e">
        <f t="shared" ca="1" si="160"/>
        <v>#REF!</v>
      </c>
      <c r="CP74" s="187" t="e">
        <f t="shared" ca="1" si="161"/>
        <v>#REF!</v>
      </c>
      <c r="CQ74" s="187" t="e">
        <f t="shared" ca="1" si="162"/>
        <v>#REF!</v>
      </c>
      <c r="CR74" s="187" t="e">
        <f t="shared" ca="1" si="163"/>
        <v>#REF!</v>
      </c>
      <c r="CS74" s="187" t="e">
        <f t="shared" ca="1" si="164"/>
        <v>#REF!</v>
      </c>
      <c r="CT74" s="187" t="e">
        <f t="shared" ca="1" si="165"/>
        <v>#REF!</v>
      </c>
      <c r="CU74" s="187" t="e">
        <f t="shared" ca="1" si="166"/>
        <v>#REF!</v>
      </c>
      <c r="CV74" s="187" t="e">
        <f t="shared" ca="1" si="167"/>
        <v>#REF!</v>
      </c>
      <c r="CW74" s="187" t="e">
        <f t="shared" ca="1" si="168"/>
        <v>#REF!</v>
      </c>
      <c r="CX74" s="187" t="e">
        <f t="shared" ca="1" si="169"/>
        <v>#REF!</v>
      </c>
      <c r="CY74" s="187" t="e">
        <f t="shared" ca="1" si="170"/>
        <v>#REF!</v>
      </c>
      <c r="CZ74" s="187" t="e">
        <f t="shared" ca="1" si="171"/>
        <v>#REF!</v>
      </c>
      <c r="DA74" s="187" t="e">
        <f t="shared" ca="1" si="172"/>
        <v>#REF!</v>
      </c>
      <c r="DB74" s="187" t="e">
        <f t="shared" ca="1" si="173"/>
        <v>#REF!</v>
      </c>
      <c r="DC74" s="187" t="e">
        <f t="shared" ca="1" si="174"/>
        <v>#REF!</v>
      </c>
      <c r="DD74" s="187" t="e">
        <f t="shared" ca="1" si="175"/>
        <v>#REF!</v>
      </c>
      <c r="DE74" s="187" t="e">
        <f t="shared" ca="1" si="176"/>
        <v>#REF!</v>
      </c>
      <c r="DF74" s="187" t="e">
        <f t="shared" ca="1" si="177"/>
        <v>#REF!</v>
      </c>
      <c r="DG74" s="187" t="e">
        <f t="shared" ca="1" si="178"/>
        <v>#REF!</v>
      </c>
      <c r="DH74" s="187" t="e">
        <f t="shared" ca="1" si="179"/>
        <v>#REF!</v>
      </c>
      <c r="DI74" s="187" t="e">
        <f t="shared" ca="1" si="180"/>
        <v>#REF!</v>
      </c>
      <c r="DJ74" s="187" t="e">
        <f t="shared" ca="1" si="181"/>
        <v>#REF!</v>
      </c>
      <c r="DK74" s="187" t="e">
        <f t="shared" ca="1" si="182"/>
        <v>#REF!</v>
      </c>
      <c r="DL74" s="187" t="e">
        <f t="shared" ca="1" si="183"/>
        <v>#REF!</v>
      </c>
      <c r="DM74" s="187" t="e">
        <f t="shared" ca="1" si="199"/>
        <v>#REF!</v>
      </c>
      <c r="DN74" s="187" t="e">
        <f t="shared" ca="1" si="200"/>
        <v>#REF!</v>
      </c>
      <c r="DO74" s="187" t="e">
        <f t="shared" ca="1" si="201"/>
        <v>#REF!</v>
      </c>
      <c r="DP74" s="187" t="e">
        <f t="shared" ca="1" si="202"/>
        <v>#REF!</v>
      </c>
      <c r="DQ74" s="187" t="e">
        <f t="shared" ca="1" si="203"/>
        <v>#REF!</v>
      </c>
      <c r="DR74" s="187" t="e">
        <f t="shared" ca="1" si="184"/>
        <v>#REF!</v>
      </c>
      <c r="DS74" s="187" t="e">
        <f t="shared" ca="1" si="185"/>
        <v>#REF!</v>
      </c>
      <c r="DT74" s="187" t="e">
        <f t="shared" ca="1" si="186"/>
        <v>#REF!</v>
      </c>
      <c r="DU74" s="187" t="e">
        <f t="shared" ca="1" si="187"/>
        <v>#REF!</v>
      </c>
      <c r="DV74" s="187" t="e">
        <f t="shared" ca="1" si="204"/>
        <v>#REF!</v>
      </c>
      <c r="DW74" s="187" t="e">
        <f t="shared" ca="1" si="205"/>
        <v>#REF!</v>
      </c>
      <c r="DX74" s="187" t="e">
        <f t="shared" ca="1" si="206"/>
        <v>#REF!</v>
      </c>
      <c r="DY74" s="187" t="e">
        <f t="shared" ca="1" si="207"/>
        <v>#REF!</v>
      </c>
      <c r="DZ74" s="187" t="e">
        <f t="shared" ca="1" si="208"/>
        <v>#REF!</v>
      </c>
      <c r="EA74" s="187" t="e">
        <f t="shared" ca="1" si="188"/>
        <v>#REF!</v>
      </c>
      <c r="EB74" s="187" t="e">
        <f t="shared" ca="1" si="189"/>
        <v>#REF!</v>
      </c>
      <c r="EC74" s="187" t="e">
        <f t="shared" ca="1" si="190"/>
        <v>#REF!</v>
      </c>
      <c r="ED74" s="187" t="e">
        <f t="shared" ca="1" si="191"/>
        <v>#REF!</v>
      </c>
      <c r="EE74" s="187" t="e">
        <f t="shared" ca="1" si="192"/>
        <v>#REF!</v>
      </c>
      <c r="EF74" s="187" t="e">
        <f t="shared" ca="1" si="193"/>
        <v>#REF!</v>
      </c>
      <c r="EG74" s="187" t="e">
        <f t="shared" ca="1" si="194"/>
        <v>#REF!</v>
      </c>
      <c r="EH74" s="187" t="e">
        <f t="shared" ca="1" si="195"/>
        <v>#REF!</v>
      </c>
      <c r="EI74" s="187" t="e">
        <f t="shared" ca="1" si="196"/>
        <v>#REF!</v>
      </c>
      <c r="EJ74" s="187" t="e">
        <f t="shared" ca="1" si="197"/>
        <v>#REF!</v>
      </c>
      <c r="EK74" s="187" t="e">
        <f t="shared" ca="1" si="198"/>
        <v>#REF!</v>
      </c>
    </row>
    <row r="75" spans="1:142" hidden="1" x14ac:dyDescent="0.25">
      <c r="A75" s="115" t="str">
        <f>Графики!A103</f>
        <v>Б12.02.03 Радиоэлектр.ПУ(2014)11 кл., очно-заочная</v>
      </c>
      <c r="B75" s="115" t="s">
        <v>324</v>
      </c>
      <c r="C75" s="115" t="s">
        <v>517</v>
      </c>
      <c r="D75" s="64" t="e">
        <f t="shared" ca="1" si="155"/>
        <v>#REF!</v>
      </c>
      <c r="E75" s="46">
        <v>1</v>
      </c>
      <c r="F75" s="118" t="s">
        <v>491</v>
      </c>
      <c r="G75" s="112" t="e">
        <f t="shared" ca="1" si="212"/>
        <v>#REF!</v>
      </c>
      <c r="H75" s="112" t="e">
        <f t="shared" ca="1" si="212"/>
        <v>#REF!</v>
      </c>
      <c r="I75" s="112" t="e">
        <f t="shared" ca="1" si="212"/>
        <v>#REF!</v>
      </c>
      <c r="J75" s="112" t="e">
        <f t="shared" ca="1" si="212"/>
        <v>#REF!</v>
      </c>
      <c r="K75" s="112" t="e">
        <f t="shared" ca="1" si="212"/>
        <v>#REF!</v>
      </c>
      <c r="L75" s="112" t="e">
        <f t="shared" ca="1" si="212"/>
        <v>#REF!</v>
      </c>
      <c r="M75" s="112" t="e">
        <f t="shared" ca="1" si="212"/>
        <v>#REF!</v>
      </c>
      <c r="N75" s="112" t="e">
        <f t="shared" ca="1" si="212"/>
        <v>#REF!</v>
      </c>
      <c r="O75" s="112" t="e">
        <f t="shared" ca="1" si="212"/>
        <v>#REF!</v>
      </c>
      <c r="P75" s="112" t="e">
        <f t="shared" ca="1" si="212"/>
        <v>#REF!</v>
      </c>
      <c r="Q75" s="112" t="e">
        <f t="shared" ca="1" si="212"/>
        <v>#REF!</v>
      </c>
      <c r="R75" s="112" t="e">
        <f t="shared" ca="1" si="212"/>
        <v>#REF!</v>
      </c>
      <c r="S75" s="112" t="e">
        <f t="shared" ca="1" si="212"/>
        <v>#REF!</v>
      </c>
      <c r="T75" s="112" t="e">
        <f t="shared" ca="1" si="212"/>
        <v>#REF!</v>
      </c>
      <c r="U75" s="112" t="e">
        <f t="shared" ca="1" si="212"/>
        <v>#REF!</v>
      </c>
      <c r="V75" s="112" t="e">
        <f t="shared" ca="1" si="212"/>
        <v>#REF!</v>
      </c>
      <c r="W75" s="112" t="e">
        <f t="shared" ca="1" si="210"/>
        <v>#REF!</v>
      </c>
      <c r="X75" s="112" t="e">
        <f t="shared" ca="1" si="210"/>
        <v>#REF!</v>
      </c>
      <c r="Y75" s="112" t="e">
        <f t="shared" ca="1" si="210"/>
        <v>#REF!</v>
      </c>
      <c r="Z75" s="112" t="e">
        <f t="shared" ca="1" si="210"/>
        <v>#REF!</v>
      </c>
      <c r="AA75" s="112" t="e">
        <f t="shared" ca="1" si="210"/>
        <v>#REF!</v>
      </c>
      <c r="AB75" s="112" t="e">
        <f t="shared" ca="1" si="210"/>
        <v>#REF!</v>
      </c>
      <c r="AC75" s="112" t="e">
        <f t="shared" ca="1" si="210"/>
        <v>#REF!</v>
      </c>
      <c r="AD75" s="112" t="e">
        <f t="shared" ca="1" si="210"/>
        <v>#REF!</v>
      </c>
      <c r="AE75" s="112" t="e">
        <f t="shared" ca="1" si="210"/>
        <v>#REF!</v>
      </c>
      <c r="AF75" s="112" t="e">
        <f t="shared" ca="1" si="210"/>
        <v>#REF!</v>
      </c>
      <c r="AG75" s="112" t="e">
        <f t="shared" ca="1" si="210"/>
        <v>#REF!</v>
      </c>
      <c r="AH75" s="112" t="e">
        <f t="shared" ca="1" si="210"/>
        <v>#REF!</v>
      </c>
      <c r="AI75" s="112" t="e">
        <f t="shared" ca="1" si="210"/>
        <v>#REF!</v>
      </c>
      <c r="AJ75" s="112" t="e">
        <f t="shared" ca="1" si="210"/>
        <v>#REF!</v>
      </c>
      <c r="AK75" s="112" t="e">
        <f t="shared" ca="1" si="210"/>
        <v>#REF!</v>
      </c>
      <c r="AL75" s="112" t="e">
        <f t="shared" ca="1" si="211"/>
        <v>#REF!</v>
      </c>
      <c r="AM75" s="112" t="e">
        <f t="shared" ca="1" si="211"/>
        <v>#REF!</v>
      </c>
      <c r="AN75" s="112" t="e">
        <f t="shared" ca="1" si="211"/>
        <v>#REF!</v>
      </c>
      <c r="AO75" s="112" t="e">
        <f t="shared" ca="1" si="211"/>
        <v>#REF!</v>
      </c>
      <c r="AP75" s="112" t="e">
        <f t="shared" ca="1" si="211"/>
        <v>#REF!</v>
      </c>
      <c r="AQ75" s="112" t="e">
        <f t="shared" ca="1" si="211"/>
        <v>#REF!</v>
      </c>
      <c r="AR75" s="112" t="e">
        <f t="shared" ca="1" si="211"/>
        <v>#REF!</v>
      </c>
      <c r="AS75" s="112" t="e">
        <f t="shared" ca="1" si="211"/>
        <v>#REF!</v>
      </c>
      <c r="AT75" s="112" t="e">
        <f t="shared" ca="1" si="211"/>
        <v>#REF!</v>
      </c>
      <c r="AU75" s="112" t="e">
        <f t="shared" ca="1" si="211"/>
        <v>#REF!</v>
      </c>
      <c r="AV75" s="112" t="e">
        <f t="shared" ca="1" si="211"/>
        <v>#REF!</v>
      </c>
      <c r="AW75" s="112" t="e">
        <f t="shared" ca="1" si="211"/>
        <v>#REF!</v>
      </c>
      <c r="AX75" s="112" t="e">
        <f t="shared" ca="1" si="211"/>
        <v>#REF!</v>
      </c>
      <c r="AY75" s="112" t="e">
        <f t="shared" ca="1" si="211"/>
        <v>#REF!</v>
      </c>
      <c r="AZ75" s="112" t="e">
        <f t="shared" ca="1" si="211"/>
        <v>#REF!</v>
      </c>
      <c r="BA75" s="112" t="e">
        <f t="shared" ca="1" si="211"/>
        <v>#REF!</v>
      </c>
      <c r="BB75" s="112" t="e">
        <f t="shared" ca="1" si="209"/>
        <v>#REF!</v>
      </c>
      <c r="BC75" s="112" t="e">
        <f t="shared" ca="1" si="209"/>
        <v>#REF!</v>
      </c>
      <c r="BD75" s="112" t="e">
        <f t="shared" ca="1" si="209"/>
        <v>#REF!</v>
      </c>
      <c r="BE75" s="112" t="e">
        <f t="shared" ca="1" si="209"/>
        <v>#REF!</v>
      </c>
      <c r="BF75" s="112" t="e">
        <f t="shared" ca="1" si="209"/>
        <v>#REF!</v>
      </c>
      <c r="BG75" s="112" t="e">
        <f t="shared" ca="1" si="209"/>
        <v>#REF!</v>
      </c>
      <c r="BH75" s="112" t="e">
        <f t="shared" ca="1" si="209"/>
        <v>#REF!</v>
      </c>
      <c r="BI75" s="112" t="e">
        <f t="shared" ca="1" si="209"/>
        <v>#REF!</v>
      </c>
      <c r="BJ75" s="112" t="e">
        <f t="shared" ca="1" si="209"/>
        <v>#REF!</v>
      </c>
      <c r="BK75" s="112" t="e">
        <f t="shared" ca="1" si="209"/>
        <v>#REF!</v>
      </c>
      <c r="BL75" s="112" t="e">
        <f t="shared" ca="1" si="209"/>
        <v>#REF!</v>
      </c>
      <c r="BM75" s="112" t="e">
        <f t="shared" ca="1" si="209"/>
        <v>#REF!</v>
      </c>
      <c r="BN75" s="112" t="e">
        <f t="shared" ca="1" si="209"/>
        <v>#REF!</v>
      </c>
      <c r="BO75" s="112" t="e">
        <f t="shared" ca="1" si="209"/>
        <v>#REF!</v>
      </c>
      <c r="BP75" s="126">
        <v>20</v>
      </c>
      <c r="BQ75" s="135">
        <f t="shared" ca="1" si="135"/>
        <v>0</v>
      </c>
      <c r="BR75" s="136">
        <f t="shared" ca="1" si="136"/>
        <v>0</v>
      </c>
      <c r="BS75" s="136">
        <f t="shared" ca="1" si="137"/>
        <v>0</v>
      </c>
      <c r="BT75" s="136">
        <f t="shared" ca="1" si="138"/>
        <v>0</v>
      </c>
      <c r="BU75" s="136">
        <f t="shared" ca="1" si="139"/>
        <v>0</v>
      </c>
      <c r="BV75" s="136">
        <f t="shared" ca="1" si="140"/>
        <v>0</v>
      </c>
      <c r="BW75" s="137">
        <f t="shared" ca="1" si="141"/>
        <v>0</v>
      </c>
      <c r="BX75" s="140">
        <f t="shared" ca="1" si="142"/>
        <v>0</v>
      </c>
      <c r="BY75" s="124">
        <f t="shared" ca="1" si="143"/>
        <v>0</v>
      </c>
      <c r="BZ75" s="124">
        <f t="shared" ca="1" si="144"/>
        <v>0</v>
      </c>
      <c r="CA75" s="124">
        <f t="shared" ca="1" si="145"/>
        <v>0</v>
      </c>
      <c r="CB75" s="124">
        <f t="shared" ca="1" si="146"/>
        <v>0</v>
      </c>
      <c r="CC75" s="124">
        <f t="shared" ca="1" si="147"/>
        <v>0</v>
      </c>
      <c r="CD75" s="141">
        <f t="shared" ca="1" si="148"/>
        <v>0</v>
      </c>
      <c r="CE75" s="146" t="e">
        <f t="shared" ca="1" si="149"/>
        <v>#REF!</v>
      </c>
      <c r="CF75" s="147" t="e">
        <f t="shared" ca="1" si="150"/>
        <v>#REF!</v>
      </c>
      <c r="CG75" s="145" t="e">
        <f t="shared" ca="1" si="156"/>
        <v>#REF!</v>
      </c>
      <c r="CH75" s="147" t="e">
        <f t="shared" ca="1" si="151"/>
        <v>#REF!</v>
      </c>
      <c r="CI75" s="147" t="e">
        <f t="shared" ca="1" si="152"/>
        <v>#REF!</v>
      </c>
      <c r="CJ75" s="147" t="e">
        <f t="shared" ca="1" si="153"/>
        <v>#REF!</v>
      </c>
      <c r="CK75" s="186" t="e">
        <f t="shared" ca="1" si="154"/>
        <v>#REF!</v>
      </c>
      <c r="CL75" s="187" t="e">
        <f t="shared" ca="1" si="157"/>
        <v>#REF!</v>
      </c>
      <c r="CM75" s="187" t="e">
        <f t="shared" ca="1" si="158"/>
        <v>#REF!</v>
      </c>
      <c r="CN75" s="187" t="e">
        <f t="shared" ca="1" si="159"/>
        <v>#REF!</v>
      </c>
      <c r="CO75" s="187" t="e">
        <f t="shared" ca="1" si="160"/>
        <v>#REF!</v>
      </c>
      <c r="CP75" s="187" t="e">
        <f t="shared" ca="1" si="161"/>
        <v>#REF!</v>
      </c>
      <c r="CQ75" s="187" t="e">
        <f t="shared" ca="1" si="162"/>
        <v>#REF!</v>
      </c>
      <c r="CR75" s="187" t="e">
        <f t="shared" ca="1" si="163"/>
        <v>#REF!</v>
      </c>
      <c r="CS75" s="187" t="e">
        <f t="shared" ca="1" si="164"/>
        <v>#REF!</v>
      </c>
      <c r="CT75" s="187" t="e">
        <f t="shared" ca="1" si="165"/>
        <v>#REF!</v>
      </c>
      <c r="CU75" s="187" t="e">
        <f t="shared" ca="1" si="166"/>
        <v>#REF!</v>
      </c>
      <c r="CV75" s="187" t="e">
        <f t="shared" ca="1" si="167"/>
        <v>#REF!</v>
      </c>
      <c r="CW75" s="187" t="e">
        <f t="shared" ca="1" si="168"/>
        <v>#REF!</v>
      </c>
      <c r="CX75" s="187" t="e">
        <f t="shared" ca="1" si="169"/>
        <v>#REF!</v>
      </c>
      <c r="CY75" s="187" t="e">
        <f t="shared" ca="1" si="170"/>
        <v>#REF!</v>
      </c>
      <c r="CZ75" s="187" t="e">
        <f t="shared" ca="1" si="171"/>
        <v>#REF!</v>
      </c>
      <c r="DA75" s="187" t="e">
        <f t="shared" ca="1" si="172"/>
        <v>#REF!</v>
      </c>
      <c r="DB75" s="187" t="e">
        <f t="shared" ca="1" si="173"/>
        <v>#REF!</v>
      </c>
      <c r="DC75" s="187" t="e">
        <f t="shared" ca="1" si="174"/>
        <v>#REF!</v>
      </c>
      <c r="DD75" s="187" t="e">
        <f t="shared" ca="1" si="175"/>
        <v>#REF!</v>
      </c>
      <c r="DE75" s="187" t="e">
        <f t="shared" ca="1" si="176"/>
        <v>#REF!</v>
      </c>
      <c r="DF75" s="187" t="e">
        <f t="shared" ca="1" si="177"/>
        <v>#REF!</v>
      </c>
      <c r="DG75" s="187" t="e">
        <f t="shared" ca="1" si="178"/>
        <v>#REF!</v>
      </c>
      <c r="DH75" s="187" t="e">
        <f t="shared" ca="1" si="179"/>
        <v>#REF!</v>
      </c>
      <c r="DI75" s="187" t="e">
        <f t="shared" ca="1" si="180"/>
        <v>#REF!</v>
      </c>
      <c r="DJ75" s="187" t="e">
        <f t="shared" ca="1" si="181"/>
        <v>#REF!</v>
      </c>
      <c r="DK75" s="187" t="e">
        <f t="shared" ca="1" si="182"/>
        <v>#REF!</v>
      </c>
      <c r="DL75" s="187" t="e">
        <f t="shared" ca="1" si="183"/>
        <v>#REF!</v>
      </c>
      <c r="DM75" s="187" t="e">
        <f t="shared" ca="1" si="199"/>
        <v>#REF!</v>
      </c>
      <c r="DN75" s="187" t="e">
        <f t="shared" ca="1" si="200"/>
        <v>#REF!</v>
      </c>
      <c r="DO75" s="187" t="e">
        <f t="shared" ca="1" si="201"/>
        <v>#REF!</v>
      </c>
      <c r="DP75" s="187" t="e">
        <f t="shared" ca="1" si="202"/>
        <v>#REF!</v>
      </c>
      <c r="DQ75" s="187" t="e">
        <f t="shared" ca="1" si="203"/>
        <v>#REF!</v>
      </c>
      <c r="DR75" s="187" t="e">
        <f t="shared" ca="1" si="184"/>
        <v>#REF!</v>
      </c>
      <c r="DS75" s="187" t="e">
        <f t="shared" ca="1" si="185"/>
        <v>#REF!</v>
      </c>
      <c r="DT75" s="187" t="e">
        <f t="shared" ca="1" si="186"/>
        <v>#REF!</v>
      </c>
      <c r="DU75" s="187" t="e">
        <f t="shared" ca="1" si="187"/>
        <v>#REF!</v>
      </c>
      <c r="DV75" s="187" t="e">
        <f t="shared" ca="1" si="204"/>
        <v>#REF!</v>
      </c>
      <c r="DW75" s="187" t="e">
        <f t="shared" ca="1" si="205"/>
        <v>#REF!</v>
      </c>
      <c r="DX75" s="187" t="e">
        <f t="shared" ca="1" si="206"/>
        <v>#REF!</v>
      </c>
      <c r="DY75" s="187" t="e">
        <f t="shared" ca="1" si="207"/>
        <v>#REF!</v>
      </c>
      <c r="DZ75" s="187" t="e">
        <f t="shared" ca="1" si="208"/>
        <v>#REF!</v>
      </c>
      <c r="EA75" s="187" t="e">
        <f t="shared" ca="1" si="188"/>
        <v>#REF!</v>
      </c>
      <c r="EB75" s="187" t="e">
        <f t="shared" ca="1" si="189"/>
        <v>#REF!</v>
      </c>
      <c r="EC75" s="187" t="e">
        <f t="shared" ca="1" si="190"/>
        <v>#REF!</v>
      </c>
      <c r="ED75" s="187" t="e">
        <f t="shared" ca="1" si="191"/>
        <v>#REF!</v>
      </c>
      <c r="EE75" s="187" t="e">
        <f t="shared" ca="1" si="192"/>
        <v>#REF!</v>
      </c>
      <c r="EF75" s="187" t="e">
        <f t="shared" ca="1" si="193"/>
        <v>#REF!</v>
      </c>
      <c r="EG75" s="187" t="e">
        <f t="shared" ca="1" si="194"/>
        <v>#REF!</v>
      </c>
      <c r="EH75" s="187" t="e">
        <f t="shared" ca="1" si="195"/>
        <v>#REF!</v>
      </c>
      <c r="EI75" s="187" t="e">
        <f t="shared" ca="1" si="196"/>
        <v>#REF!</v>
      </c>
      <c r="EJ75" s="187" t="e">
        <f t="shared" ca="1" si="197"/>
        <v>#REF!</v>
      </c>
      <c r="EK75" s="187" t="e">
        <f t="shared" ca="1" si="198"/>
        <v>#REF!</v>
      </c>
    </row>
    <row r="76" spans="1:142" hidden="1" x14ac:dyDescent="0.25">
      <c r="A76" s="115" t="str">
        <f>Графики!A102</f>
        <v>Б22.02.06 Сварочное пр-во(2014)11 кл., очно-заочная</v>
      </c>
      <c r="B76" s="115" t="s">
        <v>324</v>
      </c>
      <c r="C76" s="115" t="s">
        <v>517</v>
      </c>
      <c r="D76" s="64" t="e">
        <f t="shared" ca="1" si="155"/>
        <v>#REF!</v>
      </c>
      <c r="E76" s="46">
        <v>1</v>
      </c>
      <c r="F76" s="118" t="s">
        <v>494</v>
      </c>
      <c r="G76" s="112" t="e">
        <f t="shared" ca="1" si="212"/>
        <v>#REF!</v>
      </c>
      <c r="H76" s="112" t="e">
        <f t="shared" ca="1" si="212"/>
        <v>#REF!</v>
      </c>
      <c r="I76" s="112" t="e">
        <f t="shared" ca="1" si="212"/>
        <v>#REF!</v>
      </c>
      <c r="J76" s="112" t="e">
        <f t="shared" ca="1" si="212"/>
        <v>#REF!</v>
      </c>
      <c r="K76" s="112" t="e">
        <f t="shared" ca="1" si="212"/>
        <v>#REF!</v>
      </c>
      <c r="L76" s="112" t="e">
        <f t="shared" ca="1" si="212"/>
        <v>#REF!</v>
      </c>
      <c r="M76" s="112" t="e">
        <f t="shared" ca="1" si="212"/>
        <v>#REF!</v>
      </c>
      <c r="N76" s="112" t="e">
        <f t="shared" ca="1" si="212"/>
        <v>#REF!</v>
      </c>
      <c r="O76" s="112" t="e">
        <f t="shared" ca="1" si="212"/>
        <v>#REF!</v>
      </c>
      <c r="P76" s="112" t="e">
        <f t="shared" ca="1" si="212"/>
        <v>#REF!</v>
      </c>
      <c r="Q76" s="112" t="e">
        <f t="shared" ca="1" si="212"/>
        <v>#REF!</v>
      </c>
      <c r="R76" s="112" t="e">
        <f t="shared" ca="1" si="212"/>
        <v>#REF!</v>
      </c>
      <c r="S76" s="112" t="e">
        <f t="shared" ca="1" si="212"/>
        <v>#REF!</v>
      </c>
      <c r="T76" s="112" t="e">
        <f t="shared" ca="1" si="212"/>
        <v>#REF!</v>
      </c>
      <c r="U76" s="112" t="e">
        <f t="shared" ca="1" si="212"/>
        <v>#REF!</v>
      </c>
      <c r="V76" s="112" t="e">
        <f t="shared" ca="1" si="212"/>
        <v>#REF!</v>
      </c>
      <c r="W76" s="112" t="e">
        <f t="shared" ca="1" si="210"/>
        <v>#REF!</v>
      </c>
      <c r="X76" s="112" t="e">
        <f t="shared" ca="1" si="210"/>
        <v>#REF!</v>
      </c>
      <c r="Y76" s="112" t="e">
        <f t="shared" ca="1" si="210"/>
        <v>#REF!</v>
      </c>
      <c r="Z76" s="112" t="e">
        <f t="shared" ca="1" si="210"/>
        <v>#REF!</v>
      </c>
      <c r="AA76" s="112" t="e">
        <f t="shared" ca="1" si="210"/>
        <v>#REF!</v>
      </c>
      <c r="AB76" s="112" t="e">
        <f t="shared" ca="1" si="210"/>
        <v>#REF!</v>
      </c>
      <c r="AC76" s="112" t="e">
        <f t="shared" ca="1" si="210"/>
        <v>#REF!</v>
      </c>
      <c r="AD76" s="112" t="e">
        <f t="shared" ca="1" si="210"/>
        <v>#REF!</v>
      </c>
      <c r="AE76" s="112" t="e">
        <f t="shared" ca="1" si="210"/>
        <v>#REF!</v>
      </c>
      <c r="AF76" s="112" t="e">
        <f t="shared" ca="1" si="210"/>
        <v>#REF!</v>
      </c>
      <c r="AG76" s="112" t="e">
        <f t="shared" ca="1" si="210"/>
        <v>#REF!</v>
      </c>
      <c r="AH76" s="112" t="e">
        <f t="shared" ca="1" si="210"/>
        <v>#REF!</v>
      </c>
      <c r="AI76" s="112" t="e">
        <f t="shared" ca="1" si="210"/>
        <v>#REF!</v>
      </c>
      <c r="AJ76" s="112" t="e">
        <f t="shared" ca="1" si="210"/>
        <v>#REF!</v>
      </c>
      <c r="AK76" s="112" t="e">
        <f t="shared" ca="1" si="210"/>
        <v>#REF!</v>
      </c>
      <c r="AL76" s="112" t="e">
        <f t="shared" ca="1" si="211"/>
        <v>#REF!</v>
      </c>
      <c r="AM76" s="112" t="e">
        <f t="shared" ca="1" si="211"/>
        <v>#REF!</v>
      </c>
      <c r="AN76" s="112" t="e">
        <f t="shared" ca="1" si="211"/>
        <v>#REF!</v>
      </c>
      <c r="AO76" s="112" t="e">
        <f t="shared" ca="1" si="211"/>
        <v>#REF!</v>
      </c>
      <c r="AP76" s="112" t="e">
        <f t="shared" ca="1" si="211"/>
        <v>#REF!</v>
      </c>
      <c r="AQ76" s="112" t="e">
        <f t="shared" ca="1" si="211"/>
        <v>#REF!</v>
      </c>
      <c r="AR76" s="112" t="e">
        <f t="shared" ca="1" si="211"/>
        <v>#REF!</v>
      </c>
      <c r="AS76" s="112" t="e">
        <f t="shared" ca="1" si="211"/>
        <v>#REF!</v>
      </c>
      <c r="AT76" s="112" t="e">
        <f t="shared" ca="1" si="211"/>
        <v>#REF!</v>
      </c>
      <c r="AU76" s="112" t="e">
        <f t="shared" ca="1" si="211"/>
        <v>#REF!</v>
      </c>
      <c r="AV76" s="112" t="e">
        <f t="shared" ca="1" si="211"/>
        <v>#REF!</v>
      </c>
      <c r="AW76" s="112" t="e">
        <f t="shared" ca="1" si="211"/>
        <v>#REF!</v>
      </c>
      <c r="AX76" s="112" t="e">
        <f t="shared" ca="1" si="211"/>
        <v>#REF!</v>
      </c>
      <c r="AY76" s="112" t="e">
        <f t="shared" ca="1" si="211"/>
        <v>#REF!</v>
      </c>
      <c r="AZ76" s="112" t="e">
        <f t="shared" ca="1" si="211"/>
        <v>#REF!</v>
      </c>
      <c r="BA76" s="112" t="e">
        <f t="shared" ca="1" si="211"/>
        <v>#REF!</v>
      </c>
      <c r="BB76" s="112" t="e">
        <f t="shared" ca="1" si="209"/>
        <v>#REF!</v>
      </c>
      <c r="BC76" s="112" t="e">
        <f t="shared" ca="1" si="209"/>
        <v>#REF!</v>
      </c>
      <c r="BD76" s="112" t="e">
        <f t="shared" ca="1" si="209"/>
        <v>#REF!</v>
      </c>
      <c r="BE76" s="112" t="e">
        <f t="shared" ca="1" si="209"/>
        <v>#REF!</v>
      </c>
      <c r="BF76" s="112" t="e">
        <f t="shared" ca="1" si="209"/>
        <v>#REF!</v>
      </c>
      <c r="BG76" s="112" t="e">
        <f t="shared" ca="1" si="209"/>
        <v>#REF!</v>
      </c>
      <c r="BH76" s="112" t="e">
        <f t="shared" ca="1" si="209"/>
        <v>#REF!</v>
      </c>
      <c r="BI76" s="112" t="e">
        <f t="shared" ca="1" si="209"/>
        <v>#REF!</v>
      </c>
      <c r="BJ76" s="112" t="e">
        <f t="shared" ca="1" si="209"/>
        <v>#REF!</v>
      </c>
      <c r="BK76" s="112" t="e">
        <f t="shared" ca="1" si="209"/>
        <v>#REF!</v>
      </c>
      <c r="BL76" s="112" t="e">
        <f t="shared" ca="1" si="209"/>
        <v>#REF!</v>
      </c>
      <c r="BM76" s="112" t="e">
        <f t="shared" ca="1" si="209"/>
        <v>#REF!</v>
      </c>
      <c r="BN76" s="112" t="e">
        <f t="shared" ca="1" si="209"/>
        <v>#REF!</v>
      </c>
      <c r="BO76" s="112" t="e">
        <f t="shared" ca="1" si="209"/>
        <v>#REF!</v>
      </c>
      <c r="BP76" s="126">
        <v>20</v>
      </c>
      <c r="BQ76" s="135">
        <f t="shared" ca="1" si="135"/>
        <v>0</v>
      </c>
      <c r="BR76" s="136">
        <f t="shared" ca="1" si="136"/>
        <v>0</v>
      </c>
      <c r="BS76" s="136">
        <f t="shared" ca="1" si="137"/>
        <v>0</v>
      </c>
      <c r="BT76" s="136">
        <f t="shared" ca="1" si="138"/>
        <v>0</v>
      </c>
      <c r="BU76" s="136">
        <f t="shared" ca="1" si="139"/>
        <v>0</v>
      </c>
      <c r="BV76" s="136">
        <f t="shared" ca="1" si="140"/>
        <v>0</v>
      </c>
      <c r="BW76" s="137">
        <f t="shared" ca="1" si="141"/>
        <v>0</v>
      </c>
      <c r="BX76" s="140">
        <f t="shared" ca="1" si="142"/>
        <v>0</v>
      </c>
      <c r="BY76" s="124">
        <f t="shared" ca="1" si="143"/>
        <v>0</v>
      </c>
      <c r="BZ76" s="124">
        <f t="shared" ca="1" si="144"/>
        <v>0</v>
      </c>
      <c r="CA76" s="124">
        <f t="shared" ca="1" si="145"/>
        <v>0</v>
      </c>
      <c r="CB76" s="124">
        <f t="shared" ca="1" si="146"/>
        <v>0</v>
      </c>
      <c r="CC76" s="124">
        <f t="shared" ca="1" si="147"/>
        <v>0</v>
      </c>
      <c r="CD76" s="141">
        <f t="shared" ca="1" si="148"/>
        <v>0</v>
      </c>
      <c r="CE76" s="146" t="e">
        <f t="shared" ca="1" si="149"/>
        <v>#REF!</v>
      </c>
      <c r="CF76" s="147" t="e">
        <f t="shared" ca="1" si="150"/>
        <v>#REF!</v>
      </c>
      <c r="CG76" s="145" t="e">
        <f t="shared" ca="1" si="156"/>
        <v>#REF!</v>
      </c>
      <c r="CH76" s="147" t="e">
        <f t="shared" ca="1" si="151"/>
        <v>#REF!</v>
      </c>
      <c r="CI76" s="147" t="e">
        <f t="shared" ca="1" si="152"/>
        <v>#REF!</v>
      </c>
      <c r="CJ76" s="147" t="e">
        <f t="shared" ca="1" si="153"/>
        <v>#REF!</v>
      </c>
      <c r="CK76" s="186" t="e">
        <f t="shared" ca="1" si="154"/>
        <v>#REF!</v>
      </c>
      <c r="CL76" s="187" t="e">
        <f t="shared" ca="1" si="157"/>
        <v>#REF!</v>
      </c>
      <c r="CM76" s="187" t="e">
        <f t="shared" ca="1" si="158"/>
        <v>#REF!</v>
      </c>
      <c r="CN76" s="187" t="e">
        <f t="shared" ca="1" si="159"/>
        <v>#REF!</v>
      </c>
      <c r="CO76" s="187" t="e">
        <f t="shared" ca="1" si="160"/>
        <v>#REF!</v>
      </c>
      <c r="CP76" s="187" t="e">
        <f t="shared" ca="1" si="161"/>
        <v>#REF!</v>
      </c>
      <c r="CQ76" s="187" t="e">
        <f t="shared" ca="1" si="162"/>
        <v>#REF!</v>
      </c>
      <c r="CR76" s="187" t="e">
        <f t="shared" ca="1" si="163"/>
        <v>#REF!</v>
      </c>
      <c r="CS76" s="187" t="e">
        <f t="shared" ca="1" si="164"/>
        <v>#REF!</v>
      </c>
      <c r="CT76" s="187" t="e">
        <f t="shared" ca="1" si="165"/>
        <v>#REF!</v>
      </c>
      <c r="CU76" s="187" t="e">
        <f t="shared" ca="1" si="166"/>
        <v>#REF!</v>
      </c>
      <c r="CV76" s="187" t="e">
        <f t="shared" ca="1" si="167"/>
        <v>#REF!</v>
      </c>
      <c r="CW76" s="187" t="e">
        <f t="shared" ca="1" si="168"/>
        <v>#REF!</v>
      </c>
      <c r="CX76" s="187" t="e">
        <f t="shared" ca="1" si="169"/>
        <v>#REF!</v>
      </c>
      <c r="CY76" s="187" t="e">
        <f t="shared" ca="1" si="170"/>
        <v>#REF!</v>
      </c>
      <c r="CZ76" s="187" t="e">
        <f t="shared" ca="1" si="171"/>
        <v>#REF!</v>
      </c>
      <c r="DA76" s="187" t="e">
        <f t="shared" ca="1" si="172"/>
        <v>#REF!</v>
      </c>
      <c r="DB76" s="187" t="e">
        <f t="shared" ca="1" si="173"/>
        <v>#REF!</v>
      </c>
      <c r="DC76" s="187" t="e">
        <f t="shared" ca="1" si="174"/>
        <v>#REF!</v>
      </c>
      <c r="DD76" s="187" t="e">
        <f t="shared" ca="1" si="175"/>
        <v>#REF!</v>
      </c>
      <c r="DE76" s="187" t="e">
        <f t="shared" ca="1" si="176"/>
        <v>#REF!</v>
      </c>
      <c r="DF76" s="187" t="e">
        <f t="shared" ca="1" si="177"/>
        <v>#REF!</v>
      </c>
      <c r="DG76" s="187" t="e">
        <f t="shared" ca="1" si="178"/>
        <v>#REF!</v>
      </c>
      <c r="DH76" s="187" t="e">
        <f t="shared" ca="1" si="179"/>
        <v>#REF!</v>
      </c>
      <c r="DI76" s="187" t="e">
        <f t="shared" ca="1" si="180"/>
        <v>#REF!</v>
      </c>
      <c r="DJ76" s="187" t="e">
        <f t="shared" ca="1" si="181"/>
        <v>#REF!</v>
      </c>
      <c r="DK76" s="187" t="e">
        <f t="shared" ca="1" si="182"/>
        <v>#REF!</v>
      </c>
      <c r="DL76" s="187" t="e">
        <f t="shared" ca="1" si="183"/>
        <v>#REF!</v>
      </c>
      <c r="DM76" s="187" t="e">
        <f t="shared" ca="1" si="199"/>
        <v>#REF!</v>
      </c>
      <c r="DN76" s="187" t="e">
        <f t="shared" ca="1" si="200"/>
        <v>#REF!</v>
      </c>
      <c r="DO76" s="187" t="e">
        <f t="shared" ca="1" si="201"/>
        <v>#REF!</v>
      </c>
      <c r="DP76" s="187" t="e">
        <f t="shared" ca="1" si="202"/>
        <v>#REF!</v>
      </c>
      <c r="DQ76" s="187" t="e">
        <f t="shared" ca="1" si="203"/>
        <v>#REF!</v>
      </c>
      <c r="DR76" s="187" t="e">
        <f t="shared" ca="1" si="184"/>
        <v>#REF!</v>
      </c>
      <c r="DS76" s="187" t="e">
        <f t="shared" ca="1" si="185"/>
        <v>#REF!</v>
      </c>
      <c r="DT76" s="187" t="e">
        <f t="shared" ca="1" si="186"/>
        <v>#REF!</v>
      </c>
      <c r="DU76" s="187" t="e">
        <f t="shared" ca="1" si="187"/>
        <v>#REF!</v>
      </c>
      <c r="DV76" s="187" t="e">
        <f t="shared" ca="1" si="204"/>
        <v>#REF!</v>
      </c>
      <c r="DW76" s="187" t="e">
        <f t="shared" ca="1" si="205"/>
        <v>#REF!</v>
      </c>
      <c r="DX76" s="187" t="e">
        <f t="shared" ca="1" si="206"/>
        <v>#REF!</v>
      </c>
      <c r="DY76" s="187" t="e">
        <f t="shared" ca="1" si="207"/>
        <v>#REF!</v>
      </c>
      <c r="DZ76" s="187" t="e">
        <f t="shared" ca="1" si="208"/>
        <v>#REF!</v>
      </c>
      <c r="EA76" s="187" t="e">
        <f t="shared" ca="1" si="188"/>
        <v>#REF!</v>
      </c>
      <c r="EB76" s="187" t="e">
        <f t="shared" ca="1" si="189"/>
        <v>#REF!</v>
      </c>
      <c r="EC76" s="187" t="e">
        <f t="shared" ca="1" si="190"/>
        <v>#REF!</v>
      </c>
      <c r="ED76" s="187" t="e">
        <f t="shared" ca="1" si="191"/>
        <v>#REF!</v>
      </c>
      <c r="EE76" s="187" t="e">
        <f t="shared" ca="1" si="192"/>
        <v>#REF!</v>
      </c>
      <c r="EF76" s="187" t="e">
        <f t="shared" ca="1" si="193"/>
        <v>#REF!</v>
      </c>
      <c r="EG76" s="187" t="e">
        <f t="shared" ca="1" si="194"/>
        <v>#REF!</v>
      </c>
      <c r="EH76" s="187" t="e">
        <f t="shared" ca="1" si="195"/>
        <v>#REF!</v>
      </c>
      <c r="EI76" s="187" t="e">
        <f t="shared" ca="1" si="196"/>
        <v>#REF!</v>
      </c>
      <c r="EJ76" s="187" t="e">
        <f t="shared" ca="1" si="197"/>
        <v>#REF!</v>
      </c>
      <c r="EK76" s="187" t="e">
        <f t="shared" ca="1" si="198"/>
        <v>#REF!</v>
      </c>
    </row>
    <row r="77" spans="1:142" hidden="1" x14ac:dyDescent="0.25">
      <c r="A77" s="115" t="str">
        <f>Графики!A79</f>
        <v>Б15.02.08 ТехМаш(2014)11 кл., очно-заочная</v>
      </c>
      <c r="B77" s="115" t="s">
        <v>324</v>
      </c>
      <c r="C77" s="115" t="s">
        <v>517</v>
      </c>
      <c r="D77" s="64" t="e">
        <f t="shared" ca="1" si="155"/>
        <v>#REF!</v>
      </c>
      <c r="E77" s="46">
        <v>2</v>
      </c>
      <c r="F77" s="118" t="s">
        <v>307</v>
      </c>
      <c r="G77" s="112" t="e">
        <f t="shared" ca="1" si="212"/>
        <v>#REF!</v>
      </c>
      <c r="H77" s="112" t="e">
        <f t="shared" ca="1" si="212"/>
        <v>#REF!</v>
      </c>
      <c r="I77" s="112" t="e">
        <f t="shared" ca="1" si="212"/>
        <v>#REF!</v>
      </c>
      <c r="J77" s="112" t="e">
        <f t="shared" ca="1" si="212"/>
        <v>#REF!</v>
      </c>
      <c r="K77" s="112" t="e">
        <f t="shared" ca="1" si="212"/>
        <v>#REF!</v>
      </c>
      <c r="L77" s="112" t="e">
        <f t="shared" ca="1" si="212"/>
        <v>#REF!</v>
      </c>
      <c r="M77" s="112" t="e">
        <f t="shared" ca="1" si="212"/>
        <v>#REF!</v>
      </c>
      <c r="N77" s="112" t="e">
        <f t="shared" ca="1" si="212"/>
        <v>#REF!</v>
      </c>
      <c r="O77" s="112" t="e">
        <f t="shared" ca="1" si="212"/>
        <v>#REF!</v>
      </c>
      <c r="P77" s="112" t="e">
        <f t="shared" ca="1" si="212"/>
        <v>#REF!</v>
      </c>
      <c r="Q77" s="112" t="e">
        <f t="shared" ca="1" si="212"/>
        <v>#REF!</v>
      </c>
      <c r="R77" s="112" t="e">
        <f t="shared" ca="1" si="212"/>
        <v>#REF!</v>
      </c>
      <c r="S77" s="112" t="e">
        <f t="shared" ca="1" si="212"/>
        <v>#REF!</v>
      </c>
      <c r="T77" s="112" t="e">
        <f t="shared" ca="1" si="212"/>
        <v>#REF!</v>
      </c>
      <c r="U77" s="112" t="e">
        <f t="shared" ca="1" si="212"/>
        <v>#REF!</v>
      </c>
      <c r="V77" s="112" t="e">
        <f t="shared" ca="1" si="212"/>
        <v>#REF!</v>
      </c>
      <c r="W77" s="112" t="e">
        <f t="shared" ca="1" si="210"/>
        <v>#REF!</v>
      </c>
      <c r="X77" s="112" t="e">
        <f t="shared" ca="1" si="210"/>
        <v>#REF!</v>
      </c>
      <c r="Y77" s="112" t="e">
        <f t="shared" ca="1" si="210"/>
        <v>#REF!</v>
      </c>
      <c r="Z77" s="112" t="e">
        <f t="shared" ca="1" si="210"/>
        <v>#REF!</v>
      </c>
      <c r="AA77" s="112" t="e">
        <f t="shared" ca="1" si="210"/>
        <v>#REF!</v>
      </c>
      <c r="AB77" s="112" t="e">
        <f t="shared" ca="1" si="210"/>
        <v>#REF!</v>
      </c>
      <c r="AC77" s="112" t="e">
        <f t="shared" ca="1" si="210"/>
        <v>#REF!</v>
      </c>
      <c r="AD77" s="112" t="e">
        <f t="shared" ca="1" si="210"/>
        <v>#REF!</v>
      </c>
      <c r="AE77" s="112" t="e">
        <f t="shared" ca="1" si="210"/>
        <v>#REF!</v>
      </c>
      <c r="AF77" s="112" t="e">
        <f t="shared" ca="1" si="210"/>
        <v>#REF!</v>
      </c>
      <c r="AG77" s="112" t="e">
        <f t="shared" ca="1" si="210"/>
        <v>#REF!</v>
      </c>
      <c r="AH77" s="112" t="e">
        <f t="shared" ca="1" si="210"/>
        <v>#REF!</v>
      </c>
      <c r="AI77" s="112" t="e">
        <f t="shared" ca="1" si="210"/>
        <v>#REF!</v>
      </c>
      <c r="AJ77" s="112" t="e">
        <f t="shared" ca="1" si="210"/>
        <v>#REF!</v>
      </c>
      <c r="AK77" s="112" t="e">
        <f t="shared" ca="1" si="210"/>
        <v>#REF!</v>
      </c>
      <c r="AL77" s="112" t="e">
        <f t="shared" ca="1" si="211"/>
        <v>#REF!</v>
      </c>
      <c r="AM77" s="112" t="e">
        <f t="shared" ca="1" si="211"/>
        <v>#REF!</v>
      </c>
      <c r="AN77" s="112" t="e">
        <f t="shared" ca="1" si="211"/>
        <v>#REF!</v>
      </c>
      <c r="AO77" s="112" t="e">
        <f t="shared" ca="1" si="211"/>
        <v>#REF!</v>
      </c>
      <c r="AP77" s="112" t="e">
        <f t="shared" ca="1" si="211"/>
        <v>#REF!</v>
      </c>
      <c r="AQ77" s="112" t="e">
        <f t="shared" ca="1" si="211"/>
        <v>#REF!</v>
      </c>
      <c r="AR77" s="112" t="e">
        <f t="shared" ca="1" si="211"/>
        <v>#REF!</v>
      </c>
      <c r="AS77" s="112" t="e">
        <f t="shared" ca="1" si="211"/>
        <v>#REF!</v>
      </c>
      <c r="AT77" s="112" t="e">
        <f t="shared" ca="1" si="211"/>
        <v>#REF!</v>
      </c>
      <c r="AU77" s="112" t="e">
        <f t="shared" ca="1" si="211"/>
        <v>#REF!</v>
      </c>
      <c r="AV77" s="112" t="e">
        <f t="shared" ca="1" si="211"/>
        <v>#REF!</v>
      </c>
      <c r="AW77" s="112" t="e">
        <f t="shared" ca="1" si="211"/>
        <v>#REF!</v>
      </c>
      <c r="AX77" s="112" t="e">
        <f t="shared" ca="1" si="211"/>
        <v>#REF!</v>
      </c>
      <c r="AY77" s="112" t="e">
        <f t="shared" ca="1" si="211"/>
        <v>#REF!</v>
      </c>
      <c r="AZ77" s="112" t="e">
        <f t="shared" ca="1" si="211"/>
        <v>#REF!</v>
      </c>
      <c r="BA77" s="112" t="e">
        <f t="shared" ca="1" si="211"/>
        <v>#REF!</v>
      </c>
      <c r="BB77" s="112" t="e">
        <f t="shared" ca="1" si="209"/>
        <v>#REF!</v>
      </c>
      <c r="BC77" s="112" t="e">
        <f t="shared" ca="1" si="209"/>
        <v>#REF!</v>
      </c>
      <c r="BD77" s="112" t="e">
        <f t="shared" ca="1" si="209"/>
        <v>#REF!</v>
      </c>
      <c r="BE77" s="112" t="e">
        <f t="shared" ca="1" si="209"/>
        <v>#REF!</v>
      </c>
      <c r="BF77" s="112" t="e">
        <f t="shared" ca="1" si="209"/>
        <v>#REF!</v>
      </c>
      <c r="BG77" s="112" t="e">
        <f t="shared" ca="1" si="209"/>
        <v>#REF!</v>
      </c>
      <c r="BH77" s="112" t="e">
        <f t="shared" ca="1" si="209"/>
        <v>#REF!</v>
      </c>
      <c r="BI77" s="112" t="e">
        <f t="shared" ca="1" si="209"/>
        <v>#REF!</v>
      </c>
      <c r="BJ77" s="112" t="e">
        <f t="shared" ca="1" si="209"/>
        <v>#REF!</v>
      </c>
      <c r="BK77" s="112" t="e">
        <f t="shared" ca="1" si="209"/>
        <v>#REF!</v>
      </c>
      <c r="BL77" s="112" t="e">
        <f t="shared" ca="1" si="209"/>
        <v>#REF!</v>
      </c>
      <c r="BM77" s="112" t="e">
        <f t="shared" ca="1" si="209"/>
        <v>#REF!</v>
      </c>
      <c r="BN77" s="112" t="e">
        <f t="shared" ca="1" si="209"/>
        <v>#REF!</v>
      </c>
      <c r="BO77" s="112" t="e">
        <f t="shared" ca="1" si="209"/>
        <v>#REF!</v>
      </c>
      <c r="BP77" s="126">
        <v>20</v>
      </c>
      <c r="BQ77" s="135">
        <f t="shared" ca="1" si="135"/>
        <v>0</v>
      </c>
      <c r="BR77" s="136">
        <f t="shared" ca="1" si="136"/>
        <v>0</v>
      </c>
      <c r="BS77" s="136">
        <f t="shared" ca="1" si="137"/>
        <v>0</v>
      </c>
      <c r="BT77" s="136">
        <f t="shared" ca="1" si="138"/>
        <v>0</v>
      </c>
      <c r="BU77" s="136">
        <f t="shared" ca="1" si="139"/>
        <v>0</v>
      </c>
      <c r="BV77" s="136">
        <f t="shared" ca="1" si="140"/>
        <v>0</v>
      </c>
      <c r="BW77" s="137">
        <f t="shared" ca="1" si="141"/>
        <v>0</v>
      </c>
      <c r="BX77" s="140">
        <f t="shared" ca="1" si="142"/>
        <v>0</v>
      </c>
      <c r="BY77" s="124">
        <f t="shared" ca="1" si="143"/>
        <v>0</v>
      </c>
      <c r="BZ77" s="124">
        <f t="shared" ca="1" si="144"/>
        <v>0</v>
      </c>
      <c r="CA77" s="124">
        <f t="shared" ca="1" si="145"/>
        <v>0</v>
      </c>
      <c r="CB77" s="124">
        <f t="shared" ca="1" si="146"/>
        <v>0</v>
      </c>
      <c r="CC77" s="124">
        <f t="shared" ca="1" si="147"/>
        <v>0</v>
      </c>
      <c r="CD77" s="141">
        <f t="shared" ca="1" si="148"/>
        <v>0</v>
      </c>
      <c r="CE77" s="146" t="e">
        <f t="shared" ca="1" si="149"/>
        <v>#REF!</v>
      </c>
      <c r="CF77" s="147" t="e">
        <f t="shared" ca="1" si="150"/>
        <v>#REF!</v>
      </c>
      <c r="CG77" s="145" t="e">
        <f t="shared" ca="1" si="156"/>
        <v>#REF!</v>
      </c>
      <c r="CH77" s="147" t="e">
        <f t="shared" ca="1" si="151"/>
        <v>#REF!</v>
      </c>
      <c r="CI77" s="147" t="e">
        <f t="shared" ca="1" si="152"/>
        <v>#REF!</v>
      </c>
      <c r="CJ77" s="147" t="e">
        <f t="shared" ca="1" si="153"/>
        <v>#REF!</v>
      </c>
      <c r="CK77" s="186" t="e">
        <f t="shared" ca="1" si="154"/>
        <v>#REF!</v>
      </c>
      <c r="CL77" s="187" t="e">
        <f t="shared" ca="1" si="157"/>
        <v>#REF!</v>
      </c>
      <c r="CM77" s="187" t="e">
        <f t="shared" ca="1" si="158"/>
        <v>#REF!</v>
      </c>
      <c r="CN77" s="187" t="e">
        <f t="shared" ca="1" si="159"/>
        <v>#REF!</v>
      </c>
      <c r="CO77" s="187" t="e">
        <f t="shared" ca="1" si="160"/>
        <v>#REF!</v>
      </c>
      <c r="CP77" s="187" t="e">
        <f t="shared" ca="1" si="161"/>
        <v>#REF!</v>
      </c>
      <c r="CQ77" s="187" t="e">
        <f t="shared" ca="1" si="162"/>
        <v>#REF!</v>
      </c>
      <c r="CR77" s="187" t="e">
        <f t="shared" ca="1" si="163"/>
        <v>#REF!</v>
      </c>
      <c r="CS77" s="187" t="e">
        <f t="shared" ca="1" si="164"/>
        <v>#REF!</v>
      </c>
      <c r="CT77" s="187" t="e">
        <f t="shared" ca="1" si="165"/>
        <v>#REF!</v>
      </c>
      <c r="CU77" s="187" t="e">
        <f t="shared" ca="1" si="166"/>
        <v>#REF!</v>
      </c>
      <c r="CV77" s="187" t="e">
        <f t="shared" ca="1" si="167"/>
        <v>#REF!</v>
      </c>
      <c r="CW77" s="187" t="e">
        <f t="shared" ca="1" si="168"/>
        <v>#REF!</v>
      </c>
      <c r="CX77" s="187" t="e">
        <f t="shared" ca="1" si="169"/>
        <v>#REF!</v>
      </c>
      <c r="CY77" s="187" t="e">
        <f t="shared" ca="1" si="170"/>
        <v>#REF!</v>
      </c>
      <c r="CZ77" s="187" t="e">
        <f t="shared" ca="1" si="171"/>
        <v>#REF!</v>
      </c>
      <c r="DA77" s="187" t="e">
        <f t="shared" ca="1" si="172"/>
        <v>#REF!</v>
      </c>
      <c r="DB77" s="187" t="e">
        <f t="shared" ca="1" si="173"/>
        <v>#REF!</v>
      </c>
      <c r="DC77" s="187" t="e">
        <f t="shared" ca="1" si="174"/>
        <v>#REF!</v>
      </c>
      <c r="DD77" s="187" t="e">
        <f t="shared" ca="1" si="175"/>
        <v>#REF!</v>
      </c>
      <c r="DE77" s="187" t="e">
        <f t="shared" ca="1" si="176"/>
        <v>#REF!</v>
      </c>
      <c r="DF77" s="187" t="e">
        <f t="shared" ca="1" si="177"/>
        <v>#REF!</v>
      </c>
      <c r="DG77" s="187" t="e">
        <f t="shared" ca="1" si="178"/>
        <v>#REF!</v>
      </c>
      <c r="DH77" s="187" t="e">
        <f t="shared" ca="1" si="179"/>
        <v>#REF!</v>
      </c>
      <c r="DI77" s="187" t="e">
        <f t="shared" ca="1" si="180"/>
        <v>#REF!</v>
      </c>
      <c r="DJ77" s="187" t="e">
        <f t="shared" ca="1" si="181"/>
        <v>#REF!</v>
      </c>
      <c r="DK77" s="187" t="e">
        <f t="shared" ca="1" si="182"/>
        <v>#REF!</v>
      </c>
      <c r="DL77" s="187" t="e">
        <f t="shared" ca="1" si="183"/>
        <v>#REF!</v>
      </c>
      <c r="DM77" s="187" t="e">
        <f t="shared" ca="1" si="199"/>
        <v>#REF!</v>
      </c>
      <c r="DN77" s="187" t="e">
        <f t="shared" ca="1" si="200"/>
        <v>#REF!</v>
      </c>
      <c r="DO77" s="187" t="e">
        <f t="shared" ca="1" si="201"/>
        <v>#REF!</v>
      </c>
      <c r="DP77" s="187" t="e">
        <f t="shared" ca="1" si="202"/>
        <v>#REF!</v>
      </c>
      <c r="DQ77" s="187" t="e">
        <f t="shared" ca="1" si="203"/>
        <v>#REF!</v>
      </c>
      <c r="DR77" s="187" t="e">
        <f t="shared" ca="1" si="184"/>
        <v>#REF!</v>
      </c>
      <c r="DS77" s="187" t="e">
        <f t="shared" ca="1" si="185"/>
        <v>#REF!</v>
      </c>
      <c r="DT77" s="187" t="e">
        <f t="shared" ca="1" si="186"/>
        <v>#REF!</v>
      </c>
      <c r="DU77" s="187" t="e">
        <f t="shared" ca="1" si="187"/>
        <v>#REF!</v>
      </c>
      <c r="DV77" s="187" t="e">
        <f t="shared" ca="1" si="204"/>
        <v>#REF!</v>
      </c>
      <c r="DW77" s="187" t="e">
        <f t="shared" ca="1" si="205"/>
        <v>#REF!</v>
      </c>
      <c r="DX77" s="187" t="e">
        <f t="shared" ca="1" si="206"/>
        <v>#REF!</v>
      </c>
      <c r="DY77" s="187" t="e">
        <f t="shared" ca="1" si="207"/>
        <v>#REF!</v>
      </c>
      <c r="DZ77" s="187" t="e">
        <f t="shared" ca="1" si="208"/>
        <v>#REF!</v>
      </c>
      <c r="EA77" s="187" t="e">
        <f t="shared" ca="1" si="188"/>
        <v>#REF!</v>
      </c>
      <c r="EB77" s="187" t="e">
        <f t="shared" ca="1" si="189"/>
        <v>#REF!</v>
      </c>
      <c r="EC77" s="187" t="e">
        <f t="shared" ca="1" si="190"/>
        <v>#REF!</v>
      </c>
      <c r="ED77" s="187" t="e">
        <f t="shared" ca="1" si="191"/>
        <v>#REF!</v>
      </c>
      <c r="EE77" s="187" t="e">
        <f t="shared" ca="1" si="192"/>
        <v>#REF!</v>
      </c>
      <c r="EF77" s="187" t="e">
        <f t="shared" ca="1" si="193"/>
        <v>#REF!</v>
      </c>
      <c r="EG77" s="187" t="e">
        <f t="shared" ca="1" si="194"/>
        <v>#REF!</v>
      </c>
      <c r="EH77" s="187" t="e">
        <f t="shared" ca="1" si="195"/>
        <v>#REF!</v>
      </c>
      <c r="EI77" s="187" t="e">
        <f t="shared" ca="1" si="196"/>
        <v>#REF!</v>
      </c>
      <c r="EJ77" s="187" t="e">
        <f t="shared" ca="1" si="197"/>
        <v>#REF!</v>
      </c>
      <c r="EK77" s="187" t="e">
        <f t="shared" ca="1" si="198"/>
        <v>#REF!</v>
      </c>
    </row>
    <row r="78" spans="1:142" hidden="1" x14ac:dyDescent="0.25">
      <c r="A78" s="115" t="str">
        <f>Графики!A80</f>
        <v>Б22.02.06 Сварочное пр-во(2014)11 кл., очно-заочная</v>
      </c>
      <c r="B78" s="115" t="s">
        <v>324</v>
      </c>
      <c r="C78" s="115" t="s">
        <v>517</v>
      </c>
      <c r="D78" s="64" t="e">
        <f t="shared" ca="1" si="155"/>
        <v>#REF!</v>
      </c>
      <c r="E78" s="46">
        <v>2</v>
      </c>
      <c r="F78" s="118" t="s">
        <v>312</v>
      </c>
      <c r="G78" s="112" t="e">
        <f t="shared" ca="1" si="212"/>
        <v>#REF!</v>
      </c>
      <c r="H78" s="112" t="e">
        <f t="shared" ca="1" si="212"/>
        <v>#REF!</v>
      </c>
      <c r="I78" s="112" t="e">
        <f t="shared" ca="1" si="212"/>
        <v>#REF!</v>
      </c>
      <c r="J78" s="112" t="e">
        <f t="shared" ca="1" si="212"/>
        <v>#REF!</v>
      </c>
      <c r="K78" s="112" t="e">
        <f t="shared" ca="1" si="212"/>
        <v>#REF!</v>
      </c>
      <c r="L78" s="112" t="e">
        <f t="shared" ca="1" si="212"/>
        <v>#REF!</v>
      </c>
      <c r="M78" s="112" t="e">
        <f t="shared" ca="1" si="212"/>
        <v>#REF!</v>
      </c>
      <c r="N78" s="112" t="e">
        <f t="shared" ca="1" si="212"/>
        <v>#REF!</v>
      </c>
      <c r="O78" s="112" t="e">
        <f t="shared" ca="1" si="212"/>
        <v>#REF!</v>
      </c>
      <c r="P78" s="112" t="e">
        <f t="shared" ca="1" si="212"/>
        <v>#REF!</v>
      </c>
      <c r="Q78" s="112" t="e">
        <f t="shared" ca="1" si="212"/>
        <v>#REF!</v>
      </c>
      <c r="R78" s="112" t="e">
        <f t="shared" ca="1" si="212"/>
        <v>#REF!</v>
      </c>
      <c r="S78" s="112" t="e">
        <f t="shared" ca="1" si="212"/>
        <v>#REF!</v>
      </c>
      <c r="T78" s="112" t="e">
        <f t="shared" ca="1" si="212"/>
        <v>#REF!</v>
      </c>
      <c r="U78" s="112" t="e">
        <f t="shared" ca="1" si="212"/>
        <v>#REF!</v>
      </c>
      <c r="V78" s="112" t="e">
        <f t="shared" ca="1" si="212"/>
        <v>#REF!</v>
      </c>
      <c r="W78" s="112" t="e">
        <f t="shared" ca="1" si="210"/>
        <v>#REF!</v>
      </c>
      <c r="X78" s="112" t="e">
        <f t="shared" ca="1" si="210"/>
        <v>#REF!</v>
      </c>
      <c r="Y78" s="112" t="e">
        <f t="shared" ca="1" si="210"/>
        <v>#REF!</v>
      </c>
      <c r="Z78" s="112" t="e">
        <f t="shared" ca="1" si="210"/>
        <v>#REF!</v>
      </c>
      <c r="AA78" s="112" t="e">
        <f t="shared" ca="1" si="210"/>
        <v>#REF!</v>
      </c>
      <c r="AB78" s="112" t="e">
        <f t="shared" ca="1" si="210"/>
        <v>#REF!</v>
      </c>
      <c r="AC78" s="112" t="e">
        <f t="shared" ca="1" si="210"/>
        <v>#REF!</v>
      </c>
      <c r="AD78" s="112" t="e">
        <f t="shared" ca="1" si="210"/>
        <v>#REF!</v>
      </c>
      <c r="AE78" s="112" t="e">
        <f t="shared" ca="1" si="210"/>
        <v>#REF!</v>
      </c>
      <c r="AF78" s="112" t="e">
        <f t="shared" ca="1" si="210"/>
        <v>#REF!</v>
      </c>
      <c r="AG78" s="112" t="e">
        <f t="shared" ca="1" si="210"/>
        <v>#REF!</v>
      </c>
      <c r="AH78" s="112" t="e">
        <f t="shared" ca="1" si="210"/>
        <v>#REF!</v>
      </c>
      <c r="AI78" s="112" t="e">
        <f t="shared" ca="1" si="210"/>
        <v>#REF!</v>
      </c>
      <c r="AJ78" s="112" t="e">
        <f t="shared" ca="1" si="210"/>
        <v>#REF!</v>
      </c>
      <c r="AK78" s="112" t="e">
        <f t="shared" ca="1" si="210"/>
        <v>#REF!</v>
      </c>
      <c r="AL78" s="112" t="e">
        <f t="shared" ca="1" si="211"/>
        <v>#REF!</v>
      </c>
      <c r="AM78" s="112" t="e">
        <f t="shared" ca="1" si="211"/>
        <v>#REF!</v>
      </c>
      <c r="AN78" s="112" t="e">
        <f t="shared" ca="1" si="211"/>
        <v>#REF!</v>
      </c>
      <c r="AO78" s="112" t="e">
        <f t="shared" ca="1" si="211"/>
        <v>#REF!</v>
      </c>
      <c r="AP78" s="112" t="e">
        <f t="shared" ca="1" si="211"/>
        <v>#REF!</v>
      </c>
      <c r="AQ78" s="112" t="e">
        <f t="shared" ca="1" si="211"/>
        <v>#REF!</v>
      </c>
      <c r="AR78" s="112" t="e">
        <f t="shared" ca="1" si="211"/>
        <v>#REF!</v>
      </c>
      <c r="AS78" s="112" t="e">
        <f t="shared" ca="1" si="211"/>
        <v>#REF!</v>
      </c>
      <c r="AT78" s="112" t="e">
        <f t="shared" ca="1" si="211"/>
        <v>#REF!</v>
      </c>
      <c r="AU78" s="112" t="e">
        <f t="shared" ca="1" si="211"/>
        <v>#REF!</v>
      </c>
      <c r="AV78" s="112" t="e">
        <f t="shared" ca="1" si="211"/>
        <v>#REF!</v>
      </c>
      <c r="AW78" s="112" t="e">
        <f t="shared" ca="1" si="211"/>
        <v>#REF!</v>
      </c>
      <c r="AX78" s="112" t="e">
        <f t="shared" ca="1" si="211"/>
        <v>#REF!</v>
      </c>
      <c r="AY78" s="112" t="e">
        <f t="shared" ca="1" si="211"/>
        <v>#REF!</v>
      </c>
      <c r="AZ78" s="112" t="e">
        <f t="shared" ca="1" si="211"/>
        <v>#REF!</v>
      </c>
      <c r="BA78" s="112" t="e">
        <f t="shared" ca="1" si="211"/>
        <v>#REF!</v>
      </c>
      <c r="BB78" s="112" t="e">
        <f t="shared" ca="1" si="209"/>
        <v>#REF!</v>
      </c>
      <c r="BC78" s="112" t="e">
        <f t="shared" ca="1" si="209"/>
        <v>#REF!</v>
      </c>
      <c r="BD78" s="112" t="e">
        <f t="shared" ca="1" si="209"/>
        <v>#REF!</v>
      </c>
      <c r="BE78" s="112" t="e">
        <f t="shared" ca="1" si="209"/>
        <v>#REF!</v>
      </c>
      <c r="BF78" s="112" t="e">
        <f t="shared" ca="1" si="209"/>
        <v>#REF!</v>
      </c>
      <c r="BG78" s="112" t="e">
        <f t="shared" ca="1" si="209"/>
        <v>#REF!</v>
      </c>
      <c r="BH78" s="112" t="e">
        <f t="shared" ca="1" si="209"/>
        <v>#REF!</v>
      </c>
      <c r="BI78" s="112" t="e">
        <f t="shared" ca="1" si="209"/>
        <v>#REF!</v>
      </c>
      <c r="BJ78" s="112" t="e">
        <f t="shared" ca="1" si="209"/>
        <v>#REF!</v>
      </c>
      <c r="BK78" s="112" t="e">
        <f t="shared" ca="1" si="209"/>
        <v>#REF!</v>
      </c>
      <c r="BL78" s="112" t="e">
        <f t="shared" ca="1" si="209"/>
        <v>#REF!</v>
      </c>
      <c r="BM78" s="112" t="e">
        <f t="shared" ca="1" si="209"/>
        <v>#REF!</v>
      </c>
      <c r="BN78" s="112" t="e">
        <f t="shared" ca="1" si="209"/>
        <v>#REF!</v>
      </c>
      <c r="BO78" s="112" t="e">
        <f t="shared" ca="1" si="209"/>
        <v>#REF!</v>
      </c>
      <c r="BP78" s="126">
        <v>20</v>
      </c>
      <c r="BQ78" s="135">
        <f t="shared" ca="1" si="135"/>
        <v>0</v>
      </c>
      <c r="BR78" s="136">
        <f t="shared" ca="1" si="136"/>
        <v>0</v>
      </c>
      <c r="BS78" s="136">
        <f t="shared" ca="1" si="137"/>
        <v>0</v>
      </c>
      <c r="BT78" s="136">
        <f t="shared" ca="1" si="138"/>
        <v>0</v>
      </c>
      <c r="BU78" s="136">
        <f t="shared" ca="1" si="139"/>
        <v>0</v>
      </c>
      <c r="BV78" s="136">
        <f t="shared" ca="1" si="140"/>
        <v>0</v>
      </c>
      <c r="BW78" s="137">
        <f t="shared" ca="1" si="141"/>
        <v>0</v>
      </c>
      <c r="BX78" s="140">
        <f t="shared" ca="1" si="142"/>
        <v>0</v>
      </c>
      <c r="BY78" s="124">
        <f t="shared" ca="1" si="143"/>
        <v>0</v>
      </c>
      <c r="BZ78" s="124">
        <f t="shared" ca="1" si="144"/>
        <v>0</v>
      </c>
      <c r="CA78" s="124">
        <f t="shared" ca="1" si="145"/>
        <v>0</v>
      </c>
      <c r="CB78" s="124">
        <f t="shared" ca="1" si="146"/>
        <v>0</v>
      </c>
      <c r="CC78" s="124">
        <f t="shared" ca="1" si="147"/>
        <v>0</v>
      </c>
      <c r="CD78" s="141">
        <f t="shared" ca="1" si="148"/>
        <v>0</v>
      </c>
      <c r="CE78" s="146" t="e">
        <f t="shared" ca="1" si="149"/>
        <v>#REF!</v>
      </c>
      <c r="CF78" s="147" t="e">
        <f t="shared" ca="1" si="150"/>
        <v>#REF!</v>
      </c>
      <c r="CG78" s="145" t="e">
        <f t="shared" ca="1" si="156"/>
        <v>#REF!</v>
      </c>
      <c r="CH78" s="147" t="e">
        <f t="shared" ca="1" si="151"/>
        <v>#REF!</v>
      </c>
      <c r="CI78" s="147" t="e">
        <f t="shared" ca="1" si="152"/>
        <v>#REF!</v>
      </c>
      <c r="CJ78" s="147" t="e">
        <f t="shared" ca="1" si="153"/>
        <v>#REF!</v>
      </c>
      <c r="CK78" s="186" t="e">
        <f t="shared" ca="1" si="154"/>
        <v>#REF!</v>
      </c>
      <c r="CL78" s="187" t="e">
        <f t="shared" ca="1" si="157"/>
        <v>#REF!</v>
      </c>
      <c r="CM78" s="187" t="e">
        <f t="shared" ca="1" si="158"/>
        <v>#REF!</v>
      </c>
      <c r="CN78" s="187" t="e">
        <f t="shared" ca="1" si="159"/>
        <v>#REF!</v>
      </c>
      <c r="CO78" s="187" t="e">
        <f t="shared" ca="1" si="160"/>
        <v>#REF!</v>
      </c>
      <c r="CP78" s="187" t="e">
        <f t="shared" ca="1" si="161"/>
        <v>#REF!</v>
      </c>
      <c r="CQ78" s="187" t="e">
        <f t="shared" ca="1" si="162"/>
        <v>#REF!</v>
      </c>
      <c r="CR78" s="187" t="e">
        <f t="shared" ca="1" si="163"/>
        <v>#REF!</v>
      </c>
      <c r="CS78" s="187" t="e">
        <f t="shared" ca="1" si="164"/>
        <v>#REF!</v>
      </c>
      <c r="CT78" s="187" t="e">
        <f t="shared" ca="1" si="165"/>
        <v>#REF!</v>
      </c>
      <c r="CU78" s="187" t="e">
        <f t="shared" ca="1" si="166"/>
        <v>#REF!</v>
      </c>
      <c r="CV78" s="187" t="e">
        <f t="shared" ca="1" si="167"/>
        <v>#REF!</v>
      </c>
      <c r="CW78" s="187" t="e">
        <f t="shared" ca="1" si="168"/>
        <v>#REF!</v>
      </c>
      <c r="CX78" s="187" t="e">
        <f t="shared" ca="1" si="169"/>
        <v>#REF!</v>
      </c>
      <c r="CY78" s="187" t="e">
        <f t="shared" ca="1" si="170"/>
        <v>#REF!</v>
      </c>
      <c r="CZ78" s="187" t="e">
        <f t="shared" ca="1" si="171"/>
        <v>#REF!</v>
      </c>
      <c r="DA78" s="187" t="e">
        <f t="shared" ca="1" si="172"/>
        <v>#REF!</v>
      </c>
      <c r="DB78" s="187" t="e">
        <f t="shared" ca="1" si="173"/>
        <v>#REF!</v>
      </c>
      <c r="DC78" s="187" t="e">
        <f t="shared" ca="1" si="174"/>
        <v>#REF!</v>
      </c>
      <c r="DD78" s="187" t="e">
        <f t="shared" ca="1" si="175"/>
        <v>#REF!</v>
      </c>
      <c r="DE78" s="187" t="e">
        <f t="shared" ca="1" si="176"/>
        <v>#REF!</v>
      </c>
      <c r="DF78" s="187" t="e">
        <f t="shared" ca="1" si="177"/>
        <v>#REF!</v>
      </c>
      <c r="DG78" s="187" t="e">
        <f t="shared" ca="1" si="178"/>
        <v>#REF!</v>
      </c>
      <c r="DH78" s="187" t="e">
        <f t="shared" ca="1" si="179"/>
        <v>#REF!</v>
      </c>
      <c r="DI78" s="187" t="e">
        <f t="shared" ca="1" si="180"/>
        <v>#REF!</v>
      </c>
      <c r="DJ78" s="187" t="e">
        <f t="shared" ca="1" si="181"/>
        <v>#REF!</v>
      </c>
      <c r="DK78" s="187" t="e">
        <f t="shared" ca="1" si="182"/>
        <v>#REF!</v>
      </c>
      <c r="DL78" s="187" t="e">
        <f t="shared" ca="1" si="183"/>
        <v>#REF!</v>
      </c>
      <c r="DM78" s="187" t="e">
        <f t="shared" ca="1" si="199"/>
        <v>#REF!</v>
      </c>
      <c r="DN78" s="187" t="e">
        <f t="shared" ca="1" si="200"/>
        <v>#REF!</v>
      </c>
      <c r="DO78" s="187" t="e">
        <f t="shared" ca="1" si="201"/>
        <v>#REF!</v>
      </c>
      <c r="DP78" s="187" t="e">
        <f t="shared" ca="1" si="202"/>
        <v>#REF!</v>
      </c>
      <c r="DQ78" s="187" t="e">
        <f t="shared" ca="1" si="203"/>
        <v>#REF!</v>
      </c>
      <c r="DR78" s="187" t="e">
        <f t="shared" ca="1" si="184"/>
        <v>#REF!</v>
      </c>
      <c r="DS78" s="187" t="e">
        <f t="shared" ca="1" si="185"/>
        <v>#REF!</v>
      </c>
      <c r="DT78" s="187" t="e">
        <f t="shared" ca="1" si="186"/>
        <v>#REF!</v>
      </c>
      <c r="DU78" s="187" t="e">
        <f t="shared" ca="1" si="187"/>
        <v>#REF!</v>
      </c>
      <c r="DV78" s="187" t="e">
        <f t="shared" ca="1" si="204"/>
        <v>#REF!</v>
      </c>
      <c r="DW78" s="187" t="e">
        <f t="shared" ca="1" si="205"/>
        <v>#REF!</v>
      </c>
      <c r="DX78" s="187" t="e">
        <f t="shared" ca="1" si="206"/>
        <v>#REF!</v>
      </c>
      <c r="DY78" s="187" t="e">
        <f t="shared" ca="1" si="207"/>
        <v>#REF!</v>
      </c>
      <c r="DZ78" s="187" t="e">
        <f t="shared" ca="1" si="208"/>
        <v>#REF!</v>
      </c>
      <c r="EA78" s="187" t="e">
        <f t="shared" ca="1" si="188"/>
        <v>#REF!</v>
      </c>
      <c r="EB78" s="187" t="e">
        <f t="shared" ca="1" si="189"/>
        <v>#REF!</v>
      </c>
      <c r="EC78" s="187" t="e">
        <f t="shared" ca="1" si="190"/>
        <v>#REF!</v>
      </c>
      <c r="ED78" s="187" t="e">
        <f t="shared" ca="1" si="191"/>
        <v>#REF!</v>
      </c>
      <c r="EE78" s="187" t="e">
        <f t="shared" ca="1" si="192"/>
        <v>#REF!</v>
      </c>
      <c r="EF78" s="187" t="e">
        <f t="shared" ca="1" si="193"/>
        <v>#REF!</v>
      </c>
      <c r="EG78" s="187" t="e">
        <f t="shared" ca="1" si="194"/>
        <v>#REF!</v>
      </c>
      <c r="EH78" s="187" t="e">
        <f t="shared" ca="1" si="195"/>
        <v>#REF!</v>
      </c>
      <c r="EI78" s="187" t="e">
        <f t="shared" ca="1" si="196"/>
        <v>#REF!</v>
      </c>
      <c r="EJ78" s="187" t="e">
        <f t="shared" ca="1" si="197"/>
        <v>#REF!</v>
      </c>
      <c r="EK78" s="187" t="e">
        <f t="shared" ca="1" si="198"/>
        <v>#REF!</v>
      </c>
    </row>
    <row r="79" spans="1:142" hidden="1" x14ac:dyDescent="0.25">
      <c r="A79" s="115" t="str">
        <f>Графики!A56</f>
        <v>Б15.02.08 ТехМаш(2014)11 кл., очно-заочная</v>
      </c>
      <c r="B79" s="115" t="s">
        <v>324</v>
      </c>
      <c r="C79" s="115" t="s">
        <v>517</v>
      </c>
      <c r="D79" s="64" t="e">
        <f t="shared" ca="1" si="155"/>
        <v>#REF!</v>
      </c>
      <c r="E79" s="46">
        <v>3</v>
      </c>
      <c r="F79" s="118" t="s">
        <v>308</v>
      </c>
      <c r="G79" s="112" t="e">
        <f t="shared" ca="1" si="212"/>
        <v>#REF!</v>
      </c>
      <c r="H79" s="112" t="e">
        <f t="shared" ca="1" si="212"/>
        <v>#REF!</v>
      </c>
      <c r="I79" s="112" t="e">
        <f t="shared" ca="1" si="212"/>
        <v>#REF!</v>
      </c>
      <c r="J79" s="112" t="e">
        <f t="shared" ca="1" si="212"/>
        <v>#REF!</v>
      </c>
      <c r="K79" s="112" t="e">
        <f t="shared" ca="1" si="212"/>
        <v>#REF!</v>
      </c>
      <c r="L79" s="112" t="e">
        <f t="shared" ca="1" si="212"/>
        <v>#REF!</v>
      </c>
      <c r="M79" s="112" t="e">
        <f t="shared" ca="1" si="212"/>
        <v>#REF!</v>
      </c>
      <c r="N79" s="112" t="e">
        <f t="shared" ca="1" si="212"/>
        <v>#REF!</v>
      </c>
      <c r="O79" s="112" t="e">
        <f t="shared" ca="1" si="212"/>
        <v>#REF!</v>
      </c>
      <c r="P79" s="112" t="e">
        <f t="shared" ca="1" si="212"/>
        <v>#REF!</v>
      </c>
      <c r="Q79" s="112" t="e">
        <f t="shared" ca="1" si="212"/>
        <v>#REF!</v>
      </c>
      <c r="R79" s="112" t="e">
        <f t="shared" ca="1" si="212"/>
        <v>#REF!</v>
      </c>
      <c r="S79" s="112" t="e">
        <f t="shared" ca="1" si="212"/>
        <v>#REF!</v>
      </c>
      <c r="T79" s="112" t="e">
        <f t="shared" ca="1" si="212"/>
        <v>#REF!</v>
      </c>
      <c r="U79" s="112" t="e">
        <f t="shared" ca="1" si="212"/>
        <v>#REF!</v>
      </c>
      <c r="V79" s="112" t="e">
        <f t="shared" ca="1" si="212"/>
        <v>#REF!</v>
      </c>
      <c r="W79" s="112" t="e">
        <f t="shared" ca="1" si="210"/>
        <v>#REF!</v>
      </c>
      <c r="X79" s="112" t="e">
        <f t="shared" ca="1" si="210"/>
        <v>#REF!</v>
      </c>
      <c r="Y79" s="112" t="e">
        <f t="shared" ca="1" si="210"/>
        <v>#REF!</v>
      </c>
      <c r="Z79" s="112" t="e">
        <f t="shared" ca="1" si="210"/>
        <v>#REF!</v>
      </c>
      <c r="AA79" s="112" t="e">
        <f t="shared" ca="1" si="210"/>
        <v>#REF!</v>
      </c>
      <c r="AB79" s="112" t="e">
        <f t="shared" ca="1" si="210"/>
        <v>#REF!</v>
      </c>
      <c r="AC79" s="112" t="e">
        <f t="shared" ca="1" si="210"/>
        <v>#REF!</v>
      </c>
      <c r="AD79" s="112" t="e">
        <f t="shared" ca="1" si="210"/>
        <v>#REF!</v>
      </c>
      <c r="AE79" s="112" t="e">
        <f t="shared" ca="1" si="210"/>
        <v>#REF!</v>
      </c>
      <c r="AF79" s="112" t="e">
        <f t="shared" ca="1" si="210"/>
        <v>#REF!</v>
      </c>
      <c r="AG79" s="112" t="e">
        <f t="shared" ca="1" si="210"/>
        <v>#REF!</v>
      </c>
      <c r="AH79" s="112" t="e">
        <f t="shared" ca="1" si="210"/>
        <v>#REF!</v>
      </c>
      <c r="AI79" s="112" t="e">
        <f t="shared" ca="1" si="210"/>
        <v>#REF!</v>
      </c>
      <c r="AJ79" s="112" t="e">
        <f t="shared" ca="1" si="210"/>
        <v>#REF!</v>
      </c>
      <c r="AK79" s="112" t="e">
        <f t="shared" ca="1" si="210"/>
        <v>#REF!</v>
      </c>
      <c r="AL79" s="112" t="e">
        <f t="shared" ca="1" si="211"/>
        <v>#REF!</v>
      </c>
      <c r="AM79" s="112" t="e">
        <f t="shared" ca="1" si="211"/>
        <v>#REF!</v>
      </c>
      <c r="AN79" s="112" t="e">
        <f t="shared" ca="1" si="211"/>
        <v>#REF!</v>
      </c>
      <c r="AO79" s="112" t="e">
        <f t="shared" ca="1" si="211"/>
        <v>#REF!</v>
      </c>
      <c r="AP79" s="112" t="e">
        <f t="shared" ca="1" si="211"/>
        <v>#REF!</v>
      </c>
      <c r="AQ79" s="112" t="e">
        <f t="shared" ca="1" si="211"/>
        <v>#REF!</v>
      </c>
      <c r="AR79" s="112" t="e">
        <f t="shared" ca="1" si="211"/>
        <v>#REF!</v>
      </c>
      <c r="AS79" s="112" t="e">
        <f t="shared" ca="1" si="211"/>
        <v>#REF!</v>
      </c>
      <c r="AT79" s="112" t="e">
        <f t="shared" ca="1" si="211"/>
        <v>#REF!</v>
      </c>
      <c r="AU79" s="112" t="e">
        <f t="shared" ca="1" si="211"/>
        <v>#REF!</v>
      </c>
      <c r="AV79" s="112" t="e">
        <f t="shared" ca="1" si="211"/>
        <v>#REF!</v>
      </c>
      <c r="AW79" s="112" t="e">
        <f t="shared" ca="1" si="211"/>
        <v>#REF!</v>
      </c>
      <c r="AX79" s="112" t="e">
        <f t="shared" ca="1" si="211"/>
        <v>#REF!</v>
      </c>
      <c r="AY79" s="112" t="e">
        <f t="shared" ca="1" si="211"/>
        <v>#REF!</v>
      </c>
      <c r="AZ79" s="112" t="e">
        <f t="shared" ca="1" si="211"/>
        <v>#REF!</v>
      </c>
      <c r="BA79" s="112" t="e">
        <f t="shared" ca="1" si="211"/>
        <v>#REF!</v>
      </c>
      <c r="BB79" s="112" t="e">
        <f t="shared" ca="1" si="209"/>
        <v>#REF!</v>
      </c>
      <c r="BC79" s="112" t="e">
        <f t="shared" ca="1" si="209"/>
        <v>#REF!</v>
      </c>
      <c r="BD79" s="112" t="e">
        <f t="shared" ca="1" si="209"/>
        <v>#REF!</v>
      </c>
      <c r="BE79" s="112" t="e">
        <f t="shared" ca="1" si="209"/>
        <v>#REF!</v>
      </c>
      <c r="BF79" s="112" t="e">
        <f t="shared" ca="1" si="209"/>
        <v>#REF!</v>
      </c>
      <c r="BG79" s="112" t="e">
        <f t="shared" ca="1" si="209"/>
        <v>#REF!</v>
      </c>
      <c r="BH79" s="112" t="e">
        <f t="shared" ca="1" si="209"/>
        <v>#REF!</v>
      </c>
      <c r="BI79" s="112" t="e">
        <f t="shared" ca="1" si="209"/>
        <v>#REF!</v>
      </c>
      <c r="BJ79" s="112" t="e">
        <f t="shared" ca="1" si="209"/>
        <v>#REF!</v>
      </c>
      <c r="BK79" s="112" t="e">
        <f t="shared" ca="1" si="209"/>
        <v>#REF!</v>
      </c>
      <c r="BL79" s="112" t="e">
        <f t="shared" ca="1" si="209"/>
        <v>#REF!</v>
      </c>
      <c r="BM79" s="112" t="e">
        <f t="shared" ca="1" si="209"/>
        <v>#REF!</v>
      </c>
      <c r="BN79" s="112" t="e">
        <f t="shared" ca="1" si="209"/>
        <v>#REF!</v>
      </c>
      <c r="BO79" s="112" t="e">
        <f t="shared" ca="1" si="209"/>
        <v>#REF!</v>
      </c>
      <c r="BP79" s="126">
        <v>20</v>
      </c>
      <c r="BQ79" s="135">
        <f t="shared" ca="1" si="135"/>
        <v>0</v>
      </c>
      <c r="BR79" s="136">
        <f t="shared" ca="1" si="136"/>
        <v>0</v>
      </c>
      <c r="BS79" s="136">
        <f t="shared" ca="1" si="137"/>
        <v>0</v>
      </c>
      <c r="BT79" s="136">
        <f t="shared" ca="1" si="138"/>
        <v>0</v>
      </c>
      <c r="BU79" s="136">
        <f t="shared" ca="1" si="139"/>
        <v>0</v>
      </c>
      <c r="BV79" s="136">
        <f t="shared" ca="1" si="140"/>
        <v>0</v>
      </c>
      <c r="BW79" s="137">
        <f t="shared" ca="1" si="141"/>
        <v>0</v>
      </c>
      <c r="BX79" s="140">
        <f t="shared" ca="1" si="142"/>
        <v>0</v>
      </c>
      <c r="BY79" s="124">
        <f t="shared" ca="1" si="143"/>
        <v>0</v>
      </c>
      <c r="BZ79" s="124">
        <f t="shared" ca="1" si="144"/>
        <v>0</v>
      </c>
      <c r="CA79" s="124">
        <f t="shared" ca="1" si="145"/>
        <v>0</v>
      </c>
      <c r="CB79" s="124">
        <f t="shared" ca="1" si="146"/>
        <v>0</v>
      </c>
      <c r="CC79" s="124">
        <f t="shared" ca="1" si="147"/>
        <v>0</v>
      </c>
      <c r="CD79" s="141">
        <f t="shared" ca="1" si="148"/>
        <v>0</v>
      </c>
      <c r="CE79" s="146" t="e">
        <f t="shared" ca="1" si="149"/>
        <v>#REF!</v>
      </c>
      <c r="CF79" s="147" t="e">
        <f t="shared" ca="1" si="150"/>
        <v>#REF!</v>
      </c>
      <c r="CG79" s="145" t="e">
        <f t="shared" ca="1" si="156"/>
        <v>#REF!</v>
      </c>
      <c r="CH79" s="147" t="e">
        <f t="shared" ca="1" si="151"/>
        <v>#REF!</v>
      </c>
      <c r="CI79" s="147" t="e">
        <f t="shared" ca="1" si="152"/>
        <v>#REF!</v>
      </c>
      <c r="CJ79" s="147" t="e">
        <f t="shared" ca="1" si="153"/>
        <v>#REF!</v>
      </c>
      <c r="CK79" s="186" t="e">
        <f t="shared" ca="1" si="154"/>
        <v>#REF!</v>
      </c>
      <c r="CL79" s="187" t="e">
        <f t="shared" ca="1" si="157"/>
        <v>#REF!</v>
      </c>
      <c r="CM79" s="187" t="e">
        <f t="shared" ca="1" si="158"/>
        <v>#REF!</v>
      </c>
      <c r="CN79" s="187" t="e">
        <f t="shared" ca="1" si="159"/>
        <v>#REF!</v>
      </c>
      <c r="CO79" s="187" t="e">
        <f t="shared" ca="1" si="160"/>
        <v>#REF!</v>
      </c>
      <c r="CP79" s="187" t="e">
        <f t="shared" ca="1" si="161"/>
        <v>#REF!</v>
      </c>
      <c r="CQ79" s="187" t="e">
        <f t="shared" ca="1" si="162"/>
        <v>#REF!</v>
      </c>
      <c r="CR79" s="187" t="e">
        <f t="shared" ca="1" si="163"/>
        <v>#REF!</v>
      </c>
      <c r="CS79" s="187" t="e">
        <f t="shared" ca="1" si="164"/>
        <v>#REF!</v>
      </c>
      <c r="CT79" s="187" t="e">
        <f t="shared" ca="1" si="165"/>
        <v>#REF!</v>
      </c>
      <c r="CU79" s="187" t="e">
        <f t="shared" ca="1" si="166"/>
        <v>#REF!</v>
      </c>
      <c r="CV79" s="187" t="e">
        <f t="shared" ca="1" si="167"/>
        <v>#REF!</v>
      </c>
      <c r="CW79" s="187" t="e">
        <f t="shared" ca="1" si="168"/>
        <v>#REF!</v>
      </c>
      <c r="CX79" s="187" t="e">
        <f t="shared" ca="1" si="169"/>
        <v>#REF!</v>
      </c>
      <c r="CY79" s="187" t="e">
        <f t="shared" ca="1" si="170"/>
        <v>#REF!</v>
      </c>
      <c r="CZ79" s="187" t="e">
        <f t="shared" ca="1" si="171"/>
        <v>#REF!</v>
      </c>
      <c r="DA79" s="187" t="e">
        <f t="shared" ca="1" si="172"/>
        <v>#REF!</v>
      </c>
      <c r="DB79" s="187" t="e">
        <f t="shared" ca="1" si="173"/>
        <v>#REF!</v>
      </c>
      <c r="DC79" s="187" t="e">
        <f t="shared" ca="1" si="174"/>
        <v>#REF!</v>
      </c>
      <c r="DD79" s="187" t="e">
        <f t="shared" ca="1" si="175"/>
        <v>#REF!</v>
      </c>
      <c r="DE79" s="187" t="e">
        <f t="shared" ca="1" si="176"/>
        <v>#REF!</v>
      </c>
      <c r="DF79" s="187" t="e">
        <f t="shared" ca="1" si="177"/>
        <v>#REF!</v>
      </c>
      <c r="DG79" s="187" t="e">
        <f t="shared" ca="1" si="178"/>
        <v>#REF!</v>
      </c>
      <c r="DH79" s="187" t="e">
        <f t="shared" ca="1" si="179"/>
        <v>#REF!</v>
      </c>
      <c r="DI79" s="187" t="e">
        <f t="shared" ca="1" si="180"/>
        <v>#REF!</v>
      </c>
      <c r="DJ79" s="187" t="e">
        <f t="shared" ca="1" si="181"/>
        <v>#REF!</v>
      </c>
      <c r="DK79" s="187" t="e">
        <f t="shared" ca="1" si="182"/>
        <v>#REF!</v>
      </c>
      <c r="DL79" s="187" t="e">
        <f t="shared" ca="1" si="183"/>
        <v>#REF!</v>
      </c>
      <c r="DM79" s="187" t="e">
        <f t="shared" ca="1" si="199"/>
        <v>#REF!</v>
      </c>
      <c r="DN79" s="187" t="e">
        <f t="shared" ca="1" si="200"/>
        <v>#REF!</v>
      </c>
      <c r="DO79" s="187" t="e">
        <f t="shared" ca="1" si="201"/>
        <v>#REF!</v>
      </c>
      <c r="DP79" s="187" t="e">
        <f t="shared" ca="1" si="202"/>
        <v>#REF!</v>
      </c>
      <c r="DQ79" s="187" t="e">
        <f t="shared" ca="1" si="203"/>
        <v>#REF!</v>
      </c>
      <c r="DR79" s="187" t="e">
        <f t="shared" ca="1" si="184"/>
        <v>#REF!</v>
      </c>
      <c r="DS79" s="187" t="e">
        <f t="shared" ca="1" si="185"/>
        <v>#REF!</v>
      </c>
      <c r="DT79" s="187" t="e">
        <f t="shared" ca="1" si="186"/>
        <v>#REF!</v>
      </c>
      <c r="DU79" s="187" t="e">
        <f t="shared" ca="1" si="187"/>
        <v>#REF!</v>
      </c>
      <c r="DV79" s="187" t="e">
        <f t="shared" ca="1" si="204"/>
        <v>#REF!</v>
      </c>
      <c r="DW79" s="187" t="e">
        <f t="shared" ca="1" si="205"/>
        <v>#REF!</v>
      </c>
      <c r="DX79" s="187" t="e">
        <f t="shared" ca="1" si="206"/>
        <v>#REF!</v>
      </c>
      <c r="DY79" s="187" t="e">
        <f t="shared" ca="1" si="207"/>
        <v>#REF!</v>
      </c>
      <c r="DZ79" s="187" t="e">
        <f t="shared" ca="1" si="208"/>
        <v>#REF!</v>
      </c>
      <c r="EA79" s="187" t="e">
        <f t="shared" ca="1" si="188"/>
        <v>#REF!</v>
      </c>
      <c r="EB79" s="187" t="e">
        <f t="shared" ca="1" si="189"/>
        <v>#REF!</v>
      </c>
      <c r="EC79" s="187" t="e">
        <f t="shared" ca="1" si="190"/>
        <v>#REF!</v>
      </c>
      <c r="ED79" s="187" t="e">
        <f t="shared" ca="1" si="191"/>
        <v>#REF!</v>
      </c>
      <c r="EE79" s="187" t="e">
        <f t="shared" ca="1" si="192"/>
        <v>#REF!</v>
      </c>
      <c r="EF79" s="187" t="e">
        <f t="shared" ca="1" si="193"/>
        <v>#REF!</v>
      </c>
      <c r="EG79" s="187" t="e">
        <f t="shared" ca="1" si="194"/>
        <v>#REF!</v>
      </c>
      <c r="EH79" s="187" t="e">
        <f t="shared" ca="1" si="195"/>
        <v>#REF!</v>
      </c>
      <c r="EI79" s="187" t="e">
        <f t="shared" ca="1" si="196"/>
        <v>#REF!</v>
      </c>
      <c r="EJ79" s="187" t="e">
        <f t="shared" ca="1" si="197"/>
        <v>#REF!</v>
      </c>
      <c r="EK79" s="187" t="e">
        <f t="shared" ca="1" si="198"/>
        <v>#REF!</v>
      </c>
    </row>
    <row r="80" spans="1:142" hidden="1" x14ac:dyDescent="0.25">
      <c r="A80" s="115" t="str">
        <f>Графики!A57</f>
        <v>Б22.02.06 Сварочное пр-во(2014)11 кл., очно-заочная</v>
      </c>
      <c r="B80" s="115" t="s">
        <v>324</v>
      </c>
      <c r="C80" s="115" t="s">
        <v>517</v>
      </c>
      <c r="D80" s="64" t="e">
        <f t="shared" ca="1" si="155"/>
        <v>#REF!</v>
      </c>
      <c r="E80" s="46">
        <v>3</v>
      </c>
      <c r="F80" s="118" t="s">
        <v>313</v>
      </c>
      <c r="G80" s="112" t="e">
        <f t="shared" ca="1" si="212"/>
        <v>#REF!</v>
      </c>
      <c r="H80" s="112" t="e">
        <f t="shared" ca="1" si="212"/>
        <v>#REF!</v>
      </c>
      <c r="I80" s="112" t="e">
        <f t="shared" ca="1" si="212"/>
        <v>#REF!</v>
      </c>
      <c r="J80" s="112" t="e">
        <f t="shared" ca="1" si="212"/>
        <v>#REF!</v>
      </c>
      <c r="K80" s="112" t="e">
        <f t="shared" ca="1" si="212"/>
        <v>#REF!</v>
      </c>
      <c r="L80" s="112" t="e">
        <f t="shared" ca="1" si="212"/>
        <v>#REF!</v>
      </c>
      <c r="M80" s="112" t="e">
        <f t="shared" ca="1" si="212"/>
        <v>#REF!</v>
      </c>
      <c r="N80" s="112" t="e">
        <f t="shared" ca="1" si="212"/>
        <v>#REF!</v>
      </c>
      <c r="O80" s="112" t="e">
        <f t="shared" ca="1" si="212"/>
        <v>#REF!</v>
      </c>
      <c r="P80" s="112" t="e">
        <f t="shared" ca="1" si="212"/>
        <v>#REF!</v>
      </c>
      <c r="Q80" s="112" t="e">
        <f t="shared" ca="1" si="212"/>
        <v>#REF!</v>
      </c>
      <c r="R80" s="112" t="e">
        <f t="shared" ca="1" si="212"/>
        <v>#REF!</v>
      </c>
      <c r="S80" s="112" t="e">
        <f t="shared" ca="1" si="212"/>
        <v>#REF!</v>
      </c>
      <c r="T80" s="112" t="e">
        <f t="shared" ca="1" si="212"/>
        <v>#REF!</v>
      </c>
      <c r="U80" s="112" t="e">
        <f t="shared" ca="1" si="212"/>
        <v>#REF!</v>
      </c>
      <c r="V80" s="112" t="e">
        <f t="shared" ca="1" si="212"/>
        <v>#REF!</v>
      </c>
      <c r="W80" s="112" t="e">
        <f t="shared" ca="1" si="210"/>
        <v>#REF!</v>
      </c>
      <c r="X80" s="112" t="e">
        <f t="shared" ca="1" si="210"/>
        <v>#REF!</v>
      </c>
      <c r="Y80" s="112" t="e">
        <f t="shared" ca="1" si="210"/>
        <v>#REF!</v>
      </c>
      <c r="Z80" s="112" t="e">
        <f t="shared" ca="1" si="210"/>
        <v>#REF!</v>
      </c>
      <c r="AA80" s="112" t="e">
        <f t="shared" ca="1" si="210"/>
        <v>#REF!</v>
      </c>
      <c r="AB80" s="112" t="e">
        <f t="shared" ca="1" si="210"/>
        <v>#REF!</v>
      </c>
      <c r="AC80" s="112" t="e">
        <f t="shared" ca="1" si="210"/>
        <v>#REF!</v>
      </c>
      <c r="AD80" s="112" t="e">
        <f t="shared" ca="1" si="210"/>
        <v>#REF!</v>
      </c>
      <c r="AE80" s="112" t="e">
        <f t="shared" ca="1" si="210"/>
        <v>#REF!</v>
      </c>
      <c r="AF80" s="112" t="e">
        <f t="shared" ca="1" si="210"/>
        <v>#REF!</v>
      </c>
      <c r="AG80" s="112" t="e">
        <f t="shared" ca="1" si="210"/>
        <v>#REF!</v>
      </c>
      <c r="AH80" s="112" t="e">
        <f t="shared" ca="1" si="210"/>
        <v>#REF!</v>
      </c>
      <c r="AI80" s="112" t="e">
        <f t="shared" ca="1" si="210"/>
        <v>#REF!</v>
      </c>
      <c r="AJ80" s="112" t="e">
        <f t="shared" ca="1" si="210"/>
        <v>#REF!</v>
      </c>
      <c r="AK80" s="112" t="e">
        <f t="shared" ca="1" si="210"/>
        <v>#REF!</v>
      </c>
      <c r="AL80" s="112" t="e">
        <f t="shared" ca="1" si="211"/>
        <v>#REF!</v>
      </c>
      <c r="AM80" s="112" t="e">
        <f t="shared" ca="1" si="211"/>
        <v>#REF!</v>
      </c>
      <c r="AN80" s="112" t="e">
        <f t="shared" ca="1" si="211"/>
        <v>#REF!</v>
      </c>
      <c r="AO80" s="112" t="e">
        <f t="shared" ca="1" si="211"/>
        <v>#REF!</v>
      </c>
      <c r="AP80" s="112" t="e">
        <f t="shared" ca="1" si="211"/>
        <v>#REF!</v>
      </c>
      <c r="AQ80" s="112" t="e">
        <f t="shared" ca="1" si="211"/>
        <v>#REF!</v>
      </c>
      <c r="AR80" s="112" t="e">
        <f t="shared" ca="1" si="211"/>
        <v>#REF!</v>
      </c>
      <c r="AS80" s="112" t="e">
        <f t="shared" ca="1" si="211"/>
        <v>#REF!</v>
      </c>
      <c r="AT80" s="112" t="e">
        <f t="shared" ca="1" si="211"/>
        <v>#REF!</v>
      </c>
      <c r="AU80" s="112" t="e">
        <f t="shared" ca="1" si="211"/>
        <v>#REF!</v>
      </c>
      <c r="AV80" s="112" t="e">
        <f t="shared" ca="1" si="211"/>
        <v>#REF!</v>
      </c>
      <c r="AW80" s="112" t="e">
        <f t="shared" ca="1" si="211"/>
        <v>#REF!</v>
      </c>
      <c r="AX80" s="112" t="e">
        <f t="shared" ca="1" si="211"/>
        <v>#REF!</v>
      </c>
      <c r="AY80" s="112" t="e">
        <f t="shared" ca="1" si="211"/>
        <v>#REF!</v>
      </c>
      <c r="AZ80" s="112" t="e">
        <f t="shared" ca="1" si="211"/>
        <v>#REF!</v>
      </c>
      <c r="BA80" s="112" t="e">
        <f t="shared" ca="1" si="211"/>
        <v>#REF!</v>
      </c>
      <c r="BB80" s="112" t="e">
        <f t="shared" ca="1" si="209"/>
        <v>#REF!</v>
      </c>
      <c r="BC80" s="112" t="e">
        <f t="shared" ca="1" si="209"/>
        <v>#REF!</v>
      </c>
      <c r="BD80" s="112" t="e">
        <f t="shared" ca="1" si="209"/>
        <v>#REF!</v>
      </c>
      <c r="BE80" s="112" t="e">
        <f t="shared" ca="1" si="209"/>
        <v>#REF!</v>
      </c>
      <c r="BF80" s="112" t="e">
        <f t="shared" ca="1" si="209"/>
        <v>#REF!</v>
      </c>
      <c r="BG80" s="112" t="e">
        <f t="shared" ca="1" si="209"/>
        <v>#REF!</v>
      </c>
      <c r="BH80" s="112" t="e">
        <f t="shared" ca="1" si="209"/>
        <v>#REF!</v>
      </c>
      <c r="BI80" s="112" t="e">
        <f t="shared" ca="1" si="209"/>
        <v>#REF!</v>
      </c>
      <c r="BJ80" s="112" t="e">
        <f t="shared" ca="1" si="209"/>
        <v>#REF!</v>
      </c>
      <c r="BK80" s="112" t="e">
        <f t="shared" ca="1" si="209"/>
        <v>#REF!</v>
      </c>
      <c r="BL80" s="112" t="e">
        <f t="shared" ca="1" si="209"/>
        <v>#REF!</v>
      </c>
      <c r="BM80" s="112" t="e">
        <f t="shared" ca="1" si="209"/>
        <v>#REF!</v>
      </c>
      <c r="BN80" s="112" t="e">
        <f t="shared" ca="1" si="209"/>
        <v>#REF!</v>
      </c>
      <c r="BO80" s="112" t="e">
        <f t="shared" ca="1" si="209"/>
        <v>#REF!</v>
      </c>
      <c r="BP80" s="126">
        <v>20</v>
      </c>
      <c r="BQ80" s="135">
        <f t="shared" ca="1" si="135"/>
        <v>0</v>
      </c>
      <c r="BR80" s="136">
        <f t="shared" ca="1" si="136"/>
        <v>0</v>
      </c>
      <c r="BS80" s="136">
        <f t="shared" ca="1" si="137"/>
        <v>0</v>
      </c>
      <c r="BT80" s="136">
        <f t="shared" ca="1" si="138"/>
        <v>0</v>
      </c>
      <c r="BU80" s="136">
        <f t="shared" ca="1" si="139"/>
        <v>0</v>
      </c>
      <c r="BV80" s="136">
        <f t="shared" ca="1" si="140"/>
        <v>0</v>
      </c>
      <c r="BW80" s="137">
        <f t="shared" ca="1" si="141"/>
        <v>0</v>
      </c>
      <c r="BX80" s="140">
        <f t="shared" ca="1" si="142"/>
        <v>0</v>
      </c>
      <c r="BY80" s="124">
        <f t="shared" ca="1" si="143"/>
        <v>0</v>
      </c>
      <c r="BZ80" s="124">
        <f t="shared" ca="1" si="144"/>
        <v>0</v>
      </c>
      <c r="CA80" s="124">
        <f t="shared" ca="1" si="145"/>
        <v>0</v>
      </c>
      <c r="CB80" s="124">
        <f t="shared" ca="1" si="146"/>
        <v>0</v>
      </c>
      <c r="CC80" s="124">
        <f t="shared" ca="1" si="147"/>
        <v>0</v>
      </c>
      <c r="CD80" s="141">
        <f t="shared" ca="1" si="148"/>
        <v>0</v>
      </c>
      <c r="CE80" s="146" t="e">
        <f t="shared" ca="1" si="149"/>
        <v>#REF!</v>
      </c>
      <c r="CF80" s="147" t="e">
        <f t="shared" ca="1" si="150"/>
        <v>#REF!</v>
      </c>
      <c r="CG80" s="145" t="e">
        <f t="shared" ca="1" si="156"/>
        <v>#REF!</v>
      </c>
      <c r="CH80" s="147" t="e">
        <f t="shared" ca="1" si="151"/>
        <v>#REF!</v>
      </c>
      <c r="CI80" s="147" t="e">
        <f t="shared" ca="1" si="152"/>
        <v>#REF!</v>
      </c>
      <c r="CJ80" s="147" t="e">
        <f t="shared" ca="1" si="153"/>
        <v>#REF!</v>
      </c>
      <c r="CK80" s="186" t="e">
        <f t="shared" ca="1" si="154"/>
        <v>#REF!</v>
      </c>
      <c r="CL80" s="187" t="e">
        <f t="shared" ca="1" si="157"/>
        <v>#REF!</v>
      </c>
      <c r="CM80" s="187" t="e">
        <f t="shared" ca="1" si="158"/>
        <v>#REF!</v>
      </c>
      <c r="CN80" s="187" t="e">
        <f t="shared" ca="1" si="159"/>
        <v>#REF!</v>
      </c>
      <c r="CO80" s="187" t="e">
        <f t="shared" ca="1" si="160"/>
        <v>#REF!</v>
      </c>
      <c r="CP80" s="187" t="e">
        <f t="shared" ca="1" si="161"/>
        <v>#REF!</v>
      </c>
      <c r="CQ80" s="187" t="e">
        <f t="shared" ca="1" si="162"/>
        <v>#REF!</v>
      </c>
      <c r="CR80" s="187" t="e">
        <f t="shared" ca="1" si="163"/>
        <v>#REF!</v>
      </c>
      <c r="CS80" s="187" t="e">
        <f t="shared" ca="1" si="164"/>
        <v>#REF!</v>
      </c>
      <c r="CT80" s="187" t="e">
        <f t="shared" ca="1" si="165"/>
        <v>#REF!</v>
      </c>
      <c r="CU80" s="187" t="e">
        <f t="shared" ca="1" si="166"/>
        <v>#REF!</v>
      </c>
      <c r="CV80" s="187" t="e">
        <f t="shared" ca="1" si="167"/>
        <v>#REF!</v>
      </c>
      <c r="CW80" s="187" t="e">
        <f t="shared" ca="1" si="168"/>
        <v>#REF!</v>
      </c>
      <c r="CX80" s="187" t="e">
        <f t="shared" ca="1" si="169"/>
        <v>#REF!</v>
      </c>
      <c r="CY80" s="187" t="e">
        <f t="shared" ca="1" si="170"/>
        <v>#REF!</v>
      </c>
      <c r="CZ80" s="187" t="e">
        <f t="shared" ca="1" si="171"/>
        <v>#REF!</v>
      </c>
      <c r="DA80" s="187" t="e">
        <f t="shared" ca="1" si="172"/>
        <v>#REF!</v>
      </c>
      <c r="DB80" s="187" t="e">
        <f t="shared" ca="1" si="173"/>
        <v>#REF!</v>
      </c>
      <c r="DC80" s="187" t="e">
        <f t="shared" ca="1" si="174"/>
        <v>#REF!</v>
      </c>
      <c r="DD80" s="187" t="e">
        <f t="shared" ca="1" si="175"/>
        <v>#REF!</v>
      </c>
      <c r="DE80" s="187" t="e">
        <f t="shared" ca="1" si="176"/>
        <v>#REF!</v>
      </c>
      <c r="DF80" s="187" t="e">
        <f t="shared" ca="1" si="177"/>
        <v>#REF!</v>
      </c>
      <c r="DG80" s="187" t="e">
        <f t="shared" ca="1" si="178"/>
        <v>#REF!</v>
      </c>
      <c r="DH80" s="187" t="e">
        <f t="shared" ca="1" si="179"/>
        <v>#REF!</v>
      </c>
      <c r="DI80" s="187" t="e">
        <f t="shared" ca="1" si="180"/>
        <v>#REF!</v>
      </c>
      <c r="DJ80" s="187" t="e">
        <f t="shared" ca="1" si="181"/>
        <v>#REF!</v>
      </c>
      <c r="DK80" s="187" t="e">
        <f t="shared" ca="1" si="182"/>
        <v>#REF!</v>
      </c>
      <c r="DL80" s="187" t="e">
        <f t="shared" ca="1" si="183"/>
        <v>#REF!</v>
      </c>
      <c r="DM80" s="187" t="e">
        <f t="shared" ca="1" si="199"/>
        <v>#REF!</v>
      </c>
      <c r="DN80" s="187" t="e">
        <f t="shared" ca="1" si="200"/>
        <v>#REF!</v>
      </c>
      <c r="DO80" s="187" t="e">
        <f t="shared" ca="1" si="201"/>
        <v>#REF!</v>
      </c>
      <c r="DP80" s="187" t="e">
        <f t="shared" ca="1" si="202"/>
        <v>#REF!</v>
      </c>
      <c r="DQ80" s="187" t="e">
        <f t="shared" ca="1" si="203"/>
        <v>#REF!</v>
      </c>
      <c r="DR80" s="187" t="e">
        <f t="shared" ca="1" si="184"/>
        <v>#REF!</v>
      </c>
      <c r="DS80" s="187" t="e">
        <f t="shared" ca="1" si="185"/>
        <v>#REF!</v>
      </c>
      <c r="DT80" s="187" t="e">
        <f t="shared" ca="1" si="186"/>
        <v>#REF!</v>
      </c>
      <c r="DU80" s="187" t="e">
        <f t="shared" ca="1" si="187"/>
        <v>#REF!</v>
      </c>
      <c r="DV80" s="187" t="e">
        <f t="shared" ca="1" si="204"/>
        <v>#REF!</v>
      </c>
      <c r="DW80" s="187" t="e">
        <f t="shared" ca="1" si="205"/>
        <v>#REF!</v>
      </c>
      <c r="DX80" s="187" t="e">
        <f t="shared" ca="1" si="206"/>
        <v>#REF!</v>
      </c>
      <c r="DY80" s="187" t="e">
        <f t="shared" ca="1" si="207"/>
        <v>#REF!</v>
      </c>
      <c r="DZ80" s="187" t="e">
        <f t="shared" ca="1" si="208"/>
        <v>#REF!</v>
      </c>
      <c r="EA80" s="187" t="e">
        <f t="shared" ca="1" si="188"/>
        <v>#REF!</v>
      </c>
      <c r="EB80" s="187" t="e">
        <f t="shared" ca="1" si="189"/>
        <v>#REF!</v>
      </c>
      <c r="EC80" s="187" t="e">
        <f t="shared" ca="1" si="190"/>
        <v>#REF!</v>
      </c>
      <c r="ED80" s="187" t="e">
        <f t="shared" ca="1" si="191"/>
        <v>#REF!</v>
      </c>
      <c r="EE80" s="187" t="e">
        <f t="shared" ca="1" si="192"/>
        <v>#REF!</v>
      </c>
      <c r="EF80" s="187" t="e">
        <f t="shared" ca="1" si="193"/>
        <v>#REF!</v>
      </c>
      <c r="EG80" s="187" t="e">
        <f t="shared" ca="1" si="194"/>
        <v>#REF!</v>
      </c>
      <c r="EH80" s="187" t="e">
        <f t="shared" ca="1" si="195"/>
        <v>#REF!</v>
      </c>
      <c r="EI80" s="187" t="e">
        <f t="shared" ca="1" si="196"/>
        <v>#REF!</v>
      </c>
      <c r="EJ80" s="187" t="e">
        <f t="shared" ca="1" si="197"/>
        <v>#REF!</v>
      </c>
      <c r="EK80" s="187" t="e">
        <f t="shared" ca="1" si="198"/>
        <v>#REF!</v>
      </c>
    </row>
    <row r="81" spans="1:142" hidden="1" x14ac:dyDescent="0.25">
      <c r="A81" s="115" t="str">
        <f>Графики!A58</f>
        <v>Б24.02.02 Пр-во АД(2014)11 кл., очно-заочная</v>
      </c>
      <c r="B81" s="115" t="s">
        <v>324</v>
      </c>
      <c r="C81" s="115" t="s">
        <v>517</v>
      </c>
      <c r="D81" s="64" t="e">
        <f t="shared" ca="1" si="155"/>
        <v>#REF!</v>
      </c>
      <c r="E81" s="46">
        <v>3</v>
      </c>
      <c r="F81" s="118" t="s">
        <v>316</v>
      </c>
      <c r="G81" s="112" t="e">
        <f t="shared" ca="1" si="212"/>
        <v>#REF!</v>
      </c>
      <c r="H81" s="112" t="e">
        <f t="shared" ca="1" si="212"/>
        <v>#REF!</v>
      </c>
      <c r="I81" s="112" t="e">
        <f t="shared" ca="1" si="212"/>
        <v>#REF!</v>
      </c>
      <c r="J81" s="112" t="e">
        <f t="shared" ca="1" si="212"/>
        <v>#REF!</v>
      </c>
      <c r="K81" s="112" t="e">
        <f t="shared" ca="1" si="212"/>
        <v>#REF!</v>
      </c>
      <c r="L81" s="112" t="e">
        <f t="shared" ca="1" si="212"/>
        <v>#REF!</v>
      </c>
      <c r="M81" s="112" t="e">
        <f t="shared" ca="1" si="212"/>
        <v>#REF!</v>
      </c>
      <c r="N81" s="112" t="e">
        <f t="shared" ca="1" si="212"/>
        <v>#REF!</v>
      </c>
      <c r="O81" s="112" t="e">
        <f t="shared" ca="1" si="212"/>
        <v>#REF!</v>
      </c>
      <c r="P81" s="112" t="e">
        <f t="shared" ca="1" si="212"/>
        <v>#REF!</v>
      </c>
      <c r="Q81" s="112" t="e">
        <f t="shared" ca="1" si="212"/>
        <v>#REF!</v>
      </c>
      <c r="R81" s="112" t="e">
        <f t="shared" ca="1" si="212"/>
        <v>#REF!</v>
      </c>
      <c r="S81" s="112" t="e">
        <f t="shared" ca="1" si="212"/>
        <v>#REF!</v>
      </c>
      <c r="T81" s="112" t="e">
        <f t="shared" ca="1" si="212"/>
        <v>#REF!</v>
      </c>
      <c r="U81" s="112" t="e">
        <f t="shared" ca="1" si="212"/>
        <v>#REF!</v>
      </c>
      <c r="V81" s="112" t="e">
        <f t="shared" ca="1" si="212"/>
        <v>#REF!</v>
      </c>
      <c r="W81" s="112" t="e">
        <f t="shared" ca="1" si="210"/>
        <v>#REF!</v>
      </c>
      <c r="X81" s="112" t="e">
        <f t="shared" ca="1" si="210"/>
        <v>#REF!</v>
      </c>
      <c r="Y81" s="112" t="e">
        <f t="shared" ca="1" si="210"/>
        <v>#REF!</v>
      </c>
      <c r="Z81" s="112" t="e">
        <f t="shared" ca="1" si="210"/>
        <v>#REF!</v>
      </c>
      <c r="AA81" s="112" t="e">
        <f t="shared" ca="1" si="210"/>
        <v>#REF!</v>
      </c>
      <c r="AB81" s="112" t="e">
        <f t="shared" ca="1" si="210"/>
        <v>#REF!</v>
      </c>
      <c r="AC81" s="112" t="e">
        <f t="shared" ca="1" si="210"/>
        <v>#REF!</v>
      </c>
      <c r="AD81" s="112" t="e">
        <f t="shared" ca="1" si="210"/>
        <v>#REF!</v>
      </c>
      <c r="AE81" s="112" t="e">
        <f t="shared" ca="1" si="210"/>
        <v>#REF!</v>
      </c>
      <c r="AF81" s="112" t="e">
        <f t="shared" ca="1" si="210"/>
        <v>#REF!</v>
      </c>
      <c r="AG81" s="112" t="e">
        <f t="shared" ca="1" si="210"/>
        <v>#REF!</v>
      </c>
      <c r="AH81" s="112" t="e">
        <f t="shared" ca="1" si="210"/>
        <v>#REF!</v>
      </c>
      <c r="AI81" s="112" t="e">
        <f t="shared" ca="1" si="210"/>
        <v>#REF!</v>
      </c>
      <c r="AJ81" s="112" t="e">
        <f t="shared" ca="1" si="210"/>
        <v>#REF!</v>
      </c>
      <c r="AK81" s="112" t="e">
        <f t="shared" ca="1" si="210"/>
        <v>#REF!</v>
      </c>
      <c r="AL81" s="112" t="e">
        <f t="shared" ca="1" si="211"/>
        <v>#REF!</v>
      </c>
      <c r="AM81" s="112" t="e">
        <f t="shared" ca="1" si="211"/>
        <v>#REF!</v>
      </c>
      <c r="AN81" s="112" t="e">
        <f t="shared" ca="1" si="211"/>
        <v>#REF!</v>
      </c>
      <c r="AO81" s="112" t="e">
        <f t="shared" ca="1" si="211"/>
        <v>#REF!</v>
      </c>
      <c r="AP81" s="112" t="e">
        <f t="shared" ca="1" si="211"/>
        <v>#REF!</v>
      </c>
      <c r="AQ81" s="112" t="e">
        <f t="shared" ca="1" si="211"/>
        <v>#REF!</v>
      </c>
      <c r="AR81" s="112" t="e">
        <f t="shared" ca="1" si="211"/>
        <v>#REF!</v>
      </c>
      <c r="AS81" s="112" t="e">
        <f t="shared" ca="1" si="211"/>
        <v>#REF!</v>
      </c>
      <c r="AT81" s="112" t="e">
        <f t="shared" ca="1" si="211"/>
        <v>#REF!</v>
      </c>
      <c r="AU81" s="112" t="e">
        <f t="shared" ca="1" si="211"/>
        <v>#REF!</v>
      </c>
      <c r="AV81" s="112" t="e">
        <f t="shared" ca="1" si="211"/>
        <v>#REF!</v>
      </c>
      <c r="AW81" s="112" t="e">
        <f t="shared" ca="1" si="211"/>
        <v>#REF!</v>
      </c>
      <c r="AX81" s="112" t="e">
        <f t="shared" ca="1" si="211"/>
        <v>#REF!</v>
      </c>
      <c r="AY81" s="112" t="e">
        <f t="shared" ca="1" si="211"/>
        <v>#REF!</v>
      </c>
      <c r="AZ81" s="112" t="e">
        <f t="shared" ca="1" si="211"/>
        <v>#REF!</v>
      </c>
      <c r="BA81" s="112" t="e">
        <f t="shared" ca="1" si="211"/>
        <v>#REF!</v>
      </c>
      <c r="BB81" s="112" t="e">
        <f t="shared" ca="1" si="209"/>
        <v>#REF!</v>
      </c>
      <c r="BC81" s="112" t="e">
        <f t="shared" ca="1" si="209"/>
        <v>#REF!</v>
      </c>
      <c r="BD81" s="112" t="e">
        <f t="shared" ca="1" si="209"/>
        <v>#REF!</v>
      </c>
      <c r="BE81" s="112" t="e">
        <f t="shared" ca="1" si="209"/>
        <v>#REF!</v>
      </c>
      <c r="BF81" s="112" t="e">
        <f t="shared" ca="1" si="209"/>
        <v>#REF!</v>
      </c>
      <c r="BG81" s="112" t="e">
        <f t="shared" ca="1" si="209"/>
        <v>#REF!</v>
      </c>
      <c r="BH81" s="112" t="e">
        <f t="shared" ca="1" si="209"/>
        <v>#REF!</v>
      </c>
      <c r="BI81" s="112" t="e">
        <f t="shared" ca="1" si="209"/>
        <v>#REF!</v>
      </c>
      <c r="BJ81" s="112" t="e">
        <f t="shared" ca="1" si="209"/>
        <v>#REF!</v>
      </c>
      <c r="BK81" s="112" t="e">
        <f t="shared" ca="1" si="209"/>
        <v>#REF!</v>
      </c>
      <c r="BL81" s="112" t="e">
        <f t="shared" ca="1" si="209"/>
        <v>#REF!</v>
      </c>
      <c r="BM81" s="112" t="e">
        <f t="shared" ca="1" si="209"/>
        <v>#REF!</v>
      </c>
      <c r="BN81" s="112" t="e">
        <f t="shared" ca="1" si="209"/>
        <v>#REF!</v>
      </c>
      <c r="BO81" s="112" t="e">
        <f t="shared" ca="1" si="209"/>
        <v>#REF!</v>
      </c>
      <c r="BP81" s="126">
        <v>20</v>
      </c>
      <c r="BQ81" s="135">
        <f t="shared" ca="1" si="135"/>
        <v>0</v>
      </c>
      <c r="BR81" s="136">
        <f t="shared" ca="1" si="136"/>
        <v>0</v>
      </c>
      <c r="BS81" s="136">
        <f t="shared" ca="1" si="137"/>
        <v>0</v>
      </c>
      <c r="BT81" s="136">
        <f t="shared" ca="1" si="138"/>
        <v>0</v>
      </c>
      <c r="BU81" s="136">
        <f t="shared" ca="1" si="139"/>
        <v>0</v>
      </c>
      <c r="BV81" s="136">
        <f t="shared" ca="1" si="140"/>
        <v>0</v>
      </c>
      <c r="BW81" s="137">
        <f t="shared" ca="1" si="141"/>
        <v>0</v>
      </c>
      <c r="BX81" s="140">
        <f t="shared" ca="1" si="142"/>
        <v>0</v>
      </c>
      <c r="BY81" s="124">
        <f t="shared" ca="1" si="143"/>
        <v>0</v>
      </c>
      <c r="BZ81" s="124">
        <f t="shared" ca="1" si="144"/>
        <v>0</v>
      </c>
      <c r="CA81" s="124">
        <f t="shared" ca="1" si="145"/>
        <v>0</v>
      </c>
      <c r="CB81" s="124">
        <f t="shared" ca="1" si="146"/>
        <v>0</v>
      </c>
      <c r="CC81" s="124">
        <f t="shared" ca="1" si="147"/>
        <v>0</v>
      </c>
      <c r="CD81" s="141">
        <f t="shared" ca="1" si="148"/>
        <v>0</v>
      </c>
      <c r="CE81" s="146" t="e">
        <f t="shared" ca="1" si="149"/>
        <v>#REF!</v>
      </c>
      <c r="CF81" s="147" t="e">
        <f t="shared" ca="1" si="150"/>
        <v>#REF!</v>
      </c>
      <c r="CG81" s="145" t="e">
        <f t="shared" ca="1" si="156"/>
        <v>#REF!</v>
      </c>
      <c r="CH81" s="147" t="e">
        <f t="shared" ca="1" si="151"/>
        <v>#REF!</v>
      </c>
      <c r="CI81" s="147" t="e">
        <f t="shared" ca="1" si="152"/>
        <v>#REF!</v>
      </c>
      <c r="CJ81" s="147" t="e">
        <f t="shared" ca="1" si="153"/>
        <v>#REF!</v>
      </c>
      <c r="CK81" s="186" t="e">
        <f t="shared" ca="1" si="154"/>
        <v>#REF!</v>
      </c>
      <c r="CL81" s="187" t="e">
        <f t="shared" ca="1" si="157"/>
        <v>#REF!</v>
      </c>
      <c r="CM81" s="187" t="e">
        <f t="shared" ca="1" si="158"/>
        <v>#REF!</v>
      </c>
      <c r="CN81" s="187" t="e">
        <f t="shared" ca="1" si="159"/>
        <v>#REF!</v>
      </c>
      <c r="CO81" s="187" t="e">
        <f t="shared" ca="1" si="160"/>
        <v>#REF!</v>
      </c>
      <c r="CP81" s="187" t="e">
        <f t="shared" ca="1" si="161"/>
        <v>#REF!</v>
      </c>
      <c r="CQ81" s="187" t="e">
        <f t="shared" ca="1" si="162"/>
        <v>#REF!</v>
      </c>
      <c r="CR81" s="187" t="e">
        <f t="shared" ca="1" si="163"/>
        <v>#REF!</v>
      </c>
      <c r="CS81" s="187" t="e">
        <f t="shared" ca="1" si="164"/>
        <v>#REF!</v>
      </c>
      <c r="CT81" s="187" t="e">
        <f t="shared" ca="1" si="165"/>
        <v>#REF!</v>
      </c>
      <c r="CU81" s="187" t="e">
        <f t="shared" ca="1" si="166"/>
        <v>#REF!</v>
      </c>
      <c r="CV81" s="187" t="e">
        <f t="shared" ca="1" si="167"/>
        <v>#REF!</v>
      </c>
      <c r="CW81" s="187" t="e">
        <f t="shared" ca="1" si="168"/>
        <v>#REF!</v>
      </c>
      <c r="CX81" s="187" t="e">
        <f t="shared" ca="1" si="169"/>
        <v>#REF!</v>
      </c>
      <c r="CY81" s="187" t="e">
        <f t="shared" ca="1" si="170"/>
        <v>#REF!</v>
      </c>
      <c r="CZ81" s="187" t="e">
        <f t="shared" ca="1" si="171"/>
        <v>#REF!</v>
      </c>
      <c r="DA81" s="187" t="e">
        <f t="shared" ca="1" si="172"/>
        <v>#REF!</v>
      </c>
      <c r="DB81" s="187" t="e">
        <f t="shared" ca="1" si="173"/>
        <v>#REF!</v>
      </c>
      <c r="DC81" s="187" t="e">
        <f t="shared" ca="1" si="174"/>
        <v>#REF!</v>
      </c>
      <c r="DD81" s="187" t="e">
        <f t="shared" ca="1" si="175"/>
        <v>#REF!</v>
      </c>
      <c r="DE81" s="187" t="e">
        <f t="shared" ca="1" si="176"/>
        <v>#REF!</v>
      </c>
      <c r="DF81" s="187" t="e">
        <f t="shared" ca="1" si="177"/>
        <v>#REF!</v>
      </c>
      <c r="DG81" s="187" t="e">
        <f t="shared" ca="1" si="178"/>
        <v>#REF!</v>
      </c>
      <c r="DH81" s="187" t="e">
        <f t="shared" ca="1" si="179"/>
        <v>#REF!</v>
      </c>
      <c r="DI81" s="187" t="e">
        <f t="shared" ca="1" si="180"/>
        <v>#REF!</v>
      </c>
      <c r="DJ81" s="187" t="e">
        <f t="shared" ca="1" si="181"/>
        <v>#REF!</v>
      </c>
      <c r="DK81" s="187" t="e">
        <f t="shared" ca="1" si="182"/>
        <v>#REF!</v>
      </c>
      <c r="DL81" s="187" t="e">
        <f t="shared" ca="1" si="183"/>
        <v>#REF!</v>
      </c>
      <c r="DM81" s="187" t="e">
        <f t="shared" ca="1" si="199"/>
        <v>#REF!</v>
      </c>
      <c r="DN81" s="187" t="e">
        <f t="shared" ca="1" si="200"/>
        <v>#REF!</v>
      </c>
      <c r="DO81" s="187" t="e">
        <f t="shared" ca="1" si="201"/>
        <v>#REF!</v>
      </c>
      <c r="DP81" s="187" t="e">
        <f t="shared" ca="1" si="202"/>
        <v>#REF!</v>
      </c>
      <c r="DQ81" s="187" t="e">
        <f t="shared" ca="1" si="203"/>
        <v>#REF!</v>
      </c>
      <c r="DR81" s="187" t="e">
        <f t="shared" ca="1" si="184"/>
        <v>#REF!</v>
      </c>
      <c r="DS81" s="187" t="e">
        <f t="shared" ca="1" si="185"/>
        <v>#REF!</v>
      </c>
      <c r="DT81" s="187" t="e">
        <f t="shared" ca="1" si="186"/>
        <v>#REF!</v>
      </c>
      <c r="DU81" s="187" t="e">
        <f t="shared" ca="1" si="187"/>
        <v>#REF!</v>
      </c>
      <c r="DV81" s="187" t="e">
        <f t="shared" ca="1" si="204"/>
        <v>#REF!</v>
      </c>
      <c r="DW81" s="187" t="e">
        <f t="shared" ca="1" si="205"/>
        <v>#REF!</v>
      </c>
      <c r="DX81" s="187" t="e">
        <f t="shared" ca="1" si="206"/>
        <v>#REF!</v>
      </c>
      <c r="DY81" s="187" t="e">
        <f t="shared" ca="1" si="207"/>
        <v>#REF!</v>
      </c>
      <c r="DZ81" s="187" t="e">
        <f t="shared" ca="1" si="208"/>
        <v>#REF!</v>
      </c>
      <c r="EA81" s="187" t="e">
        <f t="shared" ca="1" si="188"/>
        <v>#REF!</v>
      </c>
      <c r="EB81" s="187" t="e">
        <f t="shared" ca="1" si="189"/>
        <v>#REF!</v>
      </c>
      <c r="EC81" s="187" t="e">
        <f t="shared" ca="1" si="190"/>
        <v>#REF!</v>
      </c>
      <c r="ED81" s="187" t="e">
        <f t="shared" ca="1" si="191"/>
        <v>#REF!</v>
      </c>
      <c r="EE81" s="187" t="e">
        <f t="shared" ca="1" si="192"/>
        <v>#REF!</v>
      </c>
      <c r="EF81" s="187" t="e">
        <f t="shared" ca="1" si="193"/>
        <v>#REF!</v>
      </c>
      <c r="EG81" s="187" t="e">
        <f t="shared" ca="1" si="194"/>
        <v>#REF!</v>
      </c>
      <c r="EH81" s="187" t="e">
        <f t="shared" ca="1" si="195"/>
        <v>#REF!</v>
      </c>
      <c r="EI81" s="187" t="e">
        <f t="shared" ca="1" si="196"/>
        <v>#REF!</v>
      </c>
      <c r="EJ81" s="187" t="e">
        <f t="shared" ca="1" si="197"/>
        <v>#REF!</v>
      </c>
      <c r="EK81" s="187" t="e">
        <f t="shared" ca="1" si="198"/>
        <v>#REF!</v>
      </c>
    </row>
    <row r="82" spans="1:142" hidden="1" x14ac:dyDescent="0.25">
      <c r="A82" s="115" t="str">
        <f>Графики!A32</f>
        <v>Б15.02.08 ТехМаш(2014)11 кл., очно-заочная</v>
      </c>
      <c r="B82" s="115" t="s">
        <v>324</v>
      </c>
      <c r="C82" s="115" t="s">
        <v>517</v>
      </c>
      <c r="D82" s="64" t="e">
        <f t="shared" ca="1" si="155"/>
        <v>#REF!</v>
      </c>
      <c r="E82" s="46">
        <v>4</v>
      </c>
      <c r="F82" s="118" t="s">
        <v>309</v>
      </c>
      <c r="G82" s="112" t="e">
        <f t="shared" ca="1" si="212"/>
        <v>#REF!</v>
      </c>
      <c r="H82" s="112" t="e">
        <f t="shared" ca="1" si="212"/>
        <v>#REF!</v>
      </c>
      <c r="I82" s="112" t="e">
        <f t="shared" ca="1" si="212"/>
        <v>#REF!</v>
      </c>
      <c r="J82" s="112" t="e">
        <f t="shared" ca="1" si="212"/>
        <v>#REF!</v>
      </c>
      <c r="K82" s="112" t="e">
        <f t="shared" ca="1" si="212"/>
        <v>#REF!</v>
      </c>
      <c r="L82" s="112" t="e">
        <f t="shared" ca="1" si="212"/>
        <v>#REF!</v>
      </c>
      <c r="M82" s="112" t="e">
        <f t="shared" ca="1" si="212"/>
        <v>#REF!</v>
      </c>
      <c r="N82" s="112" t="e">
        <f t="shared" ca="1" si="212"/>
        <v>#REF!</v>
      </c>
      <c r="O82" s="112" t="e">
        <f t="shared" ca="1" si="212"/>
        <v>#REF!</v>
      </c>
      <c r="P82" s="112" t="e">
        <f t="shared" ca="1" si="212"/>
        <v>#REF!</v>
      </c>
      <c r="Q82" s="112" t="e">
        <f t="shared" ca="1" si="212"/>
        <v>#REF!</v>
      </c>
      <c r="R82" s="112" t="e">
        <f t="shared" ca="1" si="212"/>
        <v>#REF!</v>
      </c>
      <c r="S82" s="112" t="e">
        <f t="shared" ca="1" si="212"/>
        <v>#REF!</v>
      </c>
      <c r="T82" s="112" t="e">
        <f t="shared" ca="1" si="212"/>
        <v>#REF!</v>
      </c>
      <c r="U82" s="112" t="e">
        <f t="shared" ca="1" si="212"/>
        <v>#REF!</v>
      </c>
      <c r="V82" s="112" t="e">
        <f t="shared" ca="1" si="212"/>
        <v>#REF!</v>
      </c>
      <c r="W82" s="112" t="e">
        <f t="shared" ca="1" si="210"/>
        <v>#REF!</v>
      </c>
      <c r="X82" s="112" t="e">
        <f t="shared" ca="1" si="210"/>
        <v>#REF!</v>
      </c>
      <c r="Y82" s="112" t="e">
        <f t="shared" ca="1" si="210"/>
        <v>#REF!</v>
      </c>
      <c r="Z82" s="112" t="e">
        <f t="shared" ca="1" si="210"/>
        <v>#REF!</v>
      </c>
      <c r="AA82" s="112" t="e">
        <f t="shared" ca="1" si="210"/>
        <v>#REF!</v>
      </c>
      <c r="AB82" s="112" t="e">
        <f t="shared" ca="1" si="210"/>
        <v>#REF!</v>
      </c>
      <c r="AC82" s="112" t="e">
        <f t="shared" ca="1" si="210"/>
        <v>#REF!</v>
      </c>
      <c r="AD82" s="112" t="e">
        <f t="shared" ca="1" si="210"/>
        <v>#REF!</v>
      </c>
      <c r="AE82" s="112" t="e">
        <f t="shared" ca="1" si="210"/>
        <v>#REF!</v>
      </c>
      <c r="AF82" s="112" t="e">
        <f t="shared" ca="1" si="210"/>
        <v>#REF!</v>
      </c>
      <c r="AG82" s="112" t="e">
        <f t="shared" ca="1" si="210"/>
        <v>#REF!</v>
      </c>
      <c r="AH82" s="112" t="e">
        <f t="shared" ca="1" si="210"/>
        <v>#REF!</v>
      </c>
      <c r="AI82" s="112" t="e">
        <f t="shared" ca="1" si="210"/>
        <v>#REF!</v>
      </c>
      <c r="AJ82" s="112" t="e">
        <f t="shared" ca="1" si="210"/>
        <v>#REF!</v>
      </c>
      <c r="AK82" s="112" t="e">
        <f t="shared" ca="1" si="210"/>
        <v>#REF!</v>
      </c>
      <c r="AL82" s="112" t="e">
        <f t="shared" ca="1" si="211"/>
        <v>#REF!</v>
      </c>
      <c r="AM82" s="112" t="e">
        <f t="shared" ca="1" si="211"/>
        <v>#REF!</v>
      </c>
      <c r="AN82" s="112" t="e">
        <f t="shared" ca="1" si="211"/>
        <v>#REF!</v>
      </c>
      <c r="AO82" s="112" t="e">
        <f t="shared" ca="1" si="211"/>
        <v>#REF!</v>
      </c>
      <c r="AP82" s="112" t="e">
        <f t="shared" ca="1" si="211"/>
        <v>#REF!</v>
      </c>
      <c r="AQ82" s="112" t="e">
        <f t="shared" ca="1" si="211"/>
        <v>#REF!</v>
      </c>
      <c r="AR82" s="112" t="e">
        <f t="shared" ca="1" si="211"/>
        <v>#REF!</v>
      </c>
      <c r="AS82" s="112" t="e">
        <f t="shared" ca="1" si="211"/>
        <v>#REF!</v>
      </c>
      <c r="AT82" s="112" t="e">
        <f t="shared" ca="1" si="211"/>
        <v>#REF!</v>
      </c>
      <c r="AU82" s="112" t="e">
        <f t="shared" ca="1" si="211"/>
        <v>#REF!</v>
      </c>
      <c r="AV82" s="112" t="e">
        <f t="shared" ca="1" si="211"/>
        <v>#REF!</v>
      </c>
      <c r="AW82" s="112" t="e">
        <f t="shared" ca="1" si="211"/>
        <v>#REF!</v>
      </c>
      <c r="AX82" s="112" t="e">
        <f t="shared" ca="1" si="211"/>
        <v>#REF!</v>
      </c>
      <c r="AY82" s="112" t="e">
        <f t="shared" ca="1" si="211"/>
        <v>#REF!</v>
      </c>
      <c r="AZ82" s="112" t="e">
        <f t="shared" ca="1" si="211"/>
        <v>#REF!</v>
      </c>
      <c r="BA82" s="112" t="e">
        <f t="shared" ca="1" si="211"/>
        <v>#REF!</v>
      </c>
      <c r="BB82" s="112" t="e">
        <f t="shared" ca="1" si="209"/>
        <v>#REF!</v>
      </c>
      <c r="BC82" s="112" t="e">
        <f t="shared" ca="1" si="209"/>
        <v>#REF!</v>
      </c>
      <c r="BD82" s="112" t="e">
        <f t="shared" ca="1" si="209"/>
        <v>#REF!</v>
      </c>
      <c r="BE82" s="112" t="e">
        <f t="shared" ca="1" si="209"/>
        <v>#REF!</v>
      </c>
      <c r="BF82" s="112" t="e">
        <f t="shared" ca="1" si="209"/>
        <v>#REF!</v>
      </c>
      <c r="BG82" s="112" t="e">
        <f t="shared" ca="1" si="209"/>
        <v>#REF!</v>
      </c>
      <c r="BH82" s="112" t="e">
        <f t="shared" ca="1" si="209"/>
        <v>#REF!</v>
      </c>
      <c r="BI82" s="112" t="e">
        <f t="shared" ca="1" si="209"/>
        <v>#REF!</v>
      </c>
      <c r="BJ82" s="112" t="e">
        <f t="shared" ca="1" si="209"/>
        <v>#REF!</v>
      </c>
      <c r="BK82" s="112" t="e">
        <f t="shared" ca="1" si="209"/>
        <v>#REF!</v>
      </c>
      <c r="BL82" s="112" t="e">
        <f t="shared" ca="1" si="209"/>
        <v>#REF!</v>
      </c>
      <c r="BM82" s="112" t="e">
        <f t="shared" ca="1" si="209"/>
        <v>#REF!</v>
      </c>
      <c r="BN82" s="112" t="e">
        <f t="shared" ca="1" si="209"/>
        <v>#REF!</v>
      </c>
      <c r="BO82" s="112" t="e">
        <f t="shared" ca="1" si="209"/>
        <v>#REF!</v>
      </c>
      <c r="BP82" s="126">
        <v>20</v>
      </c>
      <c r="BQ82" s="135">
        <f t="shared" ca="1" si="135"/>
        <v>0</v>
      </c>
      <c r="BR82" s="136">
        <f t="shared" ca="1" si="136"/>
        <v>0</v>
      </c>
      <c r="BS82" s="136">
        <f t="shared" ca="1" si="137"/>
        <v>0</v>
      </c>
      <c r="BT82" s="136">
        <f t="shared" ca="1" si="138"/>
        <v>0</v>
      </c>
      <c r="BU82" s="136">
        <f t="shared" ca="1" si="139"/>
        <v>0</v>
      </c>
      <c r="BV82" s="136">
        <f t="shared" ca="1" si="140"/>
        <v>0</v>
      </c>
      <c r="BW82" s="137">
        <f t="shared" ca="1" si="141"/>
        <v>0</v>
      </c>
      <c r="BX82" s="140">
        <f t="shared" ca="1" si="142"/>
        <v>0</v>
      </c>
      <c r="BY82" s="124">
        <f t="shared" ca="1" si="143"/>
        <v>0</v>
      </c>
      <c r="BZ82" s="124">
        <f t="shared" ca="1" si="144"/>
        <v>0</v>
      </c>
      <c r="CA82" s="124">
        <f t="shared" ca="1" si="145"/>
        <v>0</v>
      </c>
      <c r="CB82" s="124">
        <f t="shared" ca="1" si="146"/>
        <v>0</v>
      </c>
      <c r="CC82" s="124">
        <f t="shared" ca="1" si="147"/>
        <v>0</v>
      </c>
      <c r="CD82" s="141">
        <f t="shared" ca="1" si="148"/>
        <v>0</v>
      </c>
      <c r="CE82" s="146" t="e">
        <f t="shared" ca="1" si="149"/>
        <v>#REF!</v>
      </c>
      <c r="CF82" s="147" t="e">
        <f t="shared" ca="1" si="150"/>
        <v>#REF!</v>
      </c>
      <c r="CG82" s="145" t="e">
        <f t="shared" ca="1" si="156"/>
        <v>#REF!</v>
      </c>
      <c r="CH82" s="147" t="e">
        <f t="shared" ca="1" si="151"/>
        <v>#REF!</v>
      </c>
      <c r="CI82" s="147" t="e">
        <f t="shared" ca="1" si="152"/>
        <v>#REF!</v>
      </c>
      <c r="CJ82" s="147" t="e">
        <f t="shared" ca="1" si="153"/>
        <v>#REF!</v>
      </c>
      <c r="CK82" s="186" t="e">
        <f t="shared" ca="1" si="154"/>
        <v>#REF!</v>
      </c>
      <c r="CL82" s="187" t="e">
        <f t="shared" ca="1" si="157"/>
        <v>#REF!</v>
      </c>
      <c r="CM82" s="187" t="e">
        <f t="shared" ca="1" si="158"/>
        <v>#REF!</v>
      </c>
      <c r="CN82" s="187" t="e">
        <f t="shared" ca="1" si="159"/>
        <v>#REF!</v>
      </c>
      <c r="CO82" s="187" t="e">
        <f t="shared" ca="1" si="160"/>
        <v>#REF!</v>
      </c>
      <c r="CP82" s="187" t="e">
        <f t="shared" ca="1" si="161"/>
        <v>#REF!</v>
      </c>
      <c r="CQ82" s="187" t="e">
        <f t="shared" ca="1" si="162"/>
        <v>#REF!</v>
      </c>
      <c r="CR82" s="187" t="e">
        <f t="shared" ca="1" si="163"/>
        <v>#REF!</v>
      </c>
      <c r="CS82" s="187" t="e">
        <f t="shared" ca="1" si="164"/>
        <v>#REF!</v>
      </c>
      <c r="CT82" s="187" t="e">
        <f t="shared" ca="1" si="165"/>
        <v>#REF!</v>
      </c>
      <c r="CU82" s="187" t="e">
        <f t="shared" ca="1" si="166"/>
        <v>#REF!</v>
      </c>
      <c r="CV82" s="187" t="e">
        <f t="shared" ca="1" si="167"/>
        <v>#REF!</v>
      </c>
      <c r="CW82" s="187" t="e">
        <f t="shared" ca="1" si="168"/>
        <v>#REF!</v>
      </c>
      <c r="CX82" s="187" t="e">
        <f t="shared" ca="1" si="169"/>
        <v>#REF!</v>
      </c>
      <c r="CY82" s="187" t="e">
        <f t="shared" ca="1" si="170"/>
        <v>#REF!</v>
      </c>
      <c r="CZ82" s="187" t="e">
        <f t="shared" ca="1" si="171"/>
        <v>#REF!</v>
      </c>
      <c r="DA82" s="187" t="e">
        <f t="shared" ca="1" si="172"/>
        <v>#REF!</v>
      </c>
      <c r="DB82" s="187" t="e">
        <f t="shared" ca="1" si="173"/>
        <v>#REF!</v>
      </c>
      <c r="DC82" s="187" t="e">
        <f t="shared" ca="1" si="174"/>
        <v>#REF!</v>
      </c>
      <c r="DD82" s="187" t="e">
        <f t="shared" ca="1" si="175"/>
        <v>#REF!</v>
      </c>
      <c r="DE82" s="187" t="e">
        <f t="shared" ca="1" si="176"/>
        <v>#REF!</v>
      </c>
      <c r="DF82" s="187" t="e">
        <f t="shared" ca="1" si="177"/>
        <v>#REF!</v>
      </c>
      <c r="DG82" s="187" t="e">
        <f t="shared" ca="1" si="178"/>
        <v>#REF!</v>
      </c>
      <c r="DH82" s="187" t="e">
        <f t="shared" ca="1" si="179"/>
        <v>#REF!</v>
      </c>
      <c r="DI82" s="187" t="e">
        <f t="shared" ca="1" si="180"/>
        <v>#REF!</v>
      </c>
      <c r="DJ82" s="187" t="e">
        <f t="shared" ca="1" si="181"/>
        <v>#REF!</v>
      </c>
      <c r="DK82" s="187" t="e">
        <f t="shared" ca="1" si="182"/>
        <v>#REF!</v>
      </c>
      <c r="DL82" s="187" t="e">
        <f t="shared" ca="1" si="183"/>
        <v>#REF!</v>
      </c>
      <c r="DM82" s="187" t="e">
        <f t="shared" ca="1" si="199"/>
        <v>#REF!</v>
      </c>
      <c r="DN82" s="187" t="e">
        <f t="shared" ca="1" si="200"/>
        <v>#REF!</v>
      </c>
      <c r="DO82" s="187" t="e">
        <f t="shared" ca="1" si="201"/>
        <v>#REF!</v>
      </c>
      <c r="DP82" s="187" t="e">
        <f t="shared" ca="1" si="202"/>
        <v>#REF!</v>
      </c>
      <c r="DQ82" s="187" t="e">
        <f t="shared" ca="1" si="203"/>
        <v>#REF!</v>
      </c>
      <c r="DR82" s="187" t="e">
        <f t="shared" ca="1" si="184"/>
        <v>#REF!</v>
      </c>
      <c r="DS82" s="187" t="e">
        <f t="shared" ca="1" si="185"/>
        <v>#REF!</v>
      </c>
      <c r="DT82" s="187" t="e">
        <f t="shared" ca="1" si="186"/>
        <v>#REF!</v>
      </c>
      <c r="DU82" s="187" t="e">
        <f t="shared" ca="1" si="187"/>
        <v>#REF!</v>
      </c>
      <c r="DV82" s="187" t="e">
        <f t="shared" ca="1" si="204"/>
        <v>#REF!</v>
      </c>
      <c r="DW82" s="187" t="e">
        <f t="shared" ca="1" si="205"/>
        <v>#REF!</v>
      </c>
      <c r="DX82" s="187" t="e">
        <f t="shared" ca="1" si="206"/>
        <v>#REF!</v>
      </c>
      <c r="DY82" s="187" t="e">
        <f t="shared" ca="1" si="207"/>
        <v>#REF!</v>
      </c>
      <c r="DZ82" s="187" t="e">
        <f t="shared" ca="1" si="208"/>
        <v>#REF!</v>
      </c>
      <c r="EA82" s="187" t="e">
        <f t="shared" ca="1" si="188"/>
        <v>#REF!</v>
      </c>
      <c r="EB82" s="187" t="e">
        <f t="shared" ca="1" si="189"/>
        <v>#REF!</v>
      </c>
      <c r="EC82" s="187" t="e">
        <f t="shared" ca="1" si="190"/>
        <v>#REF!</v>
      </c>
      <c r="ED82" s="187" t="e">
        <f t="shared" ca="1" si="191"/>
        <v>#REF!</v>
      </c>
      <c r="EE82" s="187" t="e">
        <f t="shared" ca="1" si="192"/>
        <v>#REF!</v>
      </c>
      <c r="EF82" s="187" t="e">
        <f t="shared" ca="1" si="193"/>
        <v>#REF!</v>
      </c>
      <c r="EG82" s="187" t="e">
        <f t="shared" ca="1" si="194"/>
        <v>#REF!</v>
      </c>
      <c r="EH82" s="187" t="e">
        <f t="shared" ca="1" si="195"/>
        <v>#REF!</v>
      </c>
      <c r="EI82" s="187" t="e">
        <f t="shared" ca="1" si="196"/>
        <v>#REF!</v>
      </c>
      <c r="EJ82" s="187" t="e">
        <f t="shared" ca="1" si="197"/>
        <v>#REF!</v>
      </c>
      <c r="EK82" s="187" t="e">
        <f t="shared" ca="1" si="198"/>
        <v>#REF!</v>
      </c>
    </row>
    <row r="83" spans="1:142" hidden="1" x14ac:dyDescent="0.25">
      <c r="A83" s="115" t="str">
        <f>Графики!A33</f>
        <v>Б22.02.06 Сварочное пр-во(2014)11 кл., очно-заочная</v>
      </c>
      <c r="B83" s="115" t="s">
        <v>324</v>
      </c>
      <c r="C83" s="115" t="s">
        <v>517</v>
      </c>
      <c r="D83" s="64" t="e">
        <f t="shared" ca="1" si="155"/>
        <v>#REF!</v>
      </c>
      <c r="E83" s="46">
        <v>4</v>
      </c>
      <c r="F83" s="118" t="s">
        <v>314</v>
      </c>
      <c r="G83" s="112" t="e">
        <f t="shared" ca="1" si="212"/>
        <v>#REF!</v>
      </c>
      <c r="H83" s="112" t="e">
        <f t="shared" ca="1" si="212"/>
        <v>#REF!</v>
      </c>
      <c r="I83" s="112" t="e">
        <f t="shared" ca="1" si="212"/>
        <v>#REF!</v>
      </c>
      <c r="J83" s="112" t="e">
        <f t="shared" ca="1" si="212"/>
        <v>#REF!</v>
      </c>
      <c r="K83" s="112" t="e">
        <f t="shared" ca="1" si="212"/>
        <v>#REF!</v>
      </c>
      <c r="L83" s="112" t="e">
        <f t="shared" ca="1" si="212"/>
        <v>#REF!</v>
      </c>
      <c r="M83" s="112" t="e">
        <f t="shared" ca="1" si="212"/>
        <v>#REF!</v>
      </c>
      <c r="N83" s="112" t="e">
        <f t="shared" ca="1" si="212"/>
        <v>#REF!</v>
      </c>
      <c r="O83" s="112" t="e">
        <f t="shared" ca="1" si="212"/>
        <v>#REF!</v>
      </c>
      <c r="P83" s="112" t="e">
        <f t="shared" ca="1" si="212"/>
        <v>#REF!</v>
      </c>
      <c r="Q83" s="112" t="e">
        <f t="shared" ca="1" si="212"/>
        <v>#REF!</v>
      </c>
      <c r="R83" s="112" t="e">
        <f t="shared" ca="1" si="212"/>
        <v>#REF!</v>
      </c>
      <c r="S83" s="112" t="e">
        <f t="shared" ca="1" si="212"/>
        <v>#REF!</v>
      </c>
      <c r="T83" s="112" t="e">
        <f t="shared" ca="1" si="212"/>
        <v>#REF!</v>
      </c>
      <c r="U83" s="112" t="e">
        <f t="shared" ca="1" si="212"/>
        <v>#REF!</v>
      </c>
      <c r="V83" s="112" t="e">
        <f t="shared" ca="1" si="212"/>
        <v>#REF!</v>
      </c>
      <c r="W83" s="112" t="e">
        <f t="shared" ca="1" si="210"/>
        <v>#REF!</v>
      </c>
      <c r="X83" s="112" t="e">
        <f t="shared" ca="1" si="210"/>
        <v>#REF!</v>
      </c>
      <c r="Y83" s="112" t="e">
        <f t="shared" ca="1" si="210"/>
        <v>#REF!</v>
      </c>
      <c r="Z83" s="112" t="e">
        <f t="shared" ca="1" si="210"/>
        <v>#REF!</v>
      </c>
      <c r="AA83" s="112" t="e">
        <f t="shared" ca="1" si="210"/>
        <v>#REF!</v>
      </c>
      <c r="AB83" s="112" t="e">
        <f t="shared" ca="1" si="210"/>
        <v>#REF!</v>
      </c>
      <c r="AC83" s="112" t="e">
        <f t="shared" ca="1" si="210"/>
        <v>#REF!</v>
      </c>
      <c r="AD83" s="112" t="e">
        <f t="shared" ca="1" si="210"/>
        <v>#REF!</v>
      </c>
      <c r="AE83" s="112" t="e">
        <f t="shared" ca="1" si="210"/>
        <v>#REF!</v>
      </c>
      <c r="AF83" s="112" t="e">
        <f t="shared" ca="1" si="210"/>
        <v>#REF!</v>
      </c>
      <c r="AG83" s="112" t="e">
        <f t="shared" ca="1" si="210"/>
        <v>#REF!</v>
      </c>
      <c r="AH83" s="112" t="e">
        <f t="shared" ca="1" si="210"/>
        <v>#REF!</v>
      </c>
      <c r="AI83" s="112" t="e">
        <f t="shared" ca="1" si="210"/>
        <v>#REF!</v>
      </c>
      <c r="AJ83" s="112" t="e">
        <f t="shared" ca="1" si="210"/>
        <v>#REF!</v>
      </c>
      <c r="AK83" s="112" t="e">
        <f t="shared" ca="1" si="210"/>
        <v>#REF!</v>
      </c>
      <c r="AL83" s="112" t="e">
        <f t="shared" ca="1" si="211"/>
        <v>#REF!</v>
      </c>
      <c r="AM83" s="112" t="e">
        <f t="shared" ca="1" si="211"/>
        <v>#REF!</v>
      </c>
      <c r="AN83" s="112" t="e">
        <f t="shared" ca="1" si="211"/>
        <v>#REF!</v>
      </c>
      <c r="AO83" s="112" t="e">
        <f t="shared" ca="1" si="211"/>
        <v>#REF!</v>
      </c>
      <c r="AP83" s="112" t="e">
        <f t="shared" ca="1" si="211"/>
        <v>#REF!</v>
      </c>
      <c r="AQ83" s="112" t="e">
        <f t="shared" ca="1" si="211"/>
        <v>#REF!</v>
      </c>
      <c r="AR83" s="112" t="e">
        <f t="shared" ca="1" si="211"/>
        <v>#REF!</v>
      </c>
      <c r="AS83" s="112" t="e">
        <f t="shared" ca="1" si="211"/>
        <v>#REF!</v>
      </c>
      <c r="AT83" s="112" t="e">
        <f t="shared" ca="1" si="211"/>
        <v>#REF!</v>
      </c>
      <c r="AU83" s="112" t="e">
        <f t="shared" ca="1" si="211"/>
        <v>#REF!</v>
      </c>
      <c r="AV83" s="112" t="e">
        <f t="shared" ca="1" si="211"/>
        <v>#REF!</v>
      </c>
      <c r="AW83" s="112" t="e">
        <f t="shared" ca="1" si="211"/>
        <v>#REF!</v>
      </c>
      <c r="AX83" s="112" t="e">
        <f t="shared" ca="1" si="211"/>
        <v>#REF!</v>
      </c>
      <c r="AY83" s="112" t="e">
        <f t="shared" ca="1" si="211"/>
        <v>#REF!</v>
      </c>
      <c r="AZ83" s="112" t="e">
        <f t="shared" ca="1" si="211"/>
        <v>#REF!</v>
      </c>
      <c r="BA83" s="112" t="e">
        <f t="shared" ca="1" si="211"/>
        <v>#REF!</v>
      </c>
      <c r="BB83" s="112" t="e">
        <f t="shared" ca="1" si="209"/>
        <v>#REF!</v>
      </c>
      <c r="BC83" s="112" t="e">
        <f t="shared" ca="1" si="209"/>
        <v>#REF!</v>
      </c>
      <c r="BD83" s="112" t="e">
        <f t="shared" ca="1" si="209"/>
        <v>#REF!</v>
      </c>
      <c r="BE83" s="112" t="e">
        <f t="shared" ca="1" si="209"/>
        <v>#REF!</v>
      </c>
      <c r="BF83" s="112" t="e">
        <f t="shared" ca="1" si="209"/>
        <v>#REF!</v>
      </c>
      <c r="BG83" s="112" t="e">
        <f t="shared" ca="1" si="209"/>
        <v>#REF!</v>
      </c>
      <c r="BH83" s="112" t="e">
        <f t="shared" ca="1" si="209"/>
        <v>#REF!</v>
      </c>
      <c r="BI83" s="112" t="e">
        <f t="shared" ca="1" si="209"/>
        <v>#REF!</v>
      </c>
      <c r="BJ83" s="112" t="e">
        <f t="shared" ca="1" si="209"/>
        <v>#REF!</v>
      </c>
      <c r="BK83" s="112" t="e">
        <f t="shared" ca="1" si="209"/>
        <v>#REF!</v>
      </c>
      <c r="BL83" s="112" t="e">
        <f t="shared" ca="1" si="209"/>
        <v>#REF!</v>
      </c>
      <c r="BM83" s="112" t="e">
        <f t="shared" ca="1" si="209"/>
        <v>#REF!</v>
      </c>
      <c r="BN83" s="112" t="e">
        <f t="shared" ca="1" si="209"/>
        <v>#REF!</v>
      </c>
      <c r="BO83" s="112" t="e">
        <f t="shared" ca="1" si="209"/>
        <v>#REF!</v>
      </c>
      <c r="BP83" s="126">
        <v>20</v>
      </c>
      <c r="BQ83" s="135">
        <f t="shared" ca="1" si="135"/>
        <v>0</v>
      </c>
      <c r="BR83" s="136">
        <f t="shared" ca="1" si="136"/>
        <v>0</v>
      </c>
      <c r="BS83" s="136">
        <f t="shared" ca="1" si="137"/>
        <v>0</v>
      </c>
      <c r="BT83" s="136">
        <f t="shared" ca="1" si="138"/>
        <v>0</v>
      </c>
      <c r="BU83" s="136">
        <f t="shared" ca="1" si="139"/>
        <v>0</v>
      </c>
      <c r="BV83" s="136">
        <f t="shared" ca="1" si="140"/>
        <v>0</v>
      </c>
      <c r="BW83" s="137">
        <f t="shared" ca="1" si="141"/>
        <v>0</v>
      </c>
      <c r="BX83" s="140">
        <f t="shared" ca="1" si="142"/>
        <v>0</v>
      </c>
      <c r="BY83" s="124">
        <f t="shared" ca="1" si="143"/>
        <v>0</v>
      </c>
      <c r="BZ83" s="124">
        <f t="shared" ca="1" si="144"/>
        <v>0</v>
      </c>
      <c r="CA83" s="124">
        <f t="shared" ca="1" si="145"/>
        <v>0</v>
      </c>
      <c r="CB83" s="124">
        <f t="shared" ca="1" si="146"/>
        <v>0</v>
      </c>
      <c r="CC83" s="124">
        <f t="shared" ca="1" si="147"/>
        <v>0</v>
      </c>
      <c r="CD83" s="141">
        <f t="shared" ca="1" si="148"/>
        <v>0</v>
      </c>
      <c r="CE83" s="146" t="e">
        <f t="shared" ca="1" si="149"/>
        <v>#REF!</v>
      </c>
      <c r="CF83" s="147" t="e">
        <f t="shared" ca="1" si="150"/>
        <v>#REF!</v>
      </c>
      <c r="CG83" s="145" t="e">
        <f t="shared" ca="1" si="156"/>
        <v>#REF!</v>
      </c>
      <c r="CH83" s="147" t="e">
        <f t="shared" ca="1" si="151"/>
        <v>#REF!</v>
      </c>
      <c r="CI83" s="147" t="e">
        <f t="shared" ca="1" si="152"/>
        <v>#REF!</v>
      </c>
      <c r="CJ83" s="147" t="e">
        <f t="shared" ca="1" si="153"/>
        <v>#REF!</v>
      </c>
      <c r="CK83" s="186" t="e">
        <f t="shared" ca="1" si="154"/>
        <v>#REF!</v>
      </c>
      <c r="CL83" s="187" t="e">
        <f t="shared" ca="1" si="157"/>
        <v>#REF!</v>
      </c>
      <c r="CM83" s="187" t="e">
        <f t="shared" ca="1" si="158"/>
        <v>#REF!</v>
      </c>
      <c r="CN83" s="187" t="e">
        <f t="shared" ca="1" si="159"/>
        <v>#REF!</v>
      </c>
      <c r="CO83" s="187" t="e">
        <f t="shared" ca="1" si="160"/>
        <v>#REF!</v>
      </c>
      <c r="CP83" s="187" t="e">
        <f t="shared" ca="1" si="161"/>
        <v>#REF!</v>
      </c>
      <c r="CQ83" s="187" t="e">
        <f t="shared" ca="1" si="162"/>
        <v>#REF!</v>
      </c>
      <c r="CR83" s="187" t="e">
        <f t="shared" ca="1" si="163"/>
        <v>#REF!</v>
      </c>
      <c r="CS83" s="187" t="e">
        <f t="shared" ca="1" si="164"/>
        <v>#REF!</v>
      </c>
      <c r="CT83" s="187" t="e">
        <f t="shared" ca="1" si="165"/>
        <v>#REF!</v>
      </c>
      <c r="CU83" s="187" t="e">
        <f t="shared" ca="1" si="166"/>
        <v>#REF!</v>
      </c>
      <c r="CV83" s="187" t="e">
        <f t="shared" ca="1" si="167"/>
        <v>#REF!</v>
      </c>
      <c r="CW83" s="187" t="e">
        <f t="shared" ca="1" si="168"/>
        <v>#REF!</v>
      </c>
      <c r="CX83" s="187" t="e">
        <f t="shared" ca="1" si="169"/>
        <v>#REF!</v>
      </c>
      <c r="CY83" s="187" t="e">
        <f t="shared" ca="1" si="170"/>
        <v>#REF!</v>
      </c>
      <c r="CZ83" s="187" t="e">
        <f t="shared" ca="1" si="171"/>
        <v>#REF!</v>
      </c>
      <c r="DA83" s="187" t="e">
        <f t="shared" ca="1" si="172"/>
        <v>#REF!</v>
      </c>
      <c r="DB83" s="187" t="e">
        <f t="shared" ca="1" si="173"/>
        <v>#REF!</v>
      </c>
      <c r="DC83" s="187" t="e">
        <f t="shared" ca="1" si="174"/>
        <v>#REF!</v>
      </c>
      <c r="DD83" s="187" t="e">
        <f t="shared" ca="1" si="175"/>
        <v>#REF!</v>
      </c>
      <c r="DE83" s="187" t="e">
        <f t="shared" ca="1" si="176"/>
        <v>#REF!</v>
      </c>
      <c r="DF83" s="187" t="e">
        <f t="shared" ca="1" si="177"/>
        <v>#REF!</v>
      </c>
      <c r="DG83" s="187" t="e">
        <f t="shared" ca="1" si="178"/>
        <v>#REF!</v>
      </c>
      <c r="DH83" s="187" t="e">
        <f t="shared" ca="1" si="179"/>
        <v>#REF!</v>
      </c>
      <c r="DI83" s="187" t="e">
        <f t="shared" ca="1" si="180"/>
        <v>#REF!</v>
      </c>
      <c r="DJ83" s="187" t="e">
        <f t="shared" ca="1" si="181"/>
        <v>#REF!</v>
      </c>
      <c r="DK83" s="187" t="e">
        <f t="shared" ca="1" si="182"/>
        <v>#REF!</v>
      </c>
      <c r="DL83" s="187" t="e">
        <f t="shared" ca="1" si="183"/>
        <v>#REF!</v>
      </c>
      <c r="DM83" s="187" t="e">
        <f t="shared" ca="1" si="199"/>
        <v>#REF!</v>
      </c>
      <c r="DN83" s="187" t="e">
        <f t="shared" ca="1" si="200"/>
        <v>#REF!</v>
      </c>
      <c r="DO83" s="187" t="e">
        <f t="shared" ca="1" si="201"/>
        <v>#REF!</v>
      </c>
      <c r="DP83" s="187" t="e">
        <f t="shared" ca="1" si="202"/>
        <v>#REF!</v>
      </c>
      <c r="DQ83" s="187" t="e">
        <f t="shared" ca="1" si="203"/>
        <v>#REF!</v>
      </c>
      <c r="DR83" s="187" t="e">
        <f t="shared" ca="1" si="184"/>
        <v>#REF!</v>
      </c>
      <c r="DS83" s="187" t="e">
        <f t="shared" ca="1" si="185"/>
        <v>#REF!</v>
      </c>
      <c r="DT83" s="187" t="e">
        <f t="shared" ca="1" si="186"/>
        <v>#REF!</v>
      </c>
      <c r="DU83" s="187" t="e">
        <f t="shared" ca="1" si="187"/>
        <v>#REF!</v>
      </c>
      <c r="DV83" s="187" t="e">
        <f t="shared" ca="1" si="204"/>
        <v>#REF!</v>
      </c>
      <c r="DW83" s="187" t="e">
        <f t="shared" ca="1" si="205"/>
        <v>#REF!</v>
      </c>
      <c r="DX83" s="187" t="e">
        <f t="shared" ca="1" si="206"/>
        <v>#REF!</v>
      </c>
      <c r="DY83" s="187" t="e">
        <f t="shared" ca="1" si="207"/>
        <v>#REF!</v>
      </c>
      <c r="DZ83" s="187" t="e">
        <f t="shared" ca="1" si="208"/>
        <v>#REF!</v>
      </c>
      <c r="EA83" s="187" t="e">
        <f t="shared" ca="1" si="188"/>
        <v>#REF!</v>
      </c>
      <c r="EB83" s="187" t="e">
        <f t="shared" ca="1" si="189"/>
        <v>#REF!</v>
      </c>
      <c r="EC83" s="187" t="e">
        <f t="shared" ca="1" si="190"/>
        <v>#REF!</v>
      </c>
      <c r="ED83" s="187" t="e">
        <f t="shared" ca="1" si="191"/>
        <v>#REF!</v>
      </c>
      <c r="EE83" s="187" t="e">
        <f t="shared" ca="1" si="192"/>
        <v>#REF!</v>
      </c>
      <c r="EF83" s="187" t="e">
        <f t="shared" ca="1" si="193"/>
        <v>#REF!</v>
      </c>
      <c r="EG83" s="187" t="e">
        <f t="shared" ca="1" si="194"/>
        <v>#REF!</v>
      </c>
      <c r="EH83" s="187" t="e">
        <f t="shared" ca="1" si="195"/>
        <v>#REF!</v>
      </c>
      <c r="EI83" s="187" t="e">
        <f t="shared" ca="1" si="196"/>
        <v>#REF!</v>
      </c>
      <c r="EJ83" s="187" t="e">
        <f t="shared" ca="1" si="197"/>
        <v>#REF!</v>
      </c>
      <c r="EK83" s="187" t="e">
        <f t="shared" ca="1" si="198"/>
        <v>#REF!</v>
      </c>
    </row>
    <row r="84" spans="1:142" hidden="1" x14ac:dyDescent="0.25">
      <c r="A84" s="115" t="str">
        <f>Графики!A34</f>
        <v>Б24.02.02 Пр-во АД(2014)11 кл., очно-заочная</v>
      </c>
      <c r="B84" s="115" t="s">
        <v>324</v>
      </c>
      <c r="C84" s="115" t="s">
        <v>517</v>
      </c>
      <c r="D84" s="64" t="e">
        <f t="shared" ca="1" si="155"/>
        <v>#REF!</v>
      </c>
      <c r="E84" s="46">
        <v>4</v>
      </c>
      <c r="F84" s="118" t="s">
        <v>317</v>
      </c>
      <c r="G84" s="112" t="e">
        <f t="shared" ca="1" si="212"/>
        <v>#REF!</v>
      </c>
      <c r="H84" s="112" t="e">
        <f t="shared" ca="1" si="212"/>
        <v>#REF!</v>
      </c>
      <c r="I84" s="112" t="e">
        <f t="shared" ca="1" si="212"/>
        <v>#REF!</v>
      </c>
      <c r="J84" s="112" t="e">
        <f t="shared" ca="1" si="212"/>
        <v>#REF!</v>
      </c>
      <c r="K84" s="112" t="e">
        <f t="shared" ca="1" si="212"/>
        <v>#REF!</v>
      </c>
      <c r="L84" s="112" t="e">
        <f t="shared" ca="1" si="212"/>
        <v>#REF!</v>
      </c>
      <c r="M84" s="112" t="e">
        <f t="shared" ca="1" si="212"/>
        <v>#REF!</v>
      </c>
      <c r="N84" s="112" t="e">
        <f t="shared" ca="1" si="212"/>
        <v>#REF!</v>
      </c>
      <c r="O84" s="112" t="e">
        <f t="shared" ca="1" si="212"/>
        <v>#REF!</v>
      </c>
      <c r="P84" s="112" t="e">
        <f t="shared" ca="1" si="212"/>
        <v>#REF!</v>
      </c>
      <c r="Q84" s="112" t="e">
        <f t="shared" ca="1" si="212"/>
        <v>#REF!</v>
      </c>
      <c r="R84" s="112" t="e">
        <f t="shared" ca="1" si="212"/>
        <v>#REF!</v>
      </c>
      <c r="S84" s="112" t="e">
        <f t="shared" ca="1" si="212"/>
        <v>#REF!</v>
      </c>
      <c r="T84" s="112" t="e">
        <f t="shared" ca="1" si="212"/>
        <v>#REF!</v>
      </c>
      <c r="U84" s="112" t="e">
        <f t="shared" ca="1" si="212"/>
        <v>#REF!</v>
      </c>
      <c r="V84" s="112" t="e">
        <f t="shared" ca="1" si="212"/>
        <v>#REF!</v>
      </c>
      <c r="W84" s="112" t="e">
        <f t="shared" ca="1" si="210"/>
        <v>#REF!</v>
      </c>
      <c r="X84" s="112" t="e">
        <f t="shared" ca="1" si="210"/>
        <v>#REF!</v>
      </c>
      <c r="Y84" s="112" t="e">
        <f t="shared" ca="1" si="210"/>
        <v>#REF!</v>
      </c>
      <c r="Z84" s="112" t="e">
        <f t="shared" ca="1" si="210"/>
        <v>#REF!</v>
      </c>
      <c r="AA84" s="112" t="e">
        <f t="shared" ca="1" si="210"/>
        <v>#REF!</v>
      </c>
      <c r="AB84" s="112" t="e">
        <f t="shared" ca="1" si="210"/>
        <v>#REF!</v>
      </c>
      <c r="AC84" s="112" t="e">
        <f t="shared" ca="1" si="210"/>
        <v>#REF!</v>
      </c>
      <c r="AD84" s="112" t="e">
        <f t="shared" ca="1" si="210"/>
        <v>#REF!</v>
      </c>
      <c r="AE84" s="112" t="e">
        <f t="shared" ca="1" si="210"/>
        <v>#REF!</v>
      </c>
      <c r="AF84" s="112" t="e">
        <f t="shared" ca="1" si="210"/>
        <v>#REF!</v>
      </c>
      <c r="AG84" s="112" t="e">
        <f t="shared" ca="1" si="210"/>
        <v>#REF!</v>
      </c>
      <c r="AH84" s="112" t="e">
        <f t="shared" ca="1" si="210"/>
        <v>#REF!</v>
      </c>
      <c r="AI84" s="112" t="e">
        <f t="shared" ca="1" si="210"/>
        <v>#REF!</v>
      </c>
      <c r="AJ84" s="112" t="e">
        <f t="shared" ca="1" si="210"/>
        <v>#REF!</v>
      </c>
      <c r="AK84" s="112" t="e">
        <f t="shared" ca="1" si="210"/>
        <v>#REF!</v>
      </c>
      <c r="AL84" s="112" t="e">
        <f t="shared" ca="1" si="211"/>
        <v>#REF!</v>
      </c>
      <c r="AM84" s="112" t="e">
        <f t="shared" ca="1" si="211"/>
        <v>#REF!</v>
      </c>
      <c r="AN84" s="112" t="e">
        <f t="shared" ca="1" si="211"/>
        <v>#REF!</v>
      </c>
      <c r="AO84" s="112" t="e">
        <f t="shared" ca="1" si="211"/>
        <v>#REF!</v>
      </c>
      <c r="AP84" s="112" t="e">
        <f t="shared" ca="1" si="211"/>
        <v>#REF!</v>
      </c>
      <c r="AQ84" s="112" t="e">
        <f t="shared" ca="1" si="211"/>
        <v>#REF!</v>
      </c>
      <c r="AR84" s="112" t="e">
        <f t="shared" ca="1" si="211"/>
        <v>#REF!</v>
      </c>
      <c r="AS84" s="112" t="e">
        <f t="shared" ca="1" si="211"/>
        <v>#REF!</v>
      </c>
      <c r="AT84" s="112" t="e">
        <f t="shared" ca="1" si="211"/>
        <v>#REF!</v>
      </c>
      <c r="AU84" s="112" t="e">
        <f t="shared" ca="1" si="211"/>
        <v>#REF!</v>
      </c>
      <c r="AV84" s="112" t="e">
        <f t="shared" ca="1" si="211"/>
        <v>#REF!</v>
      </c>
      <c r="AW84" s="112" t="e">
        <f t="shared" ca="1" si="211"/>
        <v>#REF!</v>
      </c>
      <c r="AX84" s="112" t="e">
        <f t="shared" ca="1" si="211"/>
        <v>#REF!</v>
      </c>
      <c r="AY84" s="112" t="e">
        <f t="shared" ca="1" si="211"/>
        <v>#REF!</v>
      </c>
      <c r="AZ84" s="112" t="e">
        <f t="shared" ca="1" si="211"/>
        <v>#REF!</v>
      </c>
      <c r="BA84" s="112" t="e">
        <f t="shared" ca="1" si="211"/>
        <v>#REF!</v>
      </c>
      <c r="BB84" s="112" t="e">
        <f t="shared" ca="1" si="209"/>
        <v>#REF!</v>
      </c>
      <c r="BC84" s="112" t="e">
        <f t="shared" ca="1" si="209"/>
        <v>#REF!</v>
      </c>
      <c r="BD84" s="112" t="e">
        <f t="shared" ca="1" si="209"/>
        <v>#REF!</v>
      </c>
      <c r="BE84" s="112" t="e">
        <f t="shared" ca="1" si="209"/>
        <v>#REF!</v>
      </c>
      <c r="BF84" s="112" t="e">
        <f t="shared" ca="1" si="209"/>
        <v>#REF!</v>
      </c>
      <c r="BG84" s="112" t="e">
        <f t="shared" ca="1" si="209"/>
        <v>#REF!</v>
      </c>
      <c r="BH84" s="112" t="e">
        <f t="shared" ca="1" si="209"/>
        <v>#REF!</v>
      </c>
      <c r="BI84" s="112" t="e">
        <f t="shared" ca="1" si="209"/>
        <v>#REF!</v>
      </c>
      <c r="BJ84" s="112" t="e">
        <f t="shared" ca="1" si="209"/>
        <v>#REF!</v>
      </c>
      <c r="BK84" s="112" t="e">
        <f t="shared" ca="1" si="209"/>
        <v>#REF!</v>
      </c>
      <c r="BL84" s="112" t="e">
        <f t="shared" ca="1" si="209"/>
        <v>#REF!</v>
      </c>
      <c r="BM84" s="112" t="e">
        <f t="shared" ca="1" si="209"/>
        <v>#REF!</v>
      </c>
      <c r="BN84" s="112" t="e">
        <f t="shared" ca="1" si="209"/>
        <v>#REF!</v>
      </c>
      <c r="BO84" s="112" t="e">
        <f t="shared" ca="1" si="209"/>
        <v>#REF!</v>
      </c>
      <c r="BP84" s="126">
        <v>20</v>
      </c>
      <c r="BQ84" s="135">
        <f t="shared" ca="1" si="135"/>
        <v>0</v>
      </c>
      <c r="BR84" s="136">
        <f t="shared" ca="1" si="136"/>
        <v>0</v>
      </c>
      <c r="BS84" s="136">
        <f t="shared" ca="1" si="137"/>
        <v>0</v>
      </c>
      <c r="BT84" s="136">
        <f t="shared" ca="1" si="138"/>
        <v>0</v>
      </c>
      <c r="BU84" s="136">
        <f t="shared" ca="1" si="139"/>
        <v>0</v>
      </c>
      <c r="BV84" s="136">
        <f t="shared" ca="1" si="140"/>
        <v>0</v>
      </c>
      <c r="BW84" s="137">
        <f t="shared" ca="1" si="141"/>
        <v>0</v>
      </c>
      <c r="BX84" s="140">
        <f t="shared" ca="1" si="142"/>
        <v>0</v>
      </c>
      <c r="BY84" s="124">
        <f t="shared" ca="1" si="143"/>
        <v>0</v>
      </c>
      <c r="BZ84" s="124">
        <f t="shared" ca="1" si="144"/>
        <v>0</v>
      </c>
      <c r="CA84" s="124">
        <f t="shared" ca="1" si="145"/>
        <v>0</v>
      </c>
      <c r="CB84" s="124">
        <f t="shared" ca="1" si="146"/>
        <v>0</v>
      </c>
      <c r="CC84" s="124">
        <f t="shared" ca="1" si="147"/>
        <v>0</v>
      </c>
      <c r="CD84" s="141">
        <f t="shared" ca="1" si="148"/>
        <v>0</v>
      </c>
      <c r="CE84" s="146" t="e">
        <f t="shared" ca="1" si="149"/>
        <v>#REF!</v>
      </c>
      <c r="CF84" s="147" t="e">
        <f t="shared" ca="1" si="150"/>
        <v>#REF!</v>
      </c>
      <c r="CG84" s="145" t="e">
        <f t="shared" ca="1" si="156"/>
        <v>#REF!</v>
      </c>
      <c r="CH84" s="147" t="e">
        <f t="shared" ca="1" si="151"/>
        <v>#REF!</v>
      </c>
      <c r="CI84" s="147" t="e">
        <f t="shared" ca="1" si="152"/>
        <v>#REF!</v>
      </c>
      <c r="CJ84" s="147" t="e">
        <f t="shared" ca="1" si="153"/>
        <v>#REF!</v>
      </c>
      <c r="CK84" s="186" t="e">
        <f t="shared" ca="1" si="154"/>
        <v>#REF!</v>
      </c>
      <c r="CL84" s="187" t="e">
        <f t="shared" ca="1" si="157"/>
        <v>#REF!</v>
      </c>
      <c r="CM84" s="187" t="e">
        <f t="shared" ca="1" si="158"/>
        <v>#REF!</v>
      </c>
      <c r="CN84" s="187" t="e">
        <f t="shared" ca="1" si="159"/>
        <v>#REF!</v>
      </c>
      <c r="CO84" s="187" t="e">
        <f t="shared" ca="1" si="160"/>
        <v>#REF!</v>
      </c>
      <c r="CP84" s="187" t="e">
        <f t="shared" ca="1" si="161"/>
        <v>#REF!</v>
      </c>
      <c r="CQ84" s="187" t="e">
        <f t="shared" ca="1" si="162"/>
        <v>#REF!</v>
      </c>
      <c r="CR84" s="187" t="e">
        <f t="shared" ca="1" si="163"/>
        <v>#REF!</v>
      </c>
      <c r="CS84" s="187" t="e">
        <f t="shared" ca="1" si="164"/>
        <v>#REF!</v>
      </c>
      <c r="CT84" s="187" t="e">
        <f t="shared" ca="1" si="165"/>
        <v>#REF!</v>
      </c>
      <c r="CU84" s="187" t="e">
        <f t="shared" ca="1" si="166"/>
        <v>#REF!</v>
      </c>
      <c r="CV84" s="187" t="e">
        <f t="shared" ca="1" si="167"/>
        <v>#REF!</v>
      </c>
      <c r="CW84" s="187" t="e">
        <f t="shared" ca="1" si="168"/>
        <v>#REF!</v>
      </c>
      <c r="CX84" s="187" t="e">
        <f t="shared" ca="1" si="169"/>
        <v>#REF!</v>
      </c>
      <c r="CY84" s="187" t="e">
        <f t="shared" ca="1" si="170"/>
        <v>#REF!</v>
      </c>
      <c r="CZ84" s="187" t="e">
        <f t="shared" ca="1" si="171"/>
        <v>#REF!</v>
      </c>
      <c r="DA84" s="187" t="e">
        <f t="shared" ca="1" si="172"/>
        <v>#REF!</v>
      </c>
      <c r="DB84" s="187" t="e">
        <f t="shared" ca="1" si="173"/>
        <v>#REF!</v>
      </c>
      <c r="DC84" s="187" t="e">
        <f t="shared" ca="1" si="174"/>
        <v>#REF!</v>
      </c>
      <c r="DD84" s="187" t="e">
        <f t="shared" ca="1" si="175"/>
        <v>#REF!</v>
      </c>
      <c r="DE84" s="187" t="e">
        <f t="shared" ca="1" si="176"/>
        <v>#REF!</v>
      </c>
      <c r="DF84" s="187" t="e">
        <f t="shared" ca="1" si="177"/>
        <v>#REF!</v>
      </c>
      <c r="DG84" s="187" t="e">
        <f t="shared" ca="1" si="178"/>
        <v>#REF!</v>
      </c>
      <c r="DH84" s="187" t="e">
        <f t="shared" ca="1" si="179"/>
        <v>#REF!</v>
      </c>
      <c r="DI84" s="187" t="e">
        <f t="shared" ca="1" si="180"/>
        <v>#REF!</v>
      </c>
      <c r="DJ84" s="187" t="e">
        <f t="shared" ca="1" si="181"/>
        <v>#REF!</v>
      </c>
      <c r="DK84" s="187" t="e">
        <f t="shared" ca="1" si="182"/>
        <v>#REF!</v>
      </c>
      <c r="DL84" s="187" t="e">
        <f t="shared" ca="1" si="183"/>
        <v>#REF!</v>
      </c>
      <c r="DM84" s="187" t="e">
        <f t="shared" ca="1" si="199"/>
        <v>#REF!</v>
      </c>
      <c r="DN84" s="187" t="e">
        <f t="shared" ca="1" si="200"/>
        <v>#REF!</v>
      </c>
      <c r="DO84" s="187" t="e">
        <f t="shared" ca="1" si="201"/>
        <v>#REF!</v>
      </c>
      <c r="DP84" s="187" t="e">
        <f t="shared" ca="1" si="202"/>
        <v>#REF!</v>
      </c>
      <c r="DQ84" s="187" t="e">
        <f t="shared" ca="1" si="203"/>
        <v>#REF!</v>
      </c>
      <c r="DR84" s="187" t="e">
        <f t="shared" ca="1" si="184"/>
        <v>#REF!</v>
      </c>
      <c r="DS84" s="187" t="e">
        <f t="shared" ca="1" si="185"/>
        <v>#REF!</v>
      </c>
      <c r="DT84" s="187" t="e">
        <f t="shared" ca="1" si="186"/>
        <v>#REF!</v>
      </c>
      <c r="DU84" s="187" t="e">
        <f t="shared" ca="1" si="187"/>
        <v>#REF!</v>
      </c>
      <c r="DV84" s="187" t="e">
        <f t="shared" ca="1" si="204"/>
        <v>#REF!</v>
      </c>
      <c r="DW84" s="187" t="e">
        <f t="shared" ca="1" si="205"/>
        <v>#REF!</v>
      </c>
      <c r="DX84" s="187" t="e">
        <f t="shared" ca="1" si="206"/>
        <v>#REF!</v>
      </c>
      <c r="DY84" s="187" t="e">
        <f t="shared" ca="1" si="207"/>
        <v>#REF!</v>
      </c>
      <c r="DZ84" s="187" t="e">
        <f t="shared" ca="1" si="208"/>
        <v>#REF!</v>
      </c>
      <c r="EA84" s="187" t="e">
        <f t="shared" ca="1" si="188"/>
        <v>#REF!</v>
      </c>
      <c r="EB84" s="187" t="e">
        <f t="shared" ca="1" si="189"/>
        <v>#REF!</v>
      </c>
      <c r="EC84" s="187" t="e">
        <f t="shared" ca="1" si="190"/>
        <v>#REF!</v>
      </c>
      <c r="ED84" s="187" t="e">
        <f t="shared" ca="1" si="191"/>
        <v>#REF!</v>
      </c>
      <c r="EE84" s="187" t="e">
        <f t="shared" ca="1" si="192"/>
        <v>#REF!</v>
      </c>
      <c r="EF84" s="187" t="e">
        <f t="shared" ca="1" si="193"/>
        <v>#REF!</v>
      </c>
      <c r="EG84" s="187" t="e">
        <f t="shared" ca="1" si="194"/>
        <v>#REF!</v>
      </c>
      <c r="EH84" s="187" t="e">
        <f t="shared" ca="1" si="195"/>
        <v>#REF!</v>
      </c>
      <c r="EI84" s="187" t="e">
        <f t="shared" ca="1" si="196"/>
        <v>#REF!</v>
      </c>
      <c r="EJ84" s="187" t="e">
        <f t="shared" ca="1" si="197"/>
        <v>#REF!</v>
      </c>
      <c r="EK84" s="187" t="e">
        <f t="shared" ca="1" si="198"/>
        <v>#REF!</v>
      </c>
    </row>
    <row r="85" spans="1:142" hidden="1" x14ac:dyDescent="0.25">
      <c r="A85" s="115" t="str">
        <f>Графики!A104</f>
        <v>П11.01.01 Монтажник РЭАиП(2015)9 кл., очная</v>
      </c>
      <c r="B85" s="115" t="s">
        <v>320</v>
      </c>
      <c r="C85" s="115" t="s">
        <v>517</v>
      </c>
      <c r="D85" s="64" t="e">
        <f t="shared" ca="1" si="155"/>
        <v>#REF!</v>
      </c>
      <c r="E85" s="46">
        <v>1</v>
      </c>
      <c r="F85" s="118" t="s">
        <v>498</v>
      </c>
      <c r="G85" s="112" t="e">
        <f t="shared" ca="1" si="212"/>
        <v>#REF!</v>
      </c>
      <c r="H85" s="112" t="e">
        <f t="shared" ca="1" si="212"/>
        <v>#REF!</v>
      </c>
      <c r="I85" s="112" t="e">
        <f t="shared" ca="1" si="212"/>
        <v>#REF!</v>
      </c>
      <c r="J85" s="112" t="e">
        <f t="shared" ca="1" si="212"/>
        <v>#REF!</v>
      </c>
      <c r="K85" s="112" t="e">
        <f t="shared" ca="1" si="212"/>
        <v>#REF!</v>
      </c>
      <c r="L85" s="112" t="e">
        <f t="shared" ca="1" si="212"/>
        <v>#REF!</v>
      </c>
      <c r="M85" s="112" t="e">
        <f t="shared" ca="1" si="212"/>
        <v>#REF!</v>
      </c>
      <c r="N85" s="112" t="e">
        <f t="shared" ca="1" si="212"/>
        <v>#REF!</v>
      </c>
      <c r="O85" s="112" t="e">
        <f t="shared" ca="1" si="212"/>
        <v>#REF!</v>
      </c>
      <c r="P85" s="112" t="e">
        <f t="shared" ca="1" si="212"/>
        <v>#REF!</v>
      </c>
      <c r="Q85" s="112" t="e">
        <f t="shared" ca="1" si="212"/>
        <v>#REF!</v>
      </c>
      <c r="R85" s="112" t="e">
        <f t="shared" ca="1" si="212"/>
        <v>#REF!</v>
      </c>
      <c r="S85" s="112" t="e">
        <f t="shared" ca="1" si="212"/>
        <v>#REF!</v>
      </c>
      <c r="T85" s="112" t="e">
        <f t="shared" ca="1" si="212"/>
        <v>#REF!</v>
      </c>
      <c r="U85" s="112" t="e">
        <f t="shared" ca="1" si="212"/>
        <v>#REF!</v>
      </c>
      <c r="V85" s="112" t="e">
        <f t="shared" ca="1" si="212"/>
        <v>#REF!</v>
      </c>
      <c r="W85" s="112" t="e">
        <f t="shared" ca="1" si="210"/>
        <v>#REF!</v>
      </c>
      <c r="X85" s="112" t="e">
        <f t="shared" ca="1" si="210"/>
        <v>#REF!</v>
      </c>
      <c r="Y85" s="112" t="e">
        <f t="shared" ca="1" si="210"/>
        <v>#REF!</v>
      </c>
      <c r="Z85" s="112" t="e">
        <f t="shared" ca="1" si="210"/>
        <v>#REF!</v>
      </c>
      <c r="AA85" s="112" t="e">
        <f t="shared" ca="1" si="210"/>
        <v>#REF!</v>
      </c>
      <c r="AB85" s="112" t="e">
        <f t="shared" ca="1" si="210"/>
        <v>#REF!</v>
      </c>
      <c r="AC85" s="112" t="e">
        <f t="shared" ca="1" si="210"/>
        <v>#REF!</v>
      </c>
      <c r="AD85" s="112" t="e">
        <f t="shared" ca="1" si="210"/>
        <v>#REF!</v>
      </c>
      <c r="AE85" s="112" t="e">
        <f t="shared" ca="1" si="210"/>
        <v>#REF!</v>
      </c>
      <c r="AF85" s="112" t="e">
        <f t="shared" ca="1" si="210"/>
        <v>#REF!</v>
      </c>
      <c r="AG85" s="112" t="e">
        <f t="shared" ca="1" si="210"/>
        <v>#REF!</v>
      </c>
      <c r="AH85" s="112" t="e">
        <f t="shared" ca="1" si="210"/>
        <v>#REF!</v>
      </c>
      <c r="AI85" s="112" t="e">
        <f t="shared" ca="1" si="210"/>
        <v>#REF!</v>
      </c>
      <c r="AJ85" s="112" t="e">
        <f t="shared" ca="1" si="210"/>
        <v>#REF!</v>
      </c>
      <c r="AK85" s="112" t="e">
        <f t="shared" ca="1" si="210"/>
        <v>#REF!</v>
      </c>
      <c r="AL85" s="112" t="e">
        <f t="shared" ca="1" si="211"/>
        <v>#REF!</v>
      </c>
      <c r="AM85" s="112" t="e">
        <f t="shared" ca="1" si="211"/>
        <v>#REF!</v>
      </c>
      <c r="AN85" s="112" t="e">
        <f t="shared" ca="1" si="211"/>
        <v>#REF!</v>
      </c>
      <c r="AO85" s="112" t="e">
        <f t="shared" ca="1" si="211"/>
        <v>#REF!</v>
      </c>
      <c r="AP85" s="112" t="e">
        <f t="shared" ca="1" si="211"/>
        <v>#REF!</v>
      </c>
      <c r="AQ85" s="112" t="e">
        <f t="shared" ca="1" si="211"/>
        <v>#REF!</v>
      </c>
      <c r="AR85" s="112" t="e">
        <f t="shared" ca="1" si="211"/>
        <v>#REF!</v>
      </c>
      <c r="AS85" s="112" t="e">
        <f t="shared" ca="1" si="211"/>
        <v>#REF!</v>
      </c>
      <c r="AT85" s="112" t="e">
        <f t="shared" ca="1" si="211"/>
        <v>#REF!</v>
      </c>
      <c r="AU85" s="112" t="e">
        <f t="shared" ca="1" si="211"/>
        <v>#REF!</v>
      </c>
      <c r="AV85" s="112" t="e">
        <f t="shared" ca="1" si="211"/>
        <v>#REF!</v>
      </c>
      <c r="AW85" s="112" t="e">
        <f t="shared" ca="1" si="211"/>
        <v>#REF!</v>
      </c>
      <c r="AX85" s="112" t="e">
        <f t="shared" ca="1" si="211"/>
        <v>#REF!</v>
      </c>
      <c r="AY85" s="112" t="e">
        <f t="shared" ca="1" si="211"/>
        <v>#REF!</v>
      </c>
      <c r="AZ85" s="112" t="e">
        <f t="shared" ca="1" si="211"/>
        <v>#REF!</v>
      </c>
      <c r="BA85" s="112" t="e">
        <f t="shared" ca="1" si="211"/>
        <v>#REF!</v>
      </c>
      <c r="BB85" s="112" t="e">
        <f t="shared" ca="1" si="209"/>
        <v>#REF!</v>
      </c>
      <c r="BC85" s="112" t="e">
        <f t="shared" ca="1" si="209"/>
        <v>#REF!</v>
      </c>
      <c r="BD85" s="112" t="e">
        <f t="shared" ca="1" si="209"/>
        <v>#REF!</v>
      </c>
      <c r="BE85" s="112" t="e">
        <f t="shared" ca="1" si="209"/>
        <v>#REF!</v>
      </c>
      <c r="BF85" s="112" t="e">
        <f t="shared" ca="1" si="209"/>
        <v>#REF!</v>
      </c>
      <c r="BG85" s="112" t="e">
        <f t="shared" ca="1" si="209"/>
        <v>#REF!</v>
      </c>
      <c r="BH85" s="112" t="e">
        <f t="shared" ca="1" si="209"/>
        <v>#REF!</v>
      </c>
      <c r="BI85" s="112" t="e">
        <f t="shared" ca="1" si="209"/>
        <v>#REF!</v>
      </c>
      <c r="BJ85" s="112" t="e">
        <f t="shared" ca="1" si="209"/>
        <v>#REF!</v>
      </c>
      <c r="BK85" s="112" t="e">
        <f t="shared" ca="1" si="209"/>
        <v>#REF!</v>
      </c>
      <c r="BL85" s="112" t="e">
        <f t="shared" ca="1" si="209"/>
        <v>#REF!</v>
      </c>
      <c r="BM85" s="112" t="e">
        <f t="shared" ca="1" si="209"/>
        <v>#REF!</v>
      </c>
      <c r="BN85" s="112" t="e">
        <f t="shared" ca="1" si="209"/>
        <v>#REF!</v>
      </c>
      <c r="BO85" s="112" t="e">
        <f t="shared" ca="1" si="209"/>
        <v>#REF!</v>
      </c>
      <c r="BP85" s="126">
        <v>20</v>
      </c>
      <c r="BQ85" s="135">
        <f t="shared" ca="1" si="135"/>
        <v>0</v>
      </c>
      <c r="BR85" s="136">
        <f t="shared" ca="1" si="136"/>
        <v>0</v>
      </c>
      <c r="BS85" s="136">
        <f t="shared" ca="1" si="137"/>
        <v>0</v>
      </c>
      <c r="BT85" s="136">
        <f t="shared" ca="1" si="138"/>
        <v>0</v>
      </c>
      <c r="BU85" s="136">
        <f t="shared" ca="1" si="139"/>
        <v>0</v>
      </c>
      <c r="BV85" s="136">
        <f t="shared" ca="1" si="140"/>
        <v>0</v>
      </c>
      <c r="BW85" s="137">
        <f t="shared" ca="1" si="141"/>
        <v>0</v>
      </c>
      <c r="BX85" s="140">
        <f t="shared" ca="1" si="142"/>
        <v>0</v>
      </c>
      <c r="BY85" s="124">
        <f t="shared" ca="1" si="143"/>
        <v>0</v>
      </c>
      <c r="BZ85" s="124">
        <f t="shared" ca="1" si="144"/>
        <v>0</v>
      </c>
      <c r="CA85" s="124">
        <f t="shared" ca="1" si="145"/>
        <v>0</v>
      </c>
      <c r="CB85" s="124">
        <f t="shared" ca="1" si="146"/>
        <v>0</v>
      </c>
      <c r="CC85" s="124">
        <f t="shared" ca="1" si="147"/>
        <v>0</v>
      </c>
      <c r="CD85" s="141">
        <f t="shared" ca="1" si="148"/>
        <v>0</v>
      </c>
      <c r="CE85" s="146" t="e">
        <f t="shared" ca="1" si="149"/>
        <v>#REF!</v>
      </c>
      <c r="CF85" s="147" t="e">
        <f t="shared" ca="1" si="150"/>
        <v>#REF!</v>
      </c>
      <c r="CG85" s="145" t="e">
        <f t="shared" ca="1" si="156"/>
        <v>#REF!</v>
      </c>
      <c r="CH85" s="147" t="e">
        <f t="shared" ca="1" si="151"/>
        <v>#REF!</v>
      </c>
      <c r="CI85" s="147" t="e">
        <f t="shared" ca="1" si="152"/>
        <v>#REF!</v>
      </c>
      <c r="CJ85" s="147" t="e">
        <f t="shared" ca="1" si="153"/>
        <v>#REF!</v>
      </c>
      <c r="CK85" s="186" t="e">
        <f t="shared" ca="1" si="154"/>
        <v>#REF!</v>
      </c>
      <c r="CL85" s="187" t="e">
        <f t="shared" ca="1" si="157"/>
        <v>#REF!</v>
      </c>
      <c r="CM85" s="187" t="e">
        <f t="shared" ca="1" si="158"/>
        <v>#REF!</v>
      </c>
      <c r="CN85" s="187" t="e">
        <f t="shared" ca="1" si="159"/>
        <v>#REF!</v>
      </c>
      <c r="CO85" s="187" t="e">
        <f t="shared" ca="1" si="160"/>
        <v>#REF!</v>
      </c>
      <c r="CP85" s="187" t="e">
        <f t="shared" ca="1" si="161"/>
        <v>#REF!</v>
      </c>
      <c r="CQ85" s="187" t="e">
        <f t="shared" ca="1" si="162"/>
        <v>#REF!</v>
      </c>
      <c r="CR85" s="187" t="e">
        <f t="shared" ca="1" si="163"/>
        <v>#REF!</v>
      </c>
      <c r="CS85" s="187" t="e">
        <f t="shared" ca="1" si="164"/>
        <v>#REF!</v>
      </c>
      <c r="CT85" s="187" t="e">
        <f t="shared" ca="1" si="165"/>
        <v>#REF!</v>
      </c>
      <c r="CU85" s="187" t="e">
        <f t="shared" ca="1" si="166"/>
        <v>#REF!</v>
      </c>
      <c r="CV85" s="187" t="e">
        <f t="shared" ca="1" si="167"/>
        <v>#REF!</v>
      </c>
      <c r="CW85" s="187" t="e">
        <f t="shared" ca="1" si="168"/>
        <v>#REF!</v>
      </c>
      <c r="CX85" s="187" t="e">
        <f t="shared" ca="1" si="169"/>
        <v>#REF!</v>
      </c>
      <c r="CY85" s="187" t="e">
        <f t="shared" ca="1" si="170"/>
        <v>#REF!</v>
      </c>
      <c r="CZ85" s="187" t="e">
        <f t="shared" ca="1" si="171"/>
        <v>#REF!</v>
      </c>
      <c r="DA85" s="187" t="e">
        <f t="shared" ca="1" si="172"/>
        <v>#REF!</v>
      </c>
      <c r="DB85" s="187" t="e">
        <f t="shared" ca="1" si="173"/>
        <v>#REF!</v>
      </c>
      <c r="DC85" s="187" t="e">
        <f t="shared" ca="1" si="174"/>
        <v>#REF!</v>
      </c>
      <c r="DD85" s="187" t="e">
        <f t="shared" ca="1" si="175"/>
        <v>#REF!</v>
      </c>
      <c r="DE85" s="187" t="e">
        <f t="shared" ca="1" si="176"/>
        <v>#REF!</v>
      </c>
      <c r="DF85" s="187" t="e">
        <f t="shared" ca="1" si="177"/>
        <v>#REF!</v>
      </c>
      <c r="DG85" s="187" t="e">
        <f t="shared" ca="1" si="178"/>
        <v>#REF!</v>
      </c>
      <c r="DH85" s="187" t="e">
        <f t="shared" ca="1" si="179"/>
        <v>#REF!</v>
      </c>
      <c r="DI85" s="187" t="e">
        <f t="shared" ca="1" si="180"/>
        <v>#REF!</v>
      </c>
      <c r="DJ85" s="187" t="e">
        <f t="shared" ca="1" si="181"/>
        <v>#REF!</v>
      </c>
      <c r="DK85" s="187" t="e">
        <f t="shared" ca="1" si="182"/>
        <v>#REF!</v>
      </c>
      <c r="DL85" s="187" t="e">
        <f t="shared" ca="1" si="183"/>
        <v>#REF!</v>
      </c>
      <c r="DM85" s="187" t="e">
        <f t="shared" ca="1" si="199"/>
        <v>#REF!</v>
      </c>
      <c r="DN85" s="187" t="e">
        <f t="shared" ca="1" si="200"/>
        <v>#REF!</v>
      </c>
      <c r="DO85" s="187" t="e">
        <f t="shared" ca="1" si="201"/>
        <v>#REF!</v>
      </c>
      <c r="DP85" s="187" t="e">
        <f t="shared" ca="1" si="202"/>
        <v>#REF!</v>
      </c>
      <c r="DQ85" s="187" t="e">
        <f t="shared" ca="1" si="203"/>
        <v>#REF!</v>
      </c>
      <c r="DR85" s="187" t="e">
        <f t="shared" ca="1" si="184"/>
        <v>#REF!</v>
      </c>
      <c r="DS85" s="187" t="e">
        <f t="shared" ca="1" si="185"/>
        <v>#REF!</v>
      </c>
      <c r="DT85" s="187" t="e">
        <f t="shared" ca="1" si="186"/>
        <v>#REF!</v>
      </c>
      <c r="DU85" s="187" t="e">
        <f t="shared" ca="1" si="187"/>
        <v>#REF!</v>
      </c>
      <c r="DV85" s="187" t="e">
        <f t="shared" ca="1" si="204"/>
        <v>#REF!</v>
      </c>
      <c r="DW85" s="187" t="e">
        <f t="shared" ca="1" si="205"/>
        <v>#REF!</v>
      </c>
      <c r="DX85" s="187" t="e">
        <f t="shared" ca="1" si="206"/>
        <v>#REF!</v>
      </c>
      <c r="DY85" s="187" t="e">
        <f t="shared" ca="1" si="207"/>
        <v>#REF!</v>
      </c>
      <c r="DZ85" s="187" t="e">
        <f t="shared" ca="1" si="208"/>
        <v>#REF!</v>
      </c>
      <c r="EA85" s="187" t="e">
        <f t="shared" ca="1" si="188"/>
        <v>#REF!</v>
      </c>
      <c r="EB85" s="187" t="e">
        <f t="shared" ca="1" si="189"/>
        <v>#REF!</v>
      </c>
      <c r="EC85" s="187" t="e">
        <f t="shared" ca="1" si="190"/>
        <v>#REF!</v>
      </c>
      <c r="ED85" s="187" t="e">
        <f t="shared" ca="1" si="191"/>
        <v>#REF!</v>
      </c>
      <c r="EE85" s="187" t="e">
        <f t="shared" ca="1" si="192"/>
        <v>#REF!</v>
      </c>
      <c r="EF85" s="187" t="e">
        <f t="shared" ca="1" si="193"/>
        <v>#REF!</v>
      </c>
      <c r="EG85" s="187" t="e">
        <f t="shared" ca="1" si="194"/>
        <v>#REF!</v>
      </c>
      <c r="EH85" s="187" t="e">
        <f t="shared" ca="1" si="195"/>
        <v>#REF!</v>
      </c>
      <c r="EI85" s="187" t="e">
        <f t="shared" ca="1" si="196"/>
        <v>#REF!</v>
      </c>
      <c r="EJ85" s="187" t="e">
        <f t="shared" ca="1" si="197"/>
        <v>#REF!</v>
      </c>
      <c r="EK85" s="187" t="e">
        <f t="shared" ca="1" si="198"/>
        <v>#REF!</v>
      </c>
    </row>
    <row r="86" spans="1:142" hidden="1" x14ac:dyDescent="0.25">
      <c r="A86" s="115" t="str">
        <f>Графики!A105</f>
        <v>П13.01.10 Элекртомонтер ЭО(2015)9 кл., очная</v>
      </c>
      <c r="B86" s="115" t="s">
        <v>322</v>
      </c>
      <c r="C86" s="115" t="s">
        <v>517</v>
      </c>
      <c r="D86" s="64" t="e">
        <f t="shared" ca="1" si="155"/>
        <v>#REF!</v>
      </c>
      <c r="E86" s="46">
        <v>1</v>
      </c>
      <c r="F86" s="118" t="s">
        <v>499</v>
      </c>
      <c r="G86" s="112" t="e">
        <f t="shared" ca="1" si="212"/>
        <v>#REF!</v>
      </c>
      <c r="H86" s="112" t="e">
        <f t="shared" ca="1" si="212"/>
        <v>#REF!</v>
      </c>
      <c r="I86" s="112" t="e">
        <f t="shared" ca="1" si="212"/>
        <v>#REF!</v>
      </c>
      <c r="J86" s="112" t="e">
        <f t="shared" ca="1" si="212"/>
        <v>#REF!</v>
      </c>
      <c r="K86" s="112" t="e">
        <f t="shared" ca="1" si="212"/>
        <v>#REF!</v>
      </c>
      <c r="L86" s="112" t="e">
        <f t="shared" ca="1" si="212"/>
        <v>#REF!</v>
      </c>
      <c r="M86" s="112" t="e">
        <f t="shared" ca="1" si="212"/>
        <v>#REF!</v>
      </c>
      <c r="N86" s="112" t="e">
        <f t="shared" ca="1" si="212"/>
        <v>#REF!</v>
      </c>
      <c r="O86" s="112" t="e">
        <f t="shared" ca="1" si="212"/>
        <v>#REF!</v>
      </c>
      <c r="P86" s="112" t="e">
        <f t="shared" ca="1" si="212"/>
        <v>#REF!</v>
      </c>
      <c r="Q86" s="112" t="e">
        <f t="shared" ca="1" si="212"/>
        <v>#REF!</v>
      </c>
      <c r="R86" s="112" t="e">
        <f t="shared" ca="1" si="212"/>
        <v>#REF!</v>
      </c>
      <c r="S86" s="112" t="e">
        <f t="shared" ca="1" si="212"/>
        <v>#REF!</v>
      </c>
      <c r="T86" s="112" t="e">
        <f t="shared" ca="1" si="212"/>
        <v>#REF!</v>
      </c>
      <c r="U86" s="112" t="e">
        <f t="shared" ca="1" si="212"/>
        <v>#REF!</v>
      </c>
      <c r="V86" s="112" t="e">
        <f t="shared" ca="1" si="212"/>
        <v>#REF!</v>
      </c>
      <c r="W86" s="112" t="e">
        <f t="shared" ca="1" si="210"/>
        <v>#REF!</v>
      </c>
      <c r="X86" s="112" t="e">
        <f t="shared" ca="1" si="210"/>
        <v>#REF!</v>
      </c>
      <c r="Y86" s="112" t="e">
        <f t="shared" ca="1" si="210"/>
        <v>#REF!</v>
      </c>
      <c r="Z86" s="112" t="e">
        <f t="shared" ca="1" si="210"/>
        <v>#REF!</v>
      </c>
      <c r="AA86" s="112" t="e">
        <f t="shared" ca="1" si="210"/>
        <v>#REF!</v>
      </c>
      <c r="AB86" s="112" t="e">
        <f t="shared" ca="1" si="210"/>
        <v>#REF!</v>
      </c>
      <c r="AC86" s="112" t="e">
        <f t="shared" ca="1" si="210"/>
        <v>#REF!</v>
      </c>
      <c r="AD86" s="112" t="e">
        <f t="shared" ca="1" si="210"/>
        <v>#REF!</v>
      </c>
      <c r="AE86" s="112" t="e">
        <f t="shared" ca="1" si="210"/>
        <v>#REF!</v>
      </c>
      <c r="AF86" s="112" t="e">
        <f t="shared" ca="1" si="210"/>
        <v>#REF!</v>
      </c>
      <c r="AG86" s="112" t="e">
        <f t="shared" ca="1" si="210"/>
        <v>#REF!</v>
      </c>
      <c r="AH86" s="112" t="e">
        <f t="shared" ca="1" si="210"/>
        <v>#REF!</v>
      </c>
      <c r="AI86" s="112" t="e">
        <f t="shared" ca="1" si="210"/>
        <v>#REF!</v>
      </c>
      <c r="AJ86" s="112" t="e">
        <f t="shared" ca="1" si="210"/>
        <v>#REF!</v>
      </c>
      <c r="AK86" s="112" t="e">
        <f t="shared" ca="1" si="210"/>
        <v>#REF!</v>
      </c>
      <c r="AL86" s="112" t="e">
        <f t="shared" ca="1" si="211"/>
        <v>#REF!</v>
      </c>
      <c r="AM86" s="112" t="e">
        <f t="shared" ca="1" si="211"/>
        <v>#REF!</v>
      </c>
      <c r="AN86" s="112" t="e">
        <f t="shared" ca="1" si="211"/>
        <v>#REF!</v>
      </c>
      <c r="AO86" s="112" t="e">
        <f t="shared" ca="1" si="211"/>
        <v>#REF!</v>
      </c>
      <c r="AP86" s="112" t="e">
        <f t="shared" ca="1" si="211"/>
        <v>#REF!</v>
      </c>
      <c r="AQ86" s="112" t="e">
        <f t="shared" ca="1" si="211"/>
        <v>#REF!</v>
      </c>
      <c r="AR86" s="112" t="e">
        <f t="shared" ca="1" si="211"/>
        <v>#REF!</v>
      </c>
      <c r="AS86" s="112" t="e">
        <f t="shared" ca="1" si="211"/>
        <v>#REF!</v>
      </c>
      <c r="AT86" s="112" t="e">
        <f t="shared" ca="1" si="211"/>
        <v>#REF!</v>
      </c>
      <c r="AU86" s="112" t="e">
        <f t="shared" ca="1" si="211"/>
        <v>#REF!</v>
      </c>
      <c r="AV86" s="112" t="e">
        <f t="shared" ca="1" si="211"/>
        <v>#REF!</v>
      </c>
      <c r="AW86" s="112" t="e">
        <f t="shared" ca="1" si="211"/>
        <v>#REF!</v>
      </c>
      <c r="AX86" s="112" t="e">
        <f t="shared" ca="1" si="211"/>
        <v>#REF!</v>
      </c>
      <c r="AY86" s="112" t="e">
        <f t="shared" ca="1" si="211"/>
        <v>#REF!</v>
      </c>
      <c r="AZ86" s="112" t="e">
        <f t="shared" ca="1" si="211"/>
        <v>#REF!</v>
      </c>
      <c r="BA86" s="112" t="e">
        <f t="shared" ref="BA86:BO101" ca="1" si="213">OFFSET(INDIRECT(TRIM(REPLACE(_xlfn.FORMULATEXT($A86),1,1," "))),0,($D86-2011+$E86-1)*62+COLUMN()+13)</f>
        <v>#REF!</v>
      </c>
      <c r="BB86" s="112" t="e">
        <f t="shared" ca="1" si="213"/>
        <v>#REF!</v>
      </c>
      <c r="BC86" s="112" t="e">
        <f t="shared" ca="1" si="213"/>
        <v>#REF!</v>
      </c>
      <c r="BD86" s="112" t="e">
        <f t="shared" ca="1" si="213"/>
        <v>#REF!</v>
      </c>
      <c r="BE86" s="112" t="e">
        <f t="shared" ca="1" si="213"/>
        <v>#REF!</v>
      </c>
      <c r="BF86" s="112" t="e">
        <f t="shared" ca="1" si="213"/>
        <v>#REF!</v>
      </c>
      <c r="BG86" s="112" t="e">
        <f t="shared" ca="1" si="213"/>
        <v>#REF!</v>
      </c>
      <c r="BH86" s="112" t="e">
        <f t="shared" ca="1" si="213"/>
        <v>#REF!</v>
      </c>
      <c r="BI86" s="112" t="e">
        <f t="shared" ca="1" si="213"/>
        <v>#REF!</v>
      </c>
      <c r="BJ86" s="112" t="e">
        <f t="shared" ca="1" si="213"/>
        <v>#REF!</v>
      </c>
      <c r="BK86" s="112" t="e">
        <f t="shared" ca="1" si="213"/>
        <v>#REF!</v>
      </c>
      <c r="BL86" s="112" t="e">
        <f t="shared" ca="1" si="213"/>
        <v>#REF!</v>
      </c>
      <c r="BM86" s="112" t="e">
        <f t="shared" ca="1" si="213"/>
        <v>#REF!</v>
      </c>
      <c r="BN86" s="112" t="e">
        <f t="shared" ca="1" si="213"/>
        <v>#REF!</v>
      </c>
      <c r="BO86" s="112" t="e">
        <f t="shared" ca="1" si="213"/>
        <v>#REF!</v>
      </c>
      <c r="BP86" s="126">
        <v>20</v>
      </c>
      <c r="BQ86" s="135">
        <f t="shared" ca="1" si="135"/>
        <v>0</v>
      </c>
      <c r="BR86" s="136">
        <f t="shared" ca="1" si="136"/>
        <v>0</v>
      </c>
      <c r="BS86" s="136">
        <f t="shared" ca="1" si="137"/>
        <v>0</v>
      </c>
      <c r="BT86" s="136">
        <f t="shared" ca="1" si="138"/>
        <v>0</v>
      </c>
      <c r="BU86" s="136">
        <f t="shared" ca="1" si="139"/>
        <v>0</v>
      </c>
      <c r="BV86" s="136">
        <f t="shared" ca="1" si="140"/>
        <v>0</v>
      </c>
      <c r="BW86" s="137">
        <f t="shared" ca="1" si="141"/>
        <v>0</v>
      </c>
      <c r="BX86" s="140">
        <f t="shared" ca="1" si="142"/>
        <v>0</v>
      </c>
      <c r="BY86" s="124">
        <f t="shared" ca="1" si="143"/>
        <v>0</v>
      </c>
      <c r="BZ86" s="124">
        <f t="shared" ca="1" si="144"/>
        <v>0</v>
      </c>
      <c r="CA86" s="124">
        <f t="shared" ca="1" si="145"/>
        <v>0</v>
      </c>
      <c r="CB86" s="124">
        <f t="shared" ca="1" si="146"/>
        <v>0</v>
      </c>
      <c r="CC86" s="124">
        <f t="shared" ca="1" si="147"/>
        <v>0</v>
      </c>
      <c r="CD86" s="141">
        <f t="shared" ca="1" si="148"/>
        <v>0</v>
      </c>
      <c r="CE86" s="146" t="e">
        <f t="shared" ca="1" si="149"/>
        <v>#REF!</v>
      </c>
      <c r="CF86" s="147" t="e">
        <f t="shared" ca="1" si="150"/>
        <v>#REF!</v>
      </c>
      <c r="CG86" s="145" t="e">
        <f t="shared" ca="1" si="156"/>
        <v>#REF!</v>
      </c>
      <c r="CH86" s="147" t="e">
        <f t="shared" ca="1" si="151"/>
        <v>#REF!</v>
      </c>
      <c r="CI86" s="147" t="e">
        <f t="shared" ca="1" si="152"/>
        <v>#REF!</v>
      </c>
      <c r="CJ86" s="147" t="e">
        <f t="shared" ca="1" si="153"/>
        <v>#REF!</v>
      </c>
      <c r="CK86" s="186" t="e">
        <f t="shared" ca="1" si="154"/>
        <v>#REF!</v>
      </c>
      <c r="CL86" s="187" t="e">
        <f t="shared" ca="1" si="157"/>
        <v>#REF!</v>
      </c>
      <c r="CM86" s="187" t="e">
        <f t="shared" ca="1" si="158"/>
        <v>#REF!</v>
      </c>
      <c r="CN86" s="187" t="e">
        <f t="shared" ca="1" si="159"/>
        <v>#REF!</v>
      </c>
      <c r="CO86" s="187" t="e">
        <f t="shared" ca="1" si="160"/>
        <v>#REF!</v>
      </c>
      <c r="CP86" s="187" t="e">
        <f t="shared" ca="1" si="161"/>
        <v>#REF!</v>
      </c>
      <c r="CQ86" s="187" t="e">
        <f t="shared" ca="1" si="162"/>
        <v>#REF!</v>
      </c>
      <c r="CR86" s="187" t="e">
        <f t="shared" ca="1" si="163"/>
        <v>#REF!</v>
      </c>
      <c r="CS86" s="187" t="e">
        <f t="shared" ca="1" si="164"/>
        <v>#REF!</v>
      </c>
      <c r="CT86" s="187" t="e">
        <f t="shared" ca="1" si="165"/>
        <v>#REF!</v>
      </c>
      <c r="CU86" s="187" t="e">
        <f t="shared" ca="1" si="166"/>
        <v>#REF!</v>
      </c>
      <c r="CV86" s="187" t="e">
        <f t="shared" ca="1" si="167"/>
        <v>#REF!</v>
      </c>
      <c r="CW86" s="187" t="e">
        <f t="shared" ca="1" si="168"/>
        <v>#REF!</v>
      </c>
      <c r="CX86" s="187" t="e">
        <f t="shared" ca="1" si="169"/>
        <v>#REF!</v>
      </c>
      <c r="CY86" s="187" t="e">
        <f t="shared" ca="1" si="170"/>
        <v>#REF!</v>
      </c>
      <c r="CZ86" s="187" t="e">
        <f t="shared" ca="1" si="171"/>
        <v>#REF!</v>
      </c>
      <c r="DA86" s="187" t="e">
        <f t="shared" ca="1" si="172"/>
        <v>#REF!</v>
      </c>
      <c r="DB86" s="187" t="e">
        <f t="shared" ca="1" si="173"/>
        <v>#REF!</v>
      </c>
      <c r="DC86" s="187" t="e">
        <f t="shared" ca="1" si="174"/>
        <v>#REF!</v>
      </c>
      <c r="DD86" s="187" t="e">
        <f t="shared" ca="1" si="175"/>
        <v>#REF!</v>
      </c>
      <c r="DE86" s="187" t="e">
        <f t="shared" ca="1" si="176"/>
        <v>#REF!</v>
      </c>
      <c r="DF86" s="187" t="e">
        <f t="shared" ca="1" si="177"/>
        <v>#REF!</v>
      </c>
      <c r="DG86" s="187" t="e">
        <f t="shared" ca="1" si="178"/>
        <v>#REF!</v>
      </c>
      <c r="DH86" s="187" t="e">
        <f t="shared" ca="1" si="179"/>
        <v>#REF!</v>
      </c>
      <c r="DI86" s="187" t="e">
        <f t="shared" ca="1" si="180"/>
        <v>#REF!</v>
      </c>
      <c r="DJ86" s="187" t="e">
        <f t="shared" ca="1" si="181"/>
        <v>#REF!</v>
      </c>
      <c r="DK86" s="187" t="e">
        <f t="shared" ca="1" si="182"/>
        <v>#REF!</v>
      </c>
      <c r="DL86" s="187" t="e">
        <f t="shared" ca="1" si="183"/>
        <v>#REF!</v>
      </c>
      <c r="DM86" s="187" t="e">
        <f t="shared" ca="1" si="199"/>
        <v>#REF!</v>
      </c>
      <c r="DN86" s="187" t="e">
        <f t="shared" ca="1" si="200"/>
        <v>#REF!</v>
      </c>
      <c r="DO86" s="187" t="e">
        <f t="shared" ca="1" si="201"/>
        <v>#REF!</v>
      </c>
      <c r="DP86" s="187" t="e">
        <f t="shared" ca="1" si="202"/>
        <v>#REF!</v>
      </c>
      <c r="DQ86" s="187" t="e">
        <f t="shared" ca="1" si="203"/>
        <v>#REF!</v>
      </c>
      <c r="DR86" s="187" t="e">
        <f t="shared" ca="1" si="184"/>
        <v>#REF!</v>
      </c>
      <c r="DS86" s="187" t="e">
        <f t="shared" ca="1" si="185"/>
        <v>#REF!</v>
      </c>
      <c r="DT86" s="187" t="e">
        <f t="shared" ca="1" si="186"/>
        <v>#REF!</v>
      </c>
      <c r="DU86" s="187" t="e">
        <f t="shared" ca="1" si="187"/>
        <v>#REF!</v>
      </c>
      <c r="DV86" s="187" t="e">
        <f t="shared" ca="1" si="204"/>
        <v>#REF!</v>
      </c>
      <c r="DW86" s="187" t="e">
        <f t="shared" ca="1" si="205"/>
        <v>#REF!</v>
      </c>
      <c r="DX86" s="187" t="e">
        <f t="shared" ca="1" si="206"/>
        <v>#REF!</v>
      </c>
      <c r="DY86" s="187" t="e">
        <f t="shared" ca="1" si="207"/>
        <v>#REF!</v>
      </c>
      <c r="DZ86" s="187" t="e">
        <f t="shared" ca="1" si="208"/>
        <v>#REF!</v>
      </c>
      <c r="EA86" s="187" t="e">
        <f t="shared" ca="1" si="188"/>
        <v>#REF!</v>
      </c>
      <c r="EB86" s="187" t="e">
        <f t="shared" ca="1" si="189"/>
        <v>#REF!</v>
      </c>
      <c r="EC86" s="187" t="e">
        <f t="shared" ca="1" si="190"/>
        <v>#REF!</v>
      </c>
      <c r="ED86" s="187" t="e">
        <f t="shared" ca="1" si="191"/>
        <v>#REF!</v>
      </c>
      <c r="EE86" s="187" t="e">
        <f t="shared" ca="1" si="192"/>
        <v>#REF!</v>
      </c>
      <c r="EF86" s="187" t="e">
        <f t="shared" ca="1" si="193"/>
        <v>#REF!</v>
      </c>
      <c r="EG86" s="187" t="e">
        <f t="shared" ca="1" si="194"/>
        <v>#REF!</v>
      </c>
      <c r="EH86" s="187" t="e">
        <f t="shared" ca="1" si="195"/>
        <v>#REF!</v>
      </c>
      <c r="EI86" s="187" t="e">
        <f t="shared" ca="1" si="196"/>
        <v>#REF!</v>
      </c>
      <c r="EJ86" s="187" t="e">
        <f t="shared" ca="1" si="197"/>
        <v>#REF!</v>
      </c>
      <c r="EK86" s="187" t="e">
        <f t="shared" ca="1" si="198"/>
        <v>#REF!</v>
      </c>
    </row>
    <row r="87" spans="1:142" hidden="1" x14ac:dyDescent="0.25">
      <c r="A87" s="115" t="str">
        <f>Графики!A106</f>
        <v>П15.01.05 Сварщик (РМСН)(2016)9 кл., очная</v>
      </c>
      <c r="B87" s="115" t="s">
        <v>320</v>
      </c>
      <c r="C87" s="115" t="s">
        <v>517</v>
      </c>
      <c r="D87" s="64" t="e">
        <f t="shared" ca="1" si="155"/>
        <v>#REF!</v>
      </c>
      <c r="E87" s="46">
        <v>1</v>
      </c>
      <c r="F87" s="118" t="s">
        <v>702</v>
      </c>
      <c r="G87" s="112" t="e">
        <f t="shared" ca="1" si="212"/>
        <v>#REF!</v>
      </c>
      <c r="H87" s="112" t="e">
        <f t="shared" ca="1" si="212"/>
        <v>#REF!</v>
      </c>
      <c r="I87" s="112" t="e">
        <f t="shared" ca="1" si="212"/>
        <v>#REF!</v>
      </c>
      <c r="J87" s="112" t="e">
        <f t="shared" ca="1" si="212"/>
        <v>#REF!</v>
      </c>
      <c r="K87" s="112" t="e">
        <f t="shared" ca="1" si="212"/>
        <v>#REF!</v>
      </c>
      <c r="L87" s="112" t="e">
        <f t="shared" ca="1" si="212"/>
        <v>#REF!</v>
      </c>
      <c r="M87" s="112" t="e">
        <f t="shared" ca="1" si="212"/>
        <v>#REF!</v>
      </c>
      <c r="N87" s="112" t="e">
        <f t="shared" ca="1" si="212"/>
        <v>#REF!</v>
      </c>
      <c r="O87" s="112" t="e">
        <f t="shared" ca="1" si="212"/>
        <v>#REF!</v>
      </c>
      <c r="P87" s="112" t="e">
        <f t="shared" ca="1" si="212"/>
        <v>#REF!</v>
      </c>
      <c r="Q87" s="112" t="e">
        <f t="shared" ca="1" si="212"/>
        <v>#REF!</v>
      </c>
      <c r="R87" s="112" t="e">
        <f t="shared" ca="1" si="212"/>
        <v>#REF!</v>
      </c>
      <c r="S87" s="112" t="e">
        <f t="shared" ca="1" si="212"/>
        <v>#REF!</v>
      </c>
      <c r="T87" s="112" t="e">
        <f t="shared" ca="1" si="212"/>
        <v>#REF!</v>
      </c>
      <c r="U87" s="112" t="e">
        <f t="shared" ca="1" si="212"/>
        <v>#REF!</v>
      </c>
      <c r="V87" s="112" t="e">
        <f t="shared" ref="V87:AK102" ca="1" si="214">OFFSET(INDIRECT(TRIM(REPLACE(_xlfn.FORMULATEXT($A87),1,1," "))),0,($D87-2011+$E87-1)*62+COLUMN()+13)</f>
        <v>#REF!</v>
      </c>
      <c r="W87" s="112" t="e">
        <f t="shared" ca="1" si="214"/>
        <v>#REF!</v>
      </c>
      <c r="X87" s="112" t="e">
        <f t="shared" ca="1" si="214"/>
        <v>#REF!</v>
      </c>
      <c r="Y87" s="112" t="e">
        <f t="shared" ca="1" si="214"/>
        <v>#REF!</v>
      </c>
      <c r="Z87" s="112" t="e">
        <f t="shared" ca="1" si="214"/>
        <v>#REF!</v>
      </c>
      <c r="AA87" s="112" t="e">
        <f t="shared" ca="1" si="214"/>
        <v>#REF!</v>
      </c>
      <c r="AB87" s="112" t="e">
        <f t="shared" ca="1" si="214"/>
        <v>#REF!</v>
      </c>
      <c r="AC87" s="112" t="e">
        <f t="shared" ca="1" si="214"/>
        <v>#REF!</v>
      </c>
      <c r="AD87" s="112" t="e">
        <f t="shared" ca="1" si="214"/>
        <v>#REF!</v>
      </c>
      <c r="AE87" s="112" t="e">
        <f t="shared" ca="1" si="214"/>
        <v>#REF!</v>
      </c>
      <c r="AF87" s="112" t="e">
        <f t="shared" ca="1" si="214"/>
        <v>#REF!</v>
      </c>
      <c r="AG87" s="112" t="e">
        <f t="shared" ca="1" si="214"/>
        <v>#REF!</v>
      </c>
      <c r="AH87" s="112" t="e">
        <f t="shared" ca="1" si="214"/>
        <v>#REF!</v>
      </c>
      <c r="AI87" s="112" t="e">
        <f t="shared" ca="1" si="214"/>
        <v>#REF!</v>
      </c>
      <c r="AJ87" s="112" t="e">
        <f t="shared" ca="1" si="214"/>
        <v>#REF!</v>
      </c>
      <c r="AK87" s="112" t="e">
        <f t="shared" ca="1" si="214"/>
        <v>#REF!</v>
      </c>
      <c r="AL87" s="112" t="e">
        <f t="shared" ref="AL87:BA102" ca="1" si="215">OFFSET(INDIRECT(TRIM(REPLACE(_xlfn.FORMULATEXT($A87),1,1," "))),0,($D87-2011+$E87-1)*62+COLUMN()+13)</f>
        <v>#REF!</v>
      </c>
      <c r="AM87" s="112" t="e">
        <f t="shared" ca="1" si="215"/>
        <v>#REF!</v>
      </c>
      <c r="AN87" s="112" t="e">
        <f t="shared" ca="1" si="215"/>
        <v>#REF!</v>
      </c>
      <c r="AO87" s="112" t="e">
        <f t="shared" ca="1" si="215"/>
        <v>#REF!</v>
      </c>
      <c r="AP87" s="112" t="e">
        <f t="shared" ca="1" si="215"/>
        <v>#REF!</v>
      </c>
      <c r="AQ87" s="112" t="e">
        <f t="shared" ca="1" si="215"/>
        <v>#REF!</v>
      </c>
      <c r="AR87" s="112" t="e">
        <f t="shared" ca="1" si="215"/>
        <v>#REF!</v>
      </c>
      <c r="AS87" s="112" t="e">
        <f t="shared" ca="1" si="215"/>
        <v>#REF!</v>
      </c>
      <c r="AT87" s="112" t="e">
        <f t="shared" ca="1" si="215"/>
        <v>#REF!</v>
      </c>
      <c r="AU87" s="112" t="e">
        <f t="shared" ca="1" si="215"/>
        <v>#REF!</v>
      </c>
      <c r="AV87" s="112" t="e">
        <f t="shared" ca="1" si="215"/>
        <v>#REF!</v>
      </c>
      <c r="AW87" s="112" t="e">
        <f t="shared" ca="1" si="215"/>
        <v>#REF!</v>
      </c>
      <c r="AX87" s="112" t="e">
        <f t="shared" ca="1" si="215"/>
        <v>#REF!</v>
      </c>
      <c r="AY87" s="112" t="e">
        <f t="shared" ca="1" si="215"/>
        <v>#REF!</v>
      </c>
      <c r="AZ87" s="112" t="e">
        <f t="shared" ca="1" si="215"/>
        <v>#REF!</v>
      </c>
      <c r="BA87" s="112" t="e">
        <f t="shared" ca="1" si="215"/>
        <v>#REF!</v>
      </c>
      <c r="BB87" s="112" t="e">
        <f t="shared" ca="1" si="213"/>
        <v>#REF!</v>
      </c>
      <c r="BC87" s="112" t="e">
        <f t="shared" ca="1" si="213"/>
        <v>#REF!</v>
      </c>
      <c r="BD87" s="112" t="e">
        <f t="shared" ca="1" si="213"/>
        <v>#REF!</v>
      </c>
      <c r="BE87" s="112" t="e">
        <f t="shared" ca="1" si="213"/>
        <v>#REF!</v>
      </c>
      <c r="BF87" s="112" t="e">
        <f t="shared" ca="1" si="213"/>
        <v>#REF!</v>
      </c>
      <c r="BG87" s="112" t="e">
        <f t="shared" ca="1" si="213"/>
        <v>#REF!</v>
      </c>
      <c r="BH87" s="112" t="e">
        <f t="shared" ca="1" si="213"/>
        <v>#REF!</v>
      </c>
      <c r="BI87" s="112" t="e">
        <f t="shared" ca="1" si="213"/>
        <v>#REF!</v>
      </c>
      <c r="BJ87" s="112" t="e">
        <f t="shared" ca="1" si="213"/>
        <v>#REF!</v>
      </c>
      <c r="BK87" s="112" t="e">
        <f t="shared" ca="1" si="213"/>
        <v>#REF!</v>
      </c>
      <c r="BL87" s="112" t="e">
        <f t="shared" ca="1" si="213"/>
        <v>#REF!</v>
      </c>
      <c r="BM87" s="112" t="e">
        <f t="shared" ca="1" si="213"/>
        <v>#REF!</v>
      </c>
      <c r="BN87" s="112" t="e">
        <f t="shared" ca="1" si="213"/>
        <v>#REF!</v>
      </c>
      <c r="BO87" s="112" t="e">
        <f t="shared" ca="1" si="213"/>
        <v>#REF!</v>
      </c>
      <c r="BP87" s="126">
        <v>20</v>
      </c>
      <c r="BQ87" s="135">
        <f t="shared" ca="1" si="135"/>
        <v>0</v>
      </c>
      <c r="BR87" s="136">
        <f t="shared" ca="1" si="136"/>
        <v>0</v>
      </c>
      <c r="BS87" s="136">
        <f t="shared" ca="1" si="137"/>
        <v>0</v>
      </c>
      <c r="BT87" s="136">
        <f t="shared" ca="1" si="138"/>
        <v>0</v>
      </c>
      <c r="BU87" s="136">
        <f t="shared" ca="1" si="139"/>
        <v>0</v>
      </c>
      <c r="BV87" s="136">
        <f t="shared" ca="1" si="140"/>
        <v>0</v>
      </c>
      <c r="BW87" s="137">
        <f t="shared" ca="1" si="141"/>
        <v>0</v>
      </c>
      <c r="BX87" s="140">
        <f t="shared" ca="1" si="142"/>
        <v>0</v>
      </c>
      <c r="BY87" s="124">
        <f t="shared" ca="1" si="143"/>
        <v>0</v>
      </c>
      <c r="BZ87" s="124">
        <f t="shared" ca="1" si="144"/>
        <v>0</v>
      </c>
      <c r="CA87" s="124">
        <f t="shared" ca="1" si="145"/>
        <v>0</v>
      </c>
      <c r="CB87" s="124">
        <f t="shared" ca="1" si="146"/>
        <v>0</v>
      </c>
      <c r="CC87" s="124">
        <f t="shared" ca="1" si="147"/>
        <v>0</v>
      </c>
      <c r="CD87" s="141">
        <f t="shared" ca="1" si="148"/>
        <v>0</v>
      </c>
      <c r="CE87" s="146" t="e">
        <f t="shared" ca="1" si="149"/>
        <v>#REF!</v>
      </c>
      <c r="CF87" s="147" t="e">
        <f t="shared" ca="1" si="150"/>
        <v>#REF!</v>
      </c>
      <c r="CG87" s="145" t="e">
        <f t="shared" ca="1" si="156"/>
        <v>#REF!</v>
      </c>
      <c r="CH87" s="147" t="e">
        <f t="shared" ca="1" si="151"/>
        <v>#REF!</v>
      </c>
      <c r="CI87" s="147" t="e">
        <f t="shared" ca="1" si="152"/>
        <v>#REF!</v>
      </c>
      <c r="CJ87" s="147" t="e">
        <f t="shared" ca="1" si="153"/>
        <v>#REF!</v>
      </c>
      <c r="CK87" s="186" t="e">
        <f t="shared" ca="1" si="154"/>
        <v>#REF!</v>
      </c>
      <c r="CL87" s="187" t="e">
        <f t="shared" ca="1" si="157"/>
        <v>#REF!</v>
      </c>
      <c r="CM87" s="187" t="e">
        <f t="shared" ca="1" si="158"/>
        <v>#REF!</v>
      </c>
      <c r="CN87" s="187" t="e">
        <f t="shared" ca="1" si="159"/>
        <v>#REF!</v>
      </c>
      <c r="CO87" s="187" t="e">
        <f t="shared" ca="1" si="160"/>
        <v>#REF!</v>
      </c>
      <c r="CP87" s="187" t="e">
        <f t="shared" ca="1" si="161"/>
        <v>#REF!</v>
      </c>
      <c r="CQ87" s="187" t="e">
        <f t="shared" ca="1" si="162"/>
        <v>#REF!</v>
      </c>
      <c r="CR87" s="187" t="e">
        <f t="shared" ca="1" si="163"/>
        <v>#REF!</v>
      </c>
      <c r="CS87" s="187" t="e">
        <f t="shared" ca="1" si="164"/>
        <v>#REF!</v>
      </c>
      <c r="CT87" s="187" t="e">
        <f t="shared" ca="1" si="165"/>
        <v>#REF!</v>
      </c>
      <c r="CU87" s="187" t="e">
        <f t="shared" ca="1" si="166"/>
        <v>#REF!</v>
      </c>
      <c r="CV87" s="187" t="e">
        <f t="shared" ca="1" si="167"/>
        <v>#REF!</v>
      </c>
      <c r="CW87" s="187" t="e">
        <f t="shared" ca="1" si="168"/>
        <v>#REF!</v>
      </c>
      <c r="CX87" s="187" t="e">
        <f t="shared" ca="1" si="169"/>
        <v>#REF!</v>
      </c>
      <c r="CY87" s="187" t="e">
        <f t="shared" ca="1" si="170"/>
        <v>#REF!</v>
      </c>
      <c r="CZ87" s="187" t="e">
        <f t="shared" ca="1" si="171"/>
        <v>#REF!</v>
      </c>
      <c r="DA87" s="187" t="e">
        <f t="shared" ca="1" si="172"/>
        <v>#REF!</v>
      </c>
      <c r="DB87" s="187" t="e">
        <f t="shared" ca="1" si="173"/>
        <v>#REF!</v>
      </c>
      <c r="DC87" s="187" t="e">
        <f t="shared" ca="1" si="174"/>
        <v>#REF!</v>
      </c>
      <c r="DD87" s="187" t="e">
        <f t="shared" ca="1" si="175"/>
        <v>#REF!</v>
      </c>
      <c r="DE87" s="187" t="e">
        <f t="shared" ca="1" si="176"/>
        <v>#REF!</v>
      </c>
      <c r="DF87" s="187" t="e">
        <f t="shared" ca="1" si="177"/>
        <v>#REF!</v>
      </c>
      <c r="DG87" s="187" t="e">
        <f t="shared" ca="1" si="178"/>
        <v>#REF!</v>
      </c>
      <c r="DH87" s="187" t="e">
        <f t="shared" ca="1" si="179"/>
        <v>#REF!</v>
      </c>
      <c r="DI87" s="187" t="e">
        <f t="shared" ca="1" si="180"/>
        <v>#REF!</v>
      </c>
      <c r="DJ87" s="187" t="e">
        <f t="shared" ca="1" si="181"/>
        <v>#REF!</v>
      </c>
      <c r="DK87" s="187" t="e">
        <f t="shared" ca="1" si="182"/>
        <v>#REF!</v>
      </c>
      <c r="DL87" s="187" t="e">
        <f t="shared" ca="1" si="183"/>
        <v>#REF!</v>
      </c>
      <c r="DM87" s="187" t="e">
        <f t="shared" ca="1" si="199"/>
        <v>#REF!</v>
      </c>
      <c r="DN87" s="187" t="e">
        <f t="shared" ca="1" si="200"/>
        <v>#REF!</v>
      </c>
      <c r="DO87" s="187" t="e">
        <f t="shared" ca="1" si="201"/>
        <v>#REF!</v>
      </c>
      <c r="DP87" s="187" t="e">
        <f t="shared" ca="1" si="202"/>
        <v>#REF!</v>
      </c>
      <c r="DQ87" s="187" t="e">
        <f t="shared" ca="1" si="203"/>
        <v>#REF!</v>
      </c>
      <c r="DR87" s="187" t="e">
        <f t="shared" ca="1" si="184"/>
        <v>#REF!</v>
      </c>
      <c r="DS87" s="187" t="e">
        <f t="shared" ca="1" si="185"/>
        <v>#REF!</v>
      </c>
      <c r="DT87" s="187" t="e">
        <f t="shared" ca="1" si="186"/>
        <v>#REF!</v>
      </c>
      <c r="DU87" s="187" t="e">
        <f t="shared" ca="1" si="187"/>
        <v>#REF!</v>
      </c>
      <c r="DV87" s="187" t="e">
        <f t="shared" ca="1" si="204"/>
        <v>#REF!</v>
      </c>
      <c r="DW87" s="187" t="e">
        <f t="shared" ca="1" si="205"/>
        <v>#REF!</v>
      </c>
      <c r="DX87" s="187" t="e">
        <f t="shared" ca="1" si="206"/>
        <v>#REF!</v>
      </c>
      <c r="DY87" s="187" t="e">
        <f t="shared" ca="1" si="207"/>
        <v>#REF!</v>
      </c>
      <c r="DZ87" s="187" t="e">
        <f t="shared" ca="1" si="208"/>
        <v>#REF!</v>
      </c>
      <c r="EA87" s="187" t="e">
        <f t="shared" ca="1" si="188"/>
        <v>#REF!</v>
      </c>
      <c r="EB87" s="187" t="e">
        <f t="shared" ca="1" si="189"/>
        <v>#REF!</v>
      </c>
      <c r="EC87" s="187" t="e">
        <f t="shared" ca="1" si="190"/>
        <v>#REF!</v>
      </c>
      <c r="ED87" s="187" t="e">
        <f t="shared" ca="1" si="191"/>
        <v>#REF!</v>
      </c>
      <c r="EE87" s="187" t="e">
        <f t="shared" ca="1" si="192"/>
        <v>#REF!</v>
      </c>
      <c r="EF87" s="187" t="e">
        <f t="shared" ca="1" si="193"/>
        <v>#REF!</v>
      </c>
      <c r="EG87" s="187" t="e">
        <f t="shared" ca="1" si="194"/>
        <v>#REF!</v>
      </c>
      <c r="EH87" s="187" t="e">
        <f t="shared" ca="1" si="195"/>
        <v>#REF!</v>
      </c>
      <c r="EI87" s="187" t="e">
        <f t="shared" ca="1" si="196"/>
        <v>#REF!</v>
      </c>
      <c r="EJ87" s="187" t="e">
        <f t="shared" ca="1" si="197"/>
        <v>#REF!</v>
      </c>
      <c r="EK87" s="187" t="e">
        <f t="shared" ca="1" si="198"/>
        <v>#REF!</v>
      </c>
    </row>
    <row r="88" spans="1:142" hidden="1" x14ac:dyDescent="0.25">
      <c r="A88" s="115" t="str">
        <f>Графики!A106</f>
        <v>П15.01.05 Сварщик (РМСН)(2016)9 кл., очная</v>
      </c>
      <c r="B88" s="115" t="s">
        <v>322</v>
      </c>
      <c r="C88" s="115" t="s">
        <v>517</v>
      </c>
      <c r="D88" s="64" t="e">
        <f t="shared" ca="1" si="155"/>
        <v>#REF!</v>
      </c>
      <c r="E88" s="46">
        <v>1</v>
      </c>
      <c r="F88" s="118" t="s">
        <v>701</v>
      </c>
      <c r="G88" s="112" t="e">
        <f t="shared" ref="G88:V103" ca="1" si="216">OFFSET(INDIRECT(TRIM(REPLACE(_xlfn.FORMULATEXT($A88),1,1," "))),0,($D88-2011+$E88-1)*62+COLUMN()+13)</f>
        <v>#REF!</v>
      </c>
      <c r="H88" s="112" t="e">
        <f t="shared" ca="1" si="216"/>
        <v>#REF!</v>
      </c>
      <c r="I88" s="112" t="e">
        <f t="shared" ca="1" si="216"/>
        <v>#REF!</v>
      </c>
      <c r="J88" s="112" t="e">
        <f t="shared" ca="1" si="216"/>
        <v>#REF!</v>
      </c>
      <c r="K88" s="112" t="e">
        <f t="shared" ca="1" si="216"/>
        <v>#REF!</v>
      </c>
      <c r="L88" s="112" t="e">
        <f t="shared" ca="1" si="216"/>
        <v>#REF!</v>
      </c>
      <c r="M88" s="112" t="e">
        <f t="shared" ca="1" si="216"/>
        <v>#REF!</v>
      </c>
      <c r="N88" s="112" t="e">
        <f t="shared" ca="1" si="216"/>
        <v>#REF!</v>
      </c>
      <c r="O88" s="112" t="e">
        <f t="shared" ca="1" si="216"/>
        <v>#REF!</v>
      </c>
      <c r="P88" s="112" t="e">
        <f t="shared" ca="1" si="216"/>
        <v>#REF!</v>
      </c>
      <c r="Q88" s="112" t="e">
        <f t="shared" ca="1" si="216"/>
        <v>#REF!</v>
      </c>
      <c r="R88" s="112" t="e">
        <f t="shared" ca="1" si="216"/>
        <v>#REF!</v>
      </c>
      <c r="S88" s="112" t="e">
        <f t="shared" ca="1" si="216"/>
        <v>#REF!</v>
      </c>
      <c r="T88" s="112" t="e">
        <f t="shared" ca="1" si="216"/>
        <v>#REF!</v>
      </c>
      <c r="U88" s="112" t="e">
        <f t="shared" ca="1" si="216"/>
        <v>#REF!</v>
      </c>
      <c r="V88" s="112" t="e">
        <f t="shared" ca="1" si="216"/>
        <v>#REF!</v>
      </c>
      <c r="W88" s="112" t="e">
        <f t="shared" ca="1" si="214"/>
        <v>#REF!</v>
      </c>
      <c r="X88" s="112" t="e">
        <f t="shared" ca="1" si="214"/>
        <v>#REF!</v>
      </c>
      <c r="Y88" s="112" t="e">
        <f t="shared" ca="1" si="214"/>
        <v>#REF!</v>
      </c>
      <c r="Z88" s="112" t="e">
        <f t="shared" ca="1" si="214"/>
        <v>#REF!</v>
      </c>
      <c r="AA88" s="112" t="e">
        <f t="shared" ca="1" si="214"/>
        <v>#REF!</v>
      </c>
      <c r="AB88" s="112" t="e">
        <f t="shared" ca="1" si="214"/>
        <v>#REF!</v>
      </c>
      <c r="AC88" s="112" t="e">
        <f t="shared" ca="1" si="214"/>
        <v>#REF!</v>
      </c>
      <c r="AD88" s="112" t="e">
        <f t="shared" ca="1" si="214"/>
        <v>#REF!</v>
      </c>
      <c r="AE88" s="112" t="e">
        <f t="shared" ca="1" si="214"/>
        <v>#REF!</v>
      </c>
      <c r="AF88" s="112" t="e">
        <f t="shared" ca="1" si="214"/>
        <v>#REF!</v>
      </c>
      <c r="AG88" s="112" t="e">
        <f t="shared" ca="1" si="214"/>
        <v>#REF!</v>
      </c>
      <c r="AH88" s="112" t="e">
        <f t="shared" ca="1" si="214"/>
        <v>#REF!</v>
      </c>
      <c r="AI88" s="112" t="e">
        <f t="shared" ca="1" si="214"/>
        <v>#REF!</v>
      </c>
      <c r="AJ88" s="112" t="e">
        <f t="shared" ca="1" si="214"/>
        <v>#REF!</v>
      </c>
      <c r="AK88" s="112" t="e">
        <f t="shared" ca="1" si="214"/>
        <v>#REF!</v>
      </c>
      <c r="AL88" s="112" t="e">
        <f t="shared" ca="1" si="215"/>
        <v>#REF!</v>
      </c>
      <c r="AM88" s="112" t="e">
        <f t="shared" ca="1" si="215"/>
        <v>#REF!</v>
      </c>
      <c r="AN88" s="112" t="e">
        <f t="shared" ca="1" si="215"/>
        <v>#REF!</v>
      </c>
      <c r="AO88" s="112" t="e">
        <f t="shared" ca="1" si="215"/>
        <v>#REF!</v>
      </c>
      <c r="AP88" s="112" t="e">
        <f t="shared" ca="1" si="215"/>
        <v>#REF!</v>
      </c>
      <c r="AQ88" s="112" t="e">
        <f t="shared" ca="1" si="215"/>
        <v>#REF!</v>
      </c>
      <c r="AR88" s="112" t="e">
        <f t="shared" ca="1" si="215"/>
        <v>#REF!</v>
      </c>
      <c r="AS88" s="112" t="e">
        <f t="shared" ca="1" si="215"/>
        <v>#REF!</v>
      </c>
      <c r="AT88" s="112" t="e">
        <f t="shared" ca="1" si="215"/>
        <v>#REF!</v>
      </c>
      <c r="AU88" s="112" t="e">
        <f t="shared" ca="1" si="215"/>
        <v>#REF!</v>
      </c>
      <c r="AV88" s="112" t="e">
        <f t="shared" ca="1" si="215"/>
        <v>#REF!</v>
      </c>
      <c r="AW88" s="112" t="e">
        <f t="shared" ca="1" si="215"/>
        <v>#REF!</v>
      </c>
      <c r="AX88" s="112" t="e">
        <f t="shared" ca="1" si="215"/>
        <v>#REF!</v>
      </c>
      <c r="AY88" s="112" t="e">
        <f t="shared" ca="1" si="215"/>
        <v>#REF!</v>
      </c>
      <c r="AZ88" s="112" t="e">
        <f t="shared" ca="1" si="215"/>
        <v>#REF!</v>
      </c>
      <c r="BA88" s="112" t="e">
        <f t="shared" ca="1" si="215"/>
        <v>#REF!</v>
      </c>
      <c r="BB88" s="112" t="e">
        <f t="shared" ca="1" si="213"/>
        <v>#REF!</v>
      </c>
      <c r="BC88" s="112" t="e">
        <f t="shared" ca="1" si="213"/>
        <v>#REF!</v>
      </c>
      <c r="BD88" s="112" t="e">
        <f t="shared" ca="1" si="213"/>
        <v>#REF!</v>
      </c>
      <c r="BE88" s="112" t="e">
        <f t="shared" ca="1" si="213"/>
        <v>#REF!</v>
      </c>
      <c r="BF88" s="112" t="e">
        <f t="shared" ca="1" si="213"/>
        <v>#REF!</v>
      </c>
      <c r="BG88" s="112" t="e">
        <f t="shared" ca="1" si="213"/>
        <v>#REF!</v>
      </c>
      <c r="BH88" s="112" t="e">
        <f t="shared" ca="1" si="213"/>
        <v>#REF!</v>
      </c>
      <c r="BI88" s="112" t="e">
        <f t="shared" ca="1" si="213"/>
        <v>#REF!</v>
      </c>
      <c r="BJ88" s="112" t="e">
        <f t="shared" ca="1" si="213"/>
        <v>#REF!</v>
      </c>
      <c r="BK88" s="112" t="e">
        <f t="shared" ca="1" si="213"/>
        <v>#REF!</v>
      </c>
      <c r="BL88" s="112" t="e">
        <f t="shared" ca="1" si="213"/>
        <v>#REF!</v>
      </c>
      <c r="BM88" s="112" t="e">
        <f t="shared" ca="1" si="213"/>
        <v>#REF!</v>
      </c>
      <c r="BN88" s="112" t="e">
        <f t="shared" ca="1" si="213"/>
        <v>#REF!</v>
      </c>
      <c r="BO88" s="112" t="e">
        <f t="shared" ca="1" si="213"/>
        <v>#REF!</v>
      </c>
      <c r="BP88" s="126">
        <v>20</v>
      </c>
      <c r="BQ88" s="135">
        <f t="shared" ca="1" si="135"/>
        <v>0</v>
      </c>
      <c r="BR88" s="136">
        <f t="shared" ca="1" si="136"/>
        <v>0</v>
      </c>
      <c r="BS88" s="136">
        <f t="shared" ca="1" si="137"/>
        <v>0</v>
      </c>
      <c r="BT88" s="136">
        <f t="shared" ca="1" si="138"/>
        <v>0</v>
      </c>
      <c r="BU88" s="136">
        <f t="shared" ca="1" si="139"/>
        <v>0</v>
      </c>
      <c r="BV88" s="136">
        <f t="shared" ca="1" si="140"/>
        <v>0</v>
      </c>
      <c r="BW88" s="137">
        <f t="shared" ca="1" si="141"/>
        <v>0</v>
      </c>
      <c r="BX88" s="140">
        <f t="shared" ca="1" si="142"/>
        <v>0</v>
      </c>
      <c r="BY88" s="124">
        <f t="shared" ca="1" si="143"/>
        <v>0</v>
      </c>
      <c r="BZ88" s="124">
        <f t="shared" ca="1" si="144"/>
        <v>0</v>
      </c>
      <c r="CA88" s="124">
        <f t="shared" ca="1" si="145"/>
        <v>0</v>
      </c>
      <c r="CB88" s="124">
        <f t="shared" ca="1" si="146"/>
        <v>0</v>
      </c>
      <c r="CC88" s="124">
        <f t="shared" ca="1" si="147"/>
        <v>0</v>
      </c>
      <c r="CD88" s="141">
        <f t="shared" ca="1" si="148"/>
        <v>0</v>
      </c>
      <c r="CE88" s="146" t="e">
        <f t="shared" ca="1" si="149"/>
        <v>#REF!</v>
      </c>
      <c r="CF88" s="147" t="e">
        <f t="shared" ca="1" si="150"/>
        <v>#REF!</v>
      </c>
      <c r="CG88" s="145" t="e">
        <f t="shared" ca="1" si="156"/>
        <v>#REF!</v>
      </c>
      <c r="CH88" s="147" t="e">
        <f t="shared" ca="1" si="151"/>
        <v>#REF!</v>
      </c>
      <c r="CI88" s="147" t="e">
        <f t="shared" ca="1" si="152"/>
        <v>#REF!</v>
      </c>
      <c r="CJ88" s="147" t="e">
        <f t="shared" ca="1" si="153"/>
        <v>#REF!</v>
      </c>
      <c r="CK88" s="186" t="e">
        <f t="shared" ca="1" si="154"/>
        <v>#REF!</v>
      </c>
      <c r="CL88" s="187" t="e">
        <f t="shared" ca="1" si="157"/>
        <v>#REF!</v>
      </c>
      <c r="CM88" s="187" t="e">
        <f t="shared" ca="1" si="158"/>
        <v>#REF!</v>
      </c>
      <c r="CN88" s="187" t="e">
        <f t="shared" ca="1" si="159"/>
        <v>#REF!</v>
      </c>
      <c r="CO88" s="187" t="e">
        <f t="shared" ca="1" si="160"/>
        <v>#REF!</v>
      </c>
      <c r="CP88" s="187" t="e">
        <f t="shared" ca="1" si="161"/>
        <v>#REF!</v>
      </c>
      <c r="CQ88" s="187" t="e">
        <f t="shared" ca="1" si="162"/>
        <v>#REF!</v>
      </c>
      <c r="CR88" s="187" t="e">
        <f t="shared" ca="1" si="163"/>
        <v>#REF!</v>
      </c>
      <c r="CS88" s="187" t="e">
        <f t="shared" ca="1" si="164"/>
        <v>#REF!</v>
      </c>
      <c r="CT88" s="187" t="e">
        <f t="shared" ca="1" si="165"/>
        <v>#REF!</v>
      </c>
      <c r="CU88" s="187" t="e">
        <f t="shared" ca="1" si="166"/>
        <v>#REF!</v>
      </c>
      <c r="CV88" s="187" t="e">
        <f t="shared" ca="1" si="167"/>
        <v>#REF!</v>
      </c>
      <c r="CW88" s="187" t="e">
        <f t="shared" ca="1" si="168"/>
        <v>#REF!</v>
      </c>
      <c r="CX88" s="187" t="e">
        <f t="shared" ca="1" si="169"/>
        <v>#REF!</v>
      </c>
      <c r="CY88" s="187" t="e">
        <f t="shared" ca="1" si="170"/>
        <v>#REF!</v>
      </c>
      <c r="CZ88" s="187" t="e">
        <f t="shared" ca="1" si="171"/>
        <v>#REF!</v>
      </c>
      <c r="DA88" s="187" t="e">
        <f t="shared" ca="1" si="172"/>
        <v>#REF!</v>
      </c>
      <c r="DB88" s="187" t="e">
        <f t="shared" ca="1" si="173"/>
        <v>#REF!</v>
      </c>
      <c r="DC88" s="187" t="e">
        <f t="shared" ca="1" si="174"/>
        <v>#REF!</v>
      </c>
      <c r="DD88" s="187" t="e">
        <f t="shared" ca="1" si="175"/>
        <v>#REF!</v>
      </c>
      <c r="DE88" s="187" t="e">
        <f t="shared" ca="1" si="176"/>
        <v>#REF!</v>
      </c>
      <c r="DF88" s="187" t="e">
        <f t="shared" ca="1" si="177"/>
        <v>#REF!</v>
      </c>
      <c r="DG88" s="187" t="e">
        <f t="shared" ca="1" si="178"/>
        <v>#REF!</v>
      </c>
      <c r="DH88" s="187" t="e">
        <f t="shared" ca="1" si="179"/>
        <v>#REF!</v>
      </c>
      <c r="DI88" s="187" t="e">
        <f t="shared" ca="1" si="180"/>
        <v>#REF!</v>
      </c>
      <c r="DJ88" s="187" t="e">
        <f t="shared" ca="1" si="181"/>
        <v>#REF!</v>
      </c>
      <c r="DK88" s="187" t="e">
        <f t="shared" ca="1" si="182"/>
        <v>#REF!</v>
      </c>
      <c r="DL88" s="187" t="e">
        <f t="shared" ca="1" si="183"/>
        <v>#REF!</v>
      </c>
      <c r="DM88" s="187" t="e">
        <f t="shared" ca="1" si="199"/>
        <v>#REF!</v>
      </c>
      <c r="DN88" s="187" t="e">
        <f t="shared" ca="1" si="200"/>
        <v>#REF!</v>
      </c>
      <c r="DO88" s="187" t="e">
        <f t="shared" ca="1" si="201"/>
        <v>#REF!</v>
      </c>
      <c r="DP88" s="187" t="e">
        <f t="shared" ca="1" si="202"/>
        <v>#REF!</v>
      </c>
      <c r="DQ88" s="187" t="e">
        <f t="shared" ca="1" si="203"/>
        <v>#REF!</v>
      </c>
      <c r="DR88" s="187" t="e">
        <f t="shared" ca="1" si="184"/>
        <v>#REF!</v>
      </c>
      <c r="DS88" s="187" t="e">
        <f t="shared" ca="1" si="185"/>
        <v>#REF!</v>
      </c>
      <c r="DT88" s="187" t="e">
        <f t="shared" ca="1" si="186"/>
        <v>#REF!</v>
      </c>
      <c r="DU88" s="187" t="e">
        <f t="shared" ca="1" si="187"/>
        <v>#REF!</v>
      </c>
      <c r="DV88" s="187" t="e">
        <f t="shared" ca="1" si="204"/>
        <v>#REF!</v>
      </c>
      <c r="DW88" s="187" t="e">
        <f t="shared" ca="1" si="205"/>
        <v>#REF!</v>
      </c>
      <c r="DX88" s="187" t="e">
        <f t="shared" ca="1" si="206"/>
        <v>#REF!</v>
      </c>
      <c r="DY88" s="187" t="e">
        <f t="shared" ca="1" si="207"/>
        <v>#REF!</v>
      </c>
      <c r="DZ88" s="187" t="e">
        <f t="shared" ca="1" si="208"/>
        <v>#REF!</v>
      </c>
      <c r="EA88" s="187" t="e">
        <f t="shared" ca="1" si="188"/>
        <v>#REF!</v>
      </c>
      <c r="EB88" s="187" t="e">
        <f t="shared" ca="1" si="189"/>
        <v>#REF!</v>
      </c>
      <c r="EC88" s="187" t="e">
        <f t="shared" ca="1" si="190"/>
        <v>#REF!</v>
      </c>
      <c r="ED88" s="187" t="e">
        <f t="shared" ca="1" si="191"/>
        <v>#REF!</v>
      </c>
      <c r="EE88" s="187" t="e">
        <f t="shared" ca="1" si="192"/>
        <v>#REF!</v>
      </c>
      <c r="EF88" s="187" t="e">
        <f t="shared" ca="1" si="193"/>
        <v>#REF!</v>
      </c>
      <c r="EG88" s="187" t="e">
        <f t="shared" ca="1" si="194"/>
        <v>#REF!</v>
      </c>
      <c r="EH88" s="187" t="e">
        <f t="shared" ca="1" si="195"/>
        <v>#REF!</v>
      </c>
      <c r="EI88" s="187" t="e">
        <f t="shared" ca="1" si="196"/>
        <v>#REF!</v>
      </c>
      <c r="EJ88" s="187" t="e">
        <f t="shared" ca="1" si="197"/>
        <v>#REF!</v>
      </c>
      <c r="EK88" s="187" t="e">
        <f t="shared" ca="1" si="198"/>
        <v>#REF!</v>
      </c>
    </row>
    <row r="89" spans="1:142" hidden="1" x14ac:dyDescent="0.25">
      <c r="A89" s="115" t="str">
        <f>Графики!A107</f>
        <v>П15.01.25 Станочник (МО)(2015)9 кл., очная</v>
      </c>
      <c r="B89" s="115" t="s">
        <v>322</v>
      </c>
      <c r="C89" s="115" t="s">
        <v>517</v>
      </c>
      <c r="D89" s="64" t="e">
        <f t="shared" ca="1" si="155"/>
        <v>#REF!</v>
      </c>
      <c r="E89" s="46">
        <v>1</v>
      </c>
      <c r="F89" s="118" t="s">
        <v>500</v>
      </c>
      <c r="G89" s="112" t="e">
        <f t="shared" ca="1" si="216"/>
        <v>#REF!</v>
      </c>
      <c r="H89" s="112" t="e">
        <f t="shared" ca="1" si="216"/>
        <v>#REF!</v>
      </c>
      <c r="I89" s="112" t="e">
        <f t="shared" ca="1" si="216"/>
        <v>#REF!</v>
      </c>
      <c r="J89" s="112" t="e">
        <f t="shared" ca="1" si="216"/>
        <v>#REF!</v>
      </c>
      <c r="K89" s="112" t="e">
        <f t="shared" ca="1" si="216"/>
        <v>#REF!</v>
      </c>
      <c r="L89" s="112" t="e">
        <f t="shared" ca="1" si="216"/>
        <v>#REF!</v>
      </c>
      <c r="M89" s="112" t="e">
        <f t="shared" ca="1" si="216"/>
        <v>#REF!</v>
      </c>
      <c r="N89" s="112" t="e">
        <f t="shared" ca="1" si="216"/>
        <v>#REF!</v>
      </c>
      <c r="O89" s="112" t="e">
        <f t="shared" ca="1" si="216"/>
        <v>#REF!</v>
      </c>
      <c r="P89" s="112" t="e">
        <f t="shared" ca="1" si="216"/>
        <v>#REF!</v>
      </c>
      <c r="Q89" s="112" t="e">
        <f t="shared" ca="1" si="216"/>
        <v>#REF!</v>
      </c>
      <c r="R89" s="112" t="e">
        <f t="shared" ca="1" si="216"/>
        <v>#REF!</v>
      </c>
      <c r="S89" s="112" t="e">
        <f t="shared" ca="1" si="216"/>
        <v>#REF!</v>
      </c>
      <c r="T89" s="112" t="e">
        <f t="shared" ca="1" si="216"/>
        <v>#REF!</v>
      </c>
      <c r="U89" s="112" t="e">
        <f t="shared" ca="1" si="216"/>
        <v>#REF!</v>
      </c>
      <c r="V89" s="112" t="e">
        <f t="shared" ca="1" si="216"/>
        <v>#REF!</v>
      </c>
      <c r="W89" s="112" t="e">
        <f t="shared" ca="1" si="214"/>
        <v>#REF!</v>
      </c>
      <c r="X89" s="112" t="e">
        <f t="shared" ca="1" si="214"/>
        <v>#REF!</v>
      </c>
      <c r="Y89" s="112" t="e">
        <f t="shared" ca="1" si="214"/>
        <v>#REF!</v>
      </c>
      <c r="Z89" s="112" t="e">
        <f t="shared" ca="1" si="214"/>
        <v>#REF!</v>
      </c>
      <c r="AA89" s="112" t="e">
        <f t="shared" ca="1" si="214"/>
        <v>#REF!</v>
      </c>
      <c r="AB89" s="112" t="e">
        <f t="shared" ca="1" si="214"/>
        <v>#REF!</v>
      </c>
      <c r="AC89" s="112" t="e">
        <f t="shared" ca="1" si="214"/>
        <v>#REF!</v>
      </c>
      <c r="AD89" s="112" t="e">
        <f t="shared" ca="1" si="214"/>
        <v>#REF!</v>
      </c>
      <c r="AE89" s="112" t="e">
        <f t="shared" ca="1" si="214"/>
        <v>#REF!</v>
      </c>
      <c r="AF89" s="112" t="e">
        <f t="shared" ca="1" si="214"/>
        <v>#REF!</v>
      </c>
      <c r="AG89" s="112" t="e">
        <f t="shared" ca="1" si="214"/>
        <v>#REF!</v>
      </c>
      <c r="AH89" s="112" t="e">
        <f t="shared" ca="1" si="214"/>
        <v>#REF!</v>
      </c>
      <c r="AI89" s="112" t="e">
        <f t="shared" ca="1" si="214"/>
        <v>#REF!</v>
      </c>
      <c r="AJ89" s="112" t="e">
        <f t="shared" ca="1" si="214"/>
        <v>#REF!</v>
      </c>
      <c r="AK89" s="112" t="e">
        <f t="shared" ca="1" si="214"/>
        <v>#REF!</v>
      </c>
      <c r="AL89" s="112" t="e">
        <f t="shared" ca="1" si="215"/>
        <v>#REF!</v>
      </c>
      <c r="AM89" s="112" t="e">
        <f t="shared" ca="1" si="215"/>
        <v>#REF!</v>
      </c>
      <c r="AN89" s="112" t="e">
        <f t="shared" ca="1" si="215"/>
        <v>#REF!</v>
      </c>
      <c r="AO89" s="112" t="e">
        <f t="shared" ca="1" si="215"/>
        <v>#REF!</v>
      </c>
      <c r="AP89" s="112" t="e">
        <f t="shared" ca="1" si="215"/>
        <v>#REF!</v>
      </c>
      <c r="AQ89" s="112" t="e">
        <f t="shared" ca="1" si="215"/>
        <v>#REF!</v>
      </c>
      <c r="AR89" s="112" t="e">
        <f t="shared" ca="1" si="215"/>
        <v>#REF!</v>
      </c>
      <c r="AS89" s="112" t="e">
        <f t="shared" ca="1" si="215"/>
        <v>#REF!</v>
      </c>
      <c r="AT89" s="112" t="e">
        <f t="shared" ca="1" si="215"/>
        <v>#REF!</v>
      </c>
      <c r="AU89" s="112" t="e">
        <f t="shared" ca="1" si="215"/>
        <v>#REF!</v>
      </c>
      <c r="AV89" s="112" t="e">
        <f t="shared" ca="1" si="215"/>
        <v>#REF!</v>
      </c>
      <c r="AW89" s="112" t="e">
        <f t="shared" ca="1" si="215"/>
        <v>#REF!</v>
      </c>
      <c r="AX89" s="112" t="e">
        <f t="shared" ca="1" si="215"/>
        <v>#REF!</v>
      </c>
      <c r="AY89" s="112" t="e">
        <f t="shared" ca="1" si="215"/>
        <v>#REF!</v>
      </c>
      <c r="AZ89" s="112" t="e">
        <f t="shared" ca="1" si="215"/>
        <v>#REF!</v>
      </c>
      <c r="BA89" s="112" t="e">
        <f t="shared" ca="1" si="215"/>
        <v>#REF!</v>
      </c>
      <c r="BB89" s="112" t="e">
        <f t="shared" ca="1" si="213"/>
        <v>#REF!</v>
      </c>
      <c r="BC89" s="112" t="e">
        <f t="shared" ca="1" si="213"/>
        <v>#REF!</v>
      </c>
      <c r="BD89" s="112" t="e">
        <f t="shared" ca="1" si="213"/>
        <v>#REF!</v>
      </c>
      <c r="BE89" s="112" t="e">
        <f t="shared" ca="1" si="213"/>
        <v>#REF!</v>
      </c>
      <c r="BF89" s="112" t="e">
        <f t="shared" ca="1" si="213"/>
        <v>#REF!</v>
      </c>
      <c r="BG89" s="112" t="e">
        <f t="shared" ca="1" si="213"/>
        <v>#REF!</v>
      </c>
      <c r="BH89" s="112" t="e">
        <f t="shared" ca="1" si="213"/>
        <v>#REF!</v>
      </c>
      <c r="BI89" s="112" t="e">
        <f t="shared" ca="1" si="213"/>
        <v>#REF!</v>
      </c>
      <c r="BJ89" s="112" t="e">
        <f t="shared" ca="1" si="213"/>
        <v>#REF!</v>
      </c>
      <c r="BK89" s="112" t="e">
        <f t="shared" ca="1" si="213"/>
        <v>#REF!</v>
      </c>
      <c r="BL89" s="112" t="e">
        <f t="shared" ca="1" si="213"/>
        <v>#REF!</v>
      </c>
      <c r="BM89" s="112" t="e">
        <f t="shared" ca="1" si="213"/>
        <v>#REF!</v>
      </c>
      <c r="BN89" s="112" t="e">
        <f t="shared" ca="1" si="213"/>
        <v>#REF!</v>
      </c>
      <c r="BO89" s="112" t="e">
        <f t="shared" ca="1" si="213"/>
        <v>#REF!</v>
      </c>
      <c r="BP89" s="126">
        <v>20</v>
      </c>
      <c r="BQ89" s="135">
        <f t="shared" ca="1" si="135"/>
        <v>0</v>
      </c>
      <c r="BR89" s="136">
        <f t="shared" ca="1" si="136"/>
        <v>0</v>
      </c>
      <c r="BS89" s="136">
        <f t="shared" ca="1" si="137"/>
        <v>0</v>
      </c>
      <c r="BT89" s="136">
        <f t="shared" ca="1" si="138"/>
        <v>0</v>
      </c>
      <c r="BU89" s="136">
        <f t="shared" ca="1" si="139"/>
        <v>0</v>
      </c>
      <c r="BV89" s="136">
        <f t="shared" ca="1" si="140"/>
        <v>0</v>
      </c>
      <c r="BW89" s="137">
        <f t="shared" ca="1" si="141"/>
        <v>0</v>
      </c>
      <c r="BX89" s="140">
        <f t="shared" ca="1" si="142"/>
        <v>0</v>
      </c>
      <c r="BY89" s="124">
        <f t="shared" ca="1" si="143"/>
        <v>0</v>
      </c>
      <c r="BZ89" s="124">
        <f t="shared" ca="1" si="144"/>
        <v>0</v>
      </c>
      <c r="CA89" s="124">
        <f t="shared" ca="1" si="145"/>
        <v>0</v>
      </c>
      <c r="CB89" s="124">
        <f t="shared" ca="1" si="146"/>
        <v>0</v>
      </c>
      <c r="CC89" s="124">
        <f t="shared" ca="1" si="147"/>
        <v>0</v>
      </c>
      <c r="CD89" s="141">
        <f t="shared" ca="1" si="148"/>
        <v>0</v>
      </c>
      <c r="CE89" s="146" t="e">
        <f t="shared" ca="1" si="149"/>
        <v>#REF!</v>
      </c>
      <c r="CF89" s="147" t="e">
        <f t="shared" ca="1" si="150"/>
        <v>#REF!</v>
      </c>
      <c r="CG89" s="145" t="e">
        <f t="shared" ca="1" si="156"/>
        <v>#REF!</v>
      </c>
      <c r="CH89" s="147" t="e">
        <f t="shared" ca="1" si="151"/>
        <v>#REF!</v>
      </c>
      <c r="CI89" s="147" t="e">
        <f t="shared" ca="1" si="152"/>
        <v>#REF!</v>
      </c>
      <c r="CJ89" s="147" t="e">
        <f t="shared" ca="1" si="153"/>
        <v>#REF!</v>
      </c>
      <c r="CK89" s="186" t="e">
        <f t="shared" ca="1" si="154"/>
        <v>#REF!</v>
      </c>
      <c r="CL89" s="187" t="e">
        <f t="shared" ca="1" si="157"/>
        <v>#REF!</v>
      </c>
      <c r="CM89" s="187" t="e">
        <f t="shared" ca="1" si="158"/>
        <v>#REF!</v>
      </c>
      <c r="CN89" s="187" t="e">
        <f t="shared" ca="1" si="159"/>
        <v>#REF!</v>
      </c>
      <c r="CO89" s="187" t="e">
        <f t="shared" ca="1" si="160"/>
        <v>#REF!</v>
      </c>
      <c r="CP89" s="187" t="e">
        <f t="shared" ca="1" si="161"/>
        <v>#REF!</v>
      </c>
      <c r="CQ89" s="187" t="e">
        <f t="shared" ca="1" si="162"/>
        <v>#REF!</v>
      </c>
      <c r="CR89" s="187" t="e">
        <f t="shared" ca="1" si="163"/>
        <v>#REF!</v>
      </c>
      <c r="CS89" s="187" t="e">
        <f t="shared" ca="1" si="164"/>
        <v>#REF!</v>
      </c>
      <c r="CT89" s="187" t="e">
        <f t="shared" ca="1" si="165"/>
        <v>#REF!</v>
      </c>
      <c r="CU89" s="187" t="e">
        <f t="shared" ca="1" si="166"/>
        <v>#REF!</v>
      </c>
      <c r="CV89" s="187" t="e">
        <f t="shared" ca="1" si="167"/>
        <v>#REF!</v>
      </c>
      <c r="CW89" s="187" t="e">
        <f t="shared" ca="1" si="168"/>
        <v>#REF!</v>
      </c>
      <c r="CX89" s="187" t="e">
        <f t="shared" ca="1" si="169"/>
        <v>#REF!</v>
      </c>
      <c r="CY89" s="187" t="e">
        <f t="shared" ca="1" si="170"/>
        <v>#REF!</v>
      </c>
      <c r="CZ89" s="187" t="e">
        <f t="shared" ca="1" si="171"/>
        <v>#REF!</v>
      </c>
      <c r="DA89" s="187" t="e">
        <f t="shared" ca="1" si="172"/>
        <v>#REF!</v>
      </c>
      <c r="DB89" s="187" t="e">
        <f t="shared" ca="1" si="173"/>
        <v>#REF!</v>
      </c>
      <c r="DC89" s="187" t="e">
        <f t="shared" ca="1" si="174"/>
        <v>#REF!</v>
      </c>
      <c r="DD89" s="187" t="e">
        <f t="shared" ca="1" si="175"/>
        <v>#REF!</v>
      </c>
      <c r="DE89" s="187" t="e">
        <f t="shared" ca="1" si="176"/>
        <v>#REF!</v>
      </c>
      <c r="DF89" s="187" t="e">
        <f t="shared" ca="1" si="177"/>
        <v>#REF!</v>
      </c>
      <c r="DG89" s="187" t="e">
        <f t="shared" ca="1" si="178"/>
        <v>#REF!</v>
      </c>
      <c r="DH89" s="187" t="e">
        <f t="shared" ca="1" si="179"/>
        <v>#REF!</v>
      </c>
      <c r="DI89" s="187" t="e">
        <f t="shared" ca="1" si="180"/>
        <v>#REF!</v>
      </c>
      <c r="DJ89" s="187" t="e">
        <f t="shared" ca="1" si="181"/>
        <v>#REF!</v>
      </c>
      <c r="DK89" s="187" t="e">
        <f t="shared" ca="1" si="182"/>
        <v>#REF!</v>
      </c>
      <c r="DL89" s="187" t="e">
        <f t="shared" ca="1" si="183"/>
        <v>#REF!</v>
      </c>
      <c r="DM89" s="187" t="e">
        <f t="shared" ca="1" si="199"/>
        <v>#REF!</v>
      </c>
      <c r="DN89" s="187" t="e">
        <f t="shared" ca="1" si="200"/>
        <v>#REF!</v>
      </c>
      <c r="DO89" s="187" t="e">
        <f t="shared" ca="1" si="201"/>
        <v>#REF!</v>
      </c>
      <c r="DP89" s="187" t="e">
        <f t="shared" ca="1" si="202"/>
        <v>#REF!</v>
      </c>
      <c r="DQ89" s="187" t="e">
        <f t="shared" ca="1" si="203"/>
        <v>#REF!</v>
      </c>
      <c r="DR89" s="187" t="e">
        <f t="shared" ca="1" si="184"/>
        <v>#REF!</v>
      </c>
      <c r="DS89" s="187" t="e">
        <f t="shared" ca="1" si="185"/>
        <v>#REF!</v>
      </c>
      <c r="DT89" s="187" t="e">
        <f t="shared" ca="1" si="186"/>
        <v>#REF!</v>
      </c>
      <c r="DU89" s="187" t="e">
        <f t="shared" ca="1" si="187"/>
        <v>#REF!</v>
      </c>
      <c r="DV89" s="187" t="e">
        <f t="shared" ca="1" si="204"/>
        <v>#REF!</v>
      </c>
      <c r="DW89" s="187" t="e">
        <f t="shared" ca="1" si="205"/>
        <v>#REF!</v>
      </c>
      <c r="DX89" s="187" t="e">
        <f t="shared" ca="1" si="206"/>
        <v>#REF!</v>
      </c>
      <c r="DY89" s="187" t="e">
        <f t="shared" ca="1" si="207"/>
        <v>#REF!</v>
      </c>
      <c r="DZ89" s="187" t="e">
        <f t="shared" ca="1" si="208"/>
        <v>#REF!</v>
      </c>
      <c r="EA89" s="187" t="e">
        <f t="shared" ca="1" si="188"/>
        <v>#REF!</v>
      </c>
      <c r="EB89" s="187" t="e">
        <f t="shared" ca="1" si="189"/>
        <v>#REF!</v>
      </c>
      <c r="EC89" s="187" t="e">
        <f t="shared" ca="1" si="190"/>
        <v>#REF!</v>
      </c>
      <c r="ED89" s="187" t="e">
        <f t="shared" ca="1" si="191"/>
        <v>#REF!</v>
      </c>
      <c r="EE89" s="187" t="e">
        <f t="shared" ca="1" si="192"/>
        <v>#REF!</v>
      </c>
      <c r="EF89" s="187" t="e">
        <f t="shared" ca="1" si="193"/>
        <v>#REF!</v>
      </c>
      <c r="EG89" s="187" t="e">
        <f t="shared" ca="1" si="194"/>
        <v>#REF!</v>
      </c>
      <c r="EH89" s="187" t="e">
        <f t="shared" ca="1" si="195"/>
        <v>#REF!</v>
      </c>
      <c r="EI89" s="187" t="e">
        <f t="shared" ca="1" si="196"/>
        <v>#REF!</v>
      </c>
      <c r="EJ89" s="187" t="e">
        <f t="shared" ca="1" si="197"/>
        <v>#REF!</v>
      </c>
      <c r="EK89" s="187" t="e">
        <f t="shared" ca="1" si="198"/>
        <v>#REF!</v>
      </c>
    </row>
    <row r="90" spans="1:142" hidden="1" x14ac:dyDescent="0.25">
      <c r="A90" s="115" t="str">
        <f>Графики!A107</f>
        <v>П15.01.25 Станочник (МО)(2015)9 кл., очная</v>
      </c>
      <c r="B90" s="115" t="s">
        <v>320</v>
      </c>
      <c r="C90" s="115" t="s">
        <v>517</v>
      </c>
      <c r="D90" s="64" t="e">
        <f t="shared" ca="1" si="155"/>
        <v>#REF!</v>
      </c>
      <c r="E90" s="46">
        <v>1</v>
      </c>
      <c r="F90" s="118" t="s">
        <v>501</v>
      </c>
      <c r="G90" s="112" t="e">
        <f t="shared" ca="1" si="216"/>
        <v>#REF!</v>
      </c>
      <c r="H90" s="112" t="e">
        <f t="shared" ca="1" si="216"/>
        <v>#REF!</v>
      </c>
      <c r="I90" s="112" t="e">
        <f t="shared" ca="1" si="216"/>
        <v>#REF!</v>
      </c>
      <c r="J90" s="112" t="e">
        <f t="shared" ca="1" si="216"/>
        <v>#REF!</v>
      </c>
      <c r="K90" s="112" t="e">
        <f t="shared" ca="1" si="216"/>
        <v>#REF!</v>
      </c>
      <c r="L90" s="112" t="e">
        <f t="shared" ca="1" si="216"/>
        <v>#REF!</v>
      </c>
      <c r="M90" s="112" t="e">
        <f t="shared" ca="1" si="216"/>
        <v>#REF!</v>
      </c>
      <c r="N90" s="112" t="e">
        <f t="shared" ca="1" si="216"/>
        <v>#REF!</v>
      </c>
      <c r="O90" s="112" t="e">
        <f t="shared" ca="1" si="216"/>
        <v>#REF!</v>
      </c>
      <c r="P90" s="112" t="e">
        <f t="shared" ca="1" si="216"/>
        <v>#REF!</v>
      </c>
      <c r="Q90" s="112" t="e">
        <f t="shared" ca="1" si="216"/>
        <v>#REF!</v>
      </c>
      <c r="R90" s="112" t="e">
        <f t="shared" ca="1" si="216"/>
        <v>#REF!</v>
      </c>
      <c r="S90" s="112" t="e">
        <f t="shared" ca="1" si="216"/>
        <v>#REF!</v>
      </c>
      <c r="T90" s="112" t="e">
        <f t="shared" ca="1" si="216"/>
        <v>#REF!</v>
      </c>
      <c r="U90" s="112" t="e">
        <f t="shared" ca="1" si="216"/>
        <v>#REF!</v>
      </c>
      <c r="V90" s="112" t="e">
        <f t="shared" ca="1" si="216"/>
        <v>#REF!</v>
      </c>
      <c r="W90" s="112" t="e">
        <f t="shared" ca="1" si="214"/>
        <v>#REF!</v>
      </c>
      <c r="X90" s="112" t="e">
        <f t="shared" ca="1" si="214"/>
        <v>#REF!</v>
      </c>
      <c r="Y90" s="112" t="e">
        <f t="shared" ca="1" si="214"/>
        <v>#REF!</v>
      </c>
      <c r="Z90" s="112" t="e">
        <f t="shared" ca="1" si="214"/>
        <v>#REF!</v>
      </c>
      <c r="AA90" s="112" t="e">
        <f t="shared" ca="1" si="214"/>
        <v>#REF!</v>
      </c>
      <c r="AB90" s="112" t="e">
        <f t="shared" ca="1" si="214"/>
        <v>#REF!</v>
      </c>
      <c r="AC90" s="112" t="e">
        <f t="shared" ca="1" si="214"/>
        <v>#REF!</v>
      </c>
      <c r="AD90" s="112" t="e">
        <f t="shared" ca="1" si="214"/>
        <v>#REF!</v>
      </c>
      <c r="AE90" s="112" t="e">
        <f t="shared" ca="1" si="214"/>
        <v>#REF!</v>
      </c>
      <c r="AF90" s="112" t="e">
        <f t="shared" ca="1" si="214"/>
        <v>#REF!</v>
      </c>
      <c r="AG90" s="112" t="e">
        <f t="shared" ca="1" si="214"/>
        <v>#REF!</v>
      </c>
      <c r="AH90" s="112" t="e">
        <f t="shared" ca="1" si="214"/>
        <v>#REF!</v>
      </c>
      <c r="AI90" s="112" t="e">
        <f t="shared" ca="1" si="214"/>
        <v>#REF!</v>
      </c>
      <c r="AJ90" s="112" t="e">
        <f t="shared" ca="1" si="214"/>
        <v>#REF!</v>
      </c>
      <c r="AK90" s="112" t="e">
        <f t="shared" ca="1" si="214"/>
        <v>#REF!</v>
      </c>
      <c r="AL90" s="112" t="e">
        <f t="shared" ca="1" si="215"/>
        <v>#REF!</v>
      </c>
      <c r="AM90" s="112" t="e">
        <f t="shared" ca="1" si="215"/>
        <v>#REF!</v>
      </c>
      <c r="AN90" s="112" t="e">
        <f t="shared" ca="1" si="215"/>
        <v>#REF!</v>
      </c>
      <c r="AO90" s="112" t="e">
        <f t="shared" ca="1" si="215"/>
        <v>#REF!</v>
      </c>
      <c r="AP90" s="112" t="e">
        <f t="shared" ca="1" si="215"/>
        <v>#REF!</v>
      </c>
      <c r="AQ90" s="112" t="e">
        <f t="shared" ca="1" si="215"/>
        <v>#REF!</v>
      </c>
      <c r="AR90" s="112" t="e">
        <f t="shared" ca="1" si="215"/>
        <v>#REF!</v>
      </c>
      <c r="AS90" s="112" t="e">
        <f t="shared" ca="1" si="215"/>
        <v>#REF!</v>
      </c>
      <c r="AT90" s="112" t="e">
        <f t="shared" ca="1" si="215"/>
        <v>#REF!</v>
      </c>
      <c r="AU90" s="112" t="e">
        <f t="shared" ca="1" si="215"/>
        <v>#REF!</v>
      </c>
      <c r="AV90" s="112" t="e">
        <f t="shared" ca="1" si="215"/>
        <v>#REF!</v>
      </c>
      <c r="AW90" s="112" t="e">
        <f t="shared" ca="1" si="215"/>
        <v>#REF!</v>
      </c>
      <c r="AX90" s="112" t="e">
        <f t="shared" ca="1" si="215"/>
        <v>#REF!</v>
      </c>
      <c r="AY90" s="112" t="e">
        <f t="shared" ca="1" si="215"/>
        <v>#REF!</v>
      </c>
      <c r="AZ90" s="112" t="e">
        <f t="shared" ca="1" si="215"/>
        <v>#REF!</v>
      </c>
      <c r="BA90" s="112" t="e">
        <f t="shared" ca="1" si="215"/>
        <v>#REF!</v>
      </c>
      <c r="BB90" s="112" t="e">
        <f t="shared" ca="1" si="213"/>
        <v>#REF!</v>
      </c>
      <c r="BC90" s="112" t="e">
        <f t="shared" ca="1" si="213"/>
        <v>#REF!</v>
      </c>
      <c r="BD90" s="112" t="e">
        <f t="shared" ca="1" si="213"/>
        <v>#REF!</v>
      </c>
      <c r="BE90" s="112" t="e">
        <f t="shared" ca="1" si="213"/>
        <v>#REF!</v>
      </c>
      <c r="BF90" s="112" t="e">
        <f t="shared" ca="1" si="213"/>
        <v>#REF!</v>
      </c>
      <c r="BG90" s="112" t="e">
        <f t="shared" ca="1" si="213"/>
        <v>#REF!</v>
      </c>
      <c r="BH90" s="112" t="e">
        <f t="shared" ca="1" si="213"/>
        <v>#REF!</v>
      </c>
      <c r="BI90" s="112" t="e">
        <f t="shared" ca="1" si="213"/>
        <v>#REF!</v>
      </c>
      <c r="BJ90" s="112" t="e">
        <f t="shared" ca="1" si="213"/>
        <v>#REF!</v>
      </c>
      <c r="BK90" s="112" t="e">
        <f t="shared" ca="1" si="213"/>
        <v>#REF!</v>
      </c>
      <c r="BL90" s="112" t="e">
        <f t="shared" ca="1" si="213"/>
        <v>#REF!</v>
      </c>
      <c r="BM90" s="112" t="e">
        <f t="shared" ca="1" si="213"/>
        <v>#REF!</v>
      </c>
      <c r="BN90" s="112" t="e">
        <f t="shared" ca="1" si="213"/>
        <v>#REF!</v>
      </c>
      <c r="BO90" s="112" t="e">
        <f t="shared" ca="1" si="213"/>
        <v>#REF!</v>
      </c>
      <c r="BP90" s="126">
        <v>20</v>
      </c>
      <c r="BQ90" s="135">
        <f t="shared" ca="1" si="135"/>
        <v>0</v>
      </c>
      <c r="BR90" s="136">
        <f t="shared" ca="1" si="136"/>
        <v>0</v>
      </c>
      <c r="BS90" s="136">
        <f t="shared" ca="1" si="137"/>
        <v>0</v>
      </c>
      <c r="BT90" s="136">
        <f t="shared" ca="1" si="138"/>
        <v>0</v>
      </c>
      <c r="BU90" s="136">
        <f t="shared" ca="1" si="139"/>
        <v>0</v>
      </c>
      <c r="BV90" s="136">
        <f t="shared" ca="1" si="140"/>
        <v>0</v>
      </c>
      <c r="BW90" s="137">
        <f t="shared" ca="1" si="141"/>
        <v>0</v>
      </c>
      <c r="BX90" s="140">
        <f t="shared" ca="1" si="142"/>
        <v>0</v>
      </c>
      <c r="BY90" s="124">
        <f t="shared" ca="1" si="143"/>
        <v>0</v>
      </c>
      <c r="BZ90" s="124">
        <f t="shared" ca="1" si="144"/>
        <v>0</v>
      </c>
      <c r="CA90" s="124">
        <f t="shared" ca="1" si="145"/>
        <v>0</v>
      </c>
      <c r="CB90" s="124">
        <f t="shared" ca="1" si="146"/>
        <v>0</v>
      </c>
      <c r="CC90" s="124">
        <f t="shared" ca="1" si="147"/>
        <v>0</v>
      </c>
      <c r="CD90" s="141">
        <f t="shared" ca="1" si="148"/>
        <v>0</v>
      </c>
      <c r="CE90" s="146" t="e">
        <f t="shared" ca="1" si="149"/>
        <v>#REF!</v>
      </c>
      <c r="CF90" s="147" t="e">
        <f t="shared" ca="1" si="150"/>
        <v>#REF!</v>
      </c>
      <c r="CG90" s="145" t="e">
        <f t="shared" ca="1" si="156"/>
        <v>#REF!</v>
      </c>
      <c r="CH90" s="147" t="e">
        <f t="shared" ca="1" si="151"/>
        <v>#REF!</v>
      </c>
      <c r="CI90" s="147" t="e">
        <f t="shared" ca="1" si="152"/>
        <v>#REF!</v>
      </c>
      <c r="CJ90" s="147" t="e">
        <f t="shared" ca="1" si="153"/>
        <v>#REF!</v>
      </c>
      <c r="CK90" s="186" t="e">
        <f t="shared" ca="1" si="154"/>
        <v>#REF!</v>
      </c>
      <c r="CL90" s="187" t="e">
        <f t="shared" ca="1" si="157"/>
        <v>#REF!</v>
      </c>
      <c r="CM90" s="187" t="e">
        <f t="shared" ca="1" si="158"/>
        <v>#REF!</v>
      </c>
      <c r="CN90" s="187" t="e">
        <f t="shared" ca="1" si="159"/>
        <v>#REF!</v>
      </c>
      <c r="CO90" s="187" t="e">
        <f t="shared" ca="1" si="160"/>
        <v>#REF!</v>
      </c>
      <c r="CP90" s="187" t="e">
        <f t="shared" ca="1" si="161"/>
        <v>#REF!</v>
      </c>
      <c r="CQ90" s="187" t="e">
        <f t="shared" ca="1" si="162"/>
        <v>#REF!</v>
      </c>
      <c r="CR90" s="187" t="e">
        <f t="shared" ca="1" si="163"/>
        <v>#REF!</v>
      </c>
      <c r="CS90" s="187" t="e">
        <f t="shared" ca="1" si="164"/>
        <v>#REF!</v>
      </c>
      <c r="CT90" s="187" t="e">
        <f t="shared" ca="1" si="165"/>
        <v>#REF!</v>
      </c>
      <c r="CU90" s="187" t="e">
        <f t="shared" ca="1" si="166"/>
        <v>#REF!</v>
      </c>
      <c r="CV90" s="187" t="e">
        <f t="shared" ca="1" si="167"/>
        <v>#REF!</v>
      </c>
      <c r="CW90" s="187" t="e">
        <f t="shared" ca="1" si="168"/>
        <v>#REF!</v>
      </c>
      <c r="CX90" s="187" t="e">
        <f t="shared" ca="1" si="169"/>
        <v>#REF!</v>
      </c>
      <c r="CY90" s="187" t="e">
        <f t="shared" ca="1" si="170"/>
        <v>#REF!</v>
      </c>
      <c r="CZ90" s="187" t="e">
        <f t="shared" ca="1" si="171"/>
        <v>#REF!</v>
      </c>
      <c r="DA90" s="187" t="e">
        <f t="shared" ca="1" si="172"/>
        <v>#REF!</v>
      </c>
      <c r="DB90" s="187" t="e">
        <f t="shared" ca="1" si="173"/>
        <v>#REF!</v>
      </c>
      <c r="DC90" s="187" t="e">
        <f t="shared" ca="1" si="174"/>
        <v>#REF!</v>
      </c>
      <c r="DD90" s="187" t="e">
        <f t="shared" ca="1" si="175"/>
        <v>#REF!</v>
      </c>
      <c r="DE90" s="187" t="e">
        <f t="shared" ca="1" si="176"/>
        <v>#REF!</v>
      </c>
      <c r="DF90" s="187" t="e">
        <f t="shared" ca="1" si="177"/>
        <v>#REF!</v>
      </c>
      <c r="DG90" s="187" t="e">
        <f t="shared" ca="1" si="178"/>
        <v>#REF!</v>
      </c>
      <c r="DH90" s="187" t="e">
        <f t="shared" ca="1" si="179"/>
        <v>#REF!</v>
      </c>
      <c r="DI90" s="187" t="e">
        <f t="shared" ca="1" si="180"/>
        <v>#REF!</v>
      </c>
      <c r="DJ90" s="187" t="e">
        <f t="shared" ca="1" si="181"/>
        <v>#REF!</v>
      </c>
      <c r="DK90" s="187" t="e">
        <f t="shared" ca="1" si="182"/>
        <v>#REF!</v>
      </c>
      <c r="DL90" s="187" t="e">
        <f t="shared" ca="1" si="183"/>
        <v>#REF!</v>
      </c>
      <c r="DM90" s="187" t="e">
        <f t="shared" ca="1" si="199"/>
        <v>#REF!</v>
      </c>
      <c r="DN90" s="187" t="e">
        <f t="shared" ca="1" si="200"/>
        <v>#REF!</v>
      </c>
      <c r="DO90" s="187" t="e">
        <f t="shared" ca="1" si="201"/>
        <v>#REF!</v>
      </c>
      <c r="DP90" s="187" t="e">
        <f t="shared" ca="1" si="202"/>
        <v>#REF!</v>
      </c>
      <c r="DQ90" s="187" t="e">
        <f t="shared" ca="1" si="203"/>
        <v>#REF!</v>
      </c>
      <c r="DR90" s="187" t="e">
        <f t="shared" ca="1" si="184"/>
        <v>#REF!</v>
      </c>
      <c r="DS90" s="187" t="e">
        <f t="shared" ca="1" si="185"/>
        <v>#REF!</v>
      </c>
      <c r="DT90" s="187" t="e">
        <f t="shared" ca="1" si="186"/>
        <v>#REF!</v>
      </c>
      <c r="DU90" s="187" t="e">
        <f t="shared" ca="1" si="187"/>
        <v>#REF!</v>
      </c>
      <c r="DV90" s="187" t="e">
        <f t="shared" ca="1" si="204"/>
        <v>#REF!</v>
      </c>
      <c r="DW90" s="187" t="e">
        <f t="shared" ca="1" si="205"/>
        <v>#REF!</v>
      </c>
      <c r="DX90" s="187" t="e">
        <f t="shared" ca="1" si="206"/>
        <v>#REF!</v>
      </c>
      <c r="DY90" s="187" t="e">
        <f t="shared" ca="1" si="207"/>
        <v>#REF!</v>
      </c>
      <c r="DZ90" s="187" t="e">
        <f t="shared" ca="1" si="208"/>
        <v>#REF!</v>
      </c>
      <c r="EA90" s="187" t="e">
        <f t="shared" ca="1" si="188"/>
        <v>#REF!</v>
      </c>
      <c r="EB90" s="187" t="e">
        <f t="shared" ca="1" si="189"/>
        <v>#REF!</v>
      </c>
      <c r="EC90" s="187" t="e">
        <f t="shared" ca="1" si="190"/>
        <v>#REF!</v>
      </c>
      <c r="ED90" s="187" t="e">
        <f t="shared" ca="1" si="191"/>
        <v>#REF!</v>
      </c>
      <c r="EE90" s="187" t="e">
        <f t="shared" ca="1" si="192"/>
        <v>#REF!</v>
      </c>
      <c r="EF90" s="187" t="e">
        <f t="shared" ca="1" si="193"/>
        <v>#REF!</v>
      </c>
      <c r="EG90" s="187" t="e">
        <f t="shared" ca="1" si="194"/>
        <v>#REF!</v>
      </c>
      <c r="EH90" s="187" t="e">
        <f t="shared" ca="1" si="195"/>
        <v>#REF!</v>
      </c>
      <c r="EI90" s="187" t="e">
        <f t="shared" ca="1" si="196"/>
        <v>#REF!</v>
      </c>
      <c r="EJ90" s="187" t="e">
        <f t="shared" ca="1" si="197"/>
        <v>#REF!</v>
      </c>
      <c r="EK90" s="187" t="e">
        <f t="shared" ca="1" si="198"/>
        <v>#REF!</v>
      </c>
    </row>
    <row r="91" spans="1:142" hidden="1" x14ac:dyDescent="0.25">
      <c r="A91" s="115" t="str">
        <f>Графики!A109</f>
        <v>П19.01.17 Повар, кондитер(2015)9 кл., очная</v>
      </c>
      <c r="B91" s="115" t="s">
        <v>320</v>
      </c>
      <c r="C91" s="115" t="s">
        <v>212</v>
      </c>
      <c r="D91" s="64" t="e">
        <f t="shared" ca="1" si="155"/>
        <v>#REF!</v>
      </c>
      <c r="E91" s="46">
        <v>1</v>
      </c>
      <c r="F91" s="118" t="s">
        <v>503</v>
      </c>
      <c r="G91" s="112" t="e">
        <f t="shared" ca="1" si="216"/>
        <v>#REF!</v>
      </c>
      <c r="H91" s="112" t="e">
        <f t="shared" ca="1" si="216"/>
        <v>#REF!</v>
      </c>
      <c r="I91" s="112" t="e">
        <f t="shared" ca="1" si="216"/>
        <v>#REF!</v>
      </c>
      <c r="J91" s="112" t="e">
        <f t="shared" ca="1" si="216"/>
        <v>#REF!</v>
      </c>
      <c r="K91" s="112" t="e">
        <f t="shared" ca="1" si="216"/>
        <v>#REF!</v>
      </c>
      <c r="L91" s="112" t="e">
        <f t="shared" ca="1" si="216"/>
        <v>#REF!</v>
      </c>
      <c r="M91" s="112" t="e">
        <f t="shared" ca="1" si="216"/>
        <v>#REF!</v>
      </c>
      <c r="N91" s="112" t="e">
        <f t="shared" ca="1" si="216"/>
        <v>#REF!</v>
      </c>
      <c r="O91" s="112" t="e">
        <f t="shared" ca="1" si="216"/>
        <v>#REF!</v>
      </c>
      <c r="P91" s="112" t="e">
        <f t="shared" ca="1" si="216"/>
        <v>#REF!</v>
      </c>
      <c r="Q91" s="112" t="e">
        <f t="shared" ca="1" si="216"/>
        <v>#REF!</v>
      </c>
      <c r="R91" s="112" t="e">
        <f t="shared" ca="1" si="216"/>
        <v>#REF!</v>
      </c>
      <c r="S91" s="112" t="e">
        <f t="shared" ca="1" si="216"/>
        <v>#REF!</v>
      </c>
      <c r="T91" s="112" t="e">
        <f t="shared" ca="1" si="216"/>
        <v>#REF!</v>
      </c>
      <c r="U91" s="112" t="e">
        <f t="shared" ca="1" si="216"/>
        <v>#REF!</v>
      </c>
      <c r="V91" s="112" t="e">
        <f t="shared" ca="1" si="216"/>
        <v>#REF!</v>
      </c>
      <c r="W91" s="112" t="e">
        <f t="shared" ca="1" si="214"/>
        <v>#REF!</v>
      </c>
      <c r="X91" s="112" t="e">
        <f t="shared" ca="1" si="214"/>
        <v>#REF!</v>
      </c>
      <c r="Y91" s="112" t="e">
        <f t="shared" ca="1" si="214"/>
        <v>#REF!</v>
      </c>
      <c r="Z91" s="112" t="e">
        <f t="shared" ca="1" si="214"/>
        <v>#REF!</v>
      </c>
      <c r="AA91" s="112" t="e">
        <f t="shared" ca="1" si="214"/>
        <v>#REF!</v>
      </c>
      <c r="AB91" s="112" t="e">
        <f t="shared" ca="1" si="214"/>
        <v>#REF!</v>
      </c>
      <c r="AC91" s="112" t="e">
        <f t="shared" ca="1" si="214"/>
        <v>#REF!</v>
      </c>
      <c r="AD91" s="112" t="e">
        <f t="shared" ca="1" si="214"/>
        <v>#REF!</v>
      </c>
      <c r="AE91" s="112" t="e">
        <f t="shared" ca="1" si="214"/>
        <v>#REF!</v>
      </c>
      <c r="AF91" s="112" t="e">
        <f t="shared" ca="1" si="214"/>
        <v>#REF!</v>
      </c>
      <c r="AG91" s="112" t="e">
        <f t="shared" ca="1" si="214"/>
        <v>#REF!</v>
      </c>
      <c r="AH91" s="112" t="e">
        <f t="shared" ca="1" si="214"/>
        <v>#REF!</v>
      </c>
      <c r="AI91" s="112" t="e">
        <f t="shared" ca="1" si="214"/>
        <v>#REF!</v>
      </c>
      <c r="AJ91" s="112" t="e">
        <f t="shared" ca="1" si="214"/>
        <v>#REF!</v>
      </c>
      <c r="AK91" s="112" t="e">
        <f t="shared" ca="1" si="214"/>
        <v>#REF!</v>
      </c>
      <c r="AL91" s="112" t="e">
        <f t="shared" ca="1" si="215"/>
        <v>#REF!</v>
      </c>
      <c r="AM91" s="112" t="e">
        <f t="shared" ca="1" si="215"/>
        <v>#REF!</v>
      </c>
      <c r="AN91" s="112" t="e">
        <f t="shared" ca="1" si="215"/>
        <v>#REF!</v>
      </c>
      <c r="AO91" s="112" t="e">
        <f t="shared" ca="1" si="215"/>
        <v>#REF!</v>
      </c>
      <c r="AP91" s="112" t="e">
        <f t="shared" ca="1" si="215"/>
        <v>#REF!</v>
      </c>
      <c r="AQ91" s="112" t="e">
        <f t="shared" ca="1" si="215"/>
        <v>#REF!</v>
      </c>
      <c r="AR91" s="112" t="e">
        <f t="shared" ca="1" si="215"/>
        <v>#REF!</v>
      </c>
      <c r="AS91" s="112" t="e">
        <f t="shared" ca="1" si="215"/>
        <v>#REF!</v>
      </c>
      <c r="AT91" s="112" t="e">
        <f t="shared" ca="1" si="215"/>
        <v>#REF!</v>
      </c>
      <c r="AU91" s="112" t="e">
        <f t="shared" ca="1" si="215"/>
        <v>#REF!</v>
      </c>
      <c r="AV91" s="112" t="e">
        <f t="shared" ca="1" si="215"/>
        <v>#REF!</v>
      </c>
      <c r="AW91" s="112" t="e">
        <f t="shared" ca="1" si="215"/>
        <v>#REF!</v>
      </c>
      <c r="AX91" s="112" t="e">
        <f t="shared" ca="1" si="215"/>
        <v>#REF!</v>
      </c>
      <c r="AY91" s="112" t="e">
        <f t="shared" ca="1" si="215"/>
        <v>#REF!</v>
      </c>
      <c r="AZ91" s="112" t="e">
        <f t="shared" ca="1" si="215"/>
        <v>#REF!</v>
      </c>
      <c r="BA91" s="112" t="e">
        <f t="shared" ca="1" si="215"/>
        <v>#REF!</v>
      </c>
      <c r="BB91" s="112" t="e">
        <f t="shared" ca="1" si="213"/>
        <v>#REF!</v>
      </c>
      <c r="BC91" s="112" t="e">
        <f t="shared" ca="1" si="213"/>
        <v>#REF!</v>
      </c>
      <c r="BD91" s="112" t="e">
        <f t="shared" ca="1" si="213"/>
        <v>#REF!</v>
      </c>
      <c r="BE91" s="112" t="e">
        <f t="shared" ca="1" si="213"/>
        <v>#REF!</v>
      </c>
      <c r="BF91" s="112" t="e">
        <f t="shared" ca="1" si="213"/>
        <v>#REF!</v>
      </c>
      <c r="BG91" s="112" t="e">
        <f t="shared" ca="1" si="213"/>
        <v>#REF!</v>
      </c>
      <c r="BH91" s="112" t="e">
        <f t="shared" ca="1" si="213"/>
        <v>#REF!</v>
      </c>
      <c r="BI91" s="112" t="e">
        <f t="shared" ca="1" si="213"/>
        <v>#REF!</v>
      </c>
      <c r="BJ91" s="112" t="e">
        <f t="shared" ca="1" si="213"/>
        <v>#REF!</v>
      </c>
      <c r="BK91" s="112" t="e">
        <f t="shared" ca="1" si="213"/>
        <v>#REF!</v>
      </c>
      <c r="BL91" s="112" t="e">
        <f t="shared" ca="1" si="213"/>
        <v>#REF!</v>
      </c>
      <c r="BM91" s="112" t="e">
        <f t="shared" ca="1" si="213"/>
        <v>#REF!</v>
      </c>
      <c r="BN91" s="112" t="e">
        <f t="shared" ca="1" si="213"/>
        <v>#REF!</v>
      </c>
      <c r="BO91" s="112" t="e">
        <f t="shared" ca="1" si="213"/>
        <v>#REF!</v>
      </c>
      <c r="BP91" s="126">
        <v>20</v>
      </c>
      <c r="BQ91" s="135">
        <f t="shared" ca="1" si="135"/>
        <v>0</v>
      </c>
      <c r="BR91" s="136">
        <f t="shared" ca="1" si="136"/>
        <v>0</v>
      </c>
      <c r="BS91" s="136">
        <f t="shared" ca="1" si="137"/>
        <v>0</v>
      </c>
      <c r="BT91" s="136">
        <f t="shared" ca="1" si="138"/>
        <v>0</v>
      </c>
      <c r="BU91" s="136">
        <f t="shared" ca="1" si="139"/>
        <v>0</v>
      </c>
      <c r="BV91" s="136">
        <f t="shared" ca="1" si="140"/>
        <v>0</v>
      </c>
      <c r="BW91" s="137">
        <f t="shared" ca="1" si="141"/>
        <v>0</v>
      </c>
      <c r="BX91" s="140">
        <f t="shared" ca="1" si="142"/>
        <v>1</v>
      </c>
      <c r="BY91" s="124">
        <f t="shared" ca="1" si="143"/>
        <v>1</v>
      </c>
      <c r="BZ91" s="124">
        <f t="shared" ca="1" si="144"/>
        <v>0</v>
      </c>
      <c r="CA91" s="124">
        <f t="shared" ca="1" si="145"/>
        <v>0</v>
      </c>
      <c r="CB91" s="124">
        <f t="shared" ca="1" si="146"/>
        <v>0</v>
      </c>
      <c r="CC91" s="124">
        <f t="shared" ca="1" si="147"/>
        <v>0</v>
      </c>
      <c r="CD91" s="141">
        <f t="shared" ca="1" si="148"/>
        <v>0</v>
      </c>
      <c r="CE91" s="146" t="e">
        <f t="shared" ca="1" si="149"/>
        <v>#REF!</v>
      </c>
      <c r="CF91" s="147" t="e">
        <f t="shared" ca="1" si="150"/>
        <v>#REF!</v>
      </c>
      <c r="CG91" s="145" t="e">
        <f t="shared" ca="1" si="156"/>
        <v>#REF!</v>
      </c>
      <c r="CH91" s="147" t="e">
        <f t="shared" ca="1" si="151"/>
        <v>#REF!</v>
      </c>
      <c r="CI91" s="147" t="e">
        <f t="shared" ca="1" si="152"/>
        <v>#REF!</v>
      </c>
      <c r="CJ91" s="147" t="e">
        <f t="shared" ca="1" si="153"/>
        <v>#REF!</v>
      </c>
      <c r="CK91" s="186" t="e">
        <f t="shared" ca="1" si="154"/>
        <v>#REF!</v>
      </c>
      <c r="CL91" s="187" t="e">
        <f t="shared" ca="1" si="157"/>
        <v>#REF!</v>
      </c>
      <c r="CM91" s="187" t="e">
        <f t="shared" ca="1" si="158"/>
        <v>#REF!</v>
      </c>
      <c r="CN91" s="187" t="e">
        <f t="shared" ca="1" si="159"/>
        <v>#REF!</v>
      </c>
      <c r="CO91" s="187" t="e">
        <f t="shared" ca="1" si="160"/>
        <v>#REF!</v>
      </c>
      <c r="CP91" s="187" t="e">
        <f t="shared" ca="1" si="161"/>
        <v>#REF!</v>
      </c>
      <c r="CQ91" s="187" t="e">
        <f t="shared" ca="1" si="162"/>
        <v>#REF!</v>
      </c>
      <c r="CR91" s="187" t="e">
        <f t="shared" ca="1" si="163"/>
        <v>#REF!</v>
      </c>
      <c r="CS91" s="187" t="e">
        <f t="shared" ca="1" si="164"/>
        <v>#REF!</v>
      </c>
      <c r="CT91" s="187" t="e">
        <f t="shared" ca="1" si="165"/>
        <v>#REF!</v>
      </c>
      <c r="CU91" s="187" t="e">
        <f t="shared" ca="1" si="166"/>
        <v>#REF!</v>
      </c>
      <c r="CV91" s="187" t="e">
        <f t="shared" ca="1" si="167"/>
        <v>#REF!</v>
      </c>
      <c r="CW91" s="187" t="e">
        <f t="shared" ca="1" si="168"/>
        <v>#REF!</v>
      </c>
      <c r="CX91" s="187" t="e">
        <f t="shared" ca="1" si="169"/>
        <v>#REF!</v>
      </c>
      <c r="CY91" s="187" t="e">
        <f t="shared" ca="1" si="170"/>
        <v>#REF!</v>
      </c>
      <c r="CZ91" s="187" t="e">
        <f t="shared" ca="1" si="171"/>
        <v>#REF!</v>
      </c>
      <c r="DA91" s="187" t="e">
        <f t="shared" ca="1" si="172"/>
        <v>#REF!</v>
      </c>
      <c r="DB91" s="187" t="e">
        <f t="shared" ca="1" si="173"/>
        <v>#REF!</v>
      </c>
      <c r="DC91" s="187" t="e">
        <f t="shared" ca="1" si="174"/>
        <v>#REF!</v>
      </c>
      <c r="DD91" s="187" t="e">
        <f t="shared" ca="1" si="175"/>
        <v>#REF!</v>
      </c>
      <c r="DE91" s="187" t="e">
        <f t="shared" ca="1" si="176"/>
        <v>#REF!</v>
      </c>
      <c r="DF91" s="187" t="e">
        <f t="shared" ca="1" si="177"/>
        <v>#REF!</v>
      </c>
      <c r="DG91" s="187" t="e">
        <f t="shared" ca="1" si="178"/>
        <v>#REF!</v>
      </c>
      <c r="DH91" s="187" t="e">
        <f t="shared" ca="1" si="179"/>
        <v>#REF!</v>
      </c>
      <c r="DI91" s="187" t="e">
        <f t="shared" ca="1" si="180"/>
        <v>#REF!</v>
      </c>
      <c r="DJ91" s="187" t="e">
        <f t="shared" ca="1" si="181"/>
        <v>#REF!</v>
      </c>
      <c r="DK91" s="187" t="e">
        <f t="shared" ca="1" si="182"/>
        <v>#REF!</v>
      </c>
      <c r="DL91" s="187" t="e">
        <f t="shared" ca="1" si="183"/>
        <v>#REF!</v>
      </c>
      <c r="DM91" s="187" t="e">
        <f t="shared" ca="1" si="199"/>
        <v>#REF!</v>
      </c>
      <c r="DN91" s="187" t="e">
        <f t="shared" ca="1" si="200"/>
        <v>#REF!</v>
      </c>
      <c r="DO91" s="187" t="e">
        <f t="shared" ca="1" si="201"/>
        <v>#REF!</v>
      </c>
      <c r="DP91" s="187" t="e">
        <f t="shared" ca="1" si="202"/>
        <v>#REF!</v>
      </c>
      <c r="DQ91" s="187" t="e">
        <f t="shared" ca="1" si="203"/>
        <v>#REF!</v>
      </c>
      <c r="DR91" s="187" t="e">
        <f t="shared" ca="1" si="184"/>
        <v>#REF!</v>
      </c>
      <c r="DS91" s="187" t="e">
        <f t="shared" ca="1" si="185"/>
        <v>#REF!</v>
      </c>
      <c r="DT91" s="187" t="e">
        <f t="shared" ca="1" si="186"/>
        <v>#REF!</v>
      </c>
      <c r="DU91" s="187" t="e">
        <f t="shared" ca="1" si="187"/>
        <v>#REF!</v>
      </c>
      <c r="DV91" s="187" t="e">
        <f t="shared" ca="1" si="204"/>
        <v>#REF!</v>
      </c>
      <c r="DW91" s="187" t="e">
        <f t="shared" ca="1" si="205"/>
        <v>#REF!</v>
      </c>
      <c r="DX91" s="187" t="e">
        <f t="shared" ca="1" si="206"/>
        <v>#REF!</v>
      </c>
      <c r="DY91" s="187" t="e">
        <f t="shared" ca="1" si="207"/>
        <v>#REF!</v>
      </c>
      <c r="DZ91" s="187" t="s">
        <v>731</v>
      </c>
      <c r="EA91" s="187" t="e">
        <f t="shared" ca="1" si="188"/>
        <v>#REF!</v>
      </c>
      <c r="EB91" s="187" t="e">
        <f t="shared" ca="1" si="189"/>
        <v>#REF!</v>
      </c>
      <c r="EC91" s="187"/>
      <c r="ED91" s="187" t="e">
        <f t="shared" ca="1" si="191"/>
        <v>#REF!</v>
      </c>
      <c r="EE91" s="187" t="e">
        <f t="shared" ca="1" si="192"/>
        <v>#REF!</v>
      </c>
      <c r="EF91" s="187" t="e">
        <f t="shared" ca="1" si="193"/>
        <v>#REF!</v>
      </c>
      <c r="EG91" s="187" t="e">
        <f t="shared" ca="1" si="194"/>
        <v>#REF!</v>
      </c>
      <c r="EH91" s="187" t="e">
        <f t="shared" ca="1" si="195"/>
        <v>#REF!</v>
      </c>
      <c r="EI91" s="187" t="e">
        <f t="shared" ca="1" si="196"/>
        <v>#REF!</v>
      </c>
      <c r="EJ91" s="187" t="e">
        <f t="shared" ca="1" si="197"/>
        <v>#REF!</v>
      </c>
      <c r="EK91" s="187" t="e">
        <f t="shared" ca="1" si="198"/>
        <v>#REF!</v>
      </c>
    </row>
    <row r="92" spans="1:142" hidden="1" x14ac:dyDescent="0.25">
      <c r="A92" s="115" t="str">
        <f>Графики!A109</f>
        <v>П19.01.17 Повар, кондитер(2015)9 кл., очная</v>
      </c>
      <c r="B92" s="115" t="s">
        <v>320</v>
      </c>
      <c r="C92" s="115" t="s">
        <v>517</v>
      </c>
      <c r="D92" s="64" t="e">
        <f t="shared" ca="1" si="155"/>
        <v>#REF!</v>
      </c>
      <c r="E92" s="46">
        <v>1</v>
      </c>
      <c r="F92" s="118" t="s">
        <v>502</v>
      </c>
      <c r="G92" s="112" t="e">
        <f t="shared" ca="1" si="216"/>
        <v>#REF!</v>
      </c>
      <c r="H92" s="112" t="e">
        <f t="shared" ca="1" si="216"/>
        <v>#REF!</v>
      </c>
      <c r="I92" s="112" t="e">
        <f t="shared" ca="1" si="216"/>
        <v>#REF!</v>
      </c>
      <c r="J92" s="112" t="e">
        <f t="shared" ca="1" si="216"/>
        <v>#REF!</v>
      </c>
      <c r="K92" s="112" t="e">
        <f t="shared" ca="1" si="216"/>
        <v>#REF!</v>
      </c>
      <c r="L92" s="112" t="e">
        <f t="shared" ca="1" si="216"/>
        <v>#REF!</v>
      </c>
      <c r="M92" s="112" t="e">
        <f t="shared" ca="1" si="216"/>
        <v>#REF!</v>
      </c>
      <c r="N92" s="112" t="e">
        <f t="shared" ca="1" si="216"/>
        <v>#REF!</v>
      </c>
      <c r="O92" s="112" t="e">
        <f t="shared" ca="1" si="216"/>
        <v>#REF!</v>
      </c>
      <c r="P92" s="112" t="e">
        <f t="shared" ca="1" si="216"/>
        <v>#REF!</v>
      </c>
      <c r="Q92" s="112" t="e">
        <f t="shared" ca="1" si="216"/>
        <v>#REF!</v>
      </c>
      <c r="R92" s="112" t="e">
        <f t="shared" ca="1" si="216"/>
        <v>#REF!</v>
      </c>
      <c r="S92" s="112" t="e">
        <f t="shared" ca="1" si="216"/>
        <v>#REF!</v>
      </c>
      <c r="T92" s="112" t="e">
        <f t="shared" ca="1" si="216"/>
        <v>#REF!</v>
      </c>
      <c r="U92" s="112" t="e">
        <f t="shared" ca="1" si="216"/>
        <v>#REF!</v>
      </c>
      <c r="V92" s="112" t="e">
        <f t="shared" ca="1" si="216"/>
        <v>#REF!</v>
      </c>
      <c r="W92" s="112" t="e">
        <f t="shared" ca="1" si="214"/>
        <v>#REF!</v>
      </c>
      <c r="X92" s="112" t="e">
        <f t="shared" ca="1" si="214"/>
        <v>#REF!</v>
      </c>
      <c r="Y92" s="112" t="e">
        <f t="shared" ca="1" si="214"/>
        <v>#REF!</v>
      </c>
      <c r="Z92" s="112" t="e">
        <f t="shared" ca="1" si="214"/>
        <v>#REF!</v>
      </c>
      <c r="AA92" s="112" t="e">
        <f t="shared" ca="1" si="214"/>
        <v>#REF!</v>
      </c>
      <c r="AB92" s="112" t="e">
        <f t="shared" ca="1" si="214"/>
        <v>#REF!</v>
      </c>
      <c r="AC92" s="112" t="e">
        <f t="shared" ca="1" si="214"/>
        <v>#REF!</v>
      </c>
      <c r="AD92" s="112" t="e">
        <f t="shared" ca="1" si="214"/>
        <v>#REF!</v>
      </c>
      <c r="AE92" s="112" t="e">
        <f t="shared" ca="1" si="214"/>
        <v>#REF!</v>
      </c>
      <c r="AF92" s="112" t="e">
        <f t="shared" ca="1" si="214"/>
        <v>#REF!</v>
      </c>
      <c r="AG92" s="112" t="e">
        <f t="shared" ca="1" si="214"/>
        <v>#REF!</v>
      </c>
      <c r="AH92" s="112" t="e">
        <f t="shared" ca="1" si="214"/>
        <v>#REF!</v>
      </c>
      <c r="AI92" s="112" t="e">
        <f t="shared" ca="1" si="214"/>
        <v>#REF!</v>
      </c>
      <c r="AJ92" s="112" t="e">
        <f t="shared" ca="1" si="214"/>
        <v>#REF!</v>
      </c>
      <c r="AK92" s="112" t="e">
        <f t="shared" ca="1" si="214"/>
        <v>#REF!</v>
      </c>
      <c r="AL92" s="112" t="e">
        <f t="shared" ca="1" si="215"/>
        <v>#REF!</v>
      </c>
      <c r="AM92" s="112" t="e">
        <f t="shared" ca="1" si="215"/>
        <v>#REF!</v>
      </c>
      <c r="AN92" s="112" t="e">
        <f t="shared" ca="1" si="215"/>
        <v>#REF!</v>
      </c>
      <c r="AO92" s="112" t="e">
        <f t="shared" ca="1" si="215"/>
        <v>#REF!</v>
      </c>
      <c r="AP92" s="112" t="e">
        <f t="shared" ca="1" si="215"/>
        <v>#REF!</v>
      </c>
      <c r="AQ92" s="112" t="e">
        <f t="shared" ca="1" si="215"/>
        <v>#REF!</v>
      </c>
      <c r="AR92" s="112" t="e">
        <f t="shared" ca="1" si="215"/>
        <v>#REF!</v>
      </c>
      <c r="AS92" s="112" t="e">
        <f t="shared" ca="1" si="215"/>
        <v>#REF!</v>
      </c>
      <c r="AT92" s="112" t="e">
        <f t="shared" ca="1" si="215"/>
        <v>#REF!</v>
      </c>
      <c r="AU92" s="112" t="e">
        <f t="shared" ca="1" si="215"/>
        <v>#REF!</v>
      </c>
      <c r="AV92" s="112" t="e">
        <f t="shared" ca="1" si="215"/>
        <v>#REF!</v>
      </c>
      <c r="AW92" s="112" t="e">
        <f t="shared" ca="1" si="215"/>
        <v>#REF!</v>
      </c>
      <c r="AX92" s="112" t="e">
        <f t="shared" ca="1" si="215"/>
        <v>#REF!</v>
      </c>
      <c r="AY92" s="112" t="e">
        <f t="shared" ca="1" si="215"/>
        <v>#REF!</v>
      </c>
      <c r="AZ92" s="112" t="e">
        <f t="shared" ca="1" si="215"/>
        <v>#REF!</v>
      </c>
      <c r="BA92" s="112" t="e">
        <f t="shared" ca="1" si="215"/>
        <v>#REF!</v>
      </c>
      <c r="BB92" s="112" t="e">
        <f t="shared" ca="1" si="213"/>
        <v>#REF!</v>
      </c>
      <c r="BC92" s="112" t="e">
        <f t="shared" ca="1" si="213"/>
        <v>#REF!</v>
      </c>
      <c r="BD92" s="112" t="e">
        <f t="shared" ca="1" si="213"/>
        <v>#REF!</v>
      </c>
      <c r="BE92" s="112" t="e">
        <f t="shared" ca="1" si="213"/>
        <v>#REF!</v>
      </c>
      <c r="BF92" s="112" t="e">
        <f t="shared" ca="1" si="213"/>
        <v>#REF!</v>
      </c>
      <c r="BG92" s="112" t="e">
        <f t="shared" ca="1" si="213"/>
        <v>#REF!</v>
      </c>
      <c r="BH92" s="112" t="e">
        <f t="shared" ca="1" si="213"/>
        <v>#REF!</v>
      </c>
      <c r="BI92" s="112" t="e">
        <f t="shared" ca="1" si="213"/>
        <v>#REF!</v>
      </c>
      <c r="BJ92" s="112" t="e">
        <f t="shared" ca="1" si="213"/>
        <v>#REF!</v>
      </c>
      <c r="BK92" s="112" t="e">
        <f t="shared" ca="1" si="213"/>
        <v>#REF!</v>
      </c>
      <c r="BL92" s="112" t="e">
        <f t="shared" ca="1" si="213"/>
        <v>#REF!</v>
      </c>
      <c r="BM92" s="112" t="e">
        <f t="shared" ca="1" si="213"/>
        <v>#REF!</v>
      </c>
      <c r="BN92" s="112" t="e">
        <f t="shared" ca="1" si="213"/>
        <v>#REF!</v>
      </c>
      <c r="BO92" s="112" t="e">
        <f t="shared" ca="1" si="213"/>
        <v>#REF!</v>
      </c>
      <c r="BP92" s="126">
        <v>20</v>
      </c>
      <c r="BQ92" s="135">
        <f t="shared" ca="1" si="135"/>
        <v>0</v>
      </c>
      <c r="BR92" s="136">
        <f t="shared" ca="1" si="136"/>
        <v>0</v>
      </c>
      <c r="BS92" s="136">
        <f t="shared" ca="1" si="137"/>
        <v>0</v>
      </c>
      <c r="BT92" s="136">
        <f t="shared" ca="1" si="138"/>
        <v>0</v>
      </c>
      <c r="BU92" s="136">
        <f t="shared" ca="1" si="139"/>
        <v>0</v>
      </c>
      <c r="BV92" s="136">
        <f t="shared" ca="1" si="140"/>
        <v>0</v>
      </c>
      <c r="BW92" s="137">
        <f t="shared" ca="1" si="141"/>
        <v>0</v>
      </c>
      <c r="BX92" s="140">
        <f t="shared" ca="1" si="142"/>
        <v>0</v>
      </c>
      <c r="BY92" s="124">
        <f t="shared" ca="1" si="143"/>
        <v>1</v>
      </c>
      <c r="BZ92" s="124">
        <f t="shared" ca="1" si="144"/>
        <v>0</v>
      </c>
      <c r="CA92" s="124">
        <f t="shared" ca="1" si="145"/>
        <v>0</v>
      </c>
      <c r="CB92" s="124">
        <f t="shared" ca="1" si="146"/>
        <v>0</v>
      </c>
      <c r="CC92" s="124">
        <f t="shared" ca="1" si="147"/>
        <v>0</v>
      </c>
      <c r="CD92" s="141">
        <f t="shared" ca="1" si="148"/>
        <v>0</v>
      </c>
      <c r="CE92" s="146" t="e">
        <f t="shared" ca="1" si="149"/>
        <v>#REF!</v>
      </c>
      <c r="CF92" s="147" t="e">
        <f t="shared" ca="1" si="150"/>
        <v>#REF!</v>
      </c>
      <c r="CG92" s="145" t="e">
        <f t="shared" ca="1" si="156"/>
        <v>#REF!</v>
      </c>
      <c r="CH92" s="147" t="e">
        <f t="shared" ca="1" si="151"/>
        <v>#REF!</v>
      </c>
      <c r="CI92" s="147" t="e">
        <f t="shared" ca="1" si="152"/>
        <v>#REF!</v>
      </c>
      <c r="CJ92" s="147" t="e">
        <f t="shared" ca="1" si="153"/>
        <v>#REF!</v>
      </c>
      <c r="CK92" s="186" t="e">
        <f t="shared" ca="1" si="154"/>
        <v>#REF!</v>
      </c>
      <c r="CL92" s="187" t="e">
        <f t="shared" ca="1" si="157"/>
        <v>#REF!</v>
      </c>
      <c r="CM92" s="187" t="e">
        <f t="shared" ca="1" si="158"/>
        <v>#REF!</v>
      </c>
      <c r="CN92" s="187" t="e">
        <f t="shared" ca="1" si="159"/>
        <v>#REF!</v>
      </c>
      <c r="CO92" s="187" t="e">
        <f t="shared" ca="1" si="160"/>
        <v>#REF!</v>
      </c>
      <c r="CP92" s="187" t="e">
        <f t="shared" ca="1" si="161"/>
        <v>#REF!</v>
      </c>
      <c r="CQ92" s="187" t="e">
        <f t="shared" ca="1" si="162"/>
        <v>#REF!</v>
      </c>
      <c r="CR92" s="187" t="e">
        <f t="shared" ca="1" si="163"/>
        <v>#REF!</v>
      </c>
      <c r="CS92" s="187" t="e">
        <f t="shared" ca="1" si="164"/>
        <v>#REF!</v>
      </c>
      <c r="CT92" s="187" t="e">
        <f t="shared" ca="1" si="165"/>
        <v>#REF!</v>
      </c>
      <c r="CU92" s="187" t="e">
        <f t="shared" ca="1" si="166"/>
        <v>#REF!</v>
      </c>
      <c r="CV92" s="187" t="e">
        <f t="shared" ca="1" si="167"/>
        <v>#REF!</v>
      </c>
      <c r="CW92" s="187" t="e">
        <f t="shared" ca="1" si="168"/>
        <v>#REF!</v>
      </c>
      <c r="CX92" s="187" t="e">
        <f t="shared" ca="1" si="169"/>
        <v>#REF!</v>
      </c>
      <c r="CY92" s="187" t="e">
        <f t="shared" ca="1" si="170"/>
        <v>#REF!</v>
      </c>
      <c r="CZ92" s="187" t="e">
        <f t="shared" ca="1" si="171"/>
        <v>#REF!</v>
      </c>
      <c r="DA92" s="187" t="e">
        <f t="shared" ca="1" si="172"/>
        <v>#REF!</v>
      </c>
      <c r="DB92" s="187" t="e">
        <f t="shared" ca="1" si="173"/>
        <v>#REF!</v>
      </c>
      <c r="DC92" s="187" t="e">
        <f t="shared" ca="1" si="174"/>
        <v>#REF!</v>
      </c>
      <c r="DD92" s="187" t="e">
        <f t="shared" ca="1" si="175"/>
        <v>#REF!</v>
      </c>
      <c r="DE92" s="187" t="e">
        <f t="shared" ca="1" si="176"/>
        <v>#REF!</v>
      </c>
      <c r="DF92" s="187" t="e">
        <f t="shared" ca="1" si="177"/>
        <v>#REF!</v>
      </c>
      <c r="DG92" s="187" t="e">
        <f t="shared" ca="1" si="178"/>
        <v>#REF!</v>
      </c>
      <c r="DH92" s="187" t="e">
        <f t="shared" ca="1" si="179"/>
        <v>#REF!</v>
      </c>
      <c r="DI92" s="187" t="e">
        <f t="shared" ca="1" si="180"/>
        <v>#REF!</v>
      </c>
      <c r="DJ92" s="187" t="e">
        <f t="shared" ca="1" si="181"/>
        <v>#REF!</v>
      </c>
      <c r="DK92" s="187" t="e">
        <f t="shared" ca="1" si="182"/>
        <v>#REF!</v>
      </c>
      <c r="DL92" s="187" t="e">
        <f t="shared" ca="1" si="183"/>
        <v>#REF!</v>
      </c>
      <c r="DM92" s="187" t="e">
        <f t="shared" ca="1" si="199"/>
        <v>#REF!</v>
      </c>
      <c r="DN92" s="187" t="e">
        <f t="shared" ca="1" si="200"/>
        <v>#REF!</v>
      </c>
      <c r="DO92" s="187" t="e">
        <f t="shared" ca="1" si="201"/>
        <v>#REF!</v>
      </c>
      <c r="DP92" s="187" t="e">
        <f t="shared" ca="1" si="202"/>
        <v>#REF!</v>
      </c>
      <c r="DQ92" s="187" t="e">
        <f t="shared" ca="1" si="203"/>
        <v>#REF!</v>
      </c>
      <c r="DR92" s="187" t="e">
        <f t="shared" ca="1" si="184"/>
        <v>#REF!</v>
      </c>
      <c r="DS92" s="187" t="e">
        <f t="shared" ca="1" si="185"/>
        <v>#REF!</v>
      </c>
      <c r="DT92" s="187" t="e">
        <f t="shared" ca="1" si="186"/>
        <v>#REF!</v>
      </c>
      <c r="DU92" s="187" t="e">
        <f t="shared" ca="1" si="187"/>
        <v>#REF!</v>
      </c>
      <c r="DV92" s="187" t="e">
        <f t="shared" ca="1" si="204"/>
        <v>#REF!</v>
      </c>
      <c r="DW92" s="187" t="e">
        <f t="shared" ca="1" si="205"/>
        <v>#REF!</v>
      </c>
      <c r="DX92" s="187" t="e">
        <f t="shared" ca="1" si="206"/>
        <v>#REF!</v>
      </c>
      <c r="DY92" s="187" t="e">
        <f t="shared" ca="1" si="207"/>
        <v>#REF!</v>
      </c>
      <c r="DZ92" s="187" t="e">
        <f t="shared" ca="1" si="207"/>
        <v>#REF!</v>
      </c>
      <c r="EA92" s="187" t="e">
        <f t="shared" ca="1" si="188"/>
        <v>#REF!</v>
      </c>
      <c r="EB92" s="187" t="e">
        <f t="shared" ca="1" si="189"/>
        <v>#REF!</v>
      </c>
      <c r="EC92" s="187" t="s">
        <v>731</v>
      </c>
      <c r="ED92" s="187" t="e">
        <f t="shared" ca="1" si="191"/>
        <v>#REF!</v>
      </c>
      <c r="EE92" s="187" t="e">
        <f t="shared" ca="1" si="192"/>
        <v>#REF!</v>
      </c>
      <c r="EF92" s="187" t="e">
        <f t="shared" ca="1" si="193"/>
        <v>#REF!</v>
      </c>
      <c r="EG92" s="187" t="e">
        <f t="shared" ca="1" si="194"/>
        <v>#REF!</v>
      </c>
      <c r="EH92" s="187" t="e">
        <f t="shared" ca="1" si="195"/>
        <v>#REF!</v>
      </c>
      <c r="EI92" s="187" t="e">
        <f t="shared" ca="1" si="196"/>
        <v>#REF!</v>
      </c>
      <c r="EJ92" s="187" t="e">
        <f t="shared" ca="1" si="197"/>
        <v>#REF!</v>
      </c>
      <c r="EK92" s="187" t="e">
        <f t="shared" ca="1" si="198"/>
        <v>#REF!</v>
      </c>
    </row>
    <row r="93" spans="1:142" hidden="1" x14ac:dyDescent="0.25">
      <c r="A93" s="115" t="str">
        <f>Графики!A110</f>
        <v>П19.01.17 Повар, кондитер(2015)11 кл., очная</v>
      </c>
      <c r="B93" s="115" t="s">
        <v>320</v>
      </c>
      <c r="C93" s="115" t="s">
        <v>212</v>
      </c>
      <c r="D93" s="64" t="e">
        <f t="shared" ca="1" si="155"/>
        <v>#REF!</v>
      </c>
      <c r="E93" s="46">
        <v>1</v>
      </c>
      <c r="F93" s="118" t="s">
        <v>504</v>
      </c>
      <c r="G93" s="112" t="e">
        <f t="shared" ca="1" si="216"/>
        <v>#REF!</v>
      </c>
      <c r="H93" s="112" t="e">
        <f t="shared" ca="1" si="216"/>
        <v>#REF!</v>
      </c>
      <c r="I93" s="112" t="e">
        <f t="shared" ca="1" si="216"/>
        <v>#REF!</v>
      </c>
      <c r="J93" s="112" t="e">
        <f t="shared" ca="1" si="216"/>
        <v>#REF!</v>
      </c>
      <c r="K93" s="112" t="e">
        <f t="shared" ca="1" si="216"/>
        <v>#REF!</v>
      </c>
      <c r="L93" s="112" t="e">
        <f t="shared" ca="1" si="216"/>
        <v>#REF!</v>
      </c>
      <c r="M93" s="112" t="e">
        <f t="shared" ca="1" si="216"/>
        <v>#REF!</v>
      </c>
      <c r="N93" s="112" t="e">
        <f t="shared" ca="1" si="216"/>
        <v>#REF!</v>
      </c>
      <c r="O93" s="112" t="e">
        <f t="shared" ca="1" si="216"/>
        <v>#REF!</v>
      </c>
      <c r="P93" s="112" t="e">
        <f t="shared" ca="1" si="216"/>
        <v>#REF!</v>
      </c>
      <c r="Q93" s="112" t="e">
        <f t="shared" ca="1" si="216"/>
        <v>#REF!</v>
      </c>
      <c r="R93" s="112" t="e">
        <f t="shared" ca="1" si="216"/>
        <v>#REF!</v>
      </c>
      <c r="S93" s="112" t="e">
        <f t="shared" ca="1" si="216"/>
        <v>#REF!</v>
      </c>
      <c r="T93" s="112" t="e">
        <f t="shared" ca="1" si="216"/>
        <v>#REF!</v>
      </c>
      <c r="U93" s="112" t="e">
        <f t="shared" ca="1" si="216"/>
        <v>#REF!</v>
      </c>
      <c r="V93" s="112" t="e">
        <f t="shared" ca="1" si="216"/>
        <v>#REF!</v>
      </c>
      <c r="W93" s="112" t="e">
        <f t="shared" ca="1" si="214"/>
        <v>#REF!</v>
      </c>
      <c r="X93" s="112" t="e">
        <f t="shared" ca="1" si="214"/>
        <v>#REF!</v>
      </c>
      <c r="Y93" s="112" t="e">
        <f t="shared" ca="1" si="214"/>
        <v>#REF!</v>
      </c>
      <c r="Z93" s="112" t="e">
        <f t="shared" ca="1" si="214"/>
        <v>#REF!</v>
      </c>
      <c r="AA93" s="112" t="e">
        <f t="shared" ca="1" si="214"/>
        <v>#REF!</v>
      </c>
      <c r="AB93" s="112" t="e">
        <f t="shared" ca="1" si="214"/>
        <v>#REF!</v>
      </c>
      <c r="AC93" s="112" t="e">
        <f t="shared" ca="1" si="214"/>
        <v>#REF!</v>
      </c>
      <c r="AD93" s="112" t="e">
        <f t="shared" ca="1" si="214"/>
        <v>#REF!</v>
      </c>
      <c r="AE93" s="112" t="e">
        <f t="shared" ca="1" si="214"/>
        <v>#REF!</v>
      </c>
      <c r="AF93" s="112" t="e">
        <f t="shared" ca="1" si="214"/>
        <v>#REF!</v>
      </c>
      <c r="AG93" s="112" t="e">
        <f t="shared" ca="1" si="214"/>
        <v>#REF!</v>
      </c>
      <c r="AH93" s="112" t="e">
        <f t="shared" ca="1" si="214"/>
        <v>#REF!</v>
      </c>
      <c r="AI93" s="112" t="e">
        <f t="shared" ca="1" si="214"/>
        <v>#REF!</v>
      </c>
      <c r="AJ93" s="112" t="e">
        <f t="shared" ca="1" si="214"/>
        <v>#REF!</v>
      </c>
      <c r="AK93" s="112" t="e">
        <f t="shared" ca="1" si="214"/>
        <v>#REF!</v>
      </c>
      <c r="AL93" s="112" t="e">
        <f t="shared" ca="1" si="215"/>
        <v>#REF!</v>
      </c>
      <c r="AM93" s="112" t="e">
        <f t="shared" ca="1" si="215"/>
        <v>#REF!</v>
      </c>
      <c r="AN93" s="112" t="e">
        <f t="shared" ca="1" si="215"/>
        <v>#REF!</v>
      </c>
      <c r="AO93" s="112" t="e">
        <f t="shared" ca="1" si="215"/>
        <v>#REF!</v>
      </c>
      <c r="AP93" s="112" t="e">
        <f t="shared" ca="1" si="215"/>
        <v>#REF!</v>
      </c>
      <c r="AQ93" s="112" t="e">
        <f t="shared" ca="1" si="215"/>
        <v>#REF!</v>
      </c>
      <c r="AR93" s="112" t="e">
        <f t="shared" ca="1" si="215"/>
        <v>#REF!</v>
      </c>
      <c r="AS93" s="112" t="e">
        <f t="shared" ca="1" si="215"/>
        <v>#REF!</v>
      </c>
      <c r="AT93" s="112" t="e">
        <f t="shared" ca="1" si="215"/>
        <v>#REF!</v>
      </c>
      <c r="AU93" s="112" t="e">
        <f t="shared" ca="1" si="215"/>
        <v>#REF!</v>
      </c>
      <c r="AV93" s="112" t="e">
        <f t="shared" ca="1" si="215"/>
        <v>#REF!</v>
      </c>
      <c r="AW93" s="112" t="e">
        <f t="shared" ca="1" si="215"/>
        <v>#REF!</v>
      </c>
      <c r="AX93" s="112" t="e">
        <f t="shared" ca="1" si="215"/>
        <v>#REF!</v>
      </c>
      <c r="AY93" s="112" t="e">
        <f t="shared" ca="1" si="215"/>
        <v>#REF!</v>
      </c>
      <c r="AZ93" s="112" t="e">
        <f t="shared" ca="1" si="215"/>
        <v>#REF!</v>
      </c>
      <c r="BA93" s="112" t="e">
        <f t="shared" ca="1" si="215"/>
        <v>#REF!</v>
      </c>
      <c r="BB93" s="112" t="e">
        <f t="shared" ca="1" si="213"/>
        <v>#REF!</v>
      </c>
      <c r="BC93" s="112" t="e">
        <f t="shared" ca="1" si="213"/>
        <v>#REF!</v>
      </c>
      <c r="BD93" s="112" t="e">
        <f t="shared" ca="1" si="213"/>
        <v>#REF!</v>
      </c>
      <c r="BE93" s="112" t="e">
        <f t="shared" ca="1" si="213"/>
        <v>#REF!</v>
      </c>
      <c r="BF93" s="112" t="e">
        <f t="shared" ca="1" si="213"/>
        <v>#REF!</v>
      </c>
      <c r="BG93" s="112" t="e">
        <f t="shared" ca="1" si="213"/>
        <v>#REF!</v>
      </c>
      <c r="BH93" s="112" t="e">
        <f t="shared" ca="1" si="213"/>
        <v>#REF!</v>
      </c>
      <c r="BI93" s="112" t="e">
        <f t="shared" ca="1" si="213"/>
        <v>#REF!</v>
      </c>
      <c r="BJ93" s="112" t="e">
        <f t="shared" ca="1" si="213"/>
        <v>#REF!</v>
      </c>
      <c r="BK93" s="112" t="e">
        <f t="shared" ca="1" si="213"/>
        <v>#REF!</v>
      </c>
      <c r="BL93" s="112" t="e">
        <f t="shared" ca="1" si="213"/>
        <v>#REF!</v>
      </c>
      <c r="BM93" s="112" t="e">
        <f t="shared" ca="1" si="213"/>
        <v>#REF!</v>
      </c>
      <c r="BN93" s="112" t="e">
        <f t="shared" ca="1" si="213"/>
        <v>#REF!</v>
      </c>
      <c r="BO93" s="112" t="e">
        <f t="shared" ca="1" si="213"/>
        <v>#REF!</v>
      </c>
      <c r="BP93" s="126">
        <v>20</v>
      </c>
      <c r="BQ93" s="135">
        <f t="shared" ca="1" si="135"/>
        <v>0</v>
      </c>
      <c r="BR93" s="136">
        <f t="shared" ca="1" si="136"/>
        <v>0</v>
      </c>
      <c r="BS93" s="136">
        <f t="shared" ca="1" si="137"/>
        <v>0</v>
      </c>
      <c r="BT93" s="136">
        <f t="shared" ca="1" si="138"/>
        <v>0</v>
      </c>
      <c r="BU93" s="136">
        <f t="shared" ca="1" si="139"/>
        <v>0</v>
      </c>
      <c r="BV93" s="136">
        <f t="shared" ca="1" si="140"/>
        <v>0</v>
      </c>
      <c r="BW93" s="137">
        <f t="shared" ca="1" si="141"/>
        <v>0</v>
      </c>
      <c r="BX93" s="140">
        <f t="shared" ca="1" si="142"/>
        <v>0</v>
      </c>
      <c r="BY93" s="124">
        <f t="shared" ca="1" si="143"/>
        <v>0</v>
      </c>
      <c r="BZ93" s="124">
        <f t="shared" ca="1" si="144"/>
        <v>0</v>
      </c>
      <c r="CA93" s="124">
        <f t="shared" ca="1" si="145"/>
        <v>0</v>
      </c>
      <c r="CB93" s="124">
        <f t="shared" ca="1" si="146"/>
        <v>0</v>
      </c>
      <c r="CC93" s="124">
        <f t="shared" ca="1" si="147"/>
        <v>0</v>
      </c>
      <c r="CD93" s="141">
        <f t="shared" ca="1" si="148"/>
        <v>0</v>
      </c>
      <c r="CE93" s="146" t="e">
        <f t="shared" ca="1" si="149"/>
        <v>#REF!</v>
      </c>
      <c r="CF93" s="147" t="e">
        <f t="shared" ca="1" si="150"/>
        <v>#REF!</v>
      </c>
      <c r="CG93" s="145" t="e">
        <f t="shared" ca="1" si="156"/>
        <v>#REF!</v>
      </c>
      <c r="CH93" s="147" t="e">
        <f t="shared" ca="1" si="151"/>
        <v>#REF!</v>
      </c>
      <c r="CI93" s="147" t="e">
        <f t="shared" ca="1" si="152"/>
        <v>#REF!</v>
      </c>
      <c r="CJ93" s="147" t="e">
        <f t="shared" ca="1" si="153"/>
        <v>#REF!</v>
      </c>
      <c r="CK93" s="186" t="e">
        <f t="shared" ca="1" si="154"/>
        <v>#REF!</v>
      </c>
      <c r="CL93" s="187" t="e">
        <f t="shared" ca="1" si="157"/>
        <v>#REF!</v>
      </c>
      <c r="CM93" s="187" t="e">
        <f t="shared" ca="1" si="158"/>
        <v>#REF!</v>
      </c>
      <c r="CN93" s="187" t="e">
        <f t="shared" ca="1" si="159"/>
        <v>#REF!</v>
      </c>
      <c r="CO93" s="187" t="e">
        <f t="shared" ca="1" si="160"/>
        <v>#REF!</v>
      </c>
      <c r="CP93" s="187" t="e">
        <f t="shared" ca="1" si="161"/>
        <v>#REF!</v>
      </c>
      <c r="CQ93" s="187" t="e">
        <f t="shared" ca="1" si="162"/>
        <v>#REF!</v>
      </c>
      <c r="CR93" s="187" t="e">
        <f t="shared" ca="1" si="163"/>
        <v>#REF!</v>
      </c>
      <c r="CS93" s="187" t="e">
        <f t="shared" ca="1" si="164"/>
        <v>#REF!</v>
      </c>
      <c r="CT93" s="187" t="e">
        <f t="shared" ca="1" si="165"/>
        <v>#REF!</v>
      </c>
      <c r="CU93" s="187" t="e">
        <f t="shared" ca="1" si="166"/>
        <v>#REF!</v>
      </c>
      <c r="CV93" s="187" t="e">
        <f t="shared" ca="1" si="167"/>
        <v>#REF!</v>
      </c>
      <c r="CW93" s="187" t="e">
        <f t="shared" ca="1" si="168"/>
        <v>#REF!</v>
      </c>
      <c r="CX93" s="187" t="e">
        <f t="shared" ca="1" si="169"/>
        <v>#REF!</v>
      </c>
      <c r="CY93" s="187" t="e">
        <f t="shared" ca="1" si="170"/>
        <v>#REF!</v>
      </c>
      <c r="CZ93" s="187" t="e">
        <f t="shared" ca="1" si="171"/>
        <v>#REF!</v>
      </c>
      <c r="DA93" s="187" t="e">
        <f t="shared" ca="1" si="172"/>
        <v>#REF!</v>
      </c>
      <c r="DB93" s="187" t="e">
        <f t="shared" ca="1" si="173"/>
        <v>#REF!</v>
      </c>
      <c r="DC93" s="187" t="e">
        <f t="shared" ca="1" si="174"/>
        <v>#REF!</v>
      </c>
      <c r="DD93" s="187" t="e">
        <f t="shared" ca="1" si="175"/>
        <v>#REF!</v>
      </c>
      <c r="DE93" s="187" t="e">
        <f t="shared" ca="1" si="176"/>
        <v>#REF!</v>
      </c>
      <c r="DF93" s="187" t="e">
        <f t="shared" ca="1" si="177"/>
        <v>#REF!</v>
      </c>
      <c r="DG93" s="187" t="e">
        <f t="shared" ca="1" si="178"/>
        <v>#REF!</v>
      </c>
      <c r="DH93" s="187" t="e">
        <f t="shared" ca="1" si="179"/>
        <v>#REF!</v>
      </c>
      <c r="DI93" s="187" t="e">
        <f t="shared" ca="1" si="180"/>
        <v>#REF!</v>
      </c>
      <c r="DJ93" s="187" t="e">
        <f t="shared" ca="1" si="181"/>
        <v>#REF!</v>
      </c>
      <c r="DK93" s="187" t="e">
        <f t="shared" ca="1" si="182"/>
        <v>#REF!</v>
      </c>
      <c r="DL93" s="187" t="e">
        <f t="shared" ca="1" si="183"/>
        <v>#REF!</v>
      </c>
      <c r="DM93" s="187" t="e">
        <f t="shared" ca="1" si="199"/>
        <v>#REF!</v>
      </c>
      <c r="DN93" s="187" t="e">
        <f t="shared" ca="1" si="200"/>
        <v>#REF!</v>
      </c>
      <c r="DO93" s="187" t="e">
        <f t="shared" ca="1" si="201"/>
        <v>#REF!</v>
      </c>
      <c r="DP93" s="187" t="e">
        <f t="shared" ca="1" si="202"/>
        <v>#REF!</v>
      </c>
      <c r="DQ93" s="187" t="e">
        <f t="shared" ca="1" si="203"/>
        <v>#REF!</v>
      </c>
      <c r="DR93" s="187" t="e">
        <f t="shared" ca="1" si="184"/>
        <v>#REF!</v>
      </c>
      <c r="DS93" s="187" t="e">
        <f t="shared" ca="1" si="185"/>
        <v>#REF!</v>
      </c>
      <c r="DT93" s="187" t="e">
        <f t="shared" ca="1" si="186"/>
        <v>#REF!</v>
      </c>
      <c r="DU93" s="187" t="e">
        <f t="shared" ca="1" si="187"/>
        <v>#REF!</v>
      </c>
      <c r="DV93" s="187" t="e">
        <f t="shared" ca="1" si="204"/>
        <v>#REF!</v>
      </c>
      <c r="DW93" s="187" t="e">
        <f t="shared" ca="1" si="205"/>
        <v>#REF!</v>
      </c>
      <c r="DX93" s="187" t="e">
        <f t="shared" ca="1" si="206"/>
        <v>#REF!</v>
      </c>
      <c r="DY93" s="187" t="e">
        <f t="shared" ca="1" si="207"/>
        <v>#REF!</v>
      </c>
      <c r="DZ93" s="187" t="e">
        <f t="shared" ca="1" si="208"/>
        <v>#REF!</v>
      </c>
      <c r="EA93" s="187" t="e">
        <f t="shared" ca="1" si="188"/>
        <v>#REF!</v>
      </c>
      <c r="EB93" s="187" t="e">
        <f t="shared" ca="1" si="189"/>
        <v>#REF!</v>
      </c>
      <c r="EC93" s="187" t="e">
        <f t="shared" ca="1" si="190"/>
        <v>#REF!</v>
      </c>
      <c r="ED93" s="187" t="e">
        <f t="shared" ca="1" si="191"/>
        <v>#REF!</v>
      </c>
      <c r="EE93" s="187" t="e">
        <f t="shared" ca="1" si="192"/>
        <v>#REF!</v>
      </c>
      <c r="EF93" s="187" t="e">
        <f t="shared" ca="1" si="193"/>
        <v>#REF!</v>
      </c>
      <c r="EG93" s="187" t="e">
        <f t="shared" ca="1" si="194"/>
        <v>#REF!</v>
      </c>
      <c r="EH93" s="187" t="e">
        <f t="shared" ca="1" si="195"/>
        <v>#REF!</v>
      </c>
      <c r="EI93" s="187" t="e">
        <f t="shared" ca="1" si="196"/>
        <v>#REF!</v>
      </c>
      <c r="EJ93" s="187" t="e">
        <f t="shared" ca="1" si="197"/>
        <v>#REF!</v>
      </c>
      <c r="EK93" s="187" t="e">
        <f t="shared" ca="1" si="198"/>
        <v>#REF!</v>
      </c>
    </row>
    <row r="94" spans="1:142" hidden="1" x14ac:dyDescent="0.25">
      <c r="A94" s="115" t="str">
        <f>Графики!A85</f>
        <v>П23.01.08 Слесарь по ремонту СМ(2015)9 кл., очная</v>
      </c>
      <c r="B94" s="115" t="s">
        <v>322</v>
      </c>
      <c r="C94" s="115" t="s">
        <v>517</v>
      </c>
      <c r="D94" s="64" t="e">
        <f t="shared" ca="1" si="155"/>
        <v>#REF!</v>
      </c>
      <c r="E94" s="46">
        <v>1</v>
      </c>
      <c r="F94" s="118" t="s">
        <v>505</v>
      </c>
      <c r="G94" s="112" t="e">
        <f t="shared" ca="1" si="216"/>
        <v>#REF!</v>
      </c>
      <c r="H94" s="112" t="e">
        <f t="shared" ca="1" si="216"/>
        <v>#REF!</v>
      </c>
      <c r="I94" s="112" t="e">
        <f t="shared" ca="1" si="216"/>
        <v>#REF!</v>
      </c>
      <c r="J94" s="112" t="e">
        <f t="shared" ca="1" si="216"/>
        <v>#REF!</v>
      </c>
      <c r="K94" s="112" t="e">
        <f t="shared" ca="1" si="216"/>
        <v>#REF!</v>
      </c>
      <c r="L94" s="112" t="e">
        <f t="shared" ca="1" si="216"/>
        <v>#REF!</v>
      </c>
      <c r="M94" s="112" t="e">
        <f t="shared" ca="1" si="216"/>
        <v>#REF!</v>
      </c>
      <c r="N94" s="112" t="e">
        <f t="shared" ca="1" si="216"/>
        <v>#REF!</v>
      </c>
      <c r="O94" s="112" t="e">
        <f t="shared" ca="1" si="216"/>
        <v>#REF!</v>
      </c>
      <c r="P94" s="112" t="e">
        <f t="shared" ca="1" si="216"/>
        <v>#REF!</v>
      </c>
      <c r="Q94" s="112" t="e">
        <f t="shared" ca="1" si="216"/>
        <v>#REF!</v>
      </c>
      <c r="R94" s="112" t="e">
        <f t="shared" ca="1" si="216"/>
        <v>#REF!</v>
      </c>
      <c r="S94" s="112" t="e">
        <f t="shared" ca="1" si="216"/>
        <v>#REF!</v>
      </c>
      <c r="T94" s="112" t="e">
        <f t="shared" ca="1" si="216"/>
        <v>#REF!</v>
      </c>
      <c r="U94" s="112" t="e">
        <f t="shared" ca="1" si="216"/>
        <v>#REF!</v>
      </c>
      <c r="V94" s="112" t="e">
        <f t="shared" ca="1" si="216"/>
        <v>#REF!</v>
      </c>
      <c r="W94" s="112" t="e">
        <f t="shared" ca="1" si="214"/>
        <v>#REF!</v>
      </c>
      <c r="X94" s="112" t="e">
        <f t="shared" ca="1" si="214"/>
        <v>#REF!</v>
      </c>
      <c r="Y94" s="112" t="e">
        <f t="shared" ca="1" si="214"/>
        <v>#REF!</v>
      </c>
      <c r="Z94" s="112" t="e">
        <f t="shared" ca="1" si="214"/>
        <v>#REF!</v>
      </c>
      <c r="AA94" s="112" t="e">
        <f t="shared" ca="1" si="214"/>
        <v>#REF!</v>
      </c>
      <c r="AB94" s="112" t="e">
        <f t="shared" ca="1" si="214"/>
        <v>#REF!</v>
      </c>
      <c r="AC94" s="112" t="e">
        <f t="shared" ca="1" si="214"/>
        <v>#REF!</v>
      </c>
      <c r="AD94" s="112" t="e">
        <f t="shared" ca="1" si="214"/>
        <v>#REF!</v>
      </c>
      <c r="AE94" s="112" t="e">
        <f t="shared" ca="1" si="214"/>
        <v>#REF!</v>
      </c>
      <c r="AF94" s="112" t="e">
        <f t="shared" ca="1" si="214"/>
        <v>#REF!</v>
      </c>
      <c r="AG94" s="112" t="e">
        <f t="shared" ca="1" si="214"/>
        <v>#REF!</v>
      </c>
      <c r="AH94" s="112" t="e">
        <f t="shared" ca="1" si="214"/>
        <v>#REF!</v>
      </c>
      <c r="AI94" s="112" t="e">
        <f t="shared" ca="1" si="214"/>
        <v>#REF!</v>
      </c>
      <c r="AJ94" s="112" t="e">
        <f t="shared" ca="1" si="214"/>
        <v>#REF!</v>
      </c>
      <c r="AK94" s="112" t="e">
        <f t="shared" ca="1" si="214"/>
        <v>#REF!</v>
      </c>
      <c r="AL94" s="112" t="e">
        <f t="shared" ca="1" si="215"/>
        <v>#REF!</v>
      </c>
      <c r="AM94" s="112" t="e">
        <f t="shared" ca="1" si="215"/>
        <v>#REF!</v>
      </c>
      <c r="AN94" s="112" t="e">
        <f t="shared" ca="1" si="215"/>
        <v>#REF!</v>
      </c>
      <c r="AO94" s="112" t="e">
        <f t="shared" ca="1" si="215"/>
        <v>#REF!</v>
      </c>
      <c r="AP94" s="112" t="e">
        <f t="shared" ca="1" si="215"/>
        <v>#REF!</v>
      </c>
      <c r="AQ94" s="112" t="e">
        <f t="shared" ca="1" si="215"/>
        <v>#REF!</v>
      </c>
      <c r="AR94" s="112" t="e">
        <f t="shared" ca="1" si="215"/>
        <v>#REF!</v>
      </c>
      <c r="AS94" s="112" t="e">
        <f t="shared" ca="1" si="215"/>
        <v>#REF!</v>
      </c>
      <c r="AT94" s="112" t="e">
        <f t="shared" ca="1" si="215"/>
        <v>#REF!</v>
      </c>
      <c r="AU94" s="112" t="e">
        <f t="shared" ca="1" si="215"/>
        <v>#REF!</v>
      </c>
      <c r="AV94" s="112" t="e">
        <f t="shared" ca="1" si="215"/>
        <v>#REF!</v>
      </c>
      <c r="AW94" s="112" t="e">
        <f t="shared" ca="1" si="215"/>
        <v>#REF!</v>
      </c>
      <c r="AX94" s="112" t="e">
        <f t="shared" ca="1" si="215"/>
        <v>#REF!</v>
      </c>
      <c r="AY94" s="112" t="e">
        <f t="shared" ca="1" si="215"/>
        <v>#REF!</v>
      </c>
      <c r="AZ94" s="112" t="e">
        <f t="shared" ca="1" si="215"/>
        <v>#REF!</v>
      </c>
      <c r="BA94" s="112" t="e">
        <f t="shared" ca="1" si="215"/>
        <v>#REF!</v>
      </c>
      <c r="BB94" s="112" t="e">
        <f t="shared" ca="1" si="213"/>
        <v>#REF!</v>
      </c>
      <c r="BC94" s="112" t="e">
        <f t="shared" ca="1" si="213"/>
        <v>#REF!</v>
      </c>
      <c r="BD94" s="112" t="e">
        <f t="shared" ca="1" si="213"/>
        <v>#REF!</v>
      </c>
      <c r="BE94" s="112" t="e">
        <f t="shared" ca="1" si="213"/>
        <v>#REF!</v>
      </c>
      <c r="BF94" s="112" t="e">
        <f t="shared" ca="1" si="213"/>
        <v>#REF!</v>
      </c>
      <c r="BG94" s="112" t="e">
        <f t="shared" ca="1" si="213"/>
        <v>#REF!</v>
      </c>
      <c r="BH94" s="112" t="e">
        <f t="shared" ca="1" si="213"/>
        <v>#REF!</v>
      </c>
      <c r="BI94" s="112" t="e">
        <f t="shared" ca="1" si="213"/>
        <v>#REF!</v>
      </c>
      <c r="BJ94" s="112" t="e">
        <f t="shared" ca="1" si="213"/>
        <v>#REF!</v>
      </c>
      <c r="BK94" s="112" t="e">
        <f t="shared" ca="1" si="213"/>
        <v>#REF!</v>
      </c>
      <c r="BL94" s="112" t="e">
        <f t="shared" ca="1" si="213"/>
        <v>#REF!</v>
      </c>
      <c r="BM94" s="112" t="e">
        <f t="shared" ca="1" si="213"/>
        <v>#REF!</v>
      </c>
      <c r="BN94" s="112" t="e">
        <f t="shared" ca="1" si="213"/>
        <v>#REF!</v>
      </c>
      <c r="BO94" s="112" t="e">
        <f t="shared" ca="1" si="213"/>
        <v>#REF!</v>
      </c>
      <c r="BP94" s="126">
        <v>20</v>
      </c>
      <c r="BQ94" s="135">
        <f t="shared" ca="1" si="135"/>
        <v>0</v>
      </c>
      <c r="BR94" s="136">
        <f t="shared" ca="1" si="136"/>
        <v>0</v>
      </c>
      <c r="BS94" s="136">
        <f t="shared" ca="1" si="137"/>
        <v>0</v>
      </c>
      <c r="BT94" s="136">
        <f t="shared" ca="1" si="138"/>
        <v>0</v>
      </c>
      <c r="BU94" s="136">
        <f t="shared" ca="1" si="139"/>
        <v>0</v>
      </c>
      <c r="BV94" s="136">
        <f t="shared" ca="1" si="140"/>
        <v>0</v>
      </c>
      <c r="BW94" s="137">
        <f t="shared" ca="1" si="141"/>
        <v>0</v>
      </c>
      <c r="BX94" s="140">
        <f t="shared" ca="1" si="142"/>
        <v>0</v>
      </c>
      <c r="BY94" s="124">
        <f t="shared" ca="1" si="143"/>
        <v>0</v>
      </c>
      <c r="BZ94" s="124">
        <f t="shared" ca="1" si="144"/>
        <v>0</v>
      </c>
      <c r="CA94" s="124">
        <f t="shared" ca="1" si="145"/>
        <v>0</v>
      </c>
      <c r="CB94" s="124">
        <f t="shared" ca="1" si="146"/>
        <v>0</v>
      </c>
      <c r="CC94" s="124">
        <f t="shared" ca="1" si="147"/>
        <v>0</v>
      </c>
      <c r="CD94" s="141">
        <f t="shared" ca="1" si="148"/>
        <v>0</v>
      </c>
      <c r="CE94" s="146" t="e">
        <f t="shared" ca="1" si="149"/>
        <v>#REF!</v>
      </c>
      <c r="CF94" s="147" t="e">
        <f t="shared" ca="1" si="150"/>
        <v>#REF!</v>
      </c>
      <c r="CG94" s="145" t="e">
        <f t="shared" ca="1" si="156"/>
        <v>#REF!</v>
      </c>
      <c r="CH94" s="147" t="e">
        <f t="shared" ca="1" si="151"/>
        <v>#REF!</v>
      </c>
      <c r="CI94" s="147" t="e">
        <f t="shared" ca="1" si="152"/>
        <v>#REF!</v>
      </c>
      <c r="CJ94" s="147" t="e">
        <f t="shared" ca="1" si="153"/>
        <v>#REF!</v>
      </c>
      <c r="CK94" s="186" t="e">
        <f t="shared" ca="1" si="154"/>
        <v>#REF!</v>
      </c>
      <c r="CL94" s="187" t="e">
        <f t="shared" ca="1" si="157"/>
        <v>#REF!</v>
      </c>
      <c r="CM94" s="187" t="e">
        <f t="shared" ca="1" si="158"/>
        <v>#REF!</v>
      </c>
      <c r="CN94" s="187" t="e">
        <f t="shared" ca="1" si="159"/>
        <v>#REF!</v>
      </c>
      <c r="CO94" s="187" t="e">
        <f t="shared" ca="1" si="160"/>
        <v>#REF!</v>
      </c>
      <c r="CP94" s="187" t="e">
        <f t="shared" ca="1" si="161"/>
        <v>#REF!</v>
      </c>
      <c r="CQ94" s="187" t="e">
        <f t="shared" ca="1" si="162"/>
        <v>#REF!</v>
      </c>
      <c r="CR94" s="187" t="e">
        <f t="shared" ca="1" si="163"/>
        <v>#REF!</v>
      </c>
      <c r="CS94" s="187" t="e">
        <f t="shared" ca="1" si="164"/>
        <v>#REF!</v>
      </c>
      <c r="CT94" s="187" t="e">
        <f t="shared" ca="1" si="165"/>
        <v>#REF!</v>
      </c>
      <c r="CU94" s="187" t="e">
        <f t="shared" ca="1" si="166"/>
        <v>#REF!</v>
      </c>
      <c r="CV94" s="187" t="e">
        <f t="shared" ca="1" si="167"/>
        <v>#REF!</v>
      </c>
      <c r="CW94" s="187" t="e">
        <f t="shared" ca="1" si="168"/>
        <v>#REF!</v>
      </c>
      <c r="CX94" s="187" t="e">
        <f t="shared" ca="1" si="169"/>
        <v>#REF!</v>
      </c>
      <c r="CY94" s="187" t="e">
        <f t="shared" ca="1" si="170"/>
        <v>#REF!</v>
      </c>
      <c r="CZ94" s="187" t="e">
        <f t="shared" ca="1" si="171"/>
        <v>#REF!</v>
      </c>
      <c r="DA94" s="187" t="e">
        <f t="shared" ca="1" si="172"/>
        <v>#REF!</v>
      </c>
      <c r="DB94" s="187" t="e">
        <f t="shared" ca="1" si="173"/>
        <v>#REF!</v>
      </c>
      <c r="DC94" s="187" t="e">
        <f t="shared" ca="1" si="174"/>
        <v>#REF!</v>
      </c>
      <c r="DD94" s="187" t="e">
        <f t="shared" ca="1" si="175"/>
        <v>#REF!</v>
      </c>
      <c r="DE94" s="187" t="e">
        <f t="shared" ca="1" si="176"/>
        <v>#REF!</v>
      </c>
      <c r="DF94" s="187" t="e">
        <f t="shared" ca="1" si="177"/>
        <v>#REF!</v>
      </c>
      <c r="DG94" s="187" t="e">
        <f t="shared" ca="1" si="178"/>
        <v>#REF!</v>
      </c>
      <c r="DH94" s="187" t="e">
        <f t="shared" ca="1" si="179"/>
        <v>#REF!</v>
      </c>
      <c r="DI94" s="187" t="e">
        <f t="shared" ca="1" si="180"/>
        <v>#REF!</v>
      </c>
      <c r="DJ94" s="187" t="e">
        <f t="shared" ca="1" si="181"/>
        <v>#REF!</v>
      </c>
      <c r="DK94" s="187" t="e">
        <f t="shared" ca="1" si="182"/>
        <v>#REF!</v>
      </c>
      <c r="DL94" s="187" t="e">
        <f t="shared" ca="1" si="183"/>
        <v>#REF!</v>
      </c>
      <c r="DM94" s="187" t="e">
        <f t="shared" ca="1" si="199"/>
        <v>#REF!</v>
      </c>
      <c r="DN94" s="187" t="e">
        <f t="shared" ca="1" si="200"/>
        <v>#REF!</v>
      </c>
      <c r="DO94" s="187" t="e">
        <f t="shared" ca="1" si="201"/>
        <v>#REF!</v>
      </c>
      <c r="DP94" s="187" t="e">
        <f t="shared" ca="1" si="202"/>
        <v>#REF!</v>
      </c>
      <c r="DQ94" s="187" t="e">
        <f t="shared" ca="1" si="203"/>
        <v>#REF!</v>
      </c>
      <c r="DR94" s="187" t="e">
        <f t="shared" ca="1" si="184"/>
        <v>#REF!</v>
      </c>
      <c r="DS94" s="187" t="e">
        <f t="shared" ca="1" si="185"/>
        <v>#REF!</v>
      </c>
      <c r="DT94" s="187" t="e">
        <f t="shared" ca="1" si="186"/>
        <v>#REF!</v>
      </c>
      <c r="DU94" s="187" t="e">
        <f t="shared" ca="1" si="187"/>
        <v>#REF!</v>
      </c>
      <c r="DV94" s="187" t="e">
        <f t="shared" ca="1" si="204"/>
        <v>#REF!</v>
      </c>
      <c r="DW94" s="187" t="e">
        <f t="shared" ca="1" si="205"/>
        <v>#REF!</v>
      </c>
      <c r="DX94" s="187" t="e">
        <f t="shared" ca="1" si="206"/>
        <v>#REF!</v>
      </c>
      <c r="DY94" s="187" t="e">
        <f t="shared" ca="1" si="207"/>
        <v>#REF!</v>
      </c>
      <c r="DZ94" s="187" t="e">
        <f t="shared" ca="1" si="208"/>
        <v>#REF!</v>
      </c>
      <c r="EA94" s="187" t="e">
        <f t="shared" ca="1" si="188"/>
        <v>#REF!</v>
      </c>
      <c r="EB94" s="187" t="e">
        <f t="shared" ca="1" si="189"/>
        <v>#REF!</v>
      </c>
      <c r="EC94" s="187" t="e">
        <f t="shared" ca="1" si="190"/>
        <v>#REF!</v>
      </c>
      <c r="ED94" s="187" t="e">
        <f t="shared" ca="1" si="191"/>
        <v>#REF!</v>
      </c>
      <c r="EE94" s="187" t="e">
        <f t="shared" ca="1" si="192"/>
        <v>#REF!</v>
      </c>
      <c r="EF94" s="187" t="e">
        <f t="shared" ca="1" si="193"/>
        <v>#REF!</v>
      </c>
      <c r="EG94" s="187" t="e">
        <f t="shared" ca="1" si="194"/>
        <v>#REF!</v>
      </c>
      <c r="EH94" s="187" t="e">
        <f t="shared" ca="1" si="195"/>
        <v>#REF!</v>
      </c>
      <c r="EI94" s="187" t="e">
        <f t="shared" ca="1" si="196"/>
        <v>#REF!</v>
      </c>
      <c r="EJ94" s="187" t="e">
        <f t="shared" ca="1" si="197"/>
        <v>#REF!</v>
      </c>
      <c r="EK94" s="187" t="e">
        <f t="shared" ca="1" si="198"/>
        <v>#REF!</v>
      </c>
    </row>
    <row r="95" spans="1:142" hidden="1" x14ac:dyDescent="0.25">
      <c r="A95" s="115" t="str">
        <f>Графики!A81</f>
        <v>П11.01.01 Монтажник РЭАиП(2015)9 кл., очная</v>
      </c>
      <c r="B95" s="115" t="s">
        <v>320</v>
      </c>
      <c r="C95" s="115" t="s">
        <v>517</v>
      </c>
      <c r="D95" s="64" t="e">
        <f t="shared" ca="1" si="155"/>
        <v>#REF!</v>
      </c>
      <c r="E95" s="46">
        <v>2</v>
      </c>
      <c r="F95" s="118" t="s">
        <v>282</v>
      </c>
      <c r="G95" s="112" t="e">
        <f t="shared" ca="1" si="216"/>
        <v>#REF!</v>
      </c>
      <c r="H95" s="112" t="e">
        <f t="shared" ca="1" si="216"/>
        <v>#REF!</v>
      </c>
      <c r="I95" s="112" t="e">
        <f t="shared" ca="1" si="216"/>
        <v>#REF!</v>
      </c>
      <c r="J95" s="112" t="e">
        <f t="shared" ca="1" si="216"/>
        <v>#REF!</v>
      </c>
      <c r="K95" s="112" t="e">
        <f t="shared" ca="1" si="216"/>
        <v>#REF!</v>
      </c>
      <c r="L95" s="112" t="e">
        <f t="shared" ca="1" si="216"/>
        <v>#REF!</v>
      </c>
      <c r="M95" s="112" t="e">
        <f t="shared" ca="1" si="216"/>
        <v>#REF!</v>
      </c>
      <c r="N95" s="112" t="e">
        <f t="shared" ca="1" si="216"/>
        <v>#REF!</v>
      </c>
      <c r="O95" s="112" t="e">
        <f t="shared" ca="1" si="216"/>
        <v>#REF!</v>
      </c>
      <c r="P95" s="112" t="e">
        <f t="shared" ca="1" si="216"/>
        <v>#REF!</v>
      </c>
      <c r="Q95" s="112" t="e">
        <f t="shared" ca="1" si="216"/>
        <v>#REF!</v>
      </c>
      <c r="R95" s="112" t="e">
        <f t="shared" ca="1" si="216"/>
        <v>#REF!</v>
      </c>
      <c r="S95" s="112" t="e">
        <f t="shared" ca="1" si="216"/>
        <v>#REF!</v>
      </c>
      <c r="T95" s="112" t="e">
        <f t="shared" ca="1" si="216"/>
        <v>#REF!</v>
      </c>
      <c r="U95" s="112" t="e">
        <f t="shared" ca="1" si="216"/>
        <v>#REF!</v>
      </c>
      <c r="V95" s="112" t="e">
        <f t="shared" ca="1" si="216"/>
        <v>#REF!</v>
      </c>
      <c r="W95" s="112" t="e">
        <f t="shared" ca="1" si="214"/>
        <v>#REF!</v>
      </c>
      <c r="X95" s="112" t="e">
        <f t="shared" ca="1" si="214"/>
        <v>#REF!</v>
      </c>
      <c r="Y95" s="112" t="e">
        <f t="shared" ca="1" si="214"/>
        <v>#REF!</v>
      </c>
      <c r="Z95" s="112" t="e">
        <f t="shared" ca="1" si="214"/>
        <v>#REF!</v>
      </c>
      <c r="AA95" s="112" t="e">
        <f t="shared" ca="1" si="214"/>
        <v>#REF!</v>
      </c>
      <c r="AB95" s="112" t="e">
        <f t="shared" ca="1" si="214"/>
        <v>#REF!</v>
      </c>
      <c r="AC95" s="112" t="e">
        <f t="shared" ca="1" si="214"/>
        <v>#REF!</v>
      </c>
      <c r="AD95" s="112" t="e">
        <f t="shared" ca="1" si="214"/>
        <v>#REF!</v>
      </c>
      <c r="AE95" s="112" t="e">
        <f t="shared" ca="1" si="214"/>
        <v>#REF!</v>
      </c>
      <c r="AF95" s="112" t="e">
        <f t="shared" ca="1" si="214"/>
        <v>#REF!</v>
      </c>
      <c r="AG95" s="112" t="e">
        <f t="shared" ca="1" si="214"/>
        <v>#REF!</v>
      </c>
      <c r="AH95" s="112" t="e">
        <f t="shared" ca="1" si="214"/>
        <v>#REF!</v>
      </c>
      <c r="AI95" s="112" t="e">
        <f t="shared" ca="1" si="214"/>
        <v>#REF!</v>
      </c>
      <c r="AJ95" s="112" t="e">
        <f t="shared" ca="1" si="214"/>
        <v>#REF!</v>
      </c>
      <c r="AK95" s="112" t="e">
        <f t="shared" ca="1" si="214"/>
        <v>#REF!</v>
      </c>
      <c r="AL95" s="112" t="e">
        <f t="shared" ca="1" si="215"/>
        <v>#REF!</v>
      </c>
      <c r="AM95" s="112" t="e">
        <f t="shared" ca="1" si="215"/>
        <v>#REF!</v>
      </c>
      <c r="AN95" s="112" t="e">
        <f t="shared" ca="1" si="215"/>
        <v>#REF!</v>
      </c>
      <c r="AO95" s="112" t="e">
        <f t="shared" ca="1" si="215"/>
        <v>#REF!</v>
      </c>
      <c r="AP95" s="112" t="e">
        <f t="shared" ca="1" si="215"/>
        <v>#REF!</v>
      </c>
      <c r="AQ95" s="112" t="e">
        <f t="shared" ca="1" si="215"/>
        <v>#REF!</v>
      </c>
      <c r="AR95" s="112" t="e">
        <f t="shared" ca="1" si="215"/>
        <v>#REF!</v>
      </c>
      <c r="AS95" s="112" t="e">
        <f t="shared" ca="1" si="215"/>
        <v>#REF!</v>
      </c>
      <c r="AT95" s="112" t="e">
        <f t="shared" ca="1" si="215"/>
        <v>#REF!</v>
      </c>
      <c r="AU95" s="112" t="e">
        <f t="shared" ca="1" si="215"/>
        <v>#REF!</v>
      </c>
      <c r="AV95" s="112" t="e">
        <f t="shared" ca="1" si="215"/>
        <v>#REF!</v>
      </c>
      <c r="AW95" s="112" t="e">
        <f t="shared" ca="1" si="215"/>
        <v>#REF!</v>
      </c>
      <c r="AX95" s="112" t="e">
        <f t="shared" ca="1" si="215"/>
        <v>#REF!</v>
      </c>
      <c r="AY95" s="112" t="e">
        <f t="shared" ca="1" si="215"/>
        <v>#REF!</v>
      </c>
      <c r="AZ95" s="112" t="e">
        <f t="shared" ca="1" si="215"/>
        <v>#REF!</v>
      </c>
      <c r="BA95" s="112" t="e">
        <f t="shared" ca="1" si="215"/>
        <v>#REF!</v>
      </c>
      <c r="BB95" s="112" t="e">
        <f t="shared" ca="1" si="213"/>
        <v>#REF!</v>
      </c>
      <c r="BC95" s="112" t="e">
        <f t="shared" ca="1" si="213"/>
        <v>#REF!</v>
      </c>
      <c r="BD95" s="112" t="e">
        <f t="shared" ca="1" si="213"/>
        <v>#REF!</v>
      </c>
      <c r="BE95" s="112" t="e">
        <f t="shared" ca="1" si="213"/>
        <v>#REF!</v>
      </c>
      <c r="BF95" s="112" t="e">
        <f t="shared" ca="1" si="213"/>
        <v>#REF!</v>
      </c>
      <c r="BG95" s="112" t="e">
        <f t="shared" ca="1" si="213"/>
        <v>#REF!</v>
      </c>
      <c r="BH95" s="112" t="e">
        <f t="shared" ca="1" si="213"/>
        <v>#REF!</v>
      </c>
      <c r="BI95" s="112" t="e">
        <f t="shared" ca="1" si="213"/>
        <v>#REF!</v>
      </c>
      <c r="BJ95" s="112" t="e">
        <f t="shared" ca="1" si="213"/>
        <v>#REF!</v>
      </c>
      <c r="BK95" s="112" t="e">
        <f t="shared" ca="1" si="213"/>
        <v>#REF!</v>
      </c>
      <c r="BL95" s="112" t="e">
        <f t="shared" ca="1" si="213"/>
        <v>#REF!</v>
      </c>
      <c r="BM95" s="112" t="e">
        <f t="shared" ca="1" si="213"/>
        <v>#REF!</v>
      </c>
      <c r="BN95" s="112" t="e">
        <f t="shared" ca="1" si="213"/>
        <v>#REF!</v>
      </c>
      <c r="BO95" s="112" t="e">
        <f t="shared" ca="1" si="213"/>
        <v>#REF!</v>
      </c>
      <c r="BP95" s="126">
        <v>20</v>
      </c>
      <c r="BQ95" s="135">
        <f t="shared" ca="1" si="135"/>
        <v>0</v>
      </c>
      <c r="BR95" s="136">
        <f t="shared" ca="1" si="136"/>
        <v>0</v>
      </c>
      <c r="BS95" s="136">
        <f t="shared" ca="1" si="137"/>
        <v>0</v>
      </c>
      <c r="BT95" s="136">
        <f t="shared" ca="1" si="138"/>
        <v>0</v>
      </c>
      <c r="BU95" s="136">
        <f t="shared" ca="1" si="139"/>
        <v>0</v>
      </c>
      <c r="BV95" s="136">
        <f t="shared" ca="1" si="140"/>
        <v>0</v>
      </c>
      <c r="BW95" s="137">
        <f t="shared" ca="1" si="141"/>
        <v>0</v>
      </c>
      <c r="BX95" s="140">
        <f t="shared" ca="1" si="142"/>
        <v>0</v>
      </c>
      <c r="BY95" s="124">
        <f t="shared" ca="1" si="143"/>
        <v>0</v>
      </c>
      <c r="BZ95" s="124">
        <f t="shared" ca="1" si="144"/>
        <v>0</v>
      </c>
      <c r="CA95" s="124">
        <f t="shared" ca="1" si="145"/>
        <v>0</v>
      </c>
      <c r="CB95" s="124">
        <f t="shared" ca="1" si="146"/>
        <v>0</v>
      </c>
      <c r="CC95" s="124">
        <f t="shared" ca="1" si="147"/>
        <v>0</v>
      </c>
      <c r="CD95" s="141">
        <f t="shared" ca="1" si="148"/>
        <v>0</v>
      </c>
      <c r="CE95" s="146" t="e">
        <f t="shared" ca="1" si="149"/>
        <v>#REF!</v>
      </c>
      <c r="CF95" s="147" t="e">
        <f t="shared" ca="1" si="150"/>
        <v>#REF!</v>
      </c>
      <c r="CG95" s="145" t="e">
        <f t="shared" ca="1" si="156"/>
        <v>#REF!</v>
      </c>
      <c r="CH95" s="147" t="e">
        <f t="shared" ca="1" si="151"/>
        <v>#REF!</v>
      </c>
      <c r="CI95" s="147" t="e">
        <f t="shared" ca="1" si="152"/>
        <v>#REF!</v>
      </c>
      <c r="CJ95" s="147" t="e">
        <f t="shared" ca="1" si="153"/>
        <v>#REF!</v>
      </c>
      <c r="CK95" s="186" t="e">
        <f t="shared" ca="1" si="154"/>
        <v>#REF!</v>
      </c>
      <c r="CL95" s="187" t="e">
        <f t="shared" ca="1" si="157"/>
        <v>#REF!</v>
      </c>
      <c r="CM95" s="187" t="e">
        <f t="shared" ca="1" si="158"/>
        <v>#REF!</v>
      </c>
      <c r="CN95" s="187" t="e">
        <f t="shared" ca="1" si="159"/>
        <v>#REF!</v>
      </c>
      <c r="CO95" s="187" t="e">
        <f t="shared" ca="1" si="160"/>
        <v>#REF!</v>
      </c>
      <c r="CP95" s="187" t="e">
        <f t="shared" ca="1" si="161"/>
        <v>#REF!</v>
      </c>
      <c r="CQ95" s="187" t="e">
        <f t="shared" ca="1" si="162"/>
        <v>#REF!</v>
      </c>
      <c r="CR95" s="187" t="e">
        <f t="shared" ca="1" si="163"/>
        <v>#REF!</v>
      </c>
      <c r="CS95" s="187" t="e">
        <f t="shared" ca="1" si="164"/>
        <v>#REF!</v>
      </c>
      <c r="CT95" s="187" t="e">
        <f t="shared" ca="1" si="165"/>
        <v>#REF!</v>
      </c>
      <c r="CU95" s="187" t="e">
        <f t="shared" ca="1" si="166"/>
        <v>#REF!</v>
      </c>
      <c r="CV95" s="187" t="e">
        <f t="shared" ca="1" si="167"/>
        <v>#REF!</v>
      </c>
      <c r="CW95" s="187" t="e">
        <f t="shared" ca="1" si="168"/>
        <v>#REF!</v>
      </c>
      <c r="CX95" s="187" t="e">
        <f t="shared" ca="1" si="169"/>
        <v>#REF!</v>
      </c>
      <c r="CY95" s="187" t="e">
        <f t="shared" ca="1" si="170"/>
        <v>#REF!</v>
      </c>
      <c r="CZ95" s="187" t="e">
        <f t="shared" ca="1" si="171"/>
        <v>#REF!</v>
      </c>
      <c r="DA95" s="187" t="e">
        <f t="shared" ca="1" si="172"/>
        <v>#REF!</v>
      </c>
      <c r="DB95" s="187" t="e">
        <f t="shared" ca="1" si="173"/>
        <v>#REF!</v>
      </c>
      <c r="DC95" s="187" t="e">
        <f t="shared" ca="1" si="174"/>
        <v>#REF!</v>
      </c>
      <c r="DD95" s="187" t="e">
        <f t="shared" ca="1" si="175"/>
        <v>#REF!</v>
      </c>
      <c r="DE95" s="187" t="e">
        <f t="shared" ca="1" si="176"/>
        <v>#REF!</v>
      </c>
      <c r="DF95" s="187" t="e">
        <f t="shared" ca="1" si="177"/>
        <v>#REF!</v>
      </c>
      <c r="DG95" s="187" t="e">
        <f t="shared" ca="1" si="178"/>
        <v>#REF!</v>
      </c>
      <c r="DH95" s="187" t="e">
        <f t="shared" ca="1" si="179"/>
        <v>#REF!</v>
      </c>
      <c r="DI95" s="187" t="e">
        <f t="shared" ca="1" si="180"/>
        <v>#REF!</v>
      </c>
      <c r="DJ95" s="187" t="e">
        <f t="shared" ca="1" si="181"/>
        <v>#REF!</v>
      </c>
      <c r="DK95" s="187" t="e">
        <f t="shared" ca="1" si="182"/>
        <v>#REF!</v>
      </c>
      <c r="DL95" s="187" t="e">
        <f t="shared" ca="1" si="183"/>
        <v>#REF!</v>
      </c>
      <c r="DM95" s="187" t="e">
        <f t="shared" ca="1" si="199"/>
        <v>#REF!</v>
      </c>
      <c r="DN95" s="187" t="e">
        <f t="shared" ca="1" si="200"/>
        <v>#REF!</v>
      </c>
      <c r="DO95" s="187" t="e">
        <f t="shared" ca="1" si="201"/>
        <v>#REF!</v>
      </c>
      <c r="DP95" s="187" t="e">
        <f t="shared" ca="1" si="202"/>
        <v>#REF!</v>
      </c>
      <c r="DQ95" s="187" t="e">
        <f t="shared" ca="1" si="203"/>
        <v>#REF!</v>
      </c>
      <c r="DR95" s="187" t="e">
        <f t="shared" ca="1" si="184"/>
        <v>#REF!</v>
      </c>
      <c r="DS95" s="187" t="e">
        <f t="shared" ca="1" si="185"/>
        <v>#REF!</v>
      </c>
      <c r="DT95" s="187" t="e">
        <f t="shared" ca="1" si="186"/>
        <v>#REF!</v>
      </c>
      <c r="DU95" s="187" t="e">
        <f t="shared" ca="1" si="187"/>
        <v>#REF!</v>
      </c>
      <c r="DV95" s="187" t="e">
        <f t="shared" ca="1" si="204"/>
        <v>#REF!</v>
      </c>
      <c r="DW95" s="187" t="e">
        <f t="shared" ca="1" si="205"/>
        <v>#REF!</v>
      </c>
      <c r="DX95" s="187" t="e">
        <f t="shared" ca="1" si="206"/>
        <v>#REF!</v>
      </c>
      <c r="DY95" s="187" t="e">
        <f t="shared" ca="1" si="207"/>
        <v>#REF!</v>
      </c>
      <c r="DZ95" s="187" t="e">
        <f t="shared" ca="1" si="208"/>
        <v>#REF!</v>
      </c>
      <c r="EA95" s="187" t="e">
        <f t="shared" ca="1" si="188"/>
        <v>#REF!</v>
      </c>
      <c r="EB95" s="187" t="e">
        <f t="shared" ca="1" si="189"/>
        <v>#REF!</v>
      </c>
      <c r="EC95" s="187" t="e">
        <f t="shared" ca="1" si="190"/>
        <v>#REF!</v>
      </c>
      <c r="ED95" s="187" t="e">
        <f t="shared" ca="1" si="191"/>
        <v>#REF!</v>
      </c>
      <c r="EE95" s="187" t="e">
        <f t="shared" ca="1" si="192"/>
        <v>#REF!</v>
      </c>
      <c r="EF95" s="187" t="e">
        <f t="shared" ca="1" si="193"/>
        <v>#REF!</v>
      </c>
      <c r="EG95" s="187" t="e">
        <f t="shared" ca="1" si="194"/>
        <v>#REF!</v>
      </c>
      <c r="EH95" s="187" t="e">
        <f t="shared" ca="1" si="195"/>
        <v>#REF!</v>
      </c>
      <c r="EI95" s="187" t="e">
        <f t="shared" ca="1" si="196"/>
        <v>#REF!</v>
      </c>
      <c r="EJ95" s="187" t="e">
        <f t="shared" ca="1" si="197"/>
        <v>#REF!</v>
      </c>
      <c r="EK95" s="187" t="e">
        <f t="shared" ca="1" si="198"/>
        <v>#REF!</v>
      </c>
      <c r="EL95" s="94" t="s">
        <v>685</v>
      </c>
    </row>
    <row r="96" spans="1:142" hidden="1" x14ac:dyDescent="0.25">
      <c r="A96" s="115" t="str">
        <f>Графики!A82</f>
        <v>П13.01.10 Элекртомонтер ЭО(2015)9 кл., очная</v>
      </c>
      <c r="B96" s="115" t="s">
        <v>322</v>
      </c>
      <c r="C96" s="115" t="s">
        <v>517</v>
      </c>
      <c r="D96" s="64" t="e">
        <f t="shared" ca="1" si="155"/>
        <v>#REF!</v>
      </c>
      <c r="E96" s="46">
        <v>2</v>
      </c>
      <c r="F96" s="118" t="s">
        <v>285</v>
      </c>
      <c r="G96" s="112" t="e">
        <f t="shared" ca="1" si="216"/>
        <v>#REF!</v>
      </c>
      <c r="H96" s="112" t="e">
        <f t="shared" ca="1" si="216"/>
        <v>#REF!</v>
      </c>
      <c r="I96" s="112" t="e">
        <f t="shared" ca="1" si="216"/>
        <v>#REF!</v>
      </c>
      <c r="J96" s="112" t="e">
        <f t="shared" ca="1" si="216"/>
        <v>#REF!</v>
      </c>
      <c r="K96" s="112" t="e">
        <f t="shared" ca="1" si="216"/>
        <v>#REF!</v>
      </c>
      <c r="L96" s="112" t="e">
        <f t="shared" ca="1" si="216"/>
        <v>#REF!</v>
      </c>
      <c r="M96" s="112" t="e">
        <f t="shared" ca="1" si="216"/>
        <v>#REF!</v>
      </c>
      <c r="N96" s="112" t="e">
        <f t="shared" ca="1" si="216"/>
        <v>#REF!</v>
      </c>
      <c r="O96" s="112" t="e">
        <f t="shared" ca="1" si="216"/>
        <v>#REF!</v>
      </c>
      <c r="P96" s="112" t="e">
        <f t="shared" ca="1" si="216"/>
        <v>#REF!</v>
      </c>
      <c r="Q96" s="112" t="e">
        <f t="shared" ca="1" si="216"/>
        <v>#REF!</v>
      </c>
      <c r="R96" s="112" t="e">
        <f t="shared" ca="1" si="216"/>
        <v>#REF!</v>
      </c>
      <c r="S96" s="112" t="e">
        <f t="shared" ca="1" si="216"/>
        <v>#REF!</v>
      </c>
      <c r="T96" s="112" t="e">
        <f t="shared" ca="1" si="216"/>
        <v>#REF!</v>
      </c>
      <c r="U96" s="112" t="e">
        <f t="shared" ca="1" si="216"/>
        <v>#REF!</v>
      </c>
      <c r="V96" s="112" t="e">
        <f t="shared" ca="1" si="216"/>
        <v>#REF!</v>
      </c>
      <c r="W96" s="112" t="e">
        <f t="shared" ca="1" si="214"/>
        <v>#REF!</v>
      </c>
      <c r="X96" s="112" t="e">
        <f t="shared" ca="1" si="214"/>
        <v>#REF!</v>
      </c>
      <c r="Y96" s="112" t="e">
        <f t="shared" ca="1" si="214"/>
        <v>#REF!</v>
      </c>
      <c r="Z96" s="112" t="e">
        <f t="shared" ca="1" si="214"/>
        <v>#REF!</v>
      </c>
      <c r="AA96" s="112" t="e">
        <f t="shared" ca="1" si="214"/>
        <v>#REF!</v>
      </c>
      <c r="AB96" s="112" t="e">
        <f t="shared" ca="1" si="214"/>
        <v>#REF!</v>
      </c>
      <c r="AC96" s="112" t="e">
        <f t="shared" ca="1" si="214"/>
        <v>#REF!</v>
      </c>
      <c r="AD96" s="112" t="e">
        <f t="shared" ca="1" si="214"/>
        <v>#REF!</v>
      </c>
      <c r="AE96" s="112" t="e">
        <f t="shared" ca="1" si="214"/>
        <v>#REF!</v>
      </c>
      <c r="AF96" s="112" t="e">
        <f t="shared" ca="1" si="214"/>
        <v>#REF!</v>
      </c>
      <c r="AG96" s="112" t="e">
        <f t="shared" ca="1" si="214"/>
        <v>#REF!</v>
      </c>
      <c r="AH96" s="112" t="e">
        <f t="shared" ca="1" si="214"/>
        <v>#REF!</v>
      </c>
      <c r="AI96" s="112" t="e">
        <f t="shared" ca="1" si="214"/>
        <v>#REF!</v>
      </c>
      <c r="AJ96" s="112" t="e">
        <f t="shared" ca="1" si="214"/>
        <v>#REF!</v>
      </c>
      <c r="AK96" s="112" t="e">
        <f t="shared" ca="1" si="214"/>
        <v>#REF!</v>
      </c>
      <c r="AL96" s="112" t="e">
        <f t="shared" ca="1" si="215"/>
        <v>#REF!</v>
      </c>
      <c r="AM96" s="112" t="e">
        <f t="shared" ca="1" si="215"/>
        <v>#REF!</v>
      </c>
      <c r="AN96" s="112" t="e">
        <f t="shared" ca="1" si="215"/>
        <v>#REF!</v>
      </c>
      <c r="AO96" s="112" t="e">
        <f t="shared" ca="1" si="215"/>
        <v>#REF!</v>
      </c>
      <c r="AP96" s="112" t="e">
        <f t="shared" ca="1" si="215"/>
        <v>#REF!</v>
      </c>
      <c r="AQ96" s="112" t="e">
        <f t="shared" ca="1" si="215"/>
        <v>#REF!</v>
      </c>
      <c r="AR96" s="112" t="e">
        <f t="shared" ca="1" si="215"/>
        <v>#REF!</v>
      </c>
      <c r="AS96" s="112" t="e">
        <f t="shared" ca="1" si="215"/>
        <v>#REF!</v>
      </c>
      <c r="AT96" s="112" t="e">
        <f t="shared" ca="1" si="215"/>
        <v>#REF!</v>
      </c>
      <c r="AU96" s="112" t="e">
        <f t="shared" ca="1" si="215"/>
        <v>#REF!</v>
      </c>
      <c r="AV96" s="112" t="e">
        <f t="shared" ca="1" si="215"/>
        <v>#REF!</v>
      </c>
      <c r="AW96" s="112" t="e">
        <f t="shared" ca="1" si="215"/>
        <v>#REF!</v>
      </c>
      <c r="AX96" s="112" t="e">
        <f t="shared" ca="1" si="215"/>
        <v>#REF!</v>
      </c>
      <c r="AY96" s="112" t="e">
        <f t="shared" ca="1" si="215"/>
        <v>#REF!</v>
      </c>
      <c r="AZ96" s="112" t="e">
        <f t="shared" ca="1" si="215"/>
        <v>#REF!</v>
      </c>
      <c r="BA96" s="112" t="e">
        <f t="shared" ca="1" si="215"/>
        <v>#REF!</v>
      </c>
      <c r="BB96" s="112" t="e">
        <f t="shared" ca="1" si="213"/>
        <v>#REF!</v>
      </c>
      <c r="BC96" s="112" t="e">
        <f t="shared" ca="1" si="213"/>
        <v>#REF!</v>
      </c>
      <c r="BD96" s="112" t="e">
        <f t="shared" ca="1" si="213"/>
        <v>#REF!</v>
      </c>
      <c r="BE96" s="112" t="e">
        <f t="shared" ca="1" si="213"/>
        <v>#REF!</v>
      </c>
      <c r="BF96" s="112" t="e">
        <f t="shared" ca="1" si="213"/>
        <v>#REF!</v>
      </c>
      <c r="BG96" s="112" t="e">
        <f t="shared" ca="1" si="213"/>
        <v>#REF!</v>
      </c>
      <c r="BH96" s="112" t="e">
        <f t="shared" ca="1" si="213"/>
        <v>#REF!</v>
      </c>
      <c r="BI96" s="112" t="e">
        <f t="shared" ca="1" si="213"/>
        <v>#REF!</v>
      </c>
      <c r="BJ96" s="112" t="e">
        <f t="shared" ca="1" si="213"/>
        <v>#REF!</v>
      </c>
      <c r="BK96" s="112" t="e">
        <f t="shared" ca="1" si="213"/>
        <v>#REF!</v>
      </c>
      <c r="BL96" s="112" t="e">
        <f t="shared" ca="1" si="213"/>
        <v>#REF!</v>
      </c>
      <c r="BM96" s="112" t="e">
        <f t="shared" ca="1" si="213"/>
        <v>#REF!</v>
      </c>
      <c r="BN96" s="112" t="e">
        <f t="shared" ca="1" si="213"/>
        <v>#REF!</v>
      </c>
      <c r="BO96" s="112" t="e">
        <f t="shared" ca="1" si="213"/>
        <v>#REF!</v>
      </c>
      <c r="BP96" s="126">
        <v>20</v>
      </c>
      <c r="BQ96" s="135">
        <f t="shared" ca="1" si="135"/>
        <v>0</v>
      </c>
      <c r="BR96" s="136">
        <f t="shared" ca="1" si="136"/>
        <v>0</v>
      </c>
      <c r="BS96" s="136">
        <f t="shared" ca="1" si="137"/>
        <v>0</v>
      </c>
      <c r="BT96" s="136">
        <f t="shared" ca="1" si="138"/>
        <v>0</v>
      </c>
      <c r="BU96" s="136">
        <f t="shared" ca="1" si="139"/>
        <v>0</v>
      </c>
      <c r="BV96" s="136">
        <f t="shared" ca="1" si="140"/>
        <v>0</v>
      </c>
      <c r="BW96" s="137">
        <f t="shared" ca="1" si="141"/>
        <v>0</v>
      </c>
      <c r="BX96" s="140">
        <f t="shared" ca="1" si="142"/>
        <v>0</v>
      </c>
      <c r="BY96" s="124">
        <f t="shared" ca="1" si="143"/>
        <v>0</v>
      </c>
      <c r="BZ96" s="124">
        <f t="shared" ca="1" si="144"/>
        <v>0</v>
      </c>
      <c r="CA96" s="124">
        <f t="shared" ca="1" si="145"/>
        <v>0</v>
      </c>
      <c r="CB96" s="124">
        <f t="shared" ca="1" si="146"/>
        <v>0</v>
      </c>
      <c r="CC96" s="124">
        <f t="shared" ca="1" si="147"/>
        <v>0</v>
      </c>
      <c r="CD96" s="141">
        <f t="shared" ca="1" si="148"/>
        <v>0</v>
      </c>
      <c r="CE96" s="146" t="e">
        <f t="shared" ca="1" si="149"/>
        <v>#REF!</v>
      </c>
      <c r="CF96" s="147" t="e">
        <f t="shared" ca="1" si="150"/>
        <v>#REF!</v>
      </c>
      <c r="CG96" s="145" t="e">
        <f t="shared" ca="1" si="156"/>
        <v>#REF!</v>
      </c>
      <c r="CH96" s="147" t="e">
        <f t="shared" ca="1" si="151"/>
        <v>#REF!</v>
      </c>
      <c r="CI96" s="147" t="e">
        <f t="shared" ca="1" si="152"/>
        <v>#REF!</v>
      </c>
      <c r="CJ96" s="147" t="e">
        <f t="shared" ca="1" si="153"/>
        <v>#REF!</v>
      </c>
      <c r="CK96" s="186" t="e">
        <f t="shared" ca="1" si="154"/>
        <v>#REF!</v>
      </c>
      <c r="CL96" s="187" t="e">
        <f t="shared" ca="1" si="157"/>
        <v>#REF!</v>
      </c>
      <c r="CM96" s="187" t="e">
        <f t="shared" ca="1" si="158"/>
        <v>#REF!</v>
      </c>
      <c r="CN96" s="187" t="e">
        <f t="shared" ca="1" si="159"/>
        <v>#REF!</v>
      </c>
      <c r="CO96" s="187" t="e">
        <f t="shared" ca="1" si="160"/>
        <v>#REF!</v>
      </c>
      <c r="CP96" s="187" t="e">
        <f t="shared" ca="1" si="161"/>
        <v>#REF!</v>
      </c>
      <c r="CQ96" s="187" t="e">
        <f t="shared" ca="1" si="162"/>
        <v>#REF!</v>
      </c>
      <c r="CR96" s="187" t="e">
        <f t="shared" ca="1" si="163"/>
        <v>#REF!</v>
      </c>
      <c r="CS96" s="187" t="e">
        <f t="shared" ca="1" si="164"/>
        <v>#REF!</v>
      </c>
      <c r="CT96" s="187" t="e">
        <f t="shared" ca="1" si="165"/>
        <v>#REF!</v>
      </c>
      <c r="CU96" s="187" t="e">
        <f t="shared" ca="1" si="166"/>
        <v>#REF!</v>
      </c>
      <c r="CV96" s="187" t="e">
        <f t="shared" ca="1" si="167"/>
        <v>#REF!</v>
      </c>
      <c r="CW96" s="187" t="e">
        <f t="shared" ca="1" si="168"/>
        <v>#REF!</v>
      </c>
      <c r="CX96" s="187" t="e">
        <f t="shared" ca="1" si="169"/>
        <v>#REF!</v>
      </c>
      <c r="CY96" s="187" t="e">
        <f t="shared" ca="1" si="170"/>
        <v>#REF!</v>
      </c>
      <c r="CZ96" s="187" t="e">
        <f t="shared" ca="1" si="171"/>
        <v>#REF!</v>
      </c>
      <c r="DA96" s="187" t="e">
        <f t="shared" ca="1" si="172"/>
        <v>#REF!</v>
      </c>
      <c r="DB96" s="187" t="e">
        <f t="shared" ca="1" si="173"/>
        <v>#REF!</v>
      </c>
      <c r="DC96" s="187" t="e">
        <f t="shared" ca="1" si="174"/>
        <v>#REF!</v>
      </c>
      <c r="DD96" s="187" t="e">
        <f t="shared" ca="1" si="175"/>
        <v>#REF!</v>
      </c>
      <c r="DE96" s="187" t="e">
        <f t="shared" ca="1" si="176"/>
        <v>#REF!</v>
      </c>
      <c r="DF96" s="187" t="e">
        <f t="shared" ca="1" si="177"/>
        <v>#REF!</v>
      </c>
      <c r="DG96" s="187" t="e">
        <f t="shared" ca="1" si="178"/>
        <v>#REF!</v>
      </c>
      <c r="DH96" s="187" t="e">
        <f t="shared" ca="1" si="179"/>
        <v>#REF!</v>
      </c>
      <c r="DI96" s="187" t="e">
        <f t="shared" ca="1" si="180"/>
        <v>#REF!</v>
      </c>
      <c r="DJ96" s="187" t="e">
        <f t="shared" ca="1" si="181"/>
        <v>#REF!</v>
      </c>
      <c r="DK96" s="187" t="e">
        <f t="shared" ca="1" si="182"/>
        <v>#REF!</v>
      </c>
      <c r="DL96" s="187" t="e">
        <f t="shared" ca="1" si="183"/>
        <v>#REF!</v>
      </c>
      <c r="DM96" s="187" t="e">
        <f t="shared" ca="1" si="199"/>
        <v>#REF!</v>
      </c>
      <c r="DN96" s="187" t="e">
        <f t="shared" ca="1" si="200"/>
        <v>#REF!</v>
      </c>
      <c r="DO96" s="187" t="e">
        <f t="shared" ca="1" si="201"/>
        <v>#REF!</v>
      </c>
      <c r="DP96" s="187" t="e">
        <f t="shared" ca="1" si="202"/>
        <v>#REF!</v>
      </c>
      <c r="DQ96" s="187" t="e">
        <f t="shared" ca="1" si="203"/>
        <v>#REF!</v>
      </c>
      <c r="DR96" s="187" t="e">
        <f t="shared" ca="1" si="184"/>
        <v>#REF!</v>
      </c>
      <c r="DS96" s="187" t="e">
        <f t="shared" ca="1" si="185"/>
        <v>#REF!</v>
      </c>
      <c r="DT96" s="187" t="e">
        <f t="shared" ca="1" si="186"/>
        <v>#REF!</v>
      </c>
      <c r="DU96" s="187" t="e">
        <f t="shared" ca="1" si="187"/>
        <v>#REF!</v>
      </c>
      <c r="DV96" s="187" t="e">
        <f t="shared" ca="1" si="204"/>
        <v>#REF!</v>
      </c>
      <c r="DW96" s="187" t="e">
        <f t="shared" ca="1" si="205"/>
        <v>#REF!</v>
      </c>
      <c r="DX96" s="187" t="e">
        <f t="shared" ca="1" si="206"/>
        <v>#REF!</v>
      </c>
      <c r="DY96" s="187" t="e">
        <f t="shared" ca="1" si="207"/>
        <v>#REF!</v>
      </c>
      <c r="DZ96" s="187" t="e">
        <f t="shared" ca="1" si="208"/>
        <v>#REF!</v>
      </c>
      <c r="EA96" s="187" t="e">
        <f t="shared" ca="1" si="188"/>
        <v>#REF!</v>
      </c>
      <c r="EB96" s="187" t="e">
        <f t="shared" ca="1" si="189"/>
        <v>#REF!</v>
      </c>
      <c r="EC96" s="187" t="e">
        <f t="shared" ca="1" si="190"/>
        <v>#REF!</v>
      </c>
      <c r="ED96" s="187" t="e">
        <f t="shared" ca="1" si="191"/>
        <v>#REF!</v>
      </c>
      <c r="EE96" s="187" t="e">
        <f t="shared" ca="1" si="192"/>
        <v>#REF!</v>
      </c>
      <c r="EF96" s="187" t="e">
        <f t="shared" ca="1" si="193"/>
        <v>#REF!</v>
      </c>
      <c r="EG96" s="187" t="e">
        <f t="shared" ca="1" si="194"/>
        <v>#REF!</v>
      </c>
      <c r="EH96" s="187" t="e">
        <f t="shared" ca="1" si="195"/>
        <v>#REF!</v>
      </c>
      <c r="EI96" s="187" t="e">
        <f t="shared" ca="1" si="196"/>
        <v>#REF!</v>
      </c>
      <c r="EJ96" s="187" t="e">
        <f t="shared" ca="1" si="197"/>
        <v>#REF!</v>
      </c>
      <c r="EK96" s="187" t="e">
        <f t="shared" ca="1" si="198"/>
        <v>#REF!</v>
      </c>
      <c r="EL96" s="94" t="s">
        <v>692</v>
      </c>
    </row>
    <row r="97" spans="1:142" hidden="1" x14ac:dyDescent="0.25">
      <c r="A97" s="115" t="str">
        <f>Графики!A83</f>
        <v>П15.01.05 Сварщик (ЭГСР)(2015)9 кл., очная</v>
      </c>
      <c r="B97" s="115" t="s">
        <v>320</v>
      </c>
      <c r="C97" s="115" t="s">
        <v>517</v>
      </c>
      <c r="D97" s="64" t="e">
        <f t="shared" ca="1" si="155"/>
        <v>#REF!</v>
      </c>
      <c r="E97" s="46">
        <v>2</v>
      </c>
      <c r="F97" s="118" t="s">
        <v>289</v>
      </c>
      <c r="G97" s="112" t="e">
        <f t="shared" ca="1" si="216"/>
        <v>#REF!</v>
      </c>
      <c r="H97" s="112" t="e">
        <f t="shared" ca="1" si="216"/>
        <v>#REF!</v>
      </c>
      <c r="I97" s="112" t="e">
        <f t="shared" ca="1" si="216"/>
        <v>#REF!</v>
      </c>
      <c r="J97" s="112" t="e">
        <f t="shared" ca="1" si="216"/>
        <v>#REF!</v>
      </c>
      <c r="K97" s="112" t="e">
        <f t="shared" ca="1" si="216"/>
        <v>#REF!</v>
      </c>
      <c r="L97" s="112" t="e">
        <f t="shared" ca="1" si="216"/>
        <v>#REF!</v>
      </c>
      <c r="M97" s="112" t="e">
        <f t="shared" ca="1" si="216"/>
        <v>#REF!</v>
      </c>
      <c r="N97" s="112" t="e">
        <f t="shared" ca="1" si="216"/>
        <v>#REF!</v>
      </c>
      <c r="O97" s="112" t="e">
        <f t="shared" ca="1" si="216"/>
        <v>#REF!</v>
      </c>
      <c r="P97" s="112" t="e">
        <f t="shared" ca="1" si="216"/>
        <v>#REF!</v>
      </c>
      <c r="Q97" s="112" t="e">
        <f t="shared" ca="1" si="216"/>
        <v>#REF!</v>
      </c>
      <c r="R97" s="112" t="e">
        <f t="shared" ca="1" si="216"/>
        <v>#REF!</v>
      </c>
      <c r="S97" s="112" t="e">
        <f t="shared" ca="1" si="216"/>
        <v>#REF!</v>
      </c>
      <c r="T97" s="112" t="e">
        <f t="shared" ca="1" si="216"/>
        <v>#REF!</v>
      </c>
      <c r="U97" s="112" t="e">
        <f t="shared" ca="1" si="216"/>
        <v>#REF!</v>
      </c>
      <c r="V97" s="112" t="e">
        <f t="shared" ca="1" si="216"/>
        <v>#REF!</v>
      </c>
      <c r="W97" s="112" t="e">
        <f t="shared" ca="1" si="214"/>
        <v>#REF!</v>
      </c>
      <c r="X97" s="112" t="e">
        <f t="shared" ca="1" si="214"/>
        <v>#REF!</v>
      </c>
      <c r="Y97" s="112" t="e">
        <f t="shared" ca="1" si="214"/>
        <v>#REF!</v>
      </c>
      <c r="Z97" s="112" t="e">
        <f t="shared" ca="1" si="214"/>
        <v>#REF!</v>
      </c>
      <c r="AA97" s="112" t="e">
        <f t="shared" ca="1" si="214"/>
        <v>#REF!</v>
      </c>
      <c r="AB97" s="112" t="e">
        <f t="shared" ca="1" si="214"/>
        <v>#REF!</v>
      </c>
      <c r="AC97" s="112" t="e">
        <f t="shared" ca="1" si="214"/>
        <v>#REF!</v>
      </c>
      <c r="AD97" s="112" t="e">
        <f t="shared" ca="1" si="214"/>
        <v>#REF!</v>
      </c>
      <c r="AE97" s="112" t="e">
        <f t="shared" ca="1" si="214"/>
        <v>#REF!</v>
      </c>
      <c r="AF97" s="112" t="e">
        <f t="shared" ca="1" si="214"/>
        <v>#REF!</v>
      </c>
      <c r="AG97" s="112" t="e">
        <f t="shared" ca="1" si="214"/>
        <v>#REF!</v>
      </c>
      <c r="AH97" s="112" t="e">
        <f t="shared" ca="1" si="214"/>
        <v>#REF!</v>
      </c>
      <c r="AI97" s="112" t="e">
        <f t="shared" ca="1" si="214"/>
        <v>#REF!</v>
      </c>
      <c r="AJ97" s="112" t="e">
        <f t="shared" ca="1" si="214"/>
        <v>#REF!</v>
      </c>
      <c r="AK97" s="112" t="e">
        <f t="shared" ca="1" si="214"/>
        <v>#REF!</v>
      </c>
      <c r="AL97" s="112" t="e">
        <f t="shared" ca="1" si="215"/>
        <v>#REF!</v>
      </c>
      <c r="AM97" s="112" t="e">
        <f t="shared" ca="1" si="215"/>
        <v>#REF!</v>
      </c>
      <c r="AN97" s="112" t="e">
        <f t="shared" ca="1" si="215"/>
        <v>#REF!</v>
      </c>
      <c r="AO97" s="112" t="e">
        <f t="shared" ca="1" si="215"/>
        <v>#REF!</v>
      </c>
      <c r="AP97" s="112" t="e">
        <f t="shared" ca="1" si="215"/>
        <v>#REF!</v>
      </c>
      <c r="AQ97" s="112" t="e">
        <f t="shared" ca="1" si="215"/>
        <v>#REF!</v>
      </c>
      <c r="AR97" s="112" t="e">
        <f t="shared" ca="1" si="215"/>
        <v>#REF!</v>
      </c>
      <c r="AS97" s="112" t="e">
        <f t="shared" ca="1" si="215"/>
        <v>#REF!</v>
      </c>
      <c r="AT97" s="112" t="e">
        <f t="shared" ca="1" si="215"/>
        <v>#REF!</v>
      </c>
      <c r="AU97" s="112" t="e">
        <f t="shared" ca="1" si="215"/>
        <v>#REF!</v>
      </c>
      <c r="AV97" s="112" t="e">
        <f t="shared" ca="1" si="215"/>
        <v>#REF!</v>
      </c>
      <c r="AW97" s="112" t="e">
        <f t="shared" ca="1" si="215"/>
        <v>#REF!</v>
      </c>
      <c r="AX97" s="112" t="e">
        <f t="shared" ca="1" si="215"/>
        <v>#REF!</v>
      </c>
      <c r="AY97" s="112" t="e">
        <f t="shared" ca="1" si="215"/>
        <v>#REF!</v>
      </c>
      <c r="AZ97" s="112" t="e">
        <f t="shared" ca="1" si="215"/>
        <v>#REF!</v>
      </c>
      <c r="BA97" s="112" t="e">
        <f t="shared" ca="1" si="215"/>
        <v>#REF!</v>
      </c>
      <c r="BB97" s="112" t="e">
        <f t="shared" ca="1" si="213"/>
        <v>#REF!</v>
      </c>
      <c r="BC97" s="112" t="e">
        <f t="shared" ca="1" si="213"/>
        <v>#REF!</v>
      </c>
      <c r="BD97" s="112" t="e">
        <f t="shared" ca="1" si="213"/>
        <v>#REF!</v>
      </c>
      <c r="BE97" s="112" t="e">
        <f t="shared" ca="1" si="213"/>
        <v>#REF!</v>
      </c>
      <c r="BF97" s="112" t="e">
        <f t="shared" ca="1" si="213"/>
        <v>#REF!</v>
      </c>
      <c r="BG97" s="112" t="e">
        <f t="shared" ca="1" si="213"/>
        <v>#REF!</v>
      </c>
      <c r="BH97" s="112" t="e">
        <f t="shared" ca="1" si="213"/>
        <v>#REF!</v>
      </c>
      <c r="BI97" s="112" t="e">
        <f t="shared" ca="1" si="213"/>
        <v>#REF!</v>
      </c>
      <c r="BJ97" s="112" t="e">
        <f t="shared" ca="1" si="213"/>
        <v>#REF!</v>
      </c>
      <c r="BK97" s="112" t="e">
        <f t="shared" ca="1" si="213"/>
        <v>#REF!</v>
      </c>
      <c r="BL97" s="112" t="e">
        <f t="shared" ca="1" si="213"/>
        <v>#REF!</v>
      </c>
      <c r="BM97" s="112" t="e">
        <f t="shared" ca="1" si="213"/>
        <v>#REF!</v>
      </c>
      <c r="BN97" s="112" t="e">
        <f t="shared" ca="1" si="213"/>
        <v>#REF!</v>
      </c>
      <c r="BO97" s="112" t="e">
        <f t="shared" ca="1" si="213"/>
        <v>#REF!</v>
      </c>
      <c r="BP97" s="126">
        <v>20</v>
      </c>
      <c r="BQ97" s="135">
        <f t="shared" ca="1" si="135"/>
        <v>0</v>
      </c>
      <c r="BR97" s="136">
        <f t="shared" ca="1" si="136"/>
        <v>0</v>
      </c>
      <c r="BS97" s="136">
        <f t="shared" ca="1" si="137"/>
        <v>0</v>
      </c>
      <c r="BT97" s="136">
        <f t="shared" ca="1" si="138"/>
        <v>0</v>
      </c>
      <c r="BU97" s="136">
        <f t="shared" ca="1" si="139"/>
        <v>0</v>
      </c>
      <c r="BV97" s="136">
        <f t="shared" ca="1" si="140"/>
        <v>0</v>
      </c>
      <c r="BW97" s="137">
        <f t="shared" ca="1" si="141"/>
        <v>0</v>
      </c>
      <c r="BX97" s="140">
        <f t="shared" ca="1" si="142"/>
        <v>11</v>
      </c>
      <c r="BY97" s="124">
        <f t="shared" ca="1" si="143"/>
        <v>6</v>
      </c>
      <c r="BZ97" s="124">
        <f t="shared" ca="1" si="144"/>
        <v>0</v>
      </c>
      <c r="CA97" s="124">
        <f t="shared" ca="1" si="145"/>
        <v>0</v>
      </c>
      <c r="CB97" s="124">
        <f t="shared" ca="1" si="146"/>
        <v>0</v>
      </c>
      <c r="CC97" s="124">
        <f t="shared" ca="1" si="147"/>
        <v>0</v>
      </c>
      <c r="CD97" s="141">
        <f t="shared" ca="1" si="148"/>
        <v>0</v>
      </c>
      <c r="CE97" s="146" t="e">
        <f t="shared" ca="1" si="149"/>
        <v>#REF!</v>
      </c>
      <c r="CF97" s="147" t="e">
        <f t="shared" ca="1" si="150"/>
        <v>#REF!</v>
      </c>
      <c r="CG97" s="145" t="e">
        <f t="shared" ca="1" si="156"/>
        <v>#REF!</v>
      </c>
      <c r="CH97" s="147" t="e">
        <f t="shared" ca="1" si="151"/>
        <v>#REF!</v>
      </c>
      <c r="CI97" s="147" t="e">
        <f t="shared" ca="1" si="152"/>
        <v>#REF!</v>
      </c>
      <c r="CJ97" s="147" t="e">
        <f t="shared" ca="1" si="153"/>
        <v>#REF!</v>
      </c>
      <c r="CK97" s="186" t="e">
        <f t="shared" ca="1" si="154"/>
        <v>#REF!</v>
      </c>
      <c r="CL97" s="187" t="e">
        <f t="shared" ca="1" si="157"/>
        <v>#REF!</v>
      </c>
      <c r="CM97" s="187" t="e">
        <f t="shared" ca="1" si="158"/>
        <v>#REF!</v>
      </c>
      <c r="CN97" s="187" t="e">
        <f t="shared" ca="1" si="159"/>
        <v>#REF!</v>
      </c>
      <c r="CO97" s="187" t="e">
        <f t="shared" ca="1" si="160"/>
        <v>#REF!</v>
      </c>
      <c r="CP97" s="187" t="e">
        <f t="shared" ca="1" si="161"/>
        <v>#REF!</v>
      </c>
      <c r="CQ97" s="187" t="e">
        <f t="shared" ca="1" si="162"/>
        <v>#REF!</v>
      </c>
      <c r="CR97" s="187" t="e">
        <f t="shared" ca="1" si="163"/>
        <v>#REF!</v>
      </c>
      <c r="CS97" s="187" t="e">
        <f t="shared" ca="1" si="164"/>
        <v>#REF!</v>
      </c>
      <c r="CT97" s="187" t="e">
        <f t="shared" ca="1" si="165"/>
        <v>#REF!</v>
      </c>
      <c r="CU97" s="187" t="e">
        <f t="shared" ca="1" si="166"/>
        <v>#REF!</v>
      </c>
      <c r="CV97" s="187" t="e">
        <f t="shared" ca="1" si="167"/>
        <v>#REF!</v>
      </c>
      <c r="CW97" s="187" t="e">
        <f t="shared" ca="1" si="168"/>
        <v>#REF!</v>
      </c>
      <c r="CX97" s="187" t="e">
        <f t="shared" ca="1" si="169"/>
        <v>#REF!</v>
      </c>
      <c r="CY97" s="187" t="e">
        <f t="shared" ca="1" si="170"/>
        <v>#REF!</v>
      </c>
      <c r="CZ97" s="187" t="e">
        <f t="shared" ca="1" si="171"/>
        <v>#REF!</v>
      </c>
      <c r="DA97" s="187" t="e">
        <f t="shared" ca="1" si="172"/>
        <v>#REF!</v>
      </c>
      <c r="DB97" s="187" t="e">
        <f t="shared" ca="1" si="173"/>
        <v>#REF!</v>
      </c>
      <c r="DC97" s="187" t="e">
        <f t="shared" ca="1" si="174"/>
        <v>#REF!</v>
      </c>
      <c r="DD97" s="187" t="e">
        <f t="shared" ca="1" si="175"/>
        <v>#REF!</v>
      </c>
      <c r="DE97" s="187" t="e">
        <f t="shared" ca="1" si="176"/>
        <v>#REF!</v>
      </c>
      <c r="DF97" s="187" t="e">
        <f t="shared" ca="1" si="177"/>
        <v>#REF!</v>
      </c>
      <c r="DG97" s="187" t="s">
        <v>610</v>
      </c>
      <c r="DH97" s="187" t="s">
        <v>611</v>
      </c>
      <c r="DI97" s="187" t="s">
        <v>611</v>
      </c>
      <c r="DJ97" s="187" t="s">
        <v>611</v>
      </c>
      <c r="DK97" s="187" t="s">
        <v>611</v>
      </c>
      <c r="DL97" s="187" t="s">
        <v>611</v>
      </c>
      <c r="DM97" s="187"/>
      <c r="DN97" s="187"/>
      <c r="DO97" s="187"/>
      <c r="DP97" s="187"/>
      <c r="DQ97" s="187"/>
      <c r="DR97" s="187"/>
      <c r="DS97" s="187"/>
      <c r="DT97" s="187"/>
      <c r="DU97" s="187"/>
      <c r="DV97" s="187"/>
      <c r="DW97" s="187"/>
      <c r="DX97" s="187" t="e">
        <f t="shared" ca="1" si="206"/>
        <v>#REF!</v>
      </c>
      <c r="DY97" s="187" t="e">
        <f t="shared" ca="1" si="207"/>
        <v>#REF!</v>
      </c>
      <c r="DZ97" s="187" t="e">
        <f t="shared" ca="1" si="208"/>
        <v>#REF!</v>
      </c>
      <c r="EA97" s="187" t="e">
        <f t="shared" ca="1" si="188"/>
        <v>#REF!</v>
      </c>
      <c r="EB97" s="187" t="e">
        <f t="shared" ca="1" si="189"/>
        <v>#REF!</v>
      </c>
      <c r="EC97" s="187" t="e">
        <f t="shared" ca="1" si="190"/>
        <v>#REF!</v>
      </c>
      <c r="ED97" s="187" t="e">
        <f t="shared" ca="1" si="191"/>
        <v>#REF!</v>
      </c>
      <c r="EE97" s="187" t="e">
        <f t="shared" ca="1" si="192"/>
        <v>#REF!</v>
      </c>
      <c r="EF97" s="187" t="e">
        <f t="shared" ca="1" si="193"/>
        <v>#REF!</v>
      </c>
      <c r="EG97" s="187" t="e">
        <f t="shared" ca="1" si="194"/>
        <v>#REF!</v>
      </c>
      <c r="EH97" s="187" t="e">
        <f t="shared" ca="1" si="195"/>
        <v>#REF!</v>
      </c>
      <c r="EI97" s="187" t="e">
        <f t="shared" ca="1" si="196"/>
        <v>#REF!</v>
      </c>
      <c r="EJ97" s="187" t="e">
        <f t="shared" ca="1" si="197"/>
        <v>#REF!</v>
      </c>
      <c r="EK97" s="187" t="e">
        <f t="shared" ca="1" si="198"/>
        <v>#REF!</v>
      </c>
      <c r="EL97" s="94" t="s">
        <v>682</v>
      </c>
    </row>
    <row r="98" spans="1:142" hidden="1" x14ac:dyDescent="0.25">
      <c r="A98" s="115" t="str">
        <f>Графики!A83</f>
        <v>П15.01.05 Сварщик (ЭГСР)(2015)9 кл., очная</v>
      </c>
      <c r="B98" s="115" t="s">
        <v>322</v>
      </c>
      <c r="C98" s="115" t="s">
        <v>517</v>
      </c>
      <c r="D98" s="64" t="e">
        <f t="shared" ca="1" si="155"/>
        <v>#REF!</v>
      </c>
      <c r="E98" s="46">
        <v>2</v>
      </c>
      <c r="F98" s="118" t="s">
        <v>288</v>
      </c>
      <c r="G98" s="112" t="e">
        <f t="shared" ca="1" si="216"/>
        <v>#REF!</v>
      </c>
      <c r="H98" s="112" t="e">
        <f t="shared" ca="1" si="216"/>
        <v>#REF!</v>
      </c>
      <c r="I98" s="112" t="e">
        <f t="shared" ca="1" si="216"/>
        <v>#REF!</v>
      </c>
      <c r="J98" s="112" t="e">
        <f t="shared" ca="1" si="216"/>
        <v>#REF!</v>
      </c>
      <c r="K98" s="112" t="e">
        <f t="shared" ca="1" si="216"/>
        <v>#REF!</v>
      </c>
      <c r="L98" s="112" t="e">
        <f t="shared" ca="1" si="216"/>
        <v>#REF!</v>
      </c>
      <c r="M98" s="112" t="e">
        <f t="shared" ca="1" si="216"/>
        <v>#REF!</v>
      </c>
      <c r="N98" s="112" t="e">
        <f t="shared" ca="1" si="216"/>
        <v>#REF!</v>
      </c>
      <c r="O98" s="112" t="e">
        <f t="shared" ca="1" si="216"/>
        <v>#REF!</v>
      </c>
      <c r="P98" s="112" t="e">
        <f t="shared" ca="1" si="216"/>
        <v>#REF!</v>
      </c>
      <c r="Q98" s="112" t="e">
        <f t="shared" ca="1" si="216"/>
        <v>#REF!</v>
      </c>
      <c r="R98" s="112" t="e">
        <f t="shared" ca="1" si="216"/>
        <v>#REF!</v>
      </c>
      <c r="S98" s="112" t="e">
        <f t="shared" ca="1" si="216"/>
        <v>#REF!</v>
      </c>
      <c r="T98" s="112" t="e">
        <f t="shared" ca="1" si="216"/>
        <v>#REF!</v>
      </c>
      <c r="U98" s="112" t="e">
        <f t="shared" ca="1" si="216"/>
        <v>#REF!</v>
      </c>
      <c r="V98" s="112" t="e">
        <f t="shared" ca="1" si="216"/>
        <v>#REF!</v>
      </c>
      <c r="W98" s="112" t="e">
        <f t="shared" ca="1" si="214"/>
        <v>#REF!</v>
      </c>
      <c r="X98" s="112" t="e">
        <f t="shared" ca="1" si="214"/>
        <v>#REF!</v>
      </c>
      <c r="Y98" s="112" t="e">
        <f t="shared" ca="1" si="214"/>
        <v>#REF!</v>
      </c>
      <c r="Z98" s="112" t="e">
        <f t="shared" ca="1" si="214"/>
        <v>#REF!</v>
      </c>
      <c r="AA98" s="112" t="e">
        <f t="shared" ca="1" si="214"/>
        <v>#REF!</v>
      </c>
      <c r="AB98" s="112" t="e">
        <f t="shared" ca="1" si="214"/>
        <v>#REF!</v>
      </c>
      <c r="AC98" s="112" t="e">
        <f t="shared" ca="1" si="214"/>
        <v>#REF!</v>
      </c>
      <c r="AD98" s="112" t="e">
        <f t="shared" ca="1" si="214"/>
        <v>#REF!</v>
      </c>
      <c r="AE98" s="112" t="e">
        <f t="shared" ca="1" si="214"/>
        <v>#REF!</v>
      </c>
      <c r="AF98" s="112" t="e">
        <f t="shared" ca="1" si="214"/>
        <v>#REF!</v>
      </c>
      <c r="AG98" s="112" t="e">
        <f t="shared" ca="1" si="214"/>
        <v>#REF!</v>
      </c>
      <c r="AH98" s="112" t="e">
        <f t="shared" ca="1" si="214"/>
        <v>#REF!</v>
      </c>
      <c r="AI98" s="112" t="e">
        <f t="shared" ca="1" si="214"/>
        <v>#REF!</v>
      </c>
      <c r="AJ98" s="112" t="e">
        <f t="shared" ca="1" si="214"/>
        <v>#REF!</v>
      </c>
      <c r="AK98" s="112" t="e">
        <f t="shared" ca="1" si="214"/>
        <v>#REF!</v>
      </c>
      <c r="AL98" s="112" t="e">
        <f t="shared" ca="1" si="215"/>
        <v>#REF!</v>
      </c>
      <c r="AM98" s="112" t="e">
        <f t="shared" ca="1" si="215"/>
        <v>#REF!</v>
      </c>
      <c r="AN98" s="112" t="e">
        <f t="shared" ca="1" si="215"/>
        <v>#REF!</v>
      </c>
      <c r="AO98" s="112" t="e">
        <f t="shared" ca="1" si="215"/>
        <v>#REF!</v>
      </c>
      <c r="AP98" s="112" t="e">
        <f t="shared" ca="1" si="215"/>
        <v>#REF!</v>
      </c>
      <c r="AQ98" s="112" t="e">
        <f t="shared" ca="1" si="215"/>
        <v>#REF!</v>
      </c>
      <c r="AR98" s="112" t="e">
        <f t="shared" ca="1" si="215"/>
        <v>#REF!</v>
      </c>
      <c r="AS98" s="112" t="e">
        <f t="shared" ca="1" si="215"/>
        <v>#REF!</v>
      </c>
      <c r="AT98" s="112" t="e">
        <f t="shared" ca="1" si="215"/>
        <v>#REF!</v>
      </c>
      <c r="AU98" s="112" t="e">
        <f t="shared" ca="1" si="215"/>
        <v>#REF!</v>
      </c>
      <c r="AV98" s="112" t="e">
        <f t="shared" ca="1" si="215"/>
        <v>#REF!</v>
      </c>
      <c r="AW98" s="112" t="e">
        <f t="shared" ca="1" si="215"/>
        <v>#REF!</v>
      </c>
      <c r="AX98" s="112" t="e">
        <f t="shared" ca="1" si="215"/>
        <v>#REF!</v>
      </c>
      <c r="AY98" s="112" t="e">
        <f t="shared" ca="1" si="215"/>
        <v>#REF!</v>
      </c>
      <c r="AZ98" s="112" t="e">
        <f t="shared" ca="1" si="215"/>
        <v>#REF!</v>
      </c>
      <c r="BA98" s="112" t="e">
        <f t="shared" ca="1" si="215"/>
        <v>#REF!</v>
      </c>
      <c r="BB98" s="112" t="e">
        <f t="shared" ca="1" si="213"/>
        <v>#REF!</v>
      </c>
      <c r="BC98" s="112" t="e">
        <f t="shared" ca="1" si="213"/>
        <v>#REF!</v>
      </c>
      <c r="BD98" s="112" t="e">
        <f t="shared" ca="1" si="213"/>
        <v>#REF!</v>
      </c>
      <c r="BE98" s="112" t="e">
        <f t="shared" ca="1" si="213"/>
        <v>#REF!</v>
      </c>
      <c r="BF98" s="112" t="e">
        <f t="shared" ca="1" si="213"/>
        <v>#REF!</v>
      </c>
      <c r="BG98" s="112" t="e">
        <f t="shared" ca="1" si="213"/>
        <v>#REF!</v>
      </c>
      <c r="BH98" s="112" t="e">
        <f t="shared" ca="1" si="213"/>
        <v>#REF!</v>
      </c>
      <c r="BI98" s="112" t="e">
        <f t="shared" ca="1" si="213"/>
        <v>#REF!</v>
      </c>
      <c r="BJ98" s="112" t="e">
        <f t="shared" ca="1" si="213"/>
        <v>#REF!</v>
      </c>
      <c r="BK98" s="112" t="e">
        <f t="shared" ca="1" si="213"/>
        <v>#REF!</v>
      </c>
      <c r="BL98" s="112" t="e">
        <f t="shared" ca="1" si="213"/>
        <v>#REF!</v>
      </c>
      <c r="BM98" s="112" t="e">
        <f t="shared" ca="1" si="213"/>
        <v>#REF!</v>
      </c>
      <c r="BN98" s="112" t="e">
        <f t="shared" ca="1" si="213"/>
        <v>#REF!</v>
      </c>
      <c r="BO98" s="112" t="e">
        <f t="shared" ca="1" si="213"/>
        <v>#REF!</v>
      </c>
      <c r="BP98" s="126">
        <v>20</v>
      </c>
      <c r="BQ98" s="135">
        <f t="shared" ca="1" si="135"/>
        <v>0</v>
      </c>
      <c r="BR98" s="136">
        <f t="shared" ca="1" si="136"/>
        <v>0</v>
      </c>
      <c r="BS98" s="136">
        <f t="shared" ca="1" si="137"/>
        <v>0</v>
      </c>
      <c r="BT98" s="136">
        <f t="shared" ca="1" si="138"/>
        <v>0</v>
      </c>
      <c r="BU98" s="136">
        <f t="shared" ca="1" si="139"/>
        <v>0</v>
      </c>
      <c r="BV98" s="136">
        <f t="shared" ca="1" si="140"/>
        <v>0</v>
      </c>
      <c r="BW98" s="137">
        <f t="shared" ca="1" si="141"/>
        <v>0</v>
      </c>
      <c r="BX98" s="140">
        <f t="shared" ca="1" si="142"/>
        <v>0</v>
      </c>
      <c r="BY98" s="124">
        <f t="shared" ca="1" si="143"/>
        <v>0</v>
      </c>
      <c r="BZ98" s="124">
        <f t="shared" ca="1" si="144"/>
        <v>0</v>
      </c>
      <c r="CA98" s="124">
        <f t="shared" ca="1" si="145"/>
        <v>0</v>
      </c>
      <c r="CB98" s="124">
        <f t="shared" ca="1" si="146"/>
        <v>0</v>
      </c>
      <c r="CC98" s="124">
        <f t="shared" ca="1" si="147"/>
        <v>0</v>
      </c>
      <c r="CD98" s="141">
        <f t="shared" ca="1" si="148"/>
        <v>0</v>
      </c>
      <c r="CE98" s="146" t="e">
        <f t="shared" ca="1" si="149"/>
        <v>#REF!</v>
      </c>
      <c r="CF98" s="147" t="e">
        <f t="shared" ca="1" si="150"/>
        <v>#REF!</v>
      </c>
      <c r="CG98" s="145" t="e">
        <f t="shared" ca="1" si="156"/>
        <v>#REF!</v>
      </c>
      <c r="CH98" s="147" t="e">
        <f t="shared" ca="1" si="151"/>
        <v>#REF!</v>
      </c>
      <c r="CI98" s="147" t="e">
        <f t="shared" ca="1" si="152"/>
        <v>#REF!</v>
      </c>
      <c r="CJ98" s="147" t="e">
        <f t="shared" ca="1" si="153"/>
        <v>#REF!</v>
      </c>
      <c r="CK98" s="186" t="e">
        <f t="shared" ca="1" si="154"/>
        <v>#REF!</v>
      </c>
      <c r="CL98" s="187" t="e">
        <f t="shared" ca="1" si="157"/>
        <v>#REF!</v>
      </c>
      <c r="CM98" s="187" t="e">
        <f t="shared" ca="1" si="158"/>
        <v>#REF!</v>
      </c>
      <c r="CN98" s="187" t="e">
        <f t="shared" ca="1" si="159"/>
        <v>#REF!</v>
      </c>
      <c r="CO98" s="187" t="e">
        <f t="shared" ca="1" si="160"/>
        <v>#REF!</v>
      </c>
      <c r="CP98" s="187" t="e">
        <f t="shared" ca="1" si="161"/>
        <v>#REF!</v>
      </c>
      <c r="CQ98" s="187" t="e">
        <f t="shared" ca="1" si="162"/>
        <v>#REF!</v>
      </c>
      <c r="CR98" s="187" t="e">
        <f t="shared" ca="1" si="163"/>
        <v>#REF!</v>
      </c>
      <c r="CS98" s="187" t="e">
        <f t="shared" ca="1" si="164"/>
        <v>#REF!</v>
      </c>
      <c r="CT98" s="187" t="e">
        <f t="shared" ca="1" si="165"/>
        <v>#REF!</v>
      </c>
      <c r="CU98" s="187" t="e">
        <f t="shared" ca="1" si="166"/>
        <v>#REF!</v>
      </c>
      <c r="CV98" s="187" t="e">
        <f t="shared" ca="1" si="167"/>
        <v>#REF!</v>
      </c>
      <c r="CW98" s="187" t="e">
        <f t="shared" ca="1" si="168"/>
        <v>#REF!</v>
      </c>
      <c r="CX98" s="187" t="e">
        <f t="shared" ca="1" si="169"/>
        <v>#REF!</v>
      </c>
      <c r="CY98" s="187" t="e">
        <f t="shared" ca="1" si="170"/>
        <v>#REF!</v>
      </c>
      <c r="CZ98" s="187" t="e">
        <f t="shared" ca="1" si="171"/>
        <v>#REF!</v>
      </c>
      <c r="DA98" s="187" t="e">
        <f t="shared" ca="1" si="172"/>
        <v>#REF!</v>
      </c>
      <c r="DB98" s="187" t="e">
        <f t="shared" ca="1" si="173"/>
        <v>#REF!</v>
      </c>
      <c r="DC98" s="187" t="e">
        <f t="shared" ca="1" si="174"/>
        <v>#REF!</v>
      </c>
      <c r="DD98" s="187" t="e">
        <f t="shared" ca="1" si="175"/>
        <v>#REF!</v>
      </c>
      <c r="DE98" s="187" t="e">
        <f t="shared" ca="1" si="176"/>
        <v>#REF!</v>
      </c>
      <c r="DF98" s="187" t="e">
        <f t="shared" ca="1" si="177"/>
        <v>#REF!</v>
      </c>
      <c r="DG98" s="187" t="e">
        <f t="shared" ca="1" si="178"/>
        <v>#REF!</v>
      </c>
      <c r="DH98" s="187" t="e">
        <f t="shared" ca="1" si="179"/>
        <v>#REF!</v>
      </c>
      <c r="DI98" s="187" t="e">
        <f t="shared" ca="1" si="180"/>
        <v>#REF!</v>
      </c>
      <c r="DJ98" s="187" t="e">
        <f t="shared" ca="1" si="181"/>
        <v>#REF!</v>
      </c>
      <c r="DK98" s="187" t="e">
        <f t="shared" ca="1" si="182"/>
        <v>#REF!</v>
      </c>
      <c r="DL98" s="187" t="e">
        <f t="shared" ca="1" si="183"/>
        <v>#REF!</v>
      </c>
      <c r="DM98" s="187" t="e">
        <f t="shared" ca="1" si="199"/>
        <v>#REF!</v>
      </c>
      <c r="DN98" s="187" t="e">
        <f t="shared" ca="1" si="200"/>
        <v>#REF!</v>
      </c>
      <c r="DO98" s="187" t="e">
        <f t="shared" ca="1" si="201"/>
        <v>#REF!</v>
      </c>
      <c r="DP98" s="187" t="e">
        <f t="shared" ca="1" si="202"/>
        <v>#REF!</v>
      </c>
      <c r="DQ98" s="187" t="e">
        <f t="shared" ca="1" si="203"/>
        <v>#REF!</v>
      </c>
      <c r="DR98" s="187" t="e">
        <f t="shared" ca="1" si="184"/>
        <v>#REF!</v>
      </c>
      <c r="DS98" s="187" t="e">
        <f t="shared" ca="1" si="185"/>
        <v>#REF!</v>
      </c>
      <c r="DT98" s="187" t="e">
        <f t="shared" ca="1" si="186"/>
        <v>#REF!</v>
      </c>
      <c r="DU98" s="187" t="e">
        <f t="shared" ca="1" si="187"/>
        <v>#REF!</v>
      </c>
      <c r="DV98" s="187" t="e">
        <f t="shared" ca="1" si="204"/>
        <v>#REF!</v>
      </c>
      <c r="DW98" s="187" t="e">
        <f t="shared" ca="1" si="205"/>
        <v>#REF!</v>
      </c>
      <c r="DX98" s="187" t="e">
        <f t="shared" ca="1" si="206"/>
        <v>#REF!</v>
      </c>
      <c r="DY98" s="187" t="e">
        <f t="shared" ca="1" si="207"/>
        <v>#REF!</v>
      </c>
      <c r="DZ98" s="187" t="e">
        <f t="shared" ca="1" si="208"/>
        <v>#REF!</v>
      </c>
      <c r="EA98" s="187" t="e">
        <f t="shared" ca="1" si="188"/>
        <v>#REF!</v>
      </c>
      <c r="EB98" s="187" t="e">
        <f t="shared" ca="1" si="189"/>
        <v>#REF!</v>
      </c>
      <c r="EC98" s="187" t="e">
        <f t="shared" ca="1" si="190"/>
        <v>#REF!</v>
      </c>
      <c r="ED98" s="187" t="e">
        <f t="shared" ca="1" si="191"/>
        <v>#REF!</v>
      </c>
      <c r="EE98" s="187" t="e">
        <f t="shared" ca="1" si="192"/>
        <v>#REF!</v>
      </c>
      <c r="EF98" s="187" t="e">
        <f t="shared" ca="1" si="193"/>
        <v>#REF!</v>
      </c>
      <c r="EG98" s="187" t="e">
        <f t="shared" ca="1" si="194"/>
        <v>#REF!</v>
      </c>
      <c r="EH98" s="187" t="e">
        <f t="shared" ca="1" si="195"/>
        <v>#REF!</v>
      </c>
      <c r="EI98" s="187" t="e">
        <f t="shared" ca="1" si="196"/>
        <v>#REF!</v>
      </c>
      <c r="EJ98" s="187" t="e">
        <f t="shared" ca="1" si="197"/>
        <v>#REF!</v>
      </c>
      <c r="EK98" s="187" t="e">
        <f t="shared" ca="1" si="198"/>
        <v>#REF!</v>
      </c>
      <c r="EL98" s="94" t="s">
        <v>682</v>
      </c>
    </row>
    <row r="99" spans="1:142" hidden="1" x14ac:dyDescent="0.25">
      <c r="A99" s="115" t="str">
        <f>Графики!A84</f>
        <v>П15.01.25 Станочник (МО)(2015)9 кл., очная</v>
      </c>
      <c r="B99" s="115" t="s">
        <v>320</v>
      </c>
      <c r="C99" s="115" t="s">
        <v>517</v>
      </c>
      <c r="D99" s="64" t="e">
        <f t="shared" ca="1" si="155"/>
        <v>#REF!</v>
      </c>
      <c r="E99" s="46">
        <v>2</v>
      </c>
      <c r="F99" s="118" t="s">
        <v>294</v>
      </c>
      <c r="G99" s="112" t="e">
        <f t="shared" ca="1" si="216"/>
        <v>#REF!</v>
      </c>
      <c r="H99" s="112" t="e">
        <f t="shared" ca="1" si="216"/>
        <v>#REF!</v>
      </c>
      <c r="I99" s="112" t="e">
        <f t="shared" ca="1" si="216"/>
        <v>#REF!</v>
      </c>
      <c r="J99" s="112" t="e">
        <f t="shared" ca="1" si="216"/>
        <v>#REF!</v>
      </c>
      <c r="K99" s="112" t="e">
        <f t="shared" ca="1" si="216"/>
        <v>#REF!</v>
      </c>
      <c r="L99" s="112" t="e">
        <f t="shared" ca="1" si="216"/>
        <v>#REF!</v>
      </c>
      <c r="M99" s="112" t="e">
        <f t="shared" ca="1" si="216"/>
        <v>#REF!</v>
      </c>
      <c r="N99" s="112" t="e">
        <f t="shared" ca="1" si="216"/>
        <v>#REF!</v>
      </c>
      <c r="O99" s="112" t="e">
        <f t="shared" ca="1" si="216"/>
        <v>#REF!</v>
      </c>
      <c r="P99" s="112" t="e">
        <f t="shared" ca="1" si="216"/>
        <v>#REF!</v>
      </c>
      <c r="Q99" s="112" t="e">
        <f t="shared" ca="1" si="216"/>
        <v>#REF!</v>
      </c>
      <c r="R99" s="112" t="e">
        <f t="shared" ca="1" si="216"/>
        <v>#REF!</v>
      </c>
      <c r="S99" s="112" t="e">
        <f t="shared" ca="1" si="216"/>
        <v>#REF!</v>
      </c>
      <c r="T99" s="112" t="e">
        <f t="shared" ca="1" si="216"/>
        <v>#REF!</v>
      </c>
      <c r="U99" s="112" t="e">
        <f t="shared" ca="1" si="216"/>
        <v>#REF!</v>
      </c>
      <c r="V99" s="112" t="e">
        <f t="shared" ca="1" si="216"/>
        <v>#REF!</v>
      </c>
      <c r="W99" s="112" t="e">
        <f t="shared" ca="1" si="214"/>
        <v>#REF!</v>
      </c>
      <c r="X99" s="112" t="e">
        <f t="shared" ca="1" si="214"/>
        <v>#REF!</v>
      </c>
      <c r="Y99" s="112" t="e">
        <f t="shared" ca="1" si="214"/>
        <v>#REF!</v>
      </c>
      <c r="Z99" s="112" t="e">
        <f t="shared" ca="1" si="214"/>
        <v>#REF!</v>
      </c>
      <c r="AA99" s="112" t="e">
        <f t="shared" ca="1" si="214"/>
        <v>#REF!</v>
      </c>
      <c r="AB99" s="112" t="e">
        <f t="shared" ca="1" si="214"/>
        <v>#REF!</v>
      </c>
      <c r="AC99" s="112" t="e">
        <f t="shared" ca="1" si="214"/>
        <v>#REF!</v>
      </c>
      <c r="AD99" s="112" t="e">
        <f t="shared" ca="1" si="214"/>
        <v>#REF!</v>
      </c>
      <c r="AE99" s="112" t="e">
        <f t="shared" ca="1" si="214"/>
        <v>#REF!</v>
      </c>
      <c r="AF99" s="112" t="e">
        <f t="shared" ca="1" si="214"/>
        <v>#REF!</v>
      </c>
      <c r="AG99" s="112" t="e">
        <f t="shared" ca="1" si="214"/>
        <v>#REF!</v>
      </c>
      <c r="AH99" s="112" t="e">
        <f t="shared" ca="1" si="214"/>
        <v>#REF!</v>
      </c>
      <c r="AI99" s="112" t="e">
        <f t="shared" ca="1" si="214"/>
        <v>#REF!</v>
      </c>
      <c r="AJ99" s="112" t="e">
        <f t="shared" ca="1" si="214"/>
        <v>#REF!</v>
      </c>
      <c r="AK99" s="112" t="e">
        <f t="shared" ca="1" si="214"/>
        <v>#REF!</v>
      </c>
      <c r="AL99" s="112" t="e">
        <f t="shared" ca="1" si="215"/>
        <v>#REF!</v>
      </c>
      <c r="AM99" s="112" t="e">
        <f t="shared" ca="1" si="215"/>
        <v>#REF!</v>
      </c>
      <c r="AN99" s="112" t="e">
        <f t="shared" ca="1" si="215"/>
        <v>#REF!</v>
      </c>
      <c r="AO99" s="112" t="e">
        <f t="shared" ca="1" si="215"/>
        <v>#REF!</v>
      </c>
      <c r="AP99" s="112" t="e">
        <f t="shared" ca="1" si="215"/>
        <v>#REF!</v>
      </c>
      <c r="AQ99" s="112" t="e">
        <f t="shared" ca="1" si="215"/>
        <v>#REF!</v>
      </c>
      <c r="AR99" s="112" t="e">
        <f t="shared" ca="1" si="215"/>
        <v>#REF!</v>
      </c>
      <c r="AS99" s="112" t="e">
        <f t="shared" ca="1" si="215"/>
        <v>#REF!</v>
      </c>
      <c r="AT99" s="112" t="e">
        <f t="shared" ca="1" si="215"/>
        <v>#REF!</v>
      </c>
      <c r="AU99" s="112" t="e">
        <f t="shared" ca="1" si="215"/>
        <v>#REF!</v>
      </c>
      <c r="AV99" s="112" t="e">
        <f t="shared" ca="1" si="215"/>
        <v>#REF!</v>
      </c>
      <c r="AW99" s="112" t="e">
        <f t="shared" ca="1" si="215"/>
        <v>#REF!</v>
      </c>
      <c r="AX99" s="112" t="e">
        <f t="shared" ca="1" si="215"/>
        <v>#REF!</v>
      </c>
      <c r="AY99" s="112" t="e">
        <f t="shared" ca="1" si="215"/>
        <v>#REF!</v>
      </c>
      <c r="AZ99" s="112" t="e">
        <f t="shared" ca="1" si="215"/>
        <v>#REF!</v>
      </c>
      <c r="BA99" s="112" t="e">
        <f t="shared" ca="1" si="215"/>
        <v>#REF!</v>
      </c>
      <c r="BB99" s="112" t="e">
        <f t="shared" ca="1" si="213"/>
        <v>#REF!</v>
      </c>
      <c r="BC99" s="112" t="e">
        <f t="shared" ca="1" si="213"/>
        <v>#REF!</v>
      </c>
      <c r="BD99" s="112" t="e">
        <f t="shared" ca="1" si="213"/>
        <v>#REF!</v>
      </c>
      <c r="BE99" s="112" t="e">
        <f t="shared" ca="1" si="213"/>
        <v>#REF!</v>
      </c>
      <c r="BF99" s="112" t="e">
        <f t="shared" ca="1" si="213"/>
        <v>#REF!</v>
      </c>
      <c r="BG99" s="112" t="e">
        <f t="shared" ca="1" si="213"/>
        <v>#REF!</v>
      </c>
      <c r="BH99" s="112" t="e">
        <f t="shared" ca="1" si="213"/>
        <v>#REF!</v>
      </c>
      <c r="BI99" s="112" t="e">
        <f t="shared" ca="1" si="213"/>
        <v>#REF!</v>
      </c>
      <c r="BJ99" s="112" t="e">
        <f t="shared" ca="1" si="213"/>
        <v>#REF!</v>
      </c>
      <c r="BK99" s="112" t="e">
        <f t="shared" ca="1" si="213"/>
        <v>#REF!</v>
      </c>
      <c r="BL99" s="112" t="e">
        <f t="shared" ca="1" si="213"/>
        <v>#REF!</v>
      </c>
      <c r="BM99" s="112" t="e">
        <f t="shared" ca="1" si="213"/>
        <v>#REF!</v>
      </c>
      <c r="BN99" s="112" t="e">
        <f t="shared" ca="1" si="213"/>
        <v>#REF!</v>
      </c>
      <c r="BO99" s="112" t="e">
        <f t="shared" ca="1" si="213"/>
        <v>#REF!</v>
      </c>
      <c r="BP99" s="126">
        <v>20</v>
      </c>
      <c r="BQ99" s="135">
        <f t="shared" ref="BQ99:BQ111" ca="1" si="217">COUNTIF(OFFSET($CL99,0,0,1,$BP99-1),"")+COUNTIF(OFFSET($CL99,0,0,1,$BP99-1),"|*")/2+COUNTIF(OFFSET($CL99,0,0,1,$BP99-1),"*|")/2+COUNTIF(OFFSET($CL99,0,0,1,$BP99-1),"у")+COUNTIF(OFFSET($CL99,0,0,1,$BP99-1),"п")</f>
        <v>0</v>
      </c>
      <c r="BR99" s="136">
        <f t="shared" ref="BR99:BR111" ca="1" si="218">COUNTIF(OFFSET($CL99,0,0,1,$BP99-1),"УП*")+COUNTIF(OFFSET($CL99,0,0,1,$BP99-1),"*|УП*")/2-COUNTIF(OFFSET($CL99,0,0,1,$BP99-1),"УП*|*")/2</f>
        <v>0</v>
      </c>
      <c r="BS99" s="136">
        <f t="shared" ref="BS99:BS111" ca="1" si="219">COUNTIF(OFFSET($CL99,0,0,1,$BP99-1),"ПП*")+COUNTIF(OFFSET($CL99,0,0,1,$BP99-1),"*|ПП*")/2-COUNTIF(OFFSET($CL99,0,0,1,$BP99-1),"ПП*|*")/2</f>
        <v>0</v>
      </c>
      <c r="BT99" s="136">
        <f t="shared" ref="BT99:BT111" ca="1" si="220">COUNTIF(OFFSET($CL99,0,0,1,$BP99-1),"С*")+COUNTIF(OFFSET($CL99,0,0,1,$BP99-1),"*|С*")/2-COUNTIF(OFFSET($CL99,0,0,1,$BP99-1),"С*|*")/2</f>
        <v>0</v>
      </c>
      <c r="BU99" s="136">
        <f t="shared" ref="BU99:BU111" ca="1" si="221">COUNTIF(OFFSET($CL99,0,0,1,$BP99-1),"Д")</f>
        <v>0</v>
      </c>
      <c r="BV99" s="136">
        <f t="shared" ref="BV99:BV111" ca="1" si="222">COUNTIF(OFFSET($CL99,0,0,1,$BP99-1),"ГИА")</f>
        <v>0</v>
      </c>
      <c r="BW99" s="137">
        <f t="shared" ref="BW99:BW111" ca="1" si="223">COUNTIF(OFFSET($CL99,0,0,1,$BP99-1),"К")+COUNTIF(OFFSET($CL99,0,0,1,$BP99-1),"*|К")/2+COUNTIF(OFFSET($CL99,0,0,1,$BP99-1),"К|*")/2</f>
        <v>0</v>
      </c>
      <c r="BX99" s="140">
        <f t="shared" ref="BX99:BX111" ca="1" si="224">COUNTIF(OFFSET($CL99,0,$BP99-1,1,53-$BP99),"")+COUNTIF(OFFSET($CL99,0,$BP99-1,1,53-$BP99),"|*")/2+COUNTIF(OFFSET($CL99,0,$BP99-1,1,53-$BP99),"*|")/2+COUNTIF(OFFSET($CL99,0,$BP99-1,1,53-$BP99),"у")+COUNTIF(OFFSET($CL99,0,$BP99-1,1,53-$BP99),"п")</f>
        <v>0</v>
      </c>
      <c r="BY99" s="124">
        <f t="shared" ref="BY99:BY111" ca="1" si="225">COUNTIF(OFFSET($CL99,0,$BP99-1,1,53-$BP99),"УП*")+COUNTIF(OFFSET($CL99,0,$BP99-1,1,53-$BP99),"*|УП*")/2-COUNTIF(OFFSET($CL99,0,$BP99-1,1,53-$BP99),"УП*|*")/2</f>
        <v>0</v>
      </c>
      <c r="BZ99" s="124">
        <f t="shared" ref="BZ99:BZ111" ca="1" si="226">COUNTIF(OFFSET($CL99,0,$BP99-1,1,53-$BP99),"ПП*")+COUNTIF(OFFSET($CL99,0,$BP99-1,1,53-$BP99),"*|ПП*")/2-COUNTIF(OFFSET($CL99,0,$BP99-1,1,53-$BP99),"ПП*|*")/2</f>
        <v>0</v>
      </c>
      <c r="CA99" s="124">
        <f t="shared" ref="CA99:CA111" ca="1" si="227">COUNTIF(OFFSET($CL99,0,$BP99-1,1,53-$BP99),"С*")+COUNTIF(OFFSET($CL99,0,$BP99-1,1,53-$BP99),"*|С*")/2-COUNTIF(OFFSET($CL99,0,$BP99-1,1,53-$BP99),"С*|*")/2</f>
        <v>0</v>
      </c>
      <c r="CB99" s="124">
        <f t="shared" ref="CB99:CB111" ca="1" si="228">COUNTIF(OFFSET($CL99,0,$BP99-1,1,53-$BP99),"Д")</f>
        <v>0</v>
      </c>
      <c r="CC99" s="124">
        <f t="shared" ref="CC99:CC111" ca="1" si="229">COUNTIF(OFFSET($CL99,0,$BP99-1,1,53-$BP99),"ГИА")</f>
        <v>0</v>
      </c>
      <c r="CD99" s="141">
        <f t="shared" ref="CD99:CD111" ca="1" si="230">COUNTIF(OFFSET($CL99,0,$BP99-1,1,53-$BP99),"К")+COUNTIF(OFFSET($CL99,0,$BP99-1,1,53-$BP99),"*|К")/2+COUNTIF(OFFSET($CL99,0,$BP99-1,1,53-$BP99),"К|*")/2</f>
        <v>0</v>
      </c>
      <c r="CE99" s="146" t="e">
        <f t="shared" ref="CE99:CE111" ca="1" si="231">IF(BQ99+BX99=BG99,BQ99+BX99,"ОШ!")</f>
        <v>#REF!</v>
      </c>
      <c r="CF99" s="147" t="e">
        <f t="shared" ref="CF99:CF111" ca="1" si="232">IF(BR99+BY99=BH99,BR99+BY99,"ОШ!")</f>
        <v>#REF!</v>
      </c>
      <c r="CG99" s="145" t="e">
        <f t="shared" ca="1" si="156"/>
        <v>#REF!</v>
      </c>
      <c r="CH99" s="147" t="e">
        <f t="shared" ref="CH99:CH111" ca="1" si="233">IF(BT99+CA99=BK99,BT99+CA99,"ОШ!")</f>
        <v>#REF!</v>
      </c>
      <c r="CI99" s="147" t="e">
        <f t="shared" ref="CI99:CI111" ca="1" si="234">IF(BU99+CB99=BL99,BU99+CB99,"ОШ!")</f>
        <v>#REF!</v>
      </c>
      <c r="CJ99" s="147" t="e">
        <f t="shared" ref="CJ99:CJ111" ca="1" si="235">IF(BV99+CC99=BM99,BV99+CC99,"ОШ!")</f>
        <v>#REF!</v>
      </c>
      <c r="CK99" s="186" t="e">
        <f t="shared" ref="CK99:CK111" ca="1" si="236">IF(BW99+CD99=BN99,BW99+CD99,"ОШ!")</f>
        <v>#REF!</v>
      </c>
      <c r="CL99" s="187" t="e">
        <f t="shared" ca="1" si="157"/>
        <v>#REF!</v>
      </c>
      <c r="CM99" s="187" t="e">
        <f t="shared" ca="1" si="158"/>
        <v>#REF!</v>
      </c>
      <c r="CN99" s="187" t="e">
        <f t="shared" ca="1" si="159"/>
        <v>#REF!</v>
      </c>
      <c r="CO99" s="187" t="e">
        <f t="shared" ca="1" si="160"/>
        <v>#REF!</v>
      </c>
      <c r="CP99" s="187" t="e">
        <f t="shared" ca="1" si="161"/>
        <v>#REF!</v>
      </c>
      <c r="CQ99" s="187" t="e">
        <f t="shared" ca="1" si="162"/>
        <v>#REF!</v>
      </c>
      <c r="CR99" s="187" t="e">
        <f t="shared" ca="1" si="163"/>
        <v>#REF!</v>
      </c>
      <c r="CS99" s="187" t="e">
        <f t="shared" ca="1" si="164"/>
        <v>#REF!</v>
      </c>
      <c r="CT99" s="187" t="e">
        <f t="shared" ca="1" si="165"/>
        <v>#REF!</v>
      </c>
      <c r="CU99" s="187" t="e">
        <f t="shared" ca="1" si="166"/>
        <v>#REF!</v>
      </c>
      <c r="CV99" s="187" t="e">
        <f t="shared" ca="1" si="167"/>
        <v>#REF!</v>
      </c>
      <c r="CW99" s="187" t="e">
        <f t="shared" ca="1" si="168"/>
        <v>#REF!</v>
      </c>
      <c r="CX99" s="187" t="e">
        <f t="shared" ca="1" si="169"/>
        <v>#REF!</v>
      </c>
      <c r="CY99" s="187" t="e">
        <f t="shared" ca="1" si="170"/>
        <v>#REF!</v>
      </c>
      <c r="CZ99" s="187" t="e">
        <f t="shared" ca="1" si="171"/>
        <v>#REF!</v>
      </c>
      <c r="DA99" s="187" t="e">
        <f t="shared" ca="1" si="172"/>
        <v>#REF!</v>
      </c>
      <c r="DB99" s="187" t="e">
        <f t="shared" ca="1" si="173"/>
        <v>#REF!</v>
      </c>
      <c r="DC99" s="187" t="e">
        <f t="shared" ca="1" si="174"/>
        <v>#REF!</v>
      </c>
      <c r="DD99" s="187" t="e">
        <f t="shared" ca="1" si="175"/>
        <v>#REF!</v>
      </c>
      <c r="DE99" s="187" t="e">
        <f t="shared" ca="1" si="176"/>
        <v>#REF!</v>
      </c>
      <c r="DF99" s="187" t="e">
        <f t="shared" ca="1" si="177"/>
        <v>#REF!</v>
      </c>
      <c r="DG99" s="187" t="e">
        <f t="shared" ca="1" si="178"/>
        <v>#REF!</v>
      </c>
      <c r="DH99" s="187" t="e">
        <f t="shared" ca="1" si="179"/>
        <v>#REF!</v>
      </c>
      <c r="DI99" s="187" t="e">
        <f t="shared" ca="1" si="180"/>
        <v>#REF!</v>
      </c>
      <c r="DJ99" s="187" t="e">
        <f t="shared" ca="1" si="181"/>
        <v>#REF!</v>
      </c>
      <c r="DK99" s="187" t="e">
        <f t="shared" ca="1" si="182"/>
        <v>#REF!</v>
      </c>
      <c r="DL99" s="187" t="e">
        <f t="shared" ca="1" si="183"/>
        <v>#REF!</v>
      </c>
      <c r="DM99" s="187" t="e">
        <f t="shared" ca="1" si="199"/>
        <v>#REF!</v>
      </c>
      <c r="DN99" s="187" t="e">
        <f t="shared" ca="1" si="200"/>
        <v>#REF!</v>
      </c>
      <c r="DO99" s="187" t="e">
        <f t="shared" ca="1" si="201"/>
        <v>#REF!</v>
      </c>
      <c r="DP99" s="187" t="e">
        <f t="shared" ca="1" si="202"/>
        <v>#REF!</v>
      </c>
      <c r="DQ99" s="187" t="e">
        <f t="shared" ca="1" si="203"/>
        <v>#REF!</v>
      </c>
      <c r="DR99" s="187" t="e">
        <f t="shared" ca="1" si="184"/>
        <v>#REF!</v>
      </c>
      <c r="DS99" s="187" t="e">
        <f t="shared" ca="1" si="185"/>
        <v>#REF!</v>
      </c>
      <c r="DT99" s="187" t="e">
        <f t="shared" ca="1" si="186"/>
        <v>#REF!</v>
      </c>
      <c r="DU99" s="187" t="e">
        <f t="shared" ca="1" si="187"/>
        <v>#REF!</v>
      </c>
      <c r="DV99" s="187" t="e">
        <f t="shared" ca="1" si="204"/>
        <v>#REF!</v>
      </c>
      <c r="DW99" s="187" t="e">
        <f t="shared" ca="1" si="205"/>
        <v>#REF!</v>
      </c>
      <c r="DX99" s="187" t="e">
        <f t="shared" ca="1" si="206"/>
        <v>#REF!</v>
      </c>
      <c r="DY99" s="187" t="e">
        <f t="shared" ca="1" si="207"/>
        <v>#REF!</v>
      </c>
      <c r="DZ99" s="187" t="e">
        <f t="shared" ca="1" si="208"/>
        <v>#REF!</v>
      </c>
      <c r="EA99" s="187" t="e">
        <f t="shared" ca="1" si="188"/>
        <v>#REF!</v>
      </c>
      <c r="EB99" s="187" t="e">
        <f t="shared" ca="1" si="189"/>
        <v>#REF!</v>
      </c>
      <c r="EC99" s="187" t="e">
        <f t="shared" ca="1" si="190"/>
        <v>#REF!</v>
      </c>
      <c r="ED99" s="187" t="e">
        <f t="shared" ca="1" si="191"/>
        <v>#REF!</v>
      </c>
      <c r="EE99" s="187" t="e">
        <f t="shared" ca="1" si="192"/>
        <v>#REF!</v>
      </c>
      <c r="EF99" s="187" t="e">
        <f t="shared" ca="1" si="193"/>
        <v>#REF!</v>
      </c>
      <c r="EG99" s="187" t="e">
        <f t="shared" ca="1" si="194"/>
        <v>#REF!</v>
      </c>
      <c r="EH99" s="187" t="e">
        <f t="shared" ca="1" si="195"/>
        <v>#REF!</v>
      </c>
      <c r="EI99" s="187" t="e">
        <f t="shared" ca="1" si="196"/>
        <v>#REF!</v>
      </c>
      <c r="EJ99" s="187" t="e">
        <f t="shared" ca="1" si="197"/>
        <v>#REF!</v>
      </c>
      <c r="EK99" s="187" t="e">
        <f t="shared" ca="1" si="198"/>
        <v>#REF!</v>
      </c>
      <c r="EL99" s="94" t="s">
        <v>681</v>
      </c>
    </row>
    <row r="100" spans="1:142" hidden="1" x14ac:dyDescent="0.25">
      <c r="A100" s="115" t="str">
        <f>Графики!A84</f>
        <v>П15.01.25 Станочник (МО)(2015)9 кл., очная</v>
      </c>
      <c r="B100" s="115" t="s">
        <v>322</v>
      </c>
      <c r="C100" s="115" t="s">
        <v>517</v>
      </c>
      <c r="D100" s="64" t="e">
        <f t="shared" ca="1" si="155"/>
        <v>#REF!</v>
      </c>
      <c r="E100" s="46">
        <v>2</v>
      </c>
      <c r="F100" s="118" t="s">
        <v>286</v>
      </c>
      <c r="G100" s="112" t="e">
        <f t="shared" ca="1" si="216"/>
        <v>#REF!</v>
      </c>
      <c r="H100" s="112" t="e">
        <f t="shared" ca="1" si="216"/>
        <v>#REF!</v>
      </c>
      <c r="I100" s="112" t="e">
        <f t="shared" ca="1" si="216"/>
        <v>#REF!</v>
      </c>
      <c r="J100" s="112" t="e">
        <f t="shared" ca="1" si="216"/>
        <v>#REF!</v>
      </c>
      <c r="K100" s="112" t="e">
        <f t="shared" ca="1" si="216"/>
        <v>#REF!</v>
      </c>
      <c r="L100" s="112" t="e">
        <f t="shared" ca="1" si="216"/>
        <v>#REF!</v>
      </c>
      <c r="M100" s="112" t="e">
        <f t="shared" ca="1" si="216"/>
        <v>#REF!</v>
      </c>
      <c r="N100" s="112" t="e">
        <f t="shared" ca="1" si="216"/>
        <v>#REF!</v>
      </c>
      <c r="O100" s="112" t="e">
        <f t="shared" ca="1" si="216"/>
        <v>#REF!</v>
      </c>
      <c r="P100" s="112" t="e">
        <f t="shared" ca="1" si="216"/>
        <v>#REF!</v>
      </c>
      <c r="Q100" s="112" t="e">
        <f t="shared" ca="1" si="216"/>
        <v>#REF!</v>
      </c>
      <c r="R100" s="112" t="e">
        <f t="shared" ca="1" si="216"/>
        <v>#REF!</v>
      </c>
      <c r="S100" s="112" t="e">
        <f t="shared" ca="1" si="216"/>
        <v>#REF!</v>
      </c>
      <c r="T100" s="112" t="e">
        <f t="shared" ca="1" si="216"/>
        <v>#REF!</v>
      </c>
      <c r="U100" s="112" t="e">
        <f t="shared" ca="1" si="216"/>
        <v>#REF!</v>
      </c>
      <c r="V100" s="112" t="e">
        <f t="shared" ca="1" si="216"/>
        <v>#REF!</v>
      </c>
      <c r="W100" s="112" t="e">
        <f t="shared" ca="1" si="214"/>
        <v>#REF!</v>
      </c>
      <c r="X100" s="112" t="e">
        <f t="shared" ca="1" si="214"/>
        <v>#REF!</v>
      </c>
      <c r="Y100" s="112" t="e">
        <f t="shared" ca="1" si="214"/>
        <v>#REF!</v>
      </c>
      <c r="Z100" s="112" t="e">
        <f t="shared" ca="1" si="214"/>
        <v>#REF!</v>
      </c>
      <c r="AA100" s="112" t="e">
        <f t="shared" ca="1" si="214"/>
        <v>#REF!</v>
      </c>
      <c r="AB100" s="112" t="e">
        <f t="shared" ca="1" si="214"/>
        <v>#REF!</v>
      </c>
      <c r="AC100" s="112" t="e">
        <f t="shared" ca="1" si="214"/>
        <v>#REF!</v>
      </c>
      <c r="AD100" s="112" t="e">
        <f t="shared" ca="1" si="214"/>
        <v>#REF!</v>
      </c>
      <c r="AE100" s="112" t="e">
        <f t="shared" ca="1" si="214"/>
        <v>#REF!</v>
      </c>
      <c r="AF100" s="112" t="e">
        <f t="shared" ca="1" si="214"/>
        <v>#REF!</v>
      </c>
      <c r="AG100" s="112" t="e">
        <f t="shared" ca="1" si="214"/>
        <v>#REF!</v>
      </c>
      <c r="AH100" s="112" t="e">
        <f t="shared" ca="1" si="214"/>
        <v>#REF!</v>
      </c>
      <c r="AI100" s="112" t="e">
        <f t="shared" ca="1" si="214"/>
        <v>#REF!</v>
      </c>
      <c r="AJ100" s="112" t="e">
        <f t="shared" ca="1" si="214"/>
        <v>#REF!</v>
      </c>
      <c r="AK100" s="112" t="e">
        <f t="shared" ca="1" si="214"/>
        <v>#REF!</v>
      </c>
      <c r="AL100" s="112" t="e">
        <f t="shared" ca="1" si="215"/>
        <v>#REF!</v>
      </c>
      <c r="AM100" s="112" t="e">
        <f t="shared" ca="1" si="215"/>
        <v>#REF!</v>
      </c>
      <c r="AN100" s="112" t="e">
        <f t="shared" ca="1" si="215"/>
        <v>#REF!</v>
      </c>
      <c r="AO100" s="112" t="e">
        <f t="shared" ca="1" si="215"/>
        <v>#REF!</v>
      </c>
      <c r="AP100" s="112" t="e">
        <f t="shared" ca="1" si="215"/>
        <v>#REF!</v>
      </c>
      <c r="AQ100" s="112" t="e">
        <f t="shared" ca="1" si="215"/>
        <v>#REF!</v>
      </c>
      <c r="AR100" s="112" t="e">
        <f t="shared" ca="1" si="215"/>
        <v>#REF!</v>
      </c>
      <c r="AS100" s="112" t="e">
        <f t="shared" ca="1" si="215"/>
        <v>#REF!</v>
      </c>
      <c r="AT100" s="112" t="e">
        <f t="shared" ca="1" si="215"/>
        <v>#REF!</v>
      </c>
      <c r="AU100" s="112" t="e">
        <f t="shared" ca="1" si="215"/>
        <v>#REF!</v>
      </c>
      <c r="AV100" s="112" t="e">
        <f t="shared" ca="1" si="215"/>
        <v>#REF!</v>
      </c>
      <c r="AW100" s="112" t="e">
        <f t="shared" ca="1" si="215"/>
        <v>#REF!</v>
      </c>
      <c r="AX100" s="112" t="e">
        <f t="shared" ca="1" si="215"/>
        <v>#REF!</v>
      </c>
      <c r="AY100" s="112" t="e">
        <f t="shared" ca="1" si="215"/>
        <v>#REF!</v>
      </c>
      <c r="AZ100" s="112" t="e">
        <f t="shared" ca="1" si="215"/>
        <v>#REF!</v>
      </c>
      <c r="BA100" s="112" t="e">
        <f t="shared" ca="1" si="215"/>
        <v>#REF!</v>
      </c>
      <c r="BB100" s="112" t="e">
        <f t="shared" ca="1" si="213"/>
        <v>#REF!</v>
      </c>
      <c r="BC100" s="112" t="e">
        <f t="shared" ca="1" si="213"/>
        <v>#REF!</v>
      </c>
      <c r="BD100" s="112" t="e">
        <f t="shared" ca="1" si="213"/>
        <v>#REF!</v>
      </c>
      <c r="BE100" s="112" t="e">
        <f t="shared" ca="1" si="213"/>
        <v>#REF!</v>
      </c>
      <c r="BF100" s="112" t="e">
        <f t="shared" ca="1" si="213"/>
        <v>#REF!</v>
      </c>
      <c r="BG100" s="112" t="e">
        <f t="shared" ca="1" si="213"/>
        <v>#REF!</v>
      </c>
      <c r="BH100" s="112" t="e">
        <f t="shared" ca="1" si="213"/>
        <v>#REF!</v>
      </c>
      <c r="BI100" s="112" t="e">
        <f t="shared" ca="1" si="213"/>
        <v>#REF!</v>
      </c>
      <c r="BJ100" s="112" t="e">
        <f t="shared" ca="1" si="213"/>
        <v>#REF!</v>
      </c>
      <c r="BK100" s="112" t="e">
        <f t="shared" ca="1" si="213"/>
        <v>#REF!</v>
      </c>
      <c r="BL100" s="112" t="e">
        <f t="shared" ca="1" si="213"/>
        <v>#REF!</v>
      </c>
      <c r="BM100" s="112" t="e">
        <f t="shared" ca="1" si="213"/>
        <v>#REF!</v>
      </c>
      <c r="BN100" s="112" t="e">
        <f t="shared" ca="1" si="213"/>
        <v>#REF!</v>
      </c>
      <c r="BO100" s="112" t="e">
        <f t="shared" ca="1" si="213"/>
        <v>#REF!</v>
      </c>
      <c r="BP100" s="126">
        <v>20</v>
      </c>
      <c r="BQ100" s="135">
        <f t="shared" ca="1" si="217"/>
        <v>0</v>
      </c>
      <c r="BR100" s="136">
        <f t="shared" ca="1" si="218"/>
        <v>0</v>
      </c>
      <c r="BS100" s="136">
        <f t="shared" ca="1" si="219"/>
        <v>0</v>
      </c>
      <c r="BT100" s="136">
        <f t="shared" ca="1" si="220"/>
        <v>0</v>
      </c>
      <c r="BU100" s="136">
        <f t="shared" ca="1" si="221"/>
        <v>0</v>
      </c>
      <c r="BV100" s="136">
        <f t="shared" ca="1" si="222"/>
        <v>0</v>
      </c>
      <c r="BW100" s="137">
        <f t="shared" ca="1" si="223"/>
        <v>0</v>
      </c>
      <c r="BX100" s="140">
        <f t="shared" ca="1" si="224"/>
        <v>0</v>
      </c>
      <c r="BY100" s="124">
        <f t="shared" ca="1" si="225"/>
        <v>0</v>
      </c>
      <c r="BZ100" s="124">
        <f t="shared" ca="1" si="226"/>
        <v>0</v>
      </c>
      <c r="CA100" s="124">
        <f t="shared" ca="1" si="227"/>
        <v>0</v>
      </c>
      <c r="CB100" s="124">
        <f t="shared" ca="1" si="228"/>
        <v>0</v>
      </c>
      <c r="CC100" s="124">
        <f t="shared" ca="1" si="229"/>
        <v>0</v>
      </c>
      <c r="CD100" s="141">
        <f t="shared" ca="1" si="230"/>
        <v>0</v>
      </c>
      <c r="CE100" s="146" t="e">
        <f t="shared" ca="1" si="231"/>
        <v>#REF!</v>
      </c>
      <c r="CF100" s="147" t="e">
        <f t="shared" ca="1" si="232"/>
        <v>#REF!</v>
      </c>
      <c r="CG100" s="145" t="e">
        <f t="shared" ca="1" si="156"/>
        <v>#REF!</v>
      </c>
      <c r="CH100" s="147" t="e">
        <f t="shared" ca="1" si="233"/>
        <v>#REF!</v>
      </c>
      <c r="CI100" s="147" t="e">
        <f t="shared" ca="1" si="234"/>
        <v>#REF!</v>
      </c>
      <c r="CJ100" s="147" t="e">
        <f t="shared" ca="1" si="235"/>
        <v>#REF!</v>
      </c>
      <c r="CK100" s="186" t="e">
        <f t="shared" ca="1" si="236"/>
        <v>#REF!</v>
      </c>
      <c r="CL100" s="187" t="e">
        <f t="shared" ca="1" si="157"/>
        <v>#REF!</v>
      </c>
      <c r="CM100" s="187" t="e">
        <f t="shared" ca="1" si="158"/>
        <v>#REF!</v>
      </c>
      <c r="CN100" s="187" t="e">
        <f t="shared" ca="1" si="159"/>
        <v>#REF!</v>
      </c>
      <c r="CO100" s="187" t="e">
        <f t="shared" ca="1" si="160"/>
        <v>#REF!</v>
      </c>
      <c r="CP100" s="187" t="e">
        <f t="shared" ca="1" si="161"/>
        <v>#REF!</v>
      </c>
      <c r="CQ100" s="187" t="e">
        <f t="shared" ca="1" si="162"/>
        <v>#REF!</v>
      </c>
      <c r="CR100" s="187" t="e">
        <f t="shared" ca="1" si="163"/>
        <v>#REF!</v>
      </c>
      <c r="CS100" s="187" t="e">
        <f t="shared" ca="1" si="164"/>
        <v>#REF!</v>
      </c>
      <c r="CT100" s="187" t="e">
        <f t="shared" ca="1" si="165"/>
        <v>#REF!</v>
      </c>
      <c r="CU100" s="187" t="e">
        <f t="shared" ca="1" si="166"/>
        <v>#REF!</v>
      </c>
      <c r="CV100" s="187" t="e">
        <f t="shared" ca="1" si="167"/>
        <v>#REF!</v>
      </c>
      <c r="CW100" s="187" t="e">
        <f t="shared" ca="1" si="168"/>
        <v>#REF!</v>
      </c>
      <c r="CX100" s="187" t="e">
        <f t="shared" ca="1" si="169"/>
        <v>#REF!</v>
      </c>
      <c r="CY100" s="187" t="e">
        <f t="shared" ca="1" si="170"/>
        <v>#REF!</v>
      </c>
      <c r="CZ100" s="187" t="e">
        <f t="shared" ca="1" si="171"/>
        <v>#REF!</v>
      </c>
      <c r="DA100" s="187" t="e">
        <f t="shared" ca="1" si="172"/>
        <v>#REF!</v>
      </c>
      <c r="DB100" s="187" t="e">
        <f t="shared" ca="1" si="173"/>
        <v>#REF!</v>
      </c>
      <c r="DC100" s="187" t="e">
        <f t="shared" ca="1" si="174"/>
        <v>#REF!</v>
      </c>
      <c r="DD100" s="187" t="e">
        <f t="shared" ca="1" si="175"/>
        <v>#REF!</v>
      </c>
      <c r="DE100" s="187" t="e">
        <f t="shared" ca="1" si="176"/>
        <v>#REF!</v>
      </c>
      <c r="DF100" s="187" t="e">
        <f t="shared" ca="1" si="177"/>
        <v>#REF!</v>
      </c>
      <c r="DG100" s="187" t="e">
        <f t="shared" ca="1" si="178"/>
        <v>#REF!</v>
      </c>
      <c r="DH100" s="187" t="e">
        <f t="shared" ca="1" si="179"/>
        <v>#REF!</v>
      </c>
      <c r="DI100" s="187" t="e">
        <f t="shared" ca="1" si="180"/>
        <v>#REF!</v>
      </c>
      <c r="DJ100" s="187" t="e">
        <f t="shared" ca="1" si="181"/>
        <v>#REF!</v>
      </c>
      <c r="DK100" s="187" t="e">
        <f t="shared" ca="1" si="182"/>
        <v>#REF!</v>
      </c>
      <c r="DL100" s="187" t="e">
        <f t="shared" ca="1" si="183"/>
        <v>#REF!</v>
      </c>
      <c r="DM100" s="187" t="e">
        <f t="shared" ca="1" si="199"/>
        <v>#REF!</v>
      </c>
      <c r="DN100" s="187" t="e">
        <f t="shared" ca="1" si="200"/>
        <v>#REF!</v>
      </c>
      <c r="DO100" s="187" t="e">
        <f t="shared" ca="1" si="201"/>
        <v>#REF!</v>
      </c>
      <c r="DP100" s="187" t="e">
        <f t="shared" ca="1" si="202"/>
        <v>#REF!</v>
      </c>
      <c r="DQ100" s="187" t="e">
        <f t="shared" ca="1" si="203"/>
        <v>#REF!</v>
      </c>
      <c r="DR100" s="187" t="e">
        <f t="shared" ca="1" si="184"/>
        <v>#REF!</v>
      </c>
      <c r="DS100" s="187" t="e">
        <f t="shared" ca="1" si="185"/>
        <v>#REF!</v>
      </c>
      <c r="DT100" s="187" t="e">
        <f t="shared" ca="1" si="186"/>
        <v>#REF!</v>
      </c>
      <c r="DU100" s="187" t="e">
        <f t="shared" ca="1" si="187"/>
        <v>#REF!</v>
      </c>
      <c r="DV100" s="187" t="e">
        <f t="shared" ca="1" si="204"/>
        <v>#REF!</v>
      </c>
      <c r="DW100" s="187" t="e">
        <f t="shared" ca="1" si="205"/>
        <v>#REF!</v>
      </c>
      <c r="DX100" s="187" t="e">
        <f t="shared" ca="1" si="206"/>
        <v>#REF!</v>
      </c>
      <c r="DY100" s="187" t="e">
        <f t="shared" ca="1" si="207"/>
        <v>#REF!</v>
      </c>
      <c r="DZ100" s="187" t="e">
        <f t="shared" ca="1" si="208"/>
        <v>#REF!</v>
      </c>
      <c r="EA100" s="187" t="e">
        <f t="shared" ca="1" si="188"/>
        <v>#REF!</v>
      </c>
      <c r="EB100" s="187" t="e">
        <f t="shared" ca="1" si="189"/>
        <v>#REF!</v>
      </c>
      <c r="EC100" s="187" t="e">
        <f t="shared" ca="1" si="190"/>
        <v>#REF!</v>
      </c>
      <c r="ED100" s="187" t="e">
        <f t="shared" ca="1" si="191"/>
        <v>#REF!</v>
      </c>
      <c r="EE100" s="187" t="e">
        <f t="shared" ca="1" si="192"/>
        <v>#REF!</v>
      </c>
      <c r="EF100" s="187" t="e">
        <f t="shared" ca="1" si="193"/>
        <v>#REF!</v>
      </c>
      <c r="EG100" s="187" t="e">
        <f t="shared" ca="1" si="194"/>
        <v>#REF!</v>
      </c>
      <c r="EH100" s="187" t="e">
        <f t="shared" ca="1" si="195"/>
        <v>#REF!</v>
      </c>
      <c r="EI100" s="187" t="e">
        <f t="shared" ca="1" si="196"/>
        <v>#REF!</v>
      </c>
      <c r="EJ100" s="187" t="e">
        <f t="shared" ca="1" si="197"/>
        <v>#REF!</v>
      </c>
      <c r="EK100" s="187" t="e">
        <f t="shared" ca="1" si="198"/>
        <v>#REF!</v>
      </c>
      <c r="EL100" s="94" t="s">
        <v>681</v>
      </c>
    </row>
    <row r="101" spans="1:142" hidden="1" x14ac:dyDescent="0.25">
      <c r="A101" s="115" t="str">
        <f>Графики!A86</f>
        <v>П19.01.17 Повар, кондитер(2015)9 кл., очная</v>
      </c>
      <c r="B101" s="115" t="s">
        <v>320</v>
      </c>
      <c r="C101" s="115" t="s">
        <v>517</v>
      </c>
      <c r="D101" s="64" t="e">
        <f t="shared" ca="1" si="155"/>
        <v>#REF!</v>
      </c>
      <c r="E101" s="46">
        <v>2</v>
      </c>
      <c r="F101" s="118" t="s">
        <v>297</v>
      </c>
      <c r="G101" s="112" t="e">
        <f t="shared" ca="1" si="216"/>
        <v>#REF!</v>
      </c>
      <c r="H101" s="112" t="e">
        <f t="shared" ca="1" si="216"/>
        <v>#REF!</v>
      </c>
      <c r="I101" s="112" t="e">
        <f t="shared" ca="1" si="216"/>
        <v>#REF!</v>
      </c>
      <c r="J101" s="112" t="e">
        <f t="shared" ca="1" si="216"/>
        <v>#REF!</v>
      </c>
      <c r="K101" s="112" t="e">
        <f t="shared" ca="1" si="216"/>
        <v>#REF!</v>
      </c>
      <c r="L101" s="112" t="e">
        <f t="shared" ca="1" si="216"/>
        <v>#REF!</v>
      </c>
      <c r="M101" s="112" t="e">
        <f t="shared" ca="1" si="216"/>
        <v>#REF!</v>
      </c>
      <c r="N101" s="112" t="e">
        <f t="shared" ca="1" si="216"/>
        <v>#REF!</v>
      </c>
      <c r="O101" s="112" t="e">
        <f t="shared" ca="1" si="216"/>
        <v>#REF!</v>
      </c>
      <c r="P101" s="112" t="e">
        <f t="shared" ca="1" si="216"/>
        <v>#REF!</v>
      </c>
      <c r="Q101" s="112" t="e">
        <f t="shared" ca="1" si="216"/>
        <v>#REF!</v>
      </c>
      <c r="R101" s="112" t="e">
        <f t="shared" ca="1" si="216"/>
        <v>#REF!</v>
      </c>
      <c r="S101" s="112" t="e">
        <f t="shared" ca="1" si="216"/>
        <v>#REF!</v>
      </c>
      <c r="T101" s="112" t="e">
        <f t="shared" ca="1" si="216"/>
        <v>#REF!</v>
      </c>
      <c r="U101" s="112" t="e">
        <f t="shared" ca="1" si="216"/>
        <v>#REF!</v>
      </c>
      <c r="V101" s="112" t="e">
        <f t="shared" ca="1" si="216"/>
        <v>#REF!</v>
      </c>
      <c r="W101" s="112" t="e">
        <f t="shared" ca="1" si="214"/>
        <v>#REF!</v>
      </c>
      <c r="X101" s="112" t="e">
        <f t="shared" ca="1" si="214"/>
        <v>#REF!</v>
      </c>
      <c r="Y101" s="112" t="e">
        <f t="shared" ca="1" si="214"/>
        <v>#REF!</v>
      </c>
      <c r="Z101" s="112" t="e">
        <f t="shared" ca="1" si="214"/>
        <v>#REF!</v>
      </c>
      <c r="AA101" s="112" t="e">
        <f t="shared" ca="1" si="214"/>
        <v>#REF!</v>
      </c>
      <c r="AB101" s="112" t="e">
        <f t="shared" ca="1" si="214"/>
        <v>#REF!</v>
      </c>
      <c r="AC101" s="112" t="e">
        <f t="shared" ca="1" si="214"/>
        <v>#REF!</v>
      </c>
      <c r="AD101" s="112" t="e">
        <f t="shared" ca="1" si="214"/>
        <v>#REF!</v>
      </c>
      <c r="AE101" s="112" t="e">
        <f t="shared" ca="1" si="214"/>
        <v>#REF!</v>
      </c>
      <c r="AF101" s="112" t="e">
        <f t="shared" ca="1" si="214"/>
        <v>#REF!</v>
      </c>
      <c r="AG101" s="112" t="e">
        <f t="shared" ca="1" si="214"/>
        <v>#REF!</v>
      </c>
      <c r="AH101" s="112" t="e">
        <f t="shared" ca="1" si="214"/>
        <v>#REF!</v>
      </c>
      <c r="AI101" s="112" t="e">
        <f t="shared" ca="1" si="214"/>
        <v>#REF!</v>
      </c>
      <c r="AJ101" s="112" t="e">
        <f t="shared" ca="1" si="214"/>
        <v>#REF!</v>
      </c>
      <c r="AK101" s="112" t="e">
        <f t="shared" ca="1" si="214"/>
        <v>#REF!</v>
      </c>
      <c r="AL101" s="112" t="e">
        <f t="shared" ca="1" si="215"/>
        <v>#REF!</v>
      </c>
      <c r="AM101" s="112" t="e">
        <f t="shared" ca="1" si="215"/>
        <v>#REF!</v>
      </c>
      <c r="AN101" s="112" t="e">
        <f t="shared" ca="1" si="215"/>
        <v>#REF!</v>
      </c>
      <c r="AO101" s="112" t="e">
        <f t="shared" ca="1" si="215"/>
        <v>#REF!</v>
      </c>
      <c r="AP101" s="112" t="e">
        <f t="shared" ca="1" si="215"/>
        <v>#REF!</v>
      </c>
      <c r="AQ101" s="112" t="e">
        <f t="shared" ca="1" si="215"/>
        <v>#REF!</v>
      </c>
      <c r="AR101" s="112" t="e">
        <f t="shared" ca="1" si="215"/>
        <v>#REF!</v>
      </c>
      <c r="AS101" s="112" t="e">
        <f t="shared" ca="1" si="215"/>
        <v>#REF!</v>
      </c>
      <c r="AT101" s="112" t="e">
        <f t="shared" ca="1" si="215"/>
        <v>#REF!</v>
      </c>
      <c r="AU101" s="112" t="e">
        <f t="shared" ca="1" si="215"/>
        <v>#REF!</v>
      </c>
      <c r="AV101" s="112" t="e">
        <f t="shared" ca="1" si="215"/>
        <v>#REF!</v>
      </c>
      <c r="AW101" s="112" t="e">
        <f t="shared" ca="1" si="215"/>
        <v>#REF!</v>
      </c>
      <c r="AX101" s="112" t="e">
        <f t="shared" ca="1" si="215"/>
        <v>#REF!</v>
      </c>
      <c r="AY101" s="112" t="e">
        <f t="shared" ca="1" si="215"/>
        <v>#REF!</v>
      </c>
      <c r="AZ101" s="112" t="e">
        <f t="shared" ca="1" si="215"/>
        <v>#REF!</v>
      </c>
      <c r="BA101" s="112" t="e">
        <f t="shared" ca="1" si="215"/>
        <v>#REF!</v>
      </c>
      <c r="BB101" s="112" t="e">
        <f t="shared" ca="1" si="213"/>
        <v>#REF!</v>
      </c>
      <c r="BC101" s="112" t="e">
        <f t="shared" ca="1" si="213"/>
        <v>#REF!</v>
      </c>
      <c r="BD101" s="112" t="e">
        <f t="shared" ca="1" si="213"/>
        <v>#REF!</v>
      </c>
      <c r="BE101" s="112" t="e">
        <f t="shared" ca="1" si="213"/>
        <v>#REF!</v>
      </c>
      <c r="BF101" s="112" t="e">
        <f t="shared" ca="1" si="213"/>
        <v>#REF!</v>
      </c>
      <c r="BG101" s="112" t="e">
        <f t="shared" ca="1" si="213"/>
        <v>#REF!</v>
      </c>
      <c r="BH101" s="112" t="e">
        <f t="shared" ca="1" si="213"/>
        <v>#REF!</v>
      </c>
      <c r="BI101" s="112" t="e">
        <f t="shared" ca="1" si="213"/>
        <v>#REF!</v>
      </c>
      <c r="BJ101" s="112" t="e">
        <f t="shared" ca="1" si="213"/>
        <v>#REF!</v>
      </c>
      <c r="BK101" s="112" t="e">
        <f t="shared" ca="1" si="213"/>
        <v>#REF!</v>
      </c>
      <c r="BL101" s="112" t="e">
        <f t="shared" ca="1" si="213"/>
        <v>#REF!</v>
      </c>
      <c r="BM101" s="112" t="e">
        <f t="shared" ca="1" si="213"/>
        <v>#REF!</v>
      </c>
      <c r="BN101" s="112" t="e">
        <f t="shared" ca="1" si="213"/>
        <v>#REF!</v>
      </c>
      <c r="BO101" s="112" t="e">
        <f t="shared" ca="1" si="213"/>
        <v>#REF!</v>
      </c>
      <c r="BP101" s="126">
        <v>20</v>
      </c>
      <c r="BQ101" s="135">
        <f t="shared" ca="1" si="217"/>
        <v>0</v>
      </c>
      <c r="BR101" s="136">
        <f t="shared" ca="1" si="218"/>
        <v>0</v>
      </c>
      <c r="BS101" s="136">
        <f t="shared" ca="1" si="219"/>
        <v>0</v>
      </c>
      <c r="BT101" s="136">
        <f t="shared" ca="1" si="220"/>
        <v>0</v>
      </c>
      <c r="BU101" s="136">
        <f t="shared" ca="1" si="221"/>
        <v>0</v>
      </c>
      <c r="BV101" s="136">
        <f t="shared" ca="1" si="222"/>
        <v>0</v>
      </c>
      <c r="BW101" s="137">
        <f t="shared" ca="1" si="223"/>
        <v>0</v>
      </c>
      <c r="BX101" s="140">
        <f t="shared" ca="1" si="224"/>
        <v>0</v>
      </c>
      <c r="BY101" s="124">
        <f t="shared" ca="1" si="225"/>
        <v>0</v>
      </c>
      <c r="BZ101" s="124">
        <f t="shared" ca="1" si="226"/>
        <v>0</v>
      </c>
      <c r="CA101" s="124">
        <f t="shared" ca="1" si="227"/>
        <v>0</v>
      </c>
      <c r="CB101" s="124">
        <f t="shared" ca="1" si="228"/>
        <v>0</v>
      </c>
      <c r="CC101" s="124">
        <f t="shared" ca="1" si="229"/>
        <v>0</v>
      </c>
      <c r="CD101" s="141">
        <f t="shared" ca="1" si="230"/>
        <v>0</v>
      </c>
      <c r="CE101" s="146" t="e">
        <f t="shared" ca="1" si="231"/>
        <v>#REF!</v>
      </c>
      <c r="CF101" s="147" t="e">
        <f t="shared" ca="1" si="232"/>
        <v>#REF!</v>
      </c>
      <c r="CG101" s="145" t="e">
        <f t="shared" ca="1" si="156"/>
        <v>#REF!</v>
      </c>
      <c r="CH101" s="147" t="e">
        <f t="shared" ca="1" si="233"/>
        <v>#REF!</v>
      </c>
      <c r="CI101" s="147" t="e">
        <f t="shared" ca="1" si="234"/>
        <v>#REF!</v>
      </c>
      <c r="CJ101" s="147" t="e">
        <f t="shared" ca="1" si="235"/>
        <v>#REF!</v>
      </c>
      <c r="CK101" s="186" t="e">
        <f t="shared" ca="1" si="236"/>
        <v>#REF!</v>
      </c>
      <c r="CL101" s="187" t="e">
        <f t="shared" ca="1" si="157"/>
        <v>#REF!</v>
      </c>
      <c r="CM101" s="187" t="e">
        <f t="shared" ca="1" si="158"/>
        <v>#REF!</v>
      </c>
      <c r="CN101" s="187" t="e">
        <f t="shared" ca="1" si="159"/>
        <v>#REF!</v>
      </c>
      <c r="CO101" s="187" t="e">
        <f t="shared" ca="1" si="160"/>
        <v>#REF!</v>
      </c>
      <c r="CP101" s="187" t="e">
        <f t="shared" ca="1" si="161"/>
        <v>#REF!</v>
      </c>
      <c r="CQ101" s="187" t="e">
        <f t="shared" ca="1" si="162"/>
        <v>#REF!</v>
      </c>
      <c r="CR101" s="187" t="e">
        <f t="shared" ca="1" si="163"/>
        <v>#REF!</v>
      </c>
      <c r="CS101" s="187" t="e">
        <f t="shared" ca="1" si="164"/>
        <v>#REF!</v>
      </c>
      <c r="CT101" s="187" t="e">
        <f t="shared" ca="1" si="165"/>
        <v>#REF!</v>
      </c>
      <c r="CU101" s="187" t="e">
        <f t="shared" ca="1" si="166"/>
        <v>#REF!</v>
      </c>
      <c r="CV101" s="187" t="e">
        <f t="shared" ca="1" si="167"/>
        <v>#REF!</v>
      </c>
      <c r="CW101" s="187" t="e">
        <f t="shared" ca="1" si="168"/>
        <v>#REF!</v>
      </c>
      <c r="CX101" s="187" t="e">
        <f t="shared" ca="1" si="169"/>
        <v>#REF!</v>
      </c>
      <c r="CY101" s="187" t="e">
        <f t="shared" ca="1" si="170"/>
        <v>#REF!</v>
      </c>
      <c r="CZ101" s="187" t="e">
        <f t="shared" ca="1" si="171"/>
        <v>#REF!</v>
      </c>
      <c r="DA101" s="187" t="e">
        <f t="shared" ca="1" si="172"/>
        <v>#REF!</v>
      </c>
      <c r="DB101" s="187" t="e">
        <f t="shared" ca="1" si="173"/>
        <v>#REF!</v>
      </c>
      <c r="DC101" s="187" t="e">
        <f t="shared" ca="1" si="174"/>
        <v>#REF!</v>
      </c>
      <c r="DD101" s="187" t="e">
        <f t="shared" ca="1" si="175"/>
        <v>#REF!</v>
      </c>
      <c r="DE101" s="187" t="e">
        <f t="shared" ca="1" si="176"/>
        <v>#REF!</v>
      </c>
      <c r="DF101" s="187" t="e">
        <f t="shared" ca="1" si="177"/>
        <v>#REF!</v>
      </c>
      <c r="DG101" s="187" t="e">
        <f t="shared" ca="1" si="178"/>
        <v>#REF!</v>
      </c>
      <c r="DH101" s="187" t="e">
        <f t="shared" ca="1" si="179"/>
        <v>#REF!</v>
      </c>
      <c r="DI101" s="187" t="e">
        <f t="shared" ca="1" si="180"/>
        <v>#REF!</v>
      </c>
      <c r="DJ101" s="187" t="e">
        <f t="shared" ca="1" si="181"/>
        <v>#REF!</v>
      </c>
      <c r="DK101" s="187" t="e">
        <f t="shared" ca="1" si="182"/>
        <v>#REF!</v>
      </c>
      <c r="DL101" s="187" t="e">
        <f t="shared" ca="1" si="183"/>
        <v>#REF!</v>
      </c>
      <c r="DM101" s="187" t="e">
        <f t="shared" ca="1" si="199"/>
        <v>#REF!</v>
      </c>
      <c r="DN101" s="187" t="e">
        <f t="shared" ca="1" si="200"/>
        <v>#REF!</v>
      </c>
      <c r="DO101" s="187" t="e">
        <f t="shared" ca="1" si="201"/>
        <v>#REF!</v>
      </c>
      <c r="DP101" s="187" t="e">
        <f t="shared" ca="1" si="202"/>
        <v>#REF!</v>
      </c>
      <c r="DQ101" s="187" t="e">
        <f t="shared" ca="1" si="203"/>
        <v>#REF!</v>
      </c>
      <c r="DR101" s="187" t="e">
        <f t="shared" ca="1" si="184"/>
        <v>#REF!</v>
      </c>
      <c r="DS101" s="187" t="e">
        <f t="shared" ca="1" si="185"/>
        <v>#REF!</v>
      </c>
      <c r="DT101" s="187" t="e">
        <f t="shared" ca="1" si="186"/>
        <v>#REF!</v>
      </c>
      <c r="DU101" s="187" t="e">
        <f t="shared" ca="1" si="187"/>
        <v>#REF!</v>
      </c>
      <c r="DV101" s="187" t="e">
        <f t="shared" ca="1" si="204"/>
        <v>#REF!</v>
      </c>
      <c r="DW101" s="187" t="e">
        <f t="shared" ca="1" si="205"/>
        <v>#REF!</v>
      </c>
      <c r="DX101" s="187" t="e">
        <f t="shared" ca="1" si="206"/>
        <v>#REF!</v>
      </c>
      <c r="DY101" s="187" t="e">
        <f t="shared" ca="1" si="207"/>
        <v>#REF!</v>
      </c>
      <c r="DZ101" s="187" t="e">
        <f t="shared" ca="1" si="208"/>
        <v>#REF!</v>
      </c>
      <c r="EA101" s="187" t="e">
        <f t="shared" ca="1" si="188"/>
        <v>#REF!</v>
      </c>
      <c r="EB101" s="187" t="e">
        <f t="shared" ca="1" si="189"/>
        <v>#REF!</v>
      </c>
      <c r="EC101" s="187" t="e">
        <f t="shared" ca="1" si="190"/>
        <v>#REF!</v>
      </c>
      <c r="ED101" s="187" t="e">
        <f t="shared" ca="1" si="191"/>
        <v>#REF!</v>
      </c>
      <c r="EE101" s="187" t="e">
        <f t="shared" ca="1" si="192"/>
        <v>#REF!</v>
      </c>
      <c r="EF101" s="187" t="e">
        <f t="shared" ca="1" si="193"/>
        <v>#REF!</v>
      </c>
      <c r="EG101" s="187" t="e">
        <f t="shared" ca="1" si="194"/>
        <v>#REF!</v>
      </c>
      <c r="EH101" s="187" t="e">
        <f t="shared" ca="1" si="195"/>
        <v>#REF!</v>
      </c>
      <c r="EI101" s="187" t="e">
        <f t="shared" ca="1" si="196"/>
        <v>#REF!</v>
      </c>
      <c r="EJ101" s="187" t="e">
        <f t="shared" ca="1" si="197"/>
        <v>#REF!</v>
      </c>
      <c r="EK101" s="187" t="e">
        <f t="shared" ca="1" si="198"/>
        <v>#REF!</v>
      </c>
    </row>
    <row r="102" spans="1:142" hidden="1" x14ac:dyDescent="0.25">
      <c r="A102" s="115" t="str">
        <f>Графики!A86</f>
        <v>П19.01.17 Повар, кондитер(2015)9 кл., очная</v>
      </c>
      <c r="B102" s="115" t="s">
        <v>320</v>
      </c>
      <c r="C102" s="115" t="s">
        <v>212</v>
      </c>
      <c r="D102" s="64" t="e">
        <f t="shared" ca="1" si="155"/>
        <v>#REF!</v>
      </c>
      <c r="E102" s="46">
        <v>2</v>
      </c>
      <c r="F102" s="118" t="s">
        <v>298</v>
      </c>
      <c r="G102" s="112" t="e">
        <f t="shared" ca="1" si="216"/>
        <v>#REF!</v>
      </c>
      <c r="H102" s="112" t="e">
        <f t="shared" ca="1" si="216"/>
        <v>#REF!</v>
      </c>
      <c r="I102" s="112" t="e">
        <f t="shared" ca="1" si="216"/>
        <v>#REF!</v>
      </c>
      <c r="J102" s="112" t="e">
        <f t="shared" ca="1" si="216"/>
        <v>#REF!</v>
      </c>
      <c r="K102" s="112" t="e">
        <f t="shared" ca="1" si="216"/>
        <v>#REF!</v>
      </c>
      <c r="L102" s="112" t="e">
        <f t="shared" ca="1" si="216"/>
        <v>#REF!</v>
      </c>
      <c r="M102" s="112" t="e">
        <f t="shared" ca="1" si="216"/>
        <v>#REF!</v>
      </c>
      <c r="N102" s="112" t="e">
        <f t="shared" ca="1" si="216"/>
        <v>#REF!</v>
      </c>
      <c r="O102" s="112" t="e">
        <f t="shared" ca="1" si="216"/>
        <v>#REF!</v>
      </c>
      <c r="P102" s="112" t="e">
        <f t="shared" ca="1" si="216"/>
        <v>#REF!</v>
      </c>
      <c r="Q102" s="112" t="e">
        <f t="shared" ca="1" si="216"/>
        <v>#REF!</v>
      </c>
      <c r="R102" s="112" t="e">
        <f t="shared" ca="1" si="216"/>
        <v>#REF!</v>
      </c>
      <c r="S102" s="112" t="e">
        <f t="shared" ca="1" si="216"/>
        <v>#REF!</v>
      </c>
      <c r="T102" s="112" t="e">
        <f t="shared" ca="1" si="216"/>
        <v>#REF!</v>
      </c>
      <c r="U102" s="112" t="e">
        <f t="shared" ca="1" si="216"/>
        <v>#REF!</v>
      </c>
      <c r="V102" s="112" t="e">
        <f t="shared" ca="1" si="216"/>
        <v>#REF!</v>
      </c>
      <c r="W102" s="112" t="e">
        <f t="shared" ca="1" si="214"/>
        <v>#REF!</v>
      </c>
      <c r="X102" s="112" t="e">
        <f t="shared" ca="1" si="214"/>
        <v>#REF!</v>
      </c>
      <c r="Y102" s="112" t="e">
        <f t="shared" ca="1" si="214"/>
        <v>#REF!</v>
      </c>
      <c r="Z102" s="112" t="e">
        <f t="shared" ca="1" si="214"/>
        <v>#REF!</v>
      </c>
      <c r="AA102" s="112" t="e">
        <f t="shared" ca="1" si="214"/>
        <v>#REF!</v>
      </c>
      <c r="AB102" s="112" t="e">
        <f t="shared" ca="1" si="214"/>
        <v>#REF!</v>
      </c>
      <c r="AC102" s="112" t="e">
        <f t="shared" ca="1" si="214"/>
        <v>#REF!</v>
      </c>
      <c r="AD102" s="112" t="e">
        <f t="shared" ca="1" si="214"/>
        <v>#REF!</v>
      </c>
      <c r="AE102" s="112" t="e">
        <f t="shared" ca="1" si="214"/>
        <v>#REF!</v>
      </c>
      <c r="AF102" s="112" t="e">
        <f t="shared" ca="1" si="214"/>
        <v>#REF!</v>
      </c>
      <c r="AG102" s="112" t="e">
        <f t="shared" ca="1" si="214"/>
        <v>#REF!</v>
      </c>
      <c r="AH102" s="112" t="e">
        <f t="shared" ca="1" si="214"/>
        <v>#REF!</v>
      </c>
      <c r="AI102" s="112" t="e">
        <f t="shared" ca="1" si="214"/>
        <v>#REF!</v>
      </c>
      <c r="AJ102" s="112" t="e">
        <f t="shared" ca="1" si="214"/>
        <v>#REF!</v>
      </c>
      <c r="AK102" s="112" t="e">
        <f t="shared" ca="1" si="214"/>
        <v>#REF!</v>
      </c>
      <c r="AL102" s="112" t="e">
        <f t="shared" ca="1" si="215"/>
        <v>#REF!</v>
      </c>
      <c r="AM102" s="112" t="e">
        <f t="shared" ca="1" si="215"/>
        <v>#REF!</v>
      </c>
      <c r="AN102" s="112" t="e">
        <f t="shared" ca="1" si="215"/>
        <v>#REF!</v>
      </c>
      <c r="AO102" s="112" t="e">
        <f t="shared" ca="1" si="215"/>
        <v>#REF!</v>
      </c>
      <c r="AP102" s="112" t="e">
        <f t="shared" ca="1" si="215"/>
        <v>#REF!</v>
      </c>
      <c r="AQ102" s="112" t="e">
        <f t="shared" ca="1" si="215"/>
        <v>#REF!</v>
      </c>
      <c r="AR102" s="112" t="e">
        <f t="shared" ca="1" si="215"/>
        <v>#REF!</v>
      </c>
      <c r="AS102" s="112" t="e">
        <f t="shared" ca="1" si="215"/>
        <v>#REF!</v>
      </c>
      <c r="AT102" s="112" t="e">
        <f t="shared" ca="1" si="215"/>
        <v>#REF!</v>
      </c>
      <c r="AU102" s="112" t="e">
        <f t="shared" ca="1" si="215"/>
        <v>#REF!</v>
      </c>
      <c r="AV102" s="112" t="e">
        <f t="shared" ca="1" si="215"/>
        <v>#REF!</v>
      </c>
      <c r="AW102" s="112" t="e">
        <f t="shared" ca="1" si="215"/>
        <v>#REF!</v>
      </c>
      <c r="AX102" s="112" t="e">
        <f t="shared" ca="1" si="215"/>
        <v>#REF!</v>
      </c>
      <c r="AY102" s="112" t="e">
        <f t="shared" ca="1" si="215"/>
        <v>#REF!</v>
      </c>
      <c r="AZ102" s="112" t="e">
        <f t="shared" ca="1" si="215"/>
        <v>#REF!</v>
      </c>
      <c r="BA102" s="112" t="e">
        <f t="shared" ref="BA102:BO111" ca="1" si="237">OFFSET(INDIRECT(TRIM(REPLACE(_xlfn.FORMULATEXT($A102),1,1," "))),0,($D102-2011+$E102-1)*62+COLUMN()+13)</f>
        <v>#REF!</v>
      </c>
      <c r="BB102" s="112" t="e">
        <f t="shared" ca="1" si="237"/>
        <v>#REF!</v>
      </c>
      <c r="BC102" s="112" t="e">
        <f t="shared" ca="1" si="237"/>
        <v>#REF!</v>
      </c>
      <c r="BD102" s="112" t="e">
        <f t="shared" ca="1" si="237"/>
        <v>#REF!</v>
      </c>
      <c r="BE102" s="112" t="e">
        <f t="shared" ca="1" si="237"/>
        <v>#REF!</v>
      </c>
      <c r="BF102" s="112" t="e">
        <f t="shared" ca="1" si="237"/>
        <v>#REF!</v>
      </c>
      <c r="BG102" s="112" t="e">
        <f t="shared" ca="1" si="237"/>
        <v>#REF!</v>
      </c>
      <c r="BH102" s="112" t="e">
        <f t="shared" ca="1" si="237"/>
        <v>#REF!</v>
      </c>
      <c r="BI102" s="112" t="e">
        <f t="shared" ca="1" si="237"/>
        <v>#REF!</v>
      </c>
      <c r="BJ102" s="112" t="e">
        <f t="shared" ca="1" si="237"/>
        <v>#REF!</v>
      </c>
      <c r="BK102" s="112" t="e">
        <f t="shared" ca="1" si="237"/>
        <v>#REF!</v>
      </c>
      <c r="BL102" s="112" t="e">
        <f t="shared" ca="1" si="237"/>
        <v>#REF!</v>
      </c>
      <c r="BM102" s="112" t="e">
        <f t="shared" ca="1" si="237"/>
        <v>#REF!</v>
      </c>
      <c r="BN102" s="112" t="e">
        <f t="shared" ca="1" si="237"/>
        <v>#REF!</v>
      </c>
      <c r="BO102" s="112" t="e">
        <f t="shared" ca="1" si="237"/>
        <v>#REF!</v>
      </c>
      <c r="BP102" s="126">
        <v>20</v>
      </c>
      <c r="BQ102" s="135">
        <f t="shared" ca="1" si="217"/>
        <v>2</v>
      </c>
      <c r="BR102" s="136">
        <f t="shared" ca="1" si="218"/>
        <v>2</v>
      </c>
      <c r="BS102" s="136">
        <f t="shared" ca="1" si="219"/>
        <v>0</v>
      </c>
      <c r="BT102" s="136">
        <f t="shared" ca="1" si="220"/>
        <v>0</v>
      </c>
      <c r="BU102" s="136">
        <f t="shared" ca="1" si="221"/>
        <v>0</v>
      </c>
      <c r="BV102" s="136">
        <f t="shared" ca="1" si="222"/>
        <v>0</v>
      </c>
      <c r="BW102" s="137">
        <f t="shared" ca="1" si="223"/>
        <v>0</v>
      </c>
      <c r="BX102" s="140">
        <f t="shared" ca="1" si="224"/>
        <v>1</v>
      </c>
      <c r="BY102" s="124">
        <f t="shared" ca="1" si="225"/>
        <v>1</v>
      </c>
      <c r="BZ102" s="124">
        <f t="shared" ca="1" si="226"/>
        <v>0</v>
      </c>
      <c r="CA102" s="124">
        <f t="shared" ca="1" si="227"/>
        <v>0</v>
      </c>
      <c r="CB102" s="124">
        <f t="shared" ca="1" si="228"/>
        <v>0</v>
      </c>
      <c r="CC102" s="124">
        <f t="shared" ca="1" si="229"/>
        <v>0</v>
      </c>
      <c r="CD102" s="141">
        <f t="shared" ca="1" si="230"/>
        <v>0</v>
      </c>
      <c r="CE102" s="146" t="e">
        <f t="shared" ca="1" si="231"/>
        <v>#REF!</v>
      </c>
      <c r="CF102" s="147" t="e">
        <f t="shared" ca="1" si="232"/>
        <v>#REF!</v>
      </c>
      <c r="CG102" s="145" t="e">
        <f t="shared" ca="1" si="156"/>
        <v>#REF!</v>
      </c>
      <c r="CH102" s="147" t="e">
        <f t="shared" ca="1" si="233"/>
        <v>#REF!</v>
      </c>
      <c r="CI102" s="147" t="e">
        <f t="shared" ca="1" si="234"/>
        <v>#REF!</v>
      </c>
      <c r="CJ102" s="147" t="e">
        <f t="shared" ca="1" si="235"/>
        <v>#REF!</v>
      </c>
      <c r="CK102" s="186" t="e">
        <f t="shared" ca="1" si="236"/>
        <v>#REF!</v>
      </c>
      <c r="CL102" s="187" t="e">
        <f t="shared" ca="1" si="157"/>
        <v>#REF!</v>
      </c>
      <c r="CM102" s="187" t="e">
        <f t="shared" ca="1" si="158"/>
        <v>#REF!</v>
      </c>
      <c r="CN102" s="187" t="e">
        <f t="shared" ca="1" si="159"/>
        <v>#REF!</v>
      </c>
      <c r="CO102" s="187" t="e">
        <f t="shared" ca="1" si="160"/>
        <v>#REF!</v>
      </c>
      <c r="CP102" s="187" t="e">
        <f t="shared" ca="1" si="161"/>
        <v>#REF!</v>
      </c>
      <c r="CQ102" s="187" t="e">
        <f t="shared" ca="1" si="162"/>
        <v>#REF!</v>
      </c>
      <c r="CR102" s="187" t="e">
        <f t="shared" ca="1" si="163"/>
        <v>#REF!</v>
      </c>
      <c r="CS102" s="187" t="e">
        <f t="shared" ca="1" si="164"/>
        <v>#REF!</v>
      </c>
      <c r="CT102" s="187" t="s">
        <v>723</v>
      </c>
      <c r="CU102" s="187" t="s">
        <v>725</v>
      </c>
      <c r="CV102" s="187" t="e">
        <f t="shared" ca="1" si="167"/>
        <v>#REF!</v>
      </c>
      <c r="CW102" s="187" t="e">
        <f t="shared" ca="1" si="168"/>
        <v>#REF!</v>
      </c>
      <c r="CX102" s="187" t="e">
        <f t="shared" ca="1" si="169"/>
        <v>#REF!</v>
      </c>
      <c r="CY102" s="187" t="e">
        <f t="shared" ca="1" si="170"/>
        <v>#REF!</v>
      </c>
      <c r="CZ102" s="187" t="e">
        <f t="shared" ca="1" si="171"/>
        <v>#REF!</v>
      </c>
      <c r="DA102" s="187"/>
      <c r="DB102" s="187"/>
      <c r="DC102" s="187" t="e">
        <f t="shared" ca="1" si="174"/>
        <v>#REF!</v>
      </c>
      <c r="DD102" s="187" t="e">
        <f t="shared" ca="1" si="175"/>
        <v>#REF!</v>
      </c>
      <c r="DE102" s="187" t="e">
        <f t="shared" ca="1" si="176"/>
        <v>#REF!</v>
      </c>
      <c r="DF102" s="187" t="e">
        <f t="shared" ca="1" si="177"/>
        <v>#REF!</v>
      </c>
      <c r="DG102" s="187" t="e">
        <f t="shared" ca="1" si="178"/>
        <v>#REF!</v>
      </c>
      <c r="DH102" s="187" t="e">
        <f t="shared" ca="1" si="179"/>
        <v>#REF!</v>
      </c>
      <c r="DI102" s="187" t="e">
        <f t="shared" ca="1" si="180"/>
        <v>#REF!</v>
      </c>
      <c r="DJ102" s="187" t="e">
        <f t="shared" ca="1" si="181"/>
        <v>#REF!</v>
      </c>
      <c r="DK102" s="187" t="e">
        <f t="shared" ca="1" si="182"/>
        <v>#REF!</v>
      </c>
      <c r="DL102" s="187" t="e">
        <f t="shared" ca="1" si="183"/>
        <v>#REF!</v>
      </c>
      <c r="DM102" s="187" t="e">
        <f t="shared" ca="1" si="199"/>
        <v>#REF!</v>
      </c>
      <c r="DN102" s="187" t="e">
        <f t="shared" ca="1" si="200"/>
        <v>#REF!</v>
      </c>
      <c r="DO102" s="187" t="s">
        <v>727</v>
      </c>
      <c r="DP102" s="187" t="e">
        <f t="shared" ca="1" si="202"/>
        <v>#REF!</v>
      </c>
      <c r="DQ102" s="187" t="e">
        <f t="shared" ca="1" si="203"/>
        <v>#REF!</v>
      </c>
      <c r="DR102" s="187" t="e">
        <f t="shared" ca="1" si="184"/>
        <v>#REF!</v>
      </c>
      <c r="DS102" s="187" t="e">
        <f t="shared" ca="1" si="185"/>
        <v>#REF!</v>
      </c>
      <c r="DT102" s="187" t="e">
        <f t="shared" ca="1" si="186"/>
        <v>#REF!</v>
      </c>
      <c r="DU102" s="187"/>
      <c r="DV102" s="187" t="e">
        <f t="shared" ca="1" si="204"/>
        <v>#REF!</v>
      </c>
      <c r="DW102" s="187" t="e">
        <f t="shared" ca="1" si="205"/>
        <v>#REF!</v>
      </c>
      <c r="DX102" s="187" t="e">
        <f t="shared" ca="1" si="206"/>
        <v>#REF!</v>
      </c>
      <c r="DY102" s="187" t="e">
        <f t="shared" ca="1" si="207"/>
        <v>#REF!</v>
      </c>
      <c r="DZ102" s="187" t="e">
        <f t="shared" ca="1" si="208"/>
        <v>#REF!</v>
      </c>
      <c r="EA102" s="187" t="e">
        <f t="shared" ca="1" si="188"/>
        <v>#REF!</v>
      </c>
      <c r="EB102" s="187" t="e">
        <f t="shared" ca="1" si="189"/>
        <v>#REF!</v>
      </c>
      <c r="EC102" s="187" t="e">
        <f t="shared" ca="1" si="190"/>
        <v>#REF!</v>
      </c>
      <c r="ED102" s="187" t="e">
        <f t="shared" ca="1" si="191"/>
        <v>#REF!</v>
      </c>
      <c r="EE102" s="187" t="e">
        <f t="shared" ca="1" si="192"/>
        <v>#REF!</v>
      </c>
      <c r="EF102" s="187" t="e">
        <f t="shared" ca="1" si="193"/>
        <v>#REF!</v>
      </c>
      <c r="EG102" s="187" t="e">
        <f t="shared" ca="1" si="194"/>
        <v>#REF!</v>
      </c>
      <c r="EH102" s="187" t="e">
        <f t="shared" ca="1" si="195"/>
        <v>#REF!</v>
      </c>
      <c r="EI102" s="187" t="e">
        <f t="shared" ca="1" si="196"/>
        <v>#REF!</v>
      </c>
      <c r="EJ102" s="187" t="e">
        <f t="shared" ca="1" si="197"/>
        <v>#REF!</v>
      </c>
      <c r="EK102" s="187" t="e">
        <f t="shared" ca="1" si="198"/>
        <v>#REF!</v>
      </c>
    </row>
    <row r="103" spans="1:142" hidden="1" x14ac:dyDescent="0.25">
      <c r="A103" s="115" t="str">
        <f>Графики!A85</f>
        <v>П23.01.08 Слесарь по ремонту СМ(2015)9 кл., очная</v>
      </c>
      <c r="B103" s="115" t="s">
        <v>322</v>
      </c>
      <c r="C103" s="115" t="s">
        <v>517</v>
      </c>
      <c r="D103" s="64" t="e">
        <f t="shared" ca="1" si="155"/>
        <v>#REF!</v>
      </c>
      <c r="E103" s="46">
        <v>2</v>
      </c>
      <c r="F103" s="118" t="s">
        <v>304</v>
      </c>
      <c r="G103" s="112" t="e">
        <f t="shared" ca="1" si="216"/>
        <v>#REF!</v>
      </c>
      <c r="H103" s="112" t="e">
        <f t="shared" ca="1" si="216"/>
        <v>#REF!</v>
      </c>
      <c r="I103" s="112" t="e">
        <f t="shared" ca="1" si="216"/>
        <v>#REF!</v>
      </c>
      <c r="J103" s="112" t="e">
        <f t="shared" ca="1" si="216"/>
        <v>#REF!</v>
      </c>
      <c r="K103" s="112" t="e">
        <f t="shared" ca="1" si="216"/>
        <v>#REF!</v>
      </c>
      <c r="L103" s="112" t="e">
        <f t="shared" ca="1" si="216"/>
        <v>#REF!</v>
      </c>
      <c r="M103" s="112" t="e">
        <f t="shared" ca="1" si="216"/>
        <v>#REF!</v>
      </c>
      <c r="N103" s="112" t="e">
        <f t="shared" ca="1" si="216"/>
        <v>#REF!</v>
      </c>
      <c r="O103" s="112" t="e">
        <f t="shared" ca="1" si="216"/>
        <v>#REF!</v>
      </c>
      <c r="P103" s="112" t="e">
        <f t="shared" ca="1" si="216"/>
        <v>#REF!</v>
      </c>
      <c r="Q103" s="112" t="e">
        <f t="shared" ca="1" si="216"/>
        <v>#REF!</v>
      </c>
      <c r="R103" s="112" t="e">
        <f t="shared" ca="1" si="216"/>
        <v>#REF!</v>
      </c>
      <c r="S103" s="112" t="e">
        <f t="shared" ca="1" si="216"/>
        <v>#REF!</v>
      </c>
      <c r="T103" s="112" t="e">
        <f t="shared" ca="1" si="216"/>
        <v>#REF!</v>
      </c>
      <c r="U103" s="112" t="e">
        <f t="shared" ca="1" si="216"/>
        <v>#REF!</v>
      </c>
      <c r="V103" s="112" t="e">
        <f t="shared" ref="V103:AK111" ca="1" si="238">OFFSET(INDIRECT(TRIM(REPLACE(_xlfn.FORMULATEXT($A103),1,1," "))),0,($D103-2011+$E103-1)*62+COLUMN()+13)</f>
        <v>#REF!</v>
      </c>
      <c r="W103" s="112" t="e">
        <f t="shared" ca="1" si="238"/>
        <v>#REF!</v>
      </c>
      <c r="X103" s="112" t="e">
        <f t="shared" ca="1" si="238"/>
        <v>#REF!</v>
      </c>
      <c r="Y103" s="112" t="e">
        <f t="shared" ca="1" si="238"/>
        <v>#REF!</v>
      </c>
      <c r="Z103" s="112" t="e">
        <f t="shared" ca="1" si="238"/>
        <v>#REF!</v>
      </c>
      <c r="AA103" s="112" t="e">
        <f t="shared" ca="1" si="238"/>
        <v>#REF!</v>
      </c>
      <c r="AB103" s="112" t="e">
        <f t="shared" ca="1" si="238"/>
        <v>#REF!</v>
      </c>
      <c r="AC103" s="112" t="e">
        <f t="shared" ca="1" si="238"/>
        <v>#REF!</v>
      </c>
      <c r="AD103" s="112" t="e">
        <f t="shared" ca="1" si="238"/>
        <v>#REF!</v>
      </c>
      <c r="AE103" s="112" t="e">
        <f t="shared" ca="1" si="238"/>
        <v>#REF!</v>
      </c>
      <c r="AF103" s="112" t="e">
        <f t="shared" ca="1" si="238"/>
        <v>#REF!</v>
      </c>
      <c r="AG103" s="112" t="e">
        <f t="shared" ca="1" si="238"/>
        <v>#REF!</v>
      </c>
      <c r="AH103" s="112" t="e">
        <f t="shared" ca="1" si="238"/>
        <v>#REF!</v>
      </c>
      <c r="AI103" s="112" t="e">
        <f t="shared" ca="1" si="238"/>
        <v>#REF!</v>
      </c>
      <c r="AJ103" s="112" t="e">
        <f t="shared" ca="1" si="238"/>
        <v>#REF!</v>
      </c>
      <c r="AK103" s="112" t="e">
        <f t="shared" ca="1" si="238"/>
        <v>#REF!</v>
      </c>
      <c r="AL103" s="112" t="e">
        <f t="shared" ref="AL103:BA111" ca="1" si="239">OFFSET(INDIRECT(TRIM(REPLACE(_xlfn.FORMULATEXT($A103),1,1," "))),0,($D103-2011+$E103-1)*62+COLUMN()+13)</f>
        <v>#REF!</v>
      </c>
      <c r="AM103" s="112" t="e">
        <f t="shared" ca="1" si="239"/>
        <v>#REF!</v>
      </c>
      <c r="AN103" s="112" t="e">
        <f t="shared" ca="1" si="239"/>
        <v>#REF!</v>
      </c>
      <c r="AO103" s="112" t="e">
        <f t="shared" ca="1" si="239"/>
        <v>#REF!</v>
      </c>
      <c r="AP103" s="112" t="e">
        <f t="shared" ca="1" si="239"/>
        <v>#REF!</v>
      </c>
      <c r="AQ103" s="112" t="e">
        <f t="shared" ca="1" si="239"/>
        <v>#REF!</v>
      </c>
      <c r="AR103" s="112" t="e">
        <f t="shared" ca="1" si="239"/>
        <v>#REF!</v>
      </c>
      <c r="AS103" s="112" t="e">
        <f t="shared" ca="1" si="239"/>
        <v>#REF!</v>
      </c>
      <c r="AT103" s="112" t="e">
        <f t="shared" ca="1" si="239"/>
        <v>#REF!</v>
      </c>
      <c r="AU103" s="112" t="e">
        <f t="shared" ca="1" si="239"/>
        <v>#REF!</v>
      </c>
      <c r="AV103" s="112" t="e">
        <f t="shared" ca="1" si="239"/>
        <v>#REF!</v>
      </c>
      <c r="AW103" s="112" t="e">
        <f t="shared" ca="1" si="239"/>
        <v>#REF!</v>
      </c>
      <c r="AX103" s="112" t="e">
        <f t="shared" ca="1" si="239"/>
        <v>#REF!</v>
      </c>
      <c r="AY103" s="112" t="e">
        <f t="shared" ca="1" si="239"/>
        <v>#REF!</v>
      </c>
      <c r="AZ103" s="112" t="e">
        <f t="shared" ca="1" si="239"/>
        <v>#REF!</v>
      </c>
      <c r="BA103" s="112" t="e">
        <f t="shared" ca="1" si="239"/>
        <v>#REF!</v>
      </c>
      <c r="BB103" s="112" t="e">
        <f t="shared" ca="1" si="237"/>
        <v>#REF!</v>
      </c>
      <c r="BC103" s="112" t="e">
        <f t="shared" ca="1" si="237"/>
        <v>#REF!</v>
      </c>
      <c r="BD103" s="112" t="e">
        <f t="shared" ca="1" si="237"/>
        <v>#REF!</v>
      </c>
      <c r="BE103" s="112" t="e">
        <f t="shared" ca="1" si="237"/>
        <v>#REF!</v>
      </c>
      <c r="BF103" s="112" t="e">
        <f t="shared" ca="1" si="237"/>
        <v>#REF!</v>
      </c>
      <c r="BG103" s="112" t="e">
        <f t="shared" ca="1" si="237"/>
        <v>#REF!</v>
      </c>
      <c r="BH103" s="112" t="e">
        <f t="shared" ca="1" si="237"/>
        <v>#REF!</v>
      </c>
      <c r="BI103" s="112" t="e">
        <f t="shared" ca="1" si="237"/>
        <v>#REF!</v>
      </c>
      <c r="BJ103" s="112" t="e">
        <f t="shared" ca="1" si="237"/>
        <v>#REF!</v>
      </c>
      <c r="BK103" s="112" t="e">
        <f t="shared" ca="1" si="237"/>
        <v>#REF!</v>
      </c>
      <c r="BL103" s="112" t="e">
        <f t="shared" ca="1" si="237"/>
        <v>#REF!</v>
      </c>
      <c r="BM103" s="112" t="e">
        <f t="shared" ca="1" si="237"/>
        <v>#REF!</v>
      </c>
      <c r="BN103" s="112" t="e">
        <f t="shared" ca="1" si="237"/>
        <v>#REF!</v>
      </c>
      <c r="BO103" s="112" t="e">
        <f t="shared" ca="1" si="237"/>
        <v>#REF!</v>
      </c>
      <c r="BP103" s="126">
        <v>20</v>
      </c>
      <c r="BQ103" s="135">
        <f t="shared" ca="1" si="217"/>
        <v>0</v>
      </c>
      <c r="BR103" s="136">
        <f t="shared" ca="1" si="218"/>
        <v>0</v>
      </c>
      <c r="BS103" s="136">
        <f t="shared" ca="1" si="219"/>
        <v>0</v>
      </c>
      <c r="BT103" s="136">
        <f t="shared" ca="1" si="220"/>
        <v>0</v>
      </c>
      <c r="BU103" s="136">
        <f t="shared" ca="1" si="221"/>
        <v>0</v>
      </c>
      <c r="BV103" s="136">
        <f t="shared" ca="1" si="222"/>
        <v>0</v>
      </c>
      <c r="BW103" s="137">
        <f t="shared" ca="1" si="223"/>
        <v>0</v>
      </c>
      <c r="BX103" s="140">
        <f t="shared" ca="1" si="224"/>
        <v>0</v>
      </c>
      <c r="BY103" s="124">
        <f t="shared" ca="1" si="225"/>
        <v>0</v>
      </c>
      <c r="BZ103" s="124">
        <f t="shared" ca="1" si="226"/>
        <v>0</v>
      </c>
      <c r="CA103" s="124">
        <f t="shared" ca="1" si="227"/>
        <v>0</v>
      </c>
      <c r="CB103" s="124">
        <f t="shared" ca="1" si="228"/>
        <v>0</v>
      </c>
      <c r="CC103" s="124">
        <f t="shared" ca="1" si="229"/>
        <v>0</v>
      </c>
      <c r="CD103" s="141">
        <f t="shared" ca="1" si="230"/>
        <v>0</v>
      </c>
      <c r="CE103" s="146" t="e">
        <f t="shared" ca="1" si="231"/>
        <v>#REF!</v>
      </c>
      <c r="CF103" s="147" t="e">
        <f t="shared" ca="1" si="232"/>
        <v>#REF!</v>
      </c>
      <c r="CG103" s="145" t="e">
        <f t="shared" ca="1" si="156"/>
        <v>#REF!</v>
      </c>
      <c r="CH103" s="147" t="e">
        <f t="shared" ca="1" si="233"/>
        <v>#REF!</v>
      </c>
      <c r="CI103" s="147" t="e">
        <f t="shared" ca="1" si="234"/>
        <v>#REF!</v>
      </c>
      <c r="CJ103" s="147" t="e">
        <f t="shared" ca="1" si="235"/>
        <v>#REF!</v>
      </c>
      <c r="CK103" s="186" t="e">
        <f t="shared" ca="1" si="236"/>
        <v>#REF!</v>
      </c>
      <c r="CL103" s="187" t="e">
        <f t="shared" ca="1" si="157"/>
        <v>#REF!</v>
      </c>
      <c r="CM103" s="187" t="e">
        <f t="shared" ca="1" si="158"/>
        <v>#REF!</v>
      </c>
      <c r="CN103" s="187" t="e">
        <f t="shared" ca="1" si="159"/>
        <v>#REF!</v>
      </c>
      <c r="CO103" s="187" t="e">
        <f t="shared" ca="1" si="160"/>
        <v>#REF!</v>
      </c>
      <c r="CP103" s="187" t="e">
        <f t="shared" ca="1" si="161"/>
        <v>#REF!</v>
      </c>
      <c r="CQ103" s="187" t="e">
        <f t="shared" ca="1" si="162"/>
        <v>#REF!</v>
      </c>
      <c r="CR103" s="187" t="e">
        <f t="shared" ca="1" si="163"/>
        <v>#REF!</v>
      </c>
      <c r="CS103" s="187" t="e">
        <f t="shared" ca="1" si="164"/>
        <v>#REF!</v>
      </c>
      <c r="CT103" s="187" t="e">
        <f t="shared" ca="1" si="165"/>
        <v>#REF!</v>
      </c>
      <c r="CU103" s="187" t="e">
        <f t="shared" ca="1" si="166"/>
        <v>#REF!</v>
      </c>
      <c r="CV103" s="187" t="e">
        <f t="shared" ca="1" si="167"/>
        <v>#REF!</v>
      </c>
      <c r="CW103" s="187" t="e">
        <f t="shared" ca="1" si="168"/>
        <v>#REF!</v>
      </c>
      <c r="CX103" s="187" t="e">
        <f t="shared" ca="1" si="169"/>
        <v>#REF!</v>
      </c>
      <c r="CY103" s="187" t="e">
        <f t="shared" ca="1" si="170"/>
        <v>#REF!</v>
      </c>
      <c r="CZ103" s="187" t="e">
        <f t="shared" ca="1" si="171"/>
        <v>#REF!</v>
      </c>
      <c r="DA103" s="187" t="e">
        <f t="shared" ca="1" si="172"/>
        <v>#REF!</v>
      </c>
      <c r="DB103" s="187" t="e">
        <f t="shared" ca="1" si="173"/>
        <v>#REF!</v>
      </c>
      <c r="DC103" s="187" t="e">
        <f t="shared" ca="1" si="174"/>
        <v>#REF!</v>
      </c>
      <c r="DD103" s="187" t="e">
        <f t="shared" ca="1" si="175"/>
        <v>#REF!</v>
      </c>
      <c r="DE103" s="187" t="e">
        <f t="shared" ca="1" si="176"/>
        <v>#REF!</v>
      </c>
      <c r="DF103" s="187" t="e">
        <f t="shared" ca="1" si="177"/>
        <v>#REF!</v>
      </c>
      <c r="DG103" s="187" t="e">
        <f t="shared" ca="1" si="178"/>
        <v>#REF!</v>
      </c>
      <c r="DH103" s="187" t="e">
        <f t="shared" ca="1" si="179"/>
        <v>#REF!</v>
      </c>
      <c r="DI103" s="187" t="e">
        <f t="shared" ca="1" si="180"/>
        <v>#REF!</v>
      </c>
      <c r="DJ103" s="187" t="e">
        <f t="shared" ca="1" si="181"/>
        <v>#REF!</v>
      </c>
      <c r="DK103" s="187" t="e">
        <f t="shared" ca="1" si="182"/>
        <v>#REF!</v>
      </c>
      <c r="DL103" s="187" t="e">
        <f t="shared" ca="1" si="183"/>
        <v>#REF!</v>
      </c>
      <c r="DM103" s="187" t="e">
        <f t="shared" ca="1" si="199"/>
        <v>#REF!</v>
      </c>
      <c r="DN103" s="187" t="e">
        <f t="shared" ca="1" si="200"/>
        <v>#REF!</v>
      </c>
      <c r="DO103" s="187" t="e">
        <f t="shared" ca="1" si="201"/>
        <v>#REF!</v>
      </c>
      <c r="DP103" s="187" t="e">
        <f t="shared" ca="1" si="202"/>
        <v>#REF!</v>
      </c>
      <c r="DQ103" s="187" t="e">
        <f t="shared" ca="1" si="203"/>
        <v>#REF!</v>
      </c>
      <c r="DR103" s="187" t="e">
        <f t="shared" ca="1" si="184"/>
        <v>#REF!</v>
      </c>
      <c r="DS103" s="187" t="e">
        <f t="shared" ca="1" si="185"/>
        <v>#REF!</v>
      </c>
      <c r="DT103" s="187" t="e">
        <f t="shared" ca="1" si="186"/>
        <v>#REF!</v>
      </c>
      <c r="DU103" s="187" t="e">
        <f t="shared" ca="1" si="187"/>
        <v>#REF!</v>
      </c>
      <c r="DV103" s="187" t="e">
        <f t="shared" ca="1" si="204"/>
        <v>#REF!</v>
      </c>
      <c r="DW103" s="187" t="e">
        <f t="shared" ca="1" si="205"/>
        <v>#REF!</v>
      </c>
      <c r="DX103" s="187" t="e">
        <f t="shared" ca="1" si="206"/>
        <v>#REF!</v>
      </c>
      <c r="DY103" s="187" t="e">
        <f t="shared" ca="1" si="207"/>
        <v>#REF!</v>
      </c>
      <c r="DZ103" s="187" t="e">
        <f t="shared" ca="1" si="208"/>
        <v>#REF!</v>
      </c>
      <c r="EA103" s="187" t="e">
        <f t="shared" ca="1" si="188"/>
        <v>#REF!</v>
      </c>
      <c r="EB103" s="187" t="e">
        <f t="shared" ca="1" si="189"/>
        <v>#REF!</v>
      </c>
      <c r="EC103" s="187" t="e">
        <f t="shared" ca="1" si="190"/>
        <v>#REF!</v>
      </c>
      <c r="ED103" s="187" t="e">
        <f t="shared" ca="1" si="191"/>
        <v>#REF!</v>
      </c>
      <c r="EE103" s="187" t="e">
        <f t="shared" ca="1" si="192"/>
        <v>#REF!</v>
      </c>
      <c r="EF103" s="187" t="e">
        <f t="shared" ca="1" si="193"/>
        <v>#REF!</v>
      </c>
      <c r="EG103" s="187" t="e">
        <f t="shared" ca="1" si="194"/>
        <v>#REF!</v>
      </c>
      <c r="EH103" s="187" t="e">
        <f t="shared" ca="1" si="195"/>
        <v>#REF!</v>
      </c>
      <c r="EI103" s="187" t="e">
        <f t="shared" ca="1" si="196"/>
        <v>#REF!</v>
      </c>
      <c r="EJ103" s="187" t="e">
        <f t="shared" ca="1" si="197"/>
        <v>#REF!</v>
      </c>
      <c r="EK103" s="187" t="e">
        <f t="shared" ca="1" si="198"/>
        <v>#REF!</v>
      </c>
    </row>
    <row r="104" spans="1:142" hidden="1" x14ac:dyDescent="0.25">
      <c r="A104" s="115" t="str">
        <f>Графики!A59</f>
        <v>П11.01.01 Монтажник РЭАиП(2013)9 кл., очная</v>
      </c>
      <c r="B104" s="115" t="s">
        <v>320</v>
      </c>
      <c r="C104" s="115" t="s">
        <v>517</v>
      </c>
      <c r="D104" s="64" t="e">
        <f t="shared" ca="1" si="155"/>
        <v>#REF!</v>
      </c>
      <c r="E104" s="46">
        <v>3</v>
      </c>
      <c r="F104" s="118" t="s">
        <v>284</v>
      </c>
      <c r="G104" s="112" t="e">
        <f t="shared" ref="G104:V111" ca="1" si="240">OFFSET(INDIRECT(TRIM(REPLACE(_xlfn.FORMULATEXT($A104),1,1," "))),0,($D104-2011+$E104-1)*62+COLUMN()+13)</f>
        <v>#REF!</v>
      </c>
      <c r="H104" s="112" t="e">
        <f t="shared" ca="1" si="240"/>
        <v>#REF!</v>
      </c>
      <c r="I104" s="112" t="e">
        <f t="shared" ca="1" si="240"/>
        <v>#REF!</v>
      </c>
      <c r="J104" s="112" t="e">
        <f t="shared" ca="1" si="240"/>
        <v>#REF!</v>
      </c>
      <c r="K104" s="112" t="e">
        <f t="shared" ca="1" si="240"/>
        <v>#REF!</v>
      </c>
      <c r="L104" s="112" t="e">
        <f t="shared" ca="1" si="240"/>
        <v>#REF!</v>
      </c>
      <c r="M104" s="112" t="e">
        <f t="shared" ca="1" si="240"/>
        <v>#REF!</v>
      </c>
      <c r="N104" s="112" t="e">
        <f t="shared" ca="1" si="240"/>
        <v>#REF!</v>
      </c>
      <c r="O104" s="112" t="e">
        <f t="shared" ca="1" si="240"/>
        <v>#REF!</v>
      </c>
      <c r="P104" s="112" t="e">
        <f t="shared" ca="1" si="240"/>
        <v>#REF!</v>
      </c>
      <c r="Q104" s="112" t="e">
        <f t="shared" ca="1" si="240"/>
        <v>#REF!</v>
      </c>
      <c r="R104" s="112" t="e">
        <f t="shared" ca="1" si="240"/>
        <v>#REF!</v>
      </c>
      <c r="S104" s="112" t="e">
        <f t="shared" ca="1" si="240"/>
        <v>#REF!</v>
      </c>
      <c r="T104" s="112" t="e">
        <f t="shared" ca="1" si="240"/>
        <v>#REF!</v>
      </c>
      <c r="U104" s="112" t="e">
        <f t="shared" ca="1" si="240"/>
        <v>#REF!</v>
      </c>
      <c r="V104" s="112" t="e">
        <f t="shared" ca="1" si="240"/>
        <v>#REF!</v>
      </c>
      <c r="W104" s="112" t="e">
        <f t="shared" ca="1" si="238"/>
        <v>#REF!</v>
      </c>
      <c r="X104" s="112" t="e">
        <f t="shared" ca="1" si="238"/>
        <v>#REF!</v>
      </c>
      <c r="Y104" s="112" t="e">
        <f t="shared" ca="1" si="238"/>
        <v>#REF!</v>
      </c>
      <c r="Z104" s="112" t="e">
        <f t="shared" ca="1" si="238"/>
        <v>#REF!</v>
      </c>
      <c r="AA104" s="112" t="e">
        <f t="shared" ca="1" si="238"/>
        <v>#REF!</v>
      </c>
      <c r="AB104" s="112" t="e">
        <f t="shared" ca="1" si="238"/>
        <v>#REF!</v>
      </c>
      <c r="AC104" s="112" t="e">
        <f t="shared" ca="1" si="238"/>
        <v>#REF!</v>
      </c>
      <c r="AD104" s="112" t="e">
        <f t="shared" ca="1" si="238"/>
        <v>#REF!</v>
      </c>
      <c r="AE104" s="112" t="e">
        <f t="shared" ca="1" si="238"/>
        <v>#REF!</v>
      </c>
      <c r="AF104" s="112" t="e">
        <f t="shared" ca="1" si="238"/>
        <v>#REF!</v>
      </c>
      <c r="AG104" s="112" t="e">
        <f t="shared" ca="1" si="238"/>
        <v>#REF!</v>
      </c>
      <c r="AH104" s="112" t="e">
        <f t="shared" ca="1" si="238"/>
        <v>#REF!</v>
      </c>
      <c r="AI104" s="112" t="e">
        <f t="shared" ca="1" si="238"/>
        <v>#REF!</v>
      </c>
      <c r="AJ104" s="112" t="e">
        <f t="shared" ca="1" si="238"/>
        <v>#REF!</v>
      </c>
      <c r="AK104" s="112" t="e">
        <f t="shared" ca="1" si="238"/>
        <v>#REF!</v>
      </c>
      <c r="AL104" s="112" t="e">
        <f t="shared" ca="1" si="239"/>
        <v>#REF!</v>
      </c>
      <c r="AM104" s="112" t="e">
        <f t="shared" ca="1" si="239"/>
        <v>#REF!</v>
      </c>
      <c r="AN104" s="112" t="e">
        <f t="shared" ca="1" si="239"/>
        <v>#REF!</v>
      </c>
      <c r="AO104" s="112" t="e">
        <f t="shared" ca="1" si="239"/>
        <v>#REF!</v>
      </c>
      <c r="AP104" s="112" t="e">
        <f t="shared" ca="1" si="239"/>
        <v>#REF!</v>
      </c>
      <c r="AQ104" s="112" t="e">
        <f t="shared" ca="1" si="239"/>
        <v>#REF!</v>
      </c>
      <c r="AR104" s="112" t="e">
        <f t="shared" ca="1" si="239"/>
        <v>#REF!</v>
      </c>
      <c r="AS104" s="112" t="e">
        <f t="shared" ca="1" si="239"/>
        <v>#REF!</v>
      </c>
      <c r="AT104" s="112" t="e">
        <f t="shared" ca="1" si="239"/>
        <v>#REF!</v>
      </c>
      <c r="AU104" s="112" t="e">
        <f t="shared" ca="1" si="239"/>
        <v>#REF!</v>
      </c>
      <c r="AV104" s="112" t="e">
        <f t="shared" ca="1" si="239"/>
        <v>#REF!</v>
      </c>
      <c r="AW104" s="112" t="e">
        <f t="shared" ca="1" si="239"/>
        <v>#REF!</v>
      </c>
      <c r="AX104" s="112" t="e">
        <f t="shared" ca="1" si="239"/>
        <v>#REF!</v>
      </c>
      <c r="AY104" s="112" t="e">
        <f t="shared" ca="1" si="239"/>
        <v>#REF!</v>
      </c>
      <c r="AZ104" s="112" t="e">
        <f t="shared" ca="1" si="239"/>
        <v>#REF!</v>
      </c>
      <c r="BA104" s="112" t="e">
        <f t="shared" ca="1" si="239"/>
        <v>#REF!</v>
      </c>
      <c r="BB104" s="112" t="e">
        <f t="shared" ca="1" si="237"/>
        <v>#REF!</v>
      </c>
      <c r="BC104" s="112" t="e">
        <f t="shared" ca="1" si="237"/>
        <v>#REF!</v>
      </c>
      <c r="BD104" s="112" t="e">
        <f t="shared" ca="1" si="237"/>
        <v>#REF!</v>
      </c>
      <c r="BE104" s="112" t="e">
        <f t="shared" ca="1" si="237"/>
        <v>#REF!</v>
      </c>
      <c r="BF104" s="112" t="e">
        <f t="shared" ca="1" si="237"/>
        <v>#REF!</v>
      </c>
      <c r="BG104" s="112" t="e">
        <f t="shared" ca="1" si="237"/>
        <v>#REF!</v>
      </c>
      <c r="BH104" s="112" t="e">
        <f t="shared" ca="1" si="237"/>
        <v>#REF!</v>
      </c>
      <c r="BI104" s="112" t="e">
        <f t="shared" ca="1" si="237"/>
        <v>#REF!</v>
      </c>
      <c r="BJ104" s="112" t="e">
        <f t="shared" ca="1" si="237"/>
        <v>#REF!</v>
      </c>
      <c r="BK104" s="112" t="e">
        <f t="shared" ca="1" si="237"/>
        <v>#REF!</v>
      </c>
      <c r="BL104" s="112" t="e">
        <f t="shared" ca="1" si="237"/>
        <v>#REF!</v>
      </c>
      <c r="BM104" s="112" t="e">
        <f t="shared" ca="1" si="237"/>
        <v>#REF!</v>
      </c>
      <c r="BN104" s="112" t="e">
        <f t="shared" ca="1" si="237"/>
        <v>#REF!</v>
      </c>
      <c r="BO104" s="112" t="e">
        <f t="shared" ca="1" si="237"/>
        <v>#REF!</v>
      </c>
      <c r="BP104" s="126">
        <v>21</v>
      </c>
      <c r="BQ104" s="135">
        <f t="shared" ca="1" si="217"/>
        <v>0</v>
      </c>
      <c r="BR104" s="136">
        <f t="shared" ca="1" si="218"/>
        <v>0</v>
      </c>
      <c r="BS104" s="136">
        <f t="shared" ca="1" si="219"/>
        <v>0</v>
      </c>
      <c r="BT104" s="136">
        <f t="shared" ca="1" si="220"/>
        <v>0</v>
      </c>
      <c r="BU104" s="136">
        <f t="shared" ca="1" si="221"/>
        <v>0</v>
      </c>
      <c r="BV104" s="136">
        <f t="shared" ca="1" si="222"/>
        <v>0</v>
      </c>
      <c r="BW104" s="137">
        <f t="shared" ca="1" si="223"/>
        <v>0</v>
      </c>
      <c r="BX104" s="140">
        <f t="shared" ca="1" si="224"/>
        <v>0</v>
      </c>
      <c r="BY104" s="124">
        <f t="shared" ca="1" si="225"/>
        <v>0</v>
      </c>
      <c r="BZ104" s="124">
        <f t="shared" ca="1" si="226"/>
        <v>0</v>
      </c>
      <c r="CA104" s="124">
        <f t="shared" ca="1" si="227"/>
        <v>0</v>
      </c>
      <c r="CB104" s="124">
        <f t="shared" ca="1" si="228"/>
        <v>0</v>
      </c>
      <c r="CC104" s="124">
        <f t="shared" ca="1" si="229"/>
        <v>0</v>
      </c>
      <c r="CD104" s="141">
        <f t="shared" ca="1" si="230"/>
        <v>0</v>
      </c>
      <c r="CE104" s="146" t="e">
        <f t="shared" ca="1" si="231"/>
        <v>#REF!</v>
      </c>
      <c r="CF104" s="147" t="e">
        <f t="shared" ca="1" si="232"/>
        <v>#REF!</v>
      </c>
      <c r="CG104" s="145" t="e">
        <f t="shared" ca="1" si="156"/>
        <v>#REF!</v>
      </c>
      <c r="CH104" s="147" t="e">
        <f t="shared" ca="1" si="233"/>
        <v>#REF!</v>
      </c>
      <c r="CI104" s="147" t="e">
        <f t="shared" ca="1" si="234"/>
        <v>#REF!</v>
      </c>
      <c r="CJ104" s="147" t="e">
        <f t="shared" ca="1" si="235"/>
        <v>#REF!</v>
      </c>
      <c r="CK104" s="186" t="e">
        <f t="shared" ca="1" si="236"/>
        <v>#REF!</v>
      </c>
      <c r="CL104" s="187" t="e">
        <f t="shared" ca="1" si="157"/>
        <v>#REF!</v>
      </c>
      <c r="CM104" s="187" t="e">
        <f t="shared" ca="1" si="158"/>
        <v>#REF!</v>
      </c>
      <c r="CN104" s="187" t="e">
        <f t="shared" ca="1" si="159"/>
        <v>#REF!</v>
      </c>
      <c r="CO104" s="187" t="e">
        <f t="shared" ca="1" si="160"/>
        <v>#REF!</v>
      </c>
      <c r="CP104" s="187" t="e">
        <f t="shared" ca="1" si="161"/>
        <v>#REF!</v>
      </c>
      <c r="CQ104" s="187" t="e">
        <f t="shared" ca="1" si="162"/>
        <v>#REF!</v>
      </c>
      <c r="CR104" s="187" t="e">
        <f t="shared" ca="1" si="163"/>
        <v>#REF!</v>
      </c>
      <c r="CS104" s="187" t="e">
        <f t="shared" ca="1" si="164"/>
        <v>#REF!</v>
      </c>
      <c r="CT104" s="187" t="e">
        <f t="shared" ca="1" si="165"/>
        <v>#REF!</v>
      </c>
      <c r="CU104" s="187" t="e">
        <f t="shared" ca="1" si="166"/>
        <v>#REF!</v>
      </c>
      <c r="CV104" s="187" t="e">
        <f t="shared" ca="1" si="167"/>
        <v>#REF!</v>
      </c>
      <c r="CW104" s="187" t="e">
        <f t="shared" ca="1" si="168"/>
        <v>#REF!</v>
      </c>
      <c r="CX104" s="187" t="e">
        <f t="shared" ca="1" si="169"/>
        <v>#REF!</v>
      </c>
      <c r="CY104" s="187" t="e">
        <f t="shared" ca="1" si="170"/>
        <v>#REF!</v>
      </c>
      <c r="CZ104" s="187" t="e">
        <f t="shared" ca="1" si="171"/>
        <v>#REF!</v>
      </c>
      <c r="DA104" s="187" t="e">
        <f t="shared" ca="1" si="172"/>
        <v>#REF!</v>
      </c>
      <c r="DB104" s="187" t="e">
        <f t="shared" ca="1" si="173"/>
        <v>#REF!</v>
      </c>
      <c r="DC104" s="187" t="e">
        <f t="shared" ca="1" si="174"/>
        <v>#REF!</v>
      </c>
      <c r="DD104" s="187" t="e">
        <f t="shared" ca="1" si="175"/>
        <v>#REF!</v>
      </c>
      <c r="DE104" s="187" t="e">
        <f t="shared" ca="1" si="176"/>
        <v>#REF!</v>
      </c>
      <c r="DF104" s="187" t="e">
        <f t="shared" ca="1" si="177"/>
        <v>#REF!</v>
      </c>
      <c r="DG104" s="187" t="e">
        <f t="shared" ca="1" si="178"/>
        <v>#REF!</v>
      </c>
      <c r="DH104" s="187" t="e">
        <f t="shared" ca="1" si="179"/>
        <v>#REF!</v>
      </c>
      <c r="DI104" s="187" t="e">
        <f t="shared" ca="1" si="180"/>
        <v>#REF!</v>
      </c>
      <c r="DJ104" s="187" t="e">
        <f t="shared" ca="1" si="181"/>
        <v>#REF!</v>
      </c>
      <c r="DK104" s="187" t="e">
        <f t="shared" ca="1" si="182"/>
        <v>#REF!</v>
      </c>
      <c r="DL104" s="187" t="e">
        <f t="shared" ca="1" si="183"/>
        <v>#REF!</v>
      </c>
      <c r="DM104" s="187" t="e">
        <f t="shared" ca="1" si="199"/>
        <v>#REF!</v>
      </c>
      <c r="DN104" s="187" t="e">
        <f t="shared" ca="1" si="200"/>
        <v>#REF!</v>
      </c>
      <c r="DO104" s="187" t="e">
        <f t="shared" ca="1" si="201"/>
        <v>#REF!</v>
      </c>
      <c r="DP104" s="187" t="e">
        <f t="shared" ca="1" si="202"/>
        <v>#REF!</v>
      </c>
      <c r="DQ104" s="187" t="e">
        <f t="shared" ca="1" si="203"/>
        <v>#REF!</v>
      </c>
      <c r="DR104" s="187" t="e">
        <f t="shared" ca="1" si="184"/>
        <v>#REF!</v>
      </c>
      <c r="DS104" s="187" t="e">
        <f t="shared" ca="1" si="185"/>
        <v>#REF!</v>
      </c>
      <c r="DT104" s="187" t="e">
        <f t="shared" ca="1" si="186"/>
        <v>#REF!</v>
      </c>
      <c r="DU104" s="187" t="e">
        <f t="shared" ca="1" si="187"/>
        <v>#REF!</v>
      </c>
      <c r="DV104" s="187" t="e">
        <f t="shared" ca="1" si="204"/>
        <v>#REF!</v>
      </c>
      <c r="DW104" s="187" t="e">
        <f t="shared" ca="1" si="205"/>
        <v>#REF!</v>
      </c>
      <c r="DX104" s="187" t="e">
        <f t="shared" ca="1" si="206"/>
        <v>#REF!</v>
      </c>
      <c r="DY104" s="187" t="e">
        <f t="shared" ca="1" si="207"/>
        <v>#REF!</v>
      </c>
      <c r="DZ104" s="187" t="e">
        <f t="shared" ca="1" si="208"/>
        <v>#REF!</v>
      </c>
      <c r="EA104" s="187" t="e">
        <f t="shared" ca="1" si="188"/>
        <v>#REF!</v>
      </c>
      <c r="EB104" s="187" t="e">
        <f t="shared" ca="1" si="189"/>
        <v>#REF!</v>
      </c>
      <c r="EC104" s="187" t="e">
        <f t="shared" ca="1" si="190"/>
        <v>#REF!</v>
      </c>
      <c r="ED104" s="187" t="e">
        <f t="shared" ca="1" si="191"/>
        <v>#REF!</v>
      </c>
      <c r="EE104" s="187" t="e">
        <f t="shared" ca="1" si="192"/>
        <v>#REF!</v>
      </c>
      <c r="EF104" s="187" t="e">
        <f t="shared" ca="1" si="193"/>
        <v>#REF!</v>
      </c>
      <c r="EG104" s="187" t="e">
        <f t="shared" ca="1" si="194"/>
        <v>#REF!</v>
      </c>
      <c r="EH104" s="187" t="e">
        <f t="shared" ca="1" si="195"/>
        <v>#REF!</v>
      </c>
      <c r="EI104" s="187" t="e">
        <f t="shared" ca="1" si="196"/>
        <v>#REF!</v>
      </c>
      <c r="EJ104" s="187" t="e">
        <f t="shared" ca="1" si="197"/>
        <v>#REF!</v>
      </c>
      <c r="EK104" s="187" t="e">
        <f t="shared" ca="1" si="198"/>
        <v>#REF!</v>
      </c>
      <c r="EL104" s="94" t="s">
        <v>685</v>
      </c>
    </row>
    <row r="105" spans="1:142" hidden="1" x14ac:dyDescent="0.25">
      <c r="A105" s="115" t="str">
        <f>Графики!A60</f>
        <v>П13.01.10 Элекртомонтер ЭО(2013)9 кл., очная</v>
      </c>
      <c r="B105" s="115" t="s">
        <v>322</v>
      </c>
      <c r="C105" s="115" t="s">
        <v>517</v>
      </c>
      <c r="D105" s="64" t="e">
        <f t="shared" ca="1" si="155"/>
        <v>#REF!</v>
      </c>
      <c r="E105" s="46">
        <v>3</v>
      </c>
      <c r="F105" s="118" t="s">
        <v>287</v>
      </c>
      <c r="G105" s="112" t="e">
        <f t="shared" ca="1" si="240"/>
        <v>#REF!</v>
      </c>
      <c r="H105" s="112" t="e">
        <f t="shared" ca="1" si="240"/>
        <v>#REF!</v>
      </c>
      <c r="I105" s="112" t="e">
        <f t="shared" ca="1" si="240"/>
        <v>#REF!</v>
      </c>
      <c r="J105" s="112" t="e">
        <f t="shared" ca="1" si="240"/>
        <v>#REF!</v>
      </c>
      <c r="K105" s="112" t="e">
        <f t="shared" ca="1" si="240"/>
        <v>#REF!</v>
      </c>
      <c r="L105" s="112" t="e">
        <f t="shared" ca="1" si="240"/>
        <v>#REF!</v>
      </c>
      <c r="M105" s="112" t="e">
        <f t="shared" ca="1" si="240"/>
        <v>#REF!</v>
      </c>
      <c r="N105" s="112" t="e">
        <f t="shared" ca="1" si="240"/>
        <v>#REF!</v>
      </c>
      <c r="O105" s="112" t="e">
        <f t="shared" ca="1" si="240"/>
        <v>#REF!</v>
      </c>
      <c r="P105" s="112" t="e">
        <f t="shared" ca="1" si="240"/>
        <v>#REF!</v>
      </c>
      <c r="Q105" s="112" t="e">
        <f t="shared" ca="1" si="240"/>
        <v>#REF!</v>
      </c>
      <c r="R105" s="112" t="e">
        <f t="shared" ca="1" si="240"/>
        <v>#REF!</v>
      </c>
      <c r="S105" s="112" t="e">
        <f t="shared" ca="1" si="240"/>
        <v>#REF!</v>
      </c>
      <c r="T105" s="112" t="e">
        <f t="shared" ca="1" si="240"/>
        <v>#REF!</v>
      </c>
      <c r="U105" s="112" t="e">
        <f t="shared" ca="1" si="240"/>
        <v>#REF!</v>
      </c>
      <c r="V105" s="112" t="e">
        <f t="shared" ca="1" si="240"/>
        <v>#REF!</v>
      </c>
      <c r="W105" s="112" t="e">
        <f t="shared" ca="1" si="238"/>
        <v>#REF!</v>
      </c>
      <c r="X105" s="112" t="e">
        <f t="shared" ca="1" si="238"/>
        <v>#REF!</v>
      </c>
      <c r="Y105" s="112" t="e">
        <f t="shared" ca="1" si="238"/>
        <v>#REF!</v>
      </c>
      <c r="Z105" s="112" t="e">
        <f t="shared" ca="1" si="238"/>
        <v>#REF!</v>
      </c>
      <c r="AA105" s="112" t="e">
        <f t="shared" ca="1" si="238"/>
        <v>#REF!</v>
      </c>
      <c r="AB105" s="112" t="e">
        <f t="shared" ca="1" si="238"/>
        <v>#REF!</v>
      </c>
      <c r="AC105" s="112" t="e">
        <f t="shared" ca="1" si="238"/>
        <v>#REF!</v>
      </c>
      <c r="AD105" s="112" t="e">
        <f t="shared" ca="1" si="238"/>
        <v>#REF!</v>
      </c>
      <c r="AE105" s="112" t="e">
        <f t="shared" ca="1" si="238"/>
        <v>#REF!</v>
      </c>
      <c r="AF105" s="112" t="e">
        <f t="shared" ca="1" si="238"/>
        <v>#REF!</v>
      </c>
      <c r="AG105" s="112" t="e">
        <f t="shared" ca="1" si="238"/>
        <v>#REF!</v>
      </c>
      <c r="AH105" s="112" t="e">
        <f t="shared" ca="1" si="238"/>
        <v>#REF!</v>
      </c>
      <c r="AI105" s="112" t="e">
        <f t="shared" ca="1" si="238"/>
        <v>#REF!</v>
      </c>
      <c r="AJ105" s="112" t="e">
        <f t="shared" ca="1" si="238"/>
        <v>#REF!</v>
      </c>
      <c r="AK105" s="112" t="e">
        <f t="shared" ca="1" si="238"/>
        <v>#REF!</v>
      </c>
      <c r="AL105" s="112" t="e">
        <f t="shared" ca="1" si="239"/>
        <v>#REF!</v>
      </c>
      <c r="AM105" s="112" t="e">
        <f t="shared" ca="1" si="239"/>
        <v>#REF!</v>
      </c>
      <c r="AN105" s="112" t="e">
        <f t="shared" ca="1" si="239"/>
        <v>#REF!</v>
      </c>
      <c r="AO105" s="112" t="e">
        <f t="shared" ca="1" si="239"/>
        <v>#REF!</v>
      </c>
      <c r="AP105" s="112" t="e">
        <f t="shared" ca="1" si="239"/>
        <v>#REF!</v>
      </c>
      <c r="AQ105" s="112" t="e">
        <f t="shared" ca="1" si="239"/>
        <v>#REF!</v>
      </c>
      <c r="AR105" s="112" t="e">
        <f t="shared" ca="1" si="239"/>
        <v>#REF!</v>
      </c>
      <c r="AS105" s="112" t="e">
        <f t="shared" ca="1" si="239"/>
        <v>#REF!</v>
      </c>
      <c r="AT105" s="112" t="e">
        <f t="shared" ca="1" si="239"/>
        <v>#REF!</v>
      </c>
      <c r="AU105" s="112" t="e">
        <f t="shared" ca="1" si="239"/>
        <v>#REF!</v>
      </c>
      <c r="AV105" s="112" t="e">
        <f t="shared" ca="1" si="239"/>
        <v>#REF!</v>
      </c>
      <c r="AW105" s="112" t="e">
        <f t="shared" ca="1" si="239"/>
        <v>#REF!</v>
      </c>
      <c r="AX105" s="112" t="e">
        <f t="shared" ca="1" si="239"/>
        <v>#REF!</v>
      </c>
      <c r="AY105" s="112" t="e">
        <f t="shared" ca="1" si="239"/>
        <v>#REF!</v>
      </c>
      <c r="AZ105" s="112" t="e">
        <f t="shared" ca="1" si="239"/>
        <v>#REF!</v>
      </c>
      <c r="BA105" s="112" t="e">
        <f t="shared" ca="1" si="239"/>
        <v>#REF!</v>
      </c>
      <c r="BB105" s="112" t="e">
        <f t="shared" ca="1" si="237"/>
        <v>#REF!</v>
      </c>
      <c r="BC105" s="112" t="e">
        <f t="shared" ca="1" si="237"/>
        <v>#REF!</v>
      </c>
      <c r="BD105" s="112" t="e">
        <f t="shared" ca="1" si="237"/>
        <v>#REF!</v>
      </c>
      <c r="BE105" s="112" t="e">
        <f t="shared" ca="1" si="237"/>
        <v>#REF!</v>
      </c>
      <c r="BF105" s="112" t="e">
        <f t="shared" ca="1" si="237"/>
        <v>#REF!</v>
      </c>
      <c r="BG105" s="112" t="e">
        <f t="shared" ca="1" si="237"/>
        <v>#REF!</v>
      </c>
      <c r="BH105" s="112" t="e">
        <f t="shared" ca="1" si="237"/>
        <v>#REF!</v>
      </c>
      <c r="BI105" s="112" t="e">
        <f t="shared" ca="1" si="237"/>
        <v>#REF!</v>
      </c>
      <c r="BJ105" s="112" t="e">
        <f t="shared" ca="1" si="237"/>
        <v>#REF!</v>
      </c>
      <c r="BK105" s="112" t="e">
        <f t="shared" ca="1" si="237"/>
        <v>#REF!</v>
      </c>
      <c r="BL105" s="112" t="e">
        <f t="shared" ca="1" si="237"/>
        <v>#REF!</v>
      </c>
      <c r="BM105" s="112" t="e">
        <f t="shared" ca="1" si="237"/>
        <v>#REF!</v>
      </c>
      <c r="BN105" s="112" t="e">
        <f t="shared" ca="1" si="237"/>
        <v>#REF!</v>
      </c>
      <c r="BO105" s="112" t="e">
        <f t="shared" ca="1" si="237"/>
        <v>#REF!</v>
      </c>
      <c r="BP105" s="126">
        <v>21</v>
      </c>
      <c r="BQ105" s="135">
        <f t="shared" ca="1" si="217"/>
        <v>0</v>
      </c>
      <c r="BR105" s="136">
        <f t="shared" ca="1" si="218"/>
        <v>0</v>
      </c>
      <c r="BS105" s="136">
        <f t="shared" ca="1" si="219"/>
        <v>0</v>
      </c>
      <c r="BT105" s="136">
        <f t="shared" ca="1" si="220"/>
        <v>0</v>
      </c>
      <c r="BU105" s="136">
        <f t="shared" ca="1" si="221"/>
        <v>0</v>
      </c>
      <c r="BV105" s="136">
        <f t="shared" ca="1" si="222"/>
        <v>0</v>
      </c>
      <c r="BW105" s="137">
        <f t="shared" ca="1" si="223"/>
        <v>0</v>
      </c>
      <c r="BX105" s="140">
        <f t="shared" ca="1" si="224"/>
        <v>0</v>
      </c>
      <c r="BY105" s="124">
        <f t="shared" ca="1" si="225"/>
        <v>0</v>
      </c>
      <c r="BZ105" s="124">
        <f t="shared" ca="1" si="226"/>
        <v>0</v>
      </c>
      <c r="CA105" s="124">
        <f t="shared" ca="1" si="227"/>
        <v>0</v>
      </c>
      <c r="CB105" s="124">
        <f t="shared" ca="1" si="228"/>
        <v>0</v>
      </c>
      <c r="CC105" s="124">
        <f t="shared" ca="1" si="229"/>
        <v>0</v>
      </c>
      <c r="CD105" s="141">
        <f t="shared" ca="1" si="230"/>
        <v>0</v>
      </c>
      <c r="CE105" s="146" t="e">
        <f t="shared" ca="1" si="231"/>
        <v>#REF!</v>
      </c>
      <c r="CF105" s="147" t="e">
        <f t="shared" ca="1" si="232"/>
        <v>#REF!</v>
      </c>
      <c r="CG105" s="145" t="e">
        <f t="shared" ca="1" si="156"/>
        <v>#REF!</v>
      </c>
      <c r="CH105" s="147" t="e">
        <f t="shared" ca="1" si="233"/>
        <v>#REF!</v>
      </c>
      <c r="CI105" s="147" t="e">
        <f t="shared" ca="1" si="234"/>
        <v>#REF!</v>
      </c>
      <c r="CJ105" s="147" t="e">
        <f t="shared" ca="1" si="235"/>
        <v>#REF!</v>
      </c>
      <c r="CK105" s="186" t="e">
        <f t="shared" ca="1" si="236"/>
        <v>#REF!</v>
      </c>
      <c r="CL105" s="187" t="e">
        <f t="shared" ca="1" si="157"/>
        <v>#REF!</v>
      </c>
      <c r="CM105" s="187" t="e">
        <f t="shared" ca="1" si="158"/>
        <v>#REF!</v>
      </c>
      <c r="CN105" s="187" t="e">
        <f t="shared" ca="1" si="159"/>
        <v>#REF!</v>
      </c>
      <c r="CO105" s="187" t="e">
        <f t="shared" ca="1" si="160"/>
        <v>#REF!</v>
      </c>
      <c r="CP105" s="187" t="e">
        <f t="shared" ca="1" si="161"/>
        <v>#REF!</v>
      </c>
      <c r="CQ105" s="187" t="e">
        <f t="shared" ca="1" si="162"/>
        <v>#REF!</v>
      </c>
      <c r="CR105" s="187" t="e">
        <f t="shared" ca="1" si="163"/>
        <v>#REF!</v>
      </c>
      <c r="CS105" s="187" t="e">
        <f t="shared" ca="1" si="164"/>
        <v>#REF!</v>
      </c>
      <c r="CT105" s="187" t="e">
        <f t="shared" ca="1" si="165"/>
        <v>#REF!</v>
      </c>
      <c r="CU105" s="187" t="e">
        <f t="shared" ca="1" si="166"/>
        <v>#REF!</v>
      </c>
      <c r="CV105" s="187" t="e">
        <f t="shared" ca="1" si="167"/>
        <v>#REF!</v>
      </c>
      <c r="CW105" s="187" t="e">
        <f t="shared" ca="1" si="168"/>
        <v>#REF!</v>
      </c>
      <c r="CX105" s="187" t="e">
        <f t="shared" ca="1" si="169"/>
        <v>#REF!</v>
      </c>
      <c r="CY105" s="187" t="e">
        <f t="shared" ca="1" si="170"/>
        <v>#REF!</v>
      </c>
      <c r="CZ105" s="187" t="e">
        <f t="shared" ca="1" si="171"/>
        <v>#REF!</v>
      </c>
      <c r="DA105" s="187" t="e">
        <f t="shared" ca="1" si="172"/>
        <v>#REF!</v>
      </c>
      <c r="DB105" s="187" t="e">
        <f t="shared" ca="1" si="173"/>
        <v>#REF!</v>
      </c>
      <c r="DC105" s="187" t="e">
        <f t="shared" ca="1" si="174"/>
        <v>#REF!</v>
      </c>
      <c r="DD105" s="187" t="e">
        <f t="shared" ca="1" si="175"/>
        <v>#REF!</v>
      </c>
      <c r="DE105" s="187" t="e">
        <f t="shared" ca="1" si="176"/>
        <v>#REF!</v>
      </c>
      <c r="DF105" s="187" t="e">
        <f t="shared" ca="1" si="177"/>
        <v>#REF!</v>
      </c>
      <c r="DG105" s="187" t="e">
        <f t="shared" ca="1" si="178"/>
        <v>#REF!</v>
      </c>
      <c r="DH105" s="187" t="e">
        <f t="shared" ca="1" si="179"/>
        <v>#REF!</v>
      </c>
      <c r="DI105" s="187" t="e">
        <f t="shared" ca="1" si="180"/>
        <v>#REF!</v>
      </c>
      <c r="DJ105" s="187" t="e">
        <f t="shared" ca="1" si="181"/>
        <v>#REF!</v>
      </c>
      <c r="DK105" s="187" t="e">
        <f t="shared" ca="1" si="182"/>
        <v>#REF!</v>
      </c>
      <c r="DL105" s="187" t="e">
        <f t="shared" ca="1" si="183"/>
        <v>#REF!</v>
      </c>
      <c r="DM105" s="187" t="e">
        <f t="shared" ca="1" si="199"/>
        <v>#REF!</v>
      </c>
      <c r="DN105" s="187" t="e">
        <f t="shared" ca="1" si="200"/>
        <v>#REF!</v>
      </c>
      <c r="DO105" s="187" t="e">
        <f t="shared" ca="1" si="201"/>
        <v>#REF!</v>
      </c>
      <c r="DP105" s="187" t="e">
        <f t="shared" ca="1" si="202"/>
        <v>#REF!</v>
      </c>
      <c r="DQ105" s="187" t="e">
        <f t="shared" ca="1" si="203"/>
        <v>#REF!</v>
      </c>
      <c r="DR105" s="187" t="e">
        <f t="shared" ca="1" si="184"/>
        <v>#REF!</v>
      </c>
      <c r="DS105" s="187" t="e">
        <f t="shared" ca="1" si="185"/>
        <v>#REF!</v>
      </c>
      <c r="DT105" s="187" t="e">
        <f t="shared" ca="1" si="186"/>
        <v>#REF!</v>
      </c>
      <c r="DU105" s="187" t="e">
        <f t="shared" ca="1" si="187"/>
        <v>#REF!</v>
      </c>
      <c r="DV105" s="187" t="e">
        <f t="shared" ca="1" si="204"/>
        <v>#REF!</v>
      </c>
      <c r="DW105" s="187" t="e">
        <f t="shared" ca="1" si="205"/>
        <v>#REF!</v>
      </c>
      <c r="DX105" s="187" t="e">
        <f t="shared" ca="1" si="206"/>
        <v>#REF!</v>
      </c>
      <c r="DY105" s="187" t="e">
        <f t="shared" ca="1" si="207"/>
        <v>#REF!</v>
      </c>
      <c r="DZ105" s="187" t="e">
        <f t="shared" ca="1" si="208"/>
        <v>#REF!</v>
      </c>
      <c r="EA105" s="187" t="e">
        <f t="shared" ca="1" si="188"/>
        <v>#REF!</v>
      </c>
      <c r="EB105" s="187" t="e">
        <f t="shared" ca="1" si="189"/>
        <v>#REF!</v>
      </c>
      <c r="EC105" s="187" t="e">
        <f t="shared" ca="1" si="190"/>
        <v>#REF!</v>
      </c>
      <c r="ED105" s="187" t="e">
        <f t="shared" ca="1" si="191"/>
        <v>#REF!</v>
      </c>
      <c r="EE105" s="187" t="e">
        <f t="shared" ca="1" si="192"/>
        <v>#REF!</v>
      </c>
      <c r="EF105" s="187" t="e">
        <f t="shared" ca="1" si="193"/>
        <v>#REF!</v>
      </c>
      <c r="EG105" s="187" t="e">
        <f t="shared" ca="1" si="194"/>
        <v>#REF!</v>
      </c>
      <c r="EH105" s="187" t="e">
        <f t="shared" ca="1" si="195"/>
        <v>#REF!</v>
      </c>
      <c r="EI105" s="187" t="e">
        <f t="shared" ca="1" si="196"/>
        <v>#REF!</v>
      </c>
      <c r="EJ105" s="187" t="e">
        <f t="shared" ca="1" si="197"/>
        <v>#REF!</v>
      </c>
      <c r="EK105" s="187" t="e">
        <f t="shared" ca="1" si="198"/>
        <v>#REF!</v>
      </c>
      <c r="EL105" s="94" t="s">
        <v>692</v>
      </c>
    </row>
    <row r="106" spans="1:142" hidden="1" x14ac:dyDescent="0.25">
      <c r="A106" s="115" t="str">
        <f>Графики!A61</f>
        <v>П15.01.05 Сварщик (ЭГСР)(2013)9 кл., очная-21</v>
      </c>
      <c r="B106" s="115" t="s">
        <v>320</v>
      </c>
      <c r="C106" s="115" t="s">
        <v>517</v>
      </c>
      <c r="D106" s="64" t="e">
        <f t="shared" ca="1" si="155"/>
        <v>#REF!</v>
      </c>
      <c r="E106" s="46">
        <v>3</v>
      </c>
      <c r="F106" s="118" t="s">
        <v>291</v>
      </c>
      <c r="G106" s="112" t="e">
        <f t="shared" ca="1" si="240"/>
        <v>#REF!</v>
      </c>
      <c r="H106" s="112" t="e">
        <f t="shared" ca="1" si="240"/>
        <v>#REF!</v>
      </c>
      <c r="I106" s="112" t="e">
        <f t="shared" ca="1" si="240"/>
        <v>#REF!</v>
      </c>
      <c r="J106" s="112" t="e">
        <f t="shared" ca="1" si="240"/>
        <v>#REF!</v>
      </c>
      <c r="K106" s="112" t="e">
        <f t="shared" ca="1" si="240"/>
        <v>#REF!</v>
      </c>
      <c r="L106" s="112" t="e">
        <f t="shared" ca="1" si="240"/>
        <v>#REF!</v>
      </c>
      <c r="M106" s="112" t="e">
        <f t="shared" ca="1" si="240"/>
        <v>#REF!</v>
      </c>
      <c r="N106" s="112" t="e">
        <f t="shared" ca="1" si="240"/>
        <v>#REF!</v>
      </c>
      <c r="O106" s="112" t="e">
        <f t="shared" ca="1" si="240"/>
        <v>#REF!</v>
      </c>
      <c r="P106" s="112" t="e">
        <f t="shared" ca="1" si="240"/>
        <v>#REF!</v>
      </c>
      <c r="Q106" s="112" t="e">
        <f t="shared" ca="1" si="240"/>
        <v>#REF!</v>
      </c>
      <c r="R106" s="112" t="e">
        <f t="shared" ca="1" si="240"/>
        <v>#REF!</v>
      </c>
      <c r="S106" s="112" t="e">
        <f t="shared" ca="1" si="240"/>
        <v>#REF!</v>
      </c>
      <c r="T106" s="112" t="e">
        <f t="shared" ca="1" si="240"/>
        <v>#REF!</v>
      </c>
      <c r="U106" s="112" t="e">
        <f t="shared" ca="1" si="240"/>
        <v>#REF!</v>
      </c>
      <c r="V106" s="112" t="e">
        <f t="shared" ca="1" si="240"/>
        <v>#REF!</v>
      </c>
      <c r="W106" s="112" t="e">
        <f t="shared" ca="1" si="238"/>
        <v>#REF!</v>
      </c>
      <c r="X106" s="112" t="e">
        <f t="shared" ca="1" si="238"/>
        <v>#REF!</v>
      </c>
      <c r="Y106" s="112" t="e">
        <f t="shared" ca="1" si="238"/>
        <v>#REF!</v>
      </c>
      <c r="Z106" s="112" t="e">
        <f t="shared" ca="1" si="238"/>
        <v>#REF!</v>
      </c>
      <c r="AA106" s="112" t="e">
        <f t="shared" ca="1" si="238"/>
        <v>#REF!</v>
      </c>
      <c r="AB106" s="112" t="e">
        <f t="shared" ca="1" si="238"/>
        <v>#REF!</v>
      </c>
      <c r="AC106" s="112" t="e">
        <f t="shared" ca="1" si="238"/>
        <v>#REF!</v>
      </c>
      <c r="AD106" s="112" t="e">
        <f t="shared" ca="1" si="238"/>
        <v>#REF!</v>
      </c>
      <c r="AE106" s="112" t="e">
        <f t="shared" ca="1" si="238"/>
        <v>#REF!</v>
      </c>
      <c r="AF106" s="112" t="e">
        <f t="shared" ca="1" si="238"/>
        <v>#REF!</v>
      </c>
      <c r="AG106" s="112" t="e">
        <f t="shared" ca="1" si="238"/>
        <v>#REF!</v>
      </c>
      <c r="AH106" s="112" t="e">
        <f t="shared" ca="1" si="238"/>
        <v>#REF!</v>
      </c>
      <c r="AI106" s="112" t="e">
        <f t="shared" ca="1" si="238"/>
        <v>#REF!</v>
      </c>
      <c r="AJ106" s="112" t="e">
        <f t="shared" ca="1" si="238"/>
        <v>#REF!</v>
      </c>
      <c r="AK106" s="112" t="e">
        <f t="shared" ca="1" si="238"/>
        <v>#REF!</v>
      </c>
      <c r="AL106" s="112" t="e">
        <f t="shared" ca="1" si="239"/>
        <v>#REF!</v>
      </c>
      <c r="AM106" s="112" t="e">
        <f t="shared" ca="1" si="239"/>
        <v>#REF!</v>
      </c>
      <c r="AN106" s="112" t="e">
        <f t="shared" ca="1" si="239"/>
        <v>#REF!</v>
      </c>
      <c r="AO106" s="112" t="e">
        <f t="shared" ca="1" si="239"/>
        <v>#REF!</v>
      </c>
      <c r="AP106" s="112" t="e">
        <f t="shared" ca="1" si="239"/>
        <v>#REF!</v>
      </c>
      <c r="AQ106" s="112" t="e">
        <f t="shared" ca="1" si="239"/>
        <v>#REF!</v>
      </c>
      <c r="AR106" s="112" t="e">
        <f t="shared" ca="1" si="239"/>
        <v>#REF!</v>
      </c>
      <c r="AS106" s="112" t="e">
        <f t="shared" ca="1" si="239"/>
        <v>#REF!</v>
      </c>
      <c r="AT106" s="112" t="e">
        <f t="shared" ca="1" si="239"/>
        <v>#REF!</v>
      </c>
      <c r="AU106" s="112" t="e">
        <f t="shared" ca="1" si="239"/>
        <v>#REF!</v>
      </c>
      <c r="AV106" s="112" t="e">
        <f t="shared" ca="1" si="239"/>
        <v>#REF!</v>
      </c>
      <c r="AW106" s="112" t="e">
        <f t="shared" ca="1" si="239"/>
        <v>#REF!</v>
      </c>
      <c r="AX106" s="112" t="e">
        <f t="shared" ca="1" si="239"/>
        <v>#REF!</v>
      </c>
      <c r="AY106" s="112" t="e">
        <f t="shared" ca="1" si="239"/>
        <v>#REF!</v>
      </c>
      <c r="AZ106" s="112" t="e">
        <f t="shared" ca="1" si="239"/>
        <v>#REF!</v>
      </c>
      <c r="BA106" s="112" t="e">
        <f t="shared" ca="1" si="239"/>
        <v>#REF!</v>
      </c>
      <c r="BB106" s="112" t="e">
        <f t="shared" ca="1" si="237"/>
        <v>#REF!</v>
      </c>
      <c r="BC106" s="112" t="e">
        <f t="shared" ca="1" si="237"/>
        <v>#REF!</v>
      </c>
      <c r="BD106" s="112" t="e">
        <f t="shared" ca="1" si="237"/>
        <v>#REF!</v>
      </c>
      <c r="BE106" s="112" t="e">
        <f t="shared" ca="1" si="237"/>
        <v>#REF!</v>
      </c>
      <c r="BF106" s="112" t="e">
        <f t="shared" ca="1" si="237"/>
        <v>#REF!</v>
      </c>
      <c r="BG106" s="112" t="e">
        <f t="shared" ca="1" si="237"/>
        <v>#REF!</v>
      </c>
      <c r="BH106" s="112" t="e">
        <f t="shared" ca="1" si="237"/>
        <v>#REF!</v>
      </c>
      <c r="BI106" s="112" t="e">
        <f t="shared" ca="1" si="237"/>
        <v>#REF!</v>
      </c>
      <c r="BJ106" s="112" t="e">
        <f t="shared" ca="1" si="237"/>
        <v>#REF!</v>
      </c>
      <c r="BK106" s="112" t="e">
        <f t="shared" ca="1" si="237"/>
        <v>#REF!</v>
      </c>
      <c r="BL106" s="112" t="e">
        <f t="shared" ca="1" si="237"/>
        <v>#REF!</v>
      </c>
      <c r="BM106" s="112" t="e">
        <f t="shared" ca="1" si="237"/>
        <v>#REF!</v>
      </c>
      <c r="BN106" s="112" t="e">
        <f t="shared" ca="1" si="237"/>
        <v>#REF!</v>
      </c>
      <c r="BO106" s="112" t="e">
        <f t="shared" ca="1" si="237"/>
        <v>#REF!</v>
      </c>
      <c r="BP106" s="126">
        <v>20</v>
      </c>
      <c r="BQ106" s="135">
        <f t="shared" ca="1" si="217"/>
        <v>2</v>
      </c>
      <c r="BR106" s="136">
        <f t="shared" ca="1" si="218"/>
        <v>3</v>
      </c>
      <c r="BS106" s="136">
        <f t="shared" ca="1" si="219"/>
        <v>0</v>
      </c>
      <c r="BT106" s="136">
        <f t="shared" ca="1" si="220"/>
        <v>0</v>
      </c>
      <c r="BU106" s="136">
        <f t="shared" ca="1" si="221"/>
        <v>0</v>
      </c>
      <c r="BV106" s="136">
        <f t="shared" ca="1" si="222"/>
        <v>0</v>
      </c>
      <c r="BW106" s="137">
        <f t="shared" ca="1" si="223"/>
        <v>0</v>
      </c>
      <c r="BX106" s="140">
        <f t="shared" ca="1" si="224"/>
        <v>0</v>
      </c>
      <c r="BY106" s="124">
        <f t="shared" ca="1" si="225"/>
        <v>0</v>
      </c>
      <c r="BZ106" s="124">
        <f t="shared" ca="1" si="226"/>
        <v>0</v>
      </c>
      <c r="CA106" s="124">
        <f t="shared" ca="1" si="227"/>
        <v>0</v>
      </c>
      <c r="CB106" s="124">
        <f t="shared" ca="1" si="228"/>
        <v>0</v>
      </c>
      <c r="CC106" s="124">
        <f t="shared" ca="1" si="229"/>
        <v>0</v>
      </c>
      <c r="CD106" s="141">
        <f t="shared" ca="1" si="230"/>
        <v>0</v>
      </c>
      <c r="CE106" s="146" t="e">
        <f t="shared" ca="1" si="231"/>
        <v>#REF!</v>
      </c>
      <c r="CF106" s="147" t="e">
        <f t="shared" ca="1" si="232"/>
        <v>#REF!</v>
      </c>
      <c r="CG106" s="145" t="e">
        <f t="shared" ca="1" si="156"/>
        <v>#REF!</v>
      </c>
      <c r="CH106" s="147" t="e">
        <f t="shared" ca="1" si="233"/>
        <v>#REF!</v>
      </c>
      <c r="CI106" s="147" t="e">
        <f t="shared" ca="1" si="234"/>
        <v>#REF!</v>
      </c>
      <c r="CJ106" s="147" t="e">
        <f t="shared" ca="1" si="235"/>
        <v>#REF!</v>
      </c>
      <c r="CK106" s="186" t="e">
        <f t="shared" ca="1" si="236"/>
        <v>#REF!</v>
      </c>
      <c r="CL106" s="187" t="e">
        <f t="shared" ca="1" si="157"/>
        <v>#REF!</v>
      </c>
      <c r="CM106" s="187" t="e">
        <f t="shared" ca="1" si="158"/>
        <v>#REF!</v>
      </c>
      <c r="CN106" s="187" t="e">
        <f t="shared" ca="1" si="159"/>
        <v>#REF!</v>
      </c>
      <c r="CO106" s="187" t="s">
        <v>427</v>
      </c>
      <c r="CP106" s="187" t="s">
        <v>427</v>
      </c>
      <c r="CQ106" s="187" t="s">
        <v>427</v>
      </c>
      <c r="CR106" s="187"/>
      <c r="CS106" s="187"/>
      <c r="CT106" s="187" t="e">
        <f t="shared" ca="1" si="165"/>
        <v>#REF!</v>
      </c>
      <c r="CU106" s="187" t="e">
        <f t="shared" ca="1" si="166"/>
        <v>#REF!</v>
      </c>
      <c r="CV106" s="187" t="e">
        <f t="shared" ca="1" si="167"/>
        <v>#REF!</v>
      </c>
      <c r="CW106" s="187" t="e">
        <f t="shared" ca="1" si="168"/>
        <v>#REF!</v>
      </c>
      <c r="CX106" s="187" t="e">
        <f t="shared" ca="1" si="169"/>
        <v>#REF!</v>
      </c>
      <c r="CY106" s="187" t="e">
        <f t="shared" ca="1" si="170"/>
        <v>#REF!</v>
      </c>
      <c r="CZ106" s="187" t="e">
        <f t="shared" ca="1" si="171"/>
        <v>#REF!</v>
      </c>
      <c r="DA106" s="187" t="e">
        <f t="shared" ca="1" si="172"/>
        <v>#REF!</v>
      </c>
      <c r="DB106" s="187" t="e">
        <f t="shared" ca="1" si="173"/>
        <v>#REF!</v>
      </c>
      <c r="DC106" s="187" t="e">
        <f t="shared" ca="1" si="174"/>
        <v>#REF!</v>
      </c>
      <c r="DD106" s="187" t="e">
        <f t="shared" ca="1" si="175"/>
        <v>#REF!</v>
      </c>
      <c r="DE106" s="187" t="e">
        <f t="shared" ca="1" si="176"/>
        <v>#REF!</v>
      </c>
      <c r="DF106" s="187" t="e">
        <f t="shared" ca="1" si="177"/>
        <v>#REF!</v>
      </c>
      <c r="DG106" s="187" t="e">
        <f t="shared" ca="1" si="178"/>
        <v>#REF!</v>
      </c>
      <c r="DH106" s="187" t="e">
        <f t="shared" ca="1" si="179"/>
        <v>#REF!</v>
      </c>
      <c r="DI106" s="187" t="e">
        <f t="shared" ca="1" si="180"/>
        <v>#REF!</v>
      </c>
      <c r="DJ106" s="187" t="e">
        <f t="shared" ca="1" si="181"/>
        <v>#REF!</v>
      </c>
      <c r="DK106" s="187" t="e">
        <f t="shared" ca="1" si="182"/>
        <v>#REF!</v>
      </c>
      <c r="DL106" s="187" t="e">
        <f t="shared" ca="1" si="183"/>
        <v>#REF!</v>
      </c>
      <c r="DM106" s="187" t="e">
        <f t="shared" ca="1" si="199"/>
        <v>#REF!</v>
      </c>
      <c r="DN106" s="187" t="e">
        <f t="shared" ca="1" si="200"/>
        <v>#REF!</v>
      </c>
      <c r="DO106" s="187" t="e">
        <f t="shared" ca="1" si="201"/>
        <v>#REF!</v>
      </c>
      <c r="DP106" s="187" t="e">
        <f t="shared" ca="1" si="202"/>
        <v>#REF!</v>
      </c>
      <c r="DQ106" s="187" t="e">
        <f t="shared" ca="1" si="203"/>
        <v>#REF!</v>
      </c>
      <c r="DR106" s="187" t="e">
        <f t="shared" ca="1" si="184"/>
        <v>#REF!</v>
      </c>
      <c r="DS106" s="187" t="e">
        <f t="shared" ca="1" si="185"/>
        <v>#REF!</v>
      </c>
      <c r="DT106" s="187" t="e">
        <f t="shared" ca="1" si="186"/>
        <v>#REF!</v>
      </c>
      <c r="DU106" s="187" t="e">
        <f t="shared" ca="1" si="187"/>
        <v>#REF!</v>
      </c>
      <c r="DV106" s="187" t="e">
        <f t="shared" ca="1" si="204"/>
        <v>#REF!</v>
      </c>
      <c r="DW106" s="187" t="e">
        <f t="shared" ca="1" si="205"/>
        <v>#REF!</v>
      </c>
      <c r="DX106" s="187" t="e">
        <f t="shared" ca="1" si="206"/>
        <v>#REF!</v>
      </c>
      <c r="DY106" s="187" t="e">
        <f t="shared" ca="1" si="207"/>
        <v>#REF!</v>
      </c>
      <c r="DZ106" s="187" t="e">
        <f t="shared" ca="1" si="208"/>
        <v>#REF!</v>
      </c>
      <c r="EA106" s="187" t="e">
        <f t="shared" ca="1" si="188"/>
        <v>#REF!</v>
      </c>
      <c r="EB106" s="187" t="e">
        <f t="shared" ca="1" si="189"/>
        <v>#REF!</v>
      </c>
      <c r="EC106" s="187" t="e">
        <f t="shared" ca="1" si="190"/>
        <v>#REF!</v>
      </c>
      <c r="ED106" s="187" t="e">
        <f t="shared" ca="1" si="191"/>
        <v>#REF!</v>
      </c>
      <c r="EE106" s="187" t="e">
        <f t="shared" ca="1" si="192"/>
        <v>#REF!</v>
      </c>
      <c r="EF106" s="187" t="e">
        <f t="shared" ca="1" si="193"/>
        <v>#REF!</v>
      </c>
      <c r="EG106" s="187" t="e">
        <f t="shared" ca="1" si="194"/>
        <v>#REF!</v>
      </c>
      <c r="EH106" s="187" t="e">
        <f t="shared" ca="1" si="195"/>
        <v>#REF!</v>
      </c>
      <c r="EI106" s="187" t="e">
        <f t="shared" ca="1" si="196"/>
        <v>#REF!</v>
      </c>
      <c r="EJ106" s="187" t="e">
        <f t="shared" ca="1" si="197"/>
        <v>#REF!</v>
      </c>
      <c r="EK106" s="187" t="e">
        <f t="shared" ca="1" si="198"/>
        <v>#REF!</v>
      </c>
      <c r="EL106" s="94" t="s">
        <v>682</v>
      </c>
    </row>
    <row r="107" spans="1:142" hidden="1" x14ac:dyDescent="0.25">
      <c r="A107" s="115" t="str">
        <f>Графики!A62</f>
        <v>П15.01.05 Сварщик (ЭГСР)(2013)9 кл., очная-22</v>
      </c>
      <c r="B107" s="115" t="s">
        <v>322</v>
      </c>
      <c r="C107" s="115" t="s">
        <v>517</v>
      </c>
      <c r="D107" s="64" t="e">
        <f t="shared" ca="1" si="155"/>
        <v>#REF!</v>
      </c>
      <c r="E107" s="46">
        <v>3</v>
      </c>
      <c r="F107" s="118" t="s">
        <v>290</v>
      </c>
      <c r="G107" s="112" t="e">
        <f t="shared" ca="1" si="240"/>
        <v>#REF!</v>
      </c>
      <c r="H107" s="112" t="e">
        <f t="shared" ca="1" si="240"/>
        <v>#REF!</v>
      </c>
      <c r="I107" s="112" t="e">
        <f t="shared" ca="1" si="240"/>
        <v>#REF!</v>
      </c>
      <c r="J107" s="112" t="e">
        <f t="shared" ca="1" si="240"/>
        <v>#REF!</v>
      </c>
      <c r="K107" s="112" t="e">
        <f t="shared" ca="1" si="240"/>
        <v>#REF!</v>
      </c>
      <c r="L107" s="112" t="e">
        <f t="shared" ca="1" si="240"/>
        <v>#REF!</v>
      </c>
      <c r="M107" s="112" t="e">
        <f t="shared" ca="1" si="240"/>
        <v>#REF!</v>
      </c>
      <c r="N107" s="112" t="e">
        <f t="shared" ca="1" si="240"/>
        <v>#REF!</v>
      </c>
      <c r="O107" s="112" t="e">
        <f t="shared" ca="1" si="240"/>
        <v>#REF!</v>
      </c>
      <c r="P107" s="112" t="e">
        <f t="shared" ca="1" si="240"/>
        <v>#REF!</v>
      </c>
      <c r="Q107" s="112" t="e">
        <f t="shared" ca="1" si="240"/>
        <v>#REF!</v>
      </c>
      <c r="R107" s="112" t="e">
        <f t="shared" ca="1" si="240"/>
        <v>#REF!</v>
      </c>
      <c r="S107" s="112" t="e">
        <f t="shared" ca="1" si="240"/>
        <v>#REF!</v>
      </c>
      <c r="T107" s="112" t="e">
        <f t="shared" ca="1" si="240"/>
        <v>#REF!</v>
      </c>
      <c r="U107" s="112" t="e">
        <f t="shared" ca="1" si="240"/>
        <v>#REF!</v>
      </c>
      <c r="V107" s="112" t="e">
        <f t="shared" ca="1" si="240"/>
        <v>#REF!</v>
      </c>
      <c r="W107" s="112" t="e">
        <f t="shared" ca="1" si="238"/>
        <v>#REF!</v>
      </c>
      <c r="X107" s="112" t="e">
        <f t="shared" ca="1" si="238"/>
        <v>#REF!</v>
      </c>
      <c r="Y107" s="112" t="e">
        <f t="shared" ca="1" si="238"/>
        <v>#REF!</v>
      </c>
      <c r="Z107" s="112" t="e">
        <f t="shared" ca="1" si="238"/>
        <v>#REF!</v>
      </c>
      <c r="AA107" s="112" t="e">
        <f t="shared" ca="1" si="238"/>
        <v>#REF!</v>
      </c>
      <c r="AB107" s="112" t="e">
        <f t="shared" ca="1" si="238"/>
        <v>#REF!</v>
      </c>
      <c r="AC107" s="112" t="e">
        <f t="shared" ca="1" si="238"/>
        <v>#REF!</v>
      </c>
      <c r="AD107" s="112" t="e">
        <f t="shared" ca="1" si="238"/>
        <v>#REF!</v>
      </c>
      <c r="AE107" s="112" t="e">
        <f t="shared" ca="1" si="238"/>
        <v>#REF!</v>
      </c>
      <c r="AF107" s="112" t="e">
        <f t="shared" ca="1" si="238"/>
        <v>#REF!</v>
      </c>
      <c r="AG107" s="112" t="e">
        <f t="shared" ca="1" si="238"/>
        <v>#REF!</v>
      </c>
      <c r="AH107" s="112" t="e">
        <f t="shared" ca="1" si="238"/>
        <v>#REF!</v>
      </c>
      <c r="AI107" s="112" t="e">
        <f t="shared" ca="1" si="238"/>
        <v>#REF!</v>
      </c>
      <c r="AJ107" s="112" t="e">
        <f t="shared" ca="1" si="238"/>
        <v>#REF!</v>
      </c>
      <c r="AK107" s="112" t="e">
        <f t="shared" ca="1" si="238"/>
        <v>#REF!</v>
      </c>
      <c r="AL107" s="112" t="e">
        <f t="shared" ca="1" si="239"/>
        <v>#REF!</v>
      </c>
      <c r="AM107" s="112" t="e">
        <f t="shared" ca="1" si="239"/>
        <v>#REF!</v>
      </c>
      <c r="AN107" s="112" t="e">
        <f t="shared" ca="1" si="239"/>
        <v>#REF!</v>
      </c>
      <c r="AO107" s="112" t="e">
        <f t="shared" ca="1" si="239"/>
        <v>#REF!</v>
      </c>
      <c r="AP107" s="112" t="e">
        <f t="shared" ca="1" si="239"/>
        <v>#REF!</v>
      </c>
      <c r="AQ107" s="112" t="e">
        <f t="shared" ca="1" si="239"/>
        <v>#REF!</v>
      </c>
      <c r="AR107" s="112" t="e">
        <f t="shared" ca="1" si="239"/>
        <v>#REF!</v>
      </c>
      <c r="AS107" s="112" t="e">
        <f t="shared" ca="1" si="239"/>
        <v>#REF!</v>
      </c>
      <c r="AT107" s="112" t="e">
        <f t="shared" ca="1" si="239"/>
        <v>#REF!</v>
      </c>
      <c r="AU107" s="112" t="e">
        <f t="shared" ca="1" si="239"/>
        <v>#REF!</v>
      </c>
      <c r="AV107" s="112" t="e">
        <f t="shared" ca="1" si="239"/>
        <v>#REF!</v>
      </c>
      <c r="AW107" s="112" t="e">
        <f t="shared" ca="1" si="239"/>
        <v>#REF!</v>
      </c>
      <c r="AX107" s="112" t="e">
        <f t="shared" ca="1" si="239"/>
        <v>#REF!</v>
      </c>
      <c r="AY107" s="112" t="e">
        <f t="shared" ca="1" si="239"/>
        <v>#REF!</v>
      </c>
      <c r="AZ107" s="112" t="e">
        <f t="shared" ca="1" si="239"/>
        <v>#REF!</v>
      </c>
      <c r="BA107" s="112" t="e">
        <f t="shared" ca="1" si="239"/>
        <v>#REF!</v>
      </c>
      <c r="BB107" s="112" t="e">
        <f t="shared" ca="1" si="237"/>
        <v>#REF!</v>
      </c>
      <c r="BC107" s="112" t="e">
        <f t="shared" ca="1" si="237"/>
        <v>#REF!</v>
      </c>
      <c r="BD107" s="112" t="e">
        <f t="shared" ca="1" si="237"/>
        <v>#REF!</v>
      </c>
      <c r="BE107" s="112" t="e">
        <f t="shared" ca="1" si="237"/>
        <v>#REF!</v>
      </c>
      <c r="BF107" s="112" t="e">
        <f t="shared" ca="1" si="237"/>
        <v>#REF!</v>
      </c>
      <c r="BG107" s="112" t="e">
        <f t="shared" ca="1" si="237"/>
        <v>#REF!</v>
      </c>
      <c r="BH107" s="112" t="e">
        <f t="shared" ca="1" si="237"/>
        <v>#REF!</v>
      </c>
      <c r="BI107" s="112" t="e">
        <f t="shared" ca="1" si="237"/>
        <v>#REF!</v>
      </c>
      <c r="BJ107" s="112" t="e">
        <f t="shared" ca="1" si="237"/>
        <v>#REF!</v>
      </c>
      <c r="BK107" s="112" t="e">
        <f t="shared" ca="1" si="237"/>
        <v>#REF!</v>
      </c>
      <c r="BL107" s="112" t="e">
        <f t="shared" ca="1" si="237"/>
        <v>#REF!</v>
      </c>
      <c r="BM107" s="112" t="e">
        <f t="shared" ca="1" si="237"/>
        <v>#REF!</v>
      </c>
      <c r="BN107" s="112" t="e">
        <f t="shared" ca="1" si="237"/>
        <v>#REF!</v>
      </c>
      <c r="BO107" s="112" t="e">
        <f t="shared" ca="1" si="237"/>
        <v>#REF!</v>
      </c>
      <c r="BP107" s="126">
        <v>20</v>
      </c>
      <c r="BQ107" s="135">
        <f t="shared" ca="1" si="217"/>
        <v>0</v>
      </c>
      <c r="BR107" s="136">
        <f t="shared" ca="1" si="218"/>
        <v>0</v>
      </c>
      <c r="BS107" s="136">
        <f t="shared" ca="1" si="219"/>
        <v>0</v>
      </c>
      <c r="BT107" s="136">
        <f t="shared" ca="1" si="220"/>
        <v>0</v>
      </c>
      <c r="BU107" s="136">
        <f t="shared" ca="1" si="221"/>
        <v>0</v>
      </c>
      <c r="BV107" s="136">
        <f t="shared" ca="1" si="222"/>
        <v>0</v>
      </c>
      <c r="BW107" s="137">
        <f t="shared" ca="1" si="223"/>
        <v>0</v>
      </c>
      <c r="BX107" s="140">
        <f t="shared" ca="1" si="224"/>
        <v>0</v>
      </c>
      <c r="BY107" s="124">
        <f t="shared" ca="1" si="225"/>
        <v>0</v>
      </c>
      <c r="BZ107" s="124">
        <f t="shared" ca="1" si="226"/>
        <v>0</v>
      </c>
      <c r="CA107" s="124">
        <f t="shared" ca="1" si="227"/>
        <v>0</v>
      </c>
      <c r="CB107" s="124">
        <f t="shared" ca="1" si="228"/>
        <v>0</v>
      </c>
      <c r="CC107" s="124">
        <f t="shared" ca="1" si="229"/>
        <v>0</v>
      </c>
      <c r="CD107" s="141">
        <f t="shared" ca="1" si="230"/>
        <v>0</v>
      </c>
      <c r="CE107" s="146" t="e">
        <f t="shared" ca="1" si="231"/>
        <v>#REF!</v>
      </c>
      <c r="CF107" s="147" t="e">
        <f t="shared" ca="1" si="232"/>
        <v>#REF!</v>
      </c>
      <c r="CG107" s="145" t="e">
        <f t="shared" ca="1" si="156"/>
        <v>#REF!</v>
      </c>
      <c r="CH107" s="147" t="e">
        <f t="shared" ca="1" si="233"/>
        <v>#REF!</v>
      </c>
      <c r="CI107" s="147" t="e">
        <f t="shared" ca="1" si="234"/>
        <v>#REF!</v>
      </c>
      <c r="CJ107" s="147" t="e">
        <f t="shared" ca="1" si="235"/>
        <v>#REF!</v>
      </c>
      <c r="CK107" s="186" t="e">
        <f t="shared" ca="1" si="236"/>
        <v>#REF!</v>
      </c>
      <c r="CL107" s="187" t="e">
        <f t="shared" ca="1" si="157"/>
        <v>#REF!</v>
      </c>
      <c r="CM107" s="187" t="e">
        <f t="shared" ca="1" si="158"/>
        <v>#REF!</v>
      </c>
      <c r="CN107" s="187" t="e">
        <f t="shared" ca="1" si="159"/>
        <v>#REF!</v>
      </c>
      <c r="CO107" s="187" t="e">
        <f t="shared" ca="1" si="160"/>
        <v>#REF!</v>
      </c>
      <c r="CP107" s="187" t="e">
        <f t="shared" ca="1" si="161"/>
        <v>#REF!</v>
      </c>
      <c r="CQ107" s="187" t="e">
        <f t="shared" ca="1" si="162"/>
        <v>#REF!</v>
      </c>
      <c r="CR107" s="187" t="e">
        <f t="shared" ca="1" si="163"/>
        <v>#REF!</v>
      </c>
      <c r="CS107" s="187" t="e">
        <f t="shared" ca="1" si="164"/>
        <v>#REF!</v>
      </c>
      <c r="CT107" s="187" t="e">
        <f t="shared" ca="1" si="165"/>
        <v>#REF!</v>
      </c>
      <c r="CU107" s="187" t="e">
        <f t="shared" ca="1" si="166"/>
        <v>#REF!</v>
      </c>
      <c r="CV107" s="187" t="e">
        <f t="shared" ca="1" si="167"/>
        <v>#REF!</v>
      </c>
      <c r="CW107" s="187" t="e">
        <f t="shared" ca="1" si="168"/>
        <v>#REF!</v>
      </c>
      <c r="CX107" s="187" t="e">
        <f t="shared" ca="1" si="169"/>
        <v>#REF!</v>
      </c>
      <c r="CY107" s="187" t="e">
        <f t="shared" ca="1" si="170"/>
        <v>#REF!</v>
      </c>
      <c r="CZ107" s="187" t="e">
        <f t="shared" ca="1" si="171"/>
        <v>#REF!</v>
      </c>
      <c r="DA107" s="187" t="e">
        <f t="shared" ca="1" si="172"/>
        <v>#REF!</v>
      </c>
      <c r="DB107" s="187" t="e">
        <f t="shared" ca="1" si="173"/>
        <v>#REF!</v>
      </c>
      <c r="DC107" s="187" t="e">
        <f t="shared" ca="1" si="174"/>
        <v>#REF!</v>
      </c>
      <c r="DD107" s="187" t="e">
        <f t="shared" ca="1" si="175"/>
        <v>#REF!</v>
      </c>
      <c r="DE107" s="187" t="e">
        <f t="shared" ca="1" si="176"/>
        <v>#REF!</v>
      </c>
      <c r="DF107" s="187" t="e">
        <f t="shared" ca="1" si="177"/>
        <v>#REF!</v>
      </c>
      <c r="DG107" s="187" t="e">
        <f t="shared" ca="1" si="178"/>
        <v>#REF!</v>
      </c>
      <c r="DH107" s="187" t="e">
        <f t="shared" ca="1" si="179"/>
        <v>#REF!</v>
      </c>
      <c r="DI107" s="187" t="e">
        <f t="shared" ca="1" si="180"/>
        <v>#REF!</v>
      </c>
      <c r="DJ107" s="187" t="e">
        <f t="shared" ca="1" si="181"/>
        <v>#REF!</v>
      </c>
      <c r="DK107" s="187" t="e">
        <f t="shared" ca="1" si="182"/>
        <v>#REF!</v>
      </c>
      <c r="DL107" s="187" t="e">
        <f t="shared" ca="1" si="183"/>
        <v>#REF!</v>
      </c>
      <c r="DM107" s="187" t="e">
        <f t="shared" ca="1" si="199"/>
        <v>#REF!</v>
      </c>
      <c r="DN107" s="187" t="e">
        <f t="shared" ca="1" si="200"/>
        <v>#REF!</v>
      </c>
      <c r="DO107" s="187" t="e">
        <f t="shared" ca="1" si="201"/>
        <v>#REF!</v>
      </c>
      <c r="DP107" s="187" t="e">
        <f t="shared" ca="1" si="202"/>
        <v>#REF!</v>
      </c>
      <c r="DQ107" s="187" t="e">
        <f t="shared" ca="1" si="203"/>
        <v>#REF!</v>
      </c>
      <c r="DR107" s="187" t="e">
        <f t="shared" ca="1" si="184"/>
        <v>#REF!</v>
      </c>
      <c r="DS107" s="187" t="e">
        <f t="shared" ca="1" si="185"/>
        <v>#REF!</v>
      </c>
      <c r="DT107" s="187" t="e">
        <f t="shared" ca="1" si="186"/>
        <v>#REF!</v>
      </c>
      <c r="DU107" s="187" t="e">
        <f t="shared" ca="1" si="187"/>
        <v>#REF!</v>
      </c>
      <c r="DV107" s="187" t="e">
        <f t="shared" ca="1" si="204"/>
        <v>#REF!</v>
      </c>
      <c r="DW107" s="187" t="e">
        <f t="shared" ca="1" si="205"/>
        <v>#REF!</v>
      </c>
      <c r="DX107" s="187" t="e">
        <f t="shared" ca="1" si="206"/>
        <v>#REF!</v>
      </c>
      <c r="DY107" s="187" t="e">
        <f t="shared" ca="1" si="207"/>
        <v>#REF!</v>
      </c>
      <c r="DZ107" s="187" t="e">
        <f t="shared" ca="1" si="208"/>
        <v>#REF!</v>
      </c>
      <c r="EA107" s="187" t="e">
        <f t="shared" ca="1" si="188"/>
        <v>#REF!</v>
      </c>
      <c r="EB107" s="187" t="e">
        <f t="shared" ca="1" si="189"/>
        <v>#REF!</v>
      </c>
      <c r="EC107" s="187" t="e">
        <f t="shared" ca="1" si="190"/>
        <v>#REF!</v>
      </c>
      <c r="ED107" s="187" t="e">
        <f t="shared" ca="1" si="191"/>
        <v>#REF!</v>
      </c>
      <c r="EE107" s="187" t="e">
        <f t="shared" ca="1" si="192"/>
        <v>#REF!</v>
      </c>
      <c r="EF107" s="187" t="e">
        <f t="shared" ca="1" si="193"/>
        <v>#REF!</v>
      </c>
      <c r="EG107" s="187" t="e">
        <f t="shared" ca="1" si="194"/>
        <v>#REF!</v>
      </c>
      <c r="EH107" s="187" t="e">
        <f t="shared" ca="1" si="195"/>
        <v>#REF!</v>
      </c>
      <c r="EI107" s="187" t="e">
        <f t="shared" ca="1" si="196"/>
        <v>#REF!</v>
      </c>
      <c r="EJ107" s="187" t="e">
        <f t="shared" ca="1" si="197"/>
        <v>#REF!</v>
      </c>
      <c r="EK107" s="187" t="e">
        <f t="shared" ca="1" si="198"/>
        <v>#REF!</v>
      </c>
      <c r="EL107" s="94" t="s">
        <v>682</v>
      </c>
    </row>
    <row r="108" spans="1:142" hidden="1" x14ac:dyDescent="0.25">
      <c r="A108" s="115" t="str">
        <f>Графики!A63</f>
        <v>П15.01.25 Станочник (МО)(2013)9 кл., очная</v>
      </c>
      <c r="B108" s="115" t="s">
        <v>322</v>
      </c>
      <c r="C108" s="115" t="s">
        <v>517</v>
      </c>
      <c r="D108" s="64" t="e">
        <f t="shared" ca="1" si="155"/>
        <v>#REF!</v>
      </c>
      <c r="E108" s="46">
        <v>3</v>
      </c>
      <c r="F108" s="118" t="s">
        <v>295</v>
      </c>
      <c r="G108" s="112" t="e">
        <f t="shared" ca="1" si="240"/>
        <v>#REF!</v>
      </c>
      <c r="H108" s="112" t="e">
        <f t="shared" ca="1" si="240"/>
        <v>#REF!</v>
      </c>
      <c r="I108" s="112" t="e">
        <f t="shared" ca="1" si="240"/>
        <v>#REF!</v>
      </c>
      <c r="J108" s="112" t="e">
        <f t="shared" ca="1" si="240"/>
        <v>#REF!</v>
      </c>
      <c r="K108" s="112" t="e">
        <f t="shared" ca="1" si="240"/>
        <v>#REF!</v>
      </c>
      <c r="L108" s="112" t="e">
        <f t="shared" ca="1" si="240"/>
        <v>#REF!</v>
      </c>
      <c r="M108" s="112" t="e">
        <f t="shared" ca="1" si="240"/>
        <v>#REF!</v>
      </c>
      <c r="N108" s="112" t="e">
        <f t="shared" ca="1" si="240"/>
        <v>#REF!</v>
      </c>
      <c r="O108" s="112" t="e">
        <f t="shared" ca="1" si="240"/>
        <v>#REF!</v>
      </c>
      <c r="P108" s="112" t="e">
        <f t="shared" ca="1" si="240"/>
        <v>#REF!</v>
      </c>
      <c r="Q108" s="112" t="e">
        <f t="shared" ca="1" si="240"/>
        <v>#REF!</v>
      </c>
      <c r="R108" s="112" t="e">
        <f t="shared" ca="1" si="240"/>
        <v>#REF!</v>
      </c>
      <c r="S108" s="112" t="e">
        <f t="shared" ca="1" si="240"/>
        <v>#REF!</v>
      </c>
      <c r="T108" s="112" t="e">
        <f t="shared" ca="1" si="240"/>
        <v>#REF!</v>
      </c>
      <c r="U108" s="112" t="e">
        <f t="shared" ca="1" si="240"/>
        <v>#REF!</v>
      </c>
      <c r="V108" s="112" t="e">
        <f t="shared" ca="1" si="240"/>
        <v>#REF!</v>
      </c>
      <c r="W108" s="112" t="e">
        <f t="shared" ca="1" si="238"/>
        <v>#REF!</v>
      </c>
      <c r="X108" s="112" t="e">
        <f t="shared" ca="1" si="238"/>
        <v>#REF!</v>
      </c>
      <c r="Y108" s="112" t="e">
        <f t="shared" ca="1" si="238"/>
        <v>#REF!</v>
      </c>
      <c r="Z108" s="112" t="e">
        <f t="shared" ca="1" si="238"/>
        <v>#REF!</v>
      </c>
      <c r="AA108" s="112" t="e">
        <f t="shared" ca="1" si="238"/>
        <v>#REF!</v>
      </c>
      <c r="AB108" s="112" t="e">
        <f t="shared" ca="1" si="238"/>
        <v>#REF!</v>
      </c>
      <c r="AC108" s="112" t="e">
        <f t="shared" ca="1" si="238"/>
        <v>#REF!</v>
      </c>
      <c r="AD108" s="112" t="e">
        <f t="shared" ca="1" si="238"/>
        <v>#REF!</v>
      </c>
      <c r="AE108" s="112" t="e">
        <f t="shared" ca="1" si="238"/>
        <v>#REF!</v>
      </c>
      <c r="AF108" s="112" t="e">
        <f t="shared" ca="1" si="238"/>
        <v>#REF!</v>
      </c>
      <c r="AG108" s="112" t="e">
        <f t="shared" ca="1" si="238"/>
        <v>#REF!</v>
      </c>
      <c r="AH108" s="112" t="e">
        <f t="shared" ca="1" si="238"/>
        <v>#REF!</v>
      </c>
      <c r="AI108" s="112" t="e">
        <f t="shared" ca="1" si="238"/>
        <v>#REF!</v>
      </c>
      <c r="AJ108" s="112" t="e">
        <f t="shared" ca="1" si="238"/>
        <v>#REF!</v>
      </c>
      <c r="AK108" s="112" t="e">
        <f t="shared" ca="1" si="238"/>
        <v>#REF!</v>
      </c>
      <c r="AL108" s="112" t="e">
        <f t="shared" ca="1" si="239"/>
        <v>#REF!</v>
      </c>
      <c r="AM108" s="112" t="e">
        <f t="shared" ca="1" si="239"/>
        <v>#REF!</v>
      </c>
      <c r="AN108" s="112" t="e">
        <f t="shared" ca="1" si="239"/>
        <v>#REF!</v>
      </c>
      <c r="AO108" s="112" t="e">
        <f t="shared" ca="1" si="239"/>
        <v>#REF!</v>
      </c>
      <c r="AP108" s="112" t="e">
        <f t="shared" ca="1" si="239"/>
        <v>#REF!</v>
      </c>
      <c r="AQ108" s="112" t="e">
        <f t="shared" ca="1" si="239"/>
        <v>#REF!</v>
      </c>
      <c r="AR108" s="112" t="e">
        <f t="shared" ca="1" si="239"/>
        <v>#REF!</v>
      </c>
      <c r="AS108" s="112" t="e">
        <f t="shared" ca="1" si="239"/>
        <v>#REF!</v>
      </c>
      <c r="AT108" s="112" t="e">
        <f t="shared" ca="1" si="239"/>
        <v>#REF!</v>
      </c>
      <c r="AU108" s="112" t="e">
        <f t="shared" ca="1" si="239"/>
        <v>#REF!</v>
      </c>
      <c r="AV108" s="112" t="e">
        <f t="shared" ca="1" si="239"/>
        <v>#REF!</v>
      </c>
      <c r="AW108" s="112" t="e">
        <f t="shared" ca="1" si="239"/>
        <v>#REF!</v>
      </c>
      <c r="AX108" s="112" t="e">
        <f t="shared" ca="1" si="239"/>
        <v>#REF!</v>
      </c>
      <c r="AY108" s="112" t="e">
        <f t="shared" ca="1" si="239"/>
        <v>#REF!</v>
      </c>
      <c r="AZ108" s="112" t="e">
        <f t="shared" ca="1" si="239"/>
        <v>#REF!</v>
      </c>
      <c r="BA108" s="112" t="e">
        <f t="shared" ca="1" si="239"/>
        <v>#REF!</v>
      </c>
      <c r="BB108" s="112" t="e">
        <f t="shared" ca="1" si="237"/>
        <v>#REF!</v>
      </c>
      <c r="BC108" s="112" t="e">
        <f t="shared" ca="1" si="237"/>
        <v>#REF!</v>
      </c>
      <c r="BD108" s="112" t="e">
        <f t="shared" ca="1" si="237"/>
        <v>#REF!</v>
      </c>
      <c r="BE108" s="112" t="e">
        <f t="shared" ca="1" si="237"/>
        <v>#REF!</v>
      </c>
      <c r="BF108" s="112" t="e">
        <f t="shared" ca="1" si="237"/>
        <v>#REF!</v>
      </c>
      <c r="BG108" s="112" t="e">
        <f t="shared" ca="1" si="237"/>
        <v>#REF!</v>
      </c>
      <c r="BH108" s="112" t="e">
        <f t="shared" ca="1" si="237"/>
        <v>#REF!</v>
      </c>
      <c r="BI108" s="112" t="e">
        <f t="shared" ca="1" si="237"/>
        <v>#REF!</v>
      </c>
      <c r="BJ108" s="112" t="e">
        <f t="shared" ca="1" si="237"/>
        <v>#REF!</v>
      </c>
      <c r="BK108" s="112" t="e">
        <f t="shared" ca="1" si="237"/>
        <v>#REF!</v>
      </c>
      <c r="BL108" s="112" t="e">
        <f t="shared" ca="1" si="237"/>
        <v>#REF!</v>
      </c>
      <c r="BM108" s="112" t="e">
        <f t="shared" ca="1" si="237"/>
        <v>#REF!</v>
      </c>
      <c r="BN108" s="112" t="e">
        <f t="shared" ca="1" si="237"/>
        <v>#REF!</v>
      </c>
      <c r="BO108" s="112" t="e">
        <f t="shared" ca="1" si="237"/>
        <v>#REF!</v>
      </c>
      <c r="BP108" s="126">
        <v>20</v>
      </c>
      <c r="BQ108" s="135">
        <f t="shared" ca="1" si="217"/>
        <v>0</v>
      </c>
      <c r="BR108" s="136">
        <f t="shared" ca="1" si="218"/>
        <v>0</v>
      </c>
      <c r="BS108" s="136">
        <f t="shared" ca="1" si="219"/>
        <v>0</v>
      </c>
      <c r="BT108" s="136">
        <f t="shared" ca="1" si="220"/>
        <v>0</v>
      </c>
      <c r="BU108" s="136">
        <f t="shared" ca="1" si="221"/>
        <v>0</v>
      </c>
      <c r="BV108" s="136">
        <f t="shared" ca="1" si="222"/>
        <v>0</v>
      </c>
      <c r="BW108" s="137">
        <f t="shared" ca="1" si="223"/>
        <v>0</v>
      </c>
      <c r="BX108" s="140">
        <f t="shared" ca="1" si="224"/>
        <v>0</v>
      </c>
      <c r="BY108" s="124">
        <f t="shared" ca="1" si="225"/>
        <v>0</v>
      </c>
      <c r="BZ108" s="124">
        <f t="shared" ca="1" si="226"/>
        <v>0</v>
      </c>
      <c r="CA108" s="124">
        <f t="shared" ca="1" si="227"/>
        <v>0</v>
      </c>
      <c r="CB108" s="124">
        <f t="shared" ca="1" si="228"/>
        <v>0</v>
      </c>
      <c r="CC108" s="124">
        <f t="shared" ca="1" si="229"/>
        <v>0</v>
      </c>
      <c r="CD108" s="141">
        <f t="shared" ca="1" si="230"/>
        <v>0</v>
      </c>
      <c r="CE108" s="146" t="e">
        <f t="shared" ca="1" si="231"/>
        <v>#REF!</v>
      </c>
      <c r="CF108" s="147" t="e">
        <f t="shared" ca="1" si="232"/>
        <v>#REF!</v>
      </c>
      <c r="CG108" s="145" t="e">
        <f t="shared" ca="1" si="156"/>
        <v>#REF!</v>
      </c>
      <c r="CH108" s="147" t="e">
        <f t="shared" ca="1" si="233"/>
        <v>#REF!</v>
      </c>
      <c r="CI108" s="147" t="e">
        <f t="shared" ca="1" si="234"/>
        <v>#REF!</v>
      </c>
      <c r="CJ108" s="147" t="e">
        <f t="shared" ca="1" si="235"/>
        <v>#REF!</v>
      </c>
      <c r="CK108" s="186" t="e">
        <f t="shared" ca="1" si="236"/>
        <v>#REF!</v>
      </c>
      <c r="CL108" s="187" t="e">
        <f t="shared" ca="1" si="157"/>
        <v>#REF!</v>
      </c>
      <c r="CM108" s="187" t="e">
        <f t="shared" ca="1" si="158"/>
        <v>#REF!</v>
      </c>
      <c r="CN108" s="187" t="e">
        <f t="shared" ca="1" si="159"/>
        <v>#REF!</v>
      </c>
      <c r="CO108" s="187" t="e">
        <f t="shared" ca="1" si="160"/>
        <v>#REF!</v>
      </c>
      <c r="CP108" s="187" t="e">
        <f t="shared" ca="1" si="161"/>
        <v>#REF!</v>
      </c>
      <c r="CQ108" s="187" t="e">
        <f t="shared" ca="1" si="162"/>
        <v>#REF!</v>
      </c>
      <c r="CR108" s="187" t="e">
        <f t="shared" ca="1" si="163"/>
        <v>#REF!</v>
      </c>
      <c r="CS108" s="187" t="e">
        <f t="shared" ca="1" si="164"/>
        <v>#REF!</v>
      </c>
      <c r="CT108" s="187" t="e">
        <f t="shared" ca="1" si="165"/>
        <v>#REF!</v>
      </c>
      <c r="CU108" s="187" t="e">
        <f t="shared" ca="1" si="166"/>
        <v>#REF!</v>
      </c>
      <c r="CV108" s="187" t="e">
        <f t="shared" ca="1" si="167"/>
        <v>#REF!</v>
      </c>
      <c r="CW108" s="187" t="e">
        <f t="shared" ca="1" si="168"/>
        <v>#REF!</v>
      </c>
      <c r="CX108" s="187" t="e">
        <f t="shared" ca="1" si="169"/>
        <v>#REF!</v>
      </c>
      <c r="CY108" s="187" t="e">
        <f t="shared" ca="1" si="170"/>
        <v>#REF!</v>
      </c>
      <c r="CZ108" s="187" t="e">
        <f t="shared" ca="1" si="171"/>
        <v>#REF!</v>
      </c>
      <c r="DA108" s="187" t="e">
        <f t="shared" ca="1" si="172"/>
        <v>#REF!</v>
      </c>
      <c r="DB108" s="187" t="e">
        <f t="shared" ca="1" si="173"/>
        <v>#REF!</v>
      </c>
      <c r="DC108" s="187" t="e">
        <f t="shared" ca="1" si="174"/>
        <v>#REF!</v>
      </c>
      <c r="DD108" s="187" t="e">
        <f t="shared" ca="1" si="175"/>
        <v>#REF!</v>
      </c>
      <c r="DE108" s="187" t="e">
        <f t="shared" ca="1" si="176"/>
        <v>#REF!</v>
      </c>
      <c r="DF108" s="187" t="e">
        <f t="shared" ca="1" si="177"/>
        <v>#REF!</v>
      </c>
      <c r="DG108" s="187" t="e">
        <f t="shared" ca="1" si="178"/>
        <v>#REF!</v>
      </c>
      <c r="DH108" s="187" t="e">
        <f t="shared" ca="1" si="179"/>
        <v>#REF!</v>
      </c>
      <c r="DI108" s="187" t="e">
        <f t="shared" ca="1" si="180"/>
        <v>#REF!</v>
      </c>
      <c r="DJ108" s="187" t="e">
        <f t="shared" ca="1" si="181"/>
        <v>#REF!</v>
      </c>
      <c r="DK108" s="187" t="e">
        <f t="shared" ca="1" si="182"/>
        <v>#REF!</v>
      </c>
      <c r="DL108" s="187" t="e">
        <f t="shared" ca="1" si="183"/>
        <v>#REF!</v>
      </c>
      <c r="DM108" s="187" t="e">
        <f t="shared" ca="1" si="199"/>
        <v>#REF!</v>
      </c>
      <c r="DN108" s="187" t="e">
        <f t="shared" ca="1" si="200"/>
        <v>#REF!</v>
      </c>
      <c r="DO108" s="187" t="e">
        <f t="shared" ca="1" si="201"/>
        <v>#REF!</v>
      </c>
      <c r="DP108" s="187" t="e">
        <f t="shared" ca="1" si="202"/>
        <v>#REF!</v>
      </c>
      <c r="DQ108" s="187" t="e">
        <f t="shared" ca="1" si="203"/>
        <v>#REF!</v>
      </c>
      <c r="DR108" s="187" t="e">
        <f t="shared" ca="1" si="184"/>
        <v>#REF!</v>
      </c>
      <c r="DS108" s="187" t="e">
        <f t="shared" ca="1" si="185"/>
        <v>#REF!</v>
      </c>
      <c r="DT108" s="187" t="e">
        <f t="shared" ca="1" si="186"/>
        <v>#REF!</v>
      </c>
      <c r="DU108" s="187" t="e">
        <f t="shared" ca="1" si="187"/>
        <v>#REF!</v>
      </c>
      <c r="DV108" s="187" t="e">
        <f t="shared" ca="1" si="204"/>
        <v>#REF!</v>
      </c>
      <c r="DW108" s="187" t="e">
        <f t="shared" ca="1" si="205"/>
        <v>#REF!</v>
      </c>
      <c r="DX108" s="187" t="e">
        <f t="shared" ca="1" si="206"/>
        <v>#REF!</v>
      </c>
      <c r="DY108" s="187" t="e">
        <f t="shared" ca="1" si="207"/>
        <v>#REF!</v>
      </c>
      <c r="DZ108" s="187" t="e">
        <f t="shared" ca="1" si="208"/>
        <v>#REF!</v>
      </c>
      <c r="EA108" s="187" t="e">
        <f t="shared" ca="1" si="188"/>
        <v>#REF!</v>
      </c>
      <c r="EB108" s="187" t="e">
        <f t="shared" ca="1" si="189"/>
        <v>#REF!</v>
      </c>
      <c r="EC108" s="187" t="e">
        <f t="shared" ca="1" si="190"/>
        <v>#REF!</v>
      </c>
      <c r="ED108" s="187" t="e">
        <f t="shared" ca="1" si="191"/>
        <v>#REF!</v>
      </c>
      <c r="EE108" s="187" t="e">
        <f t="shared" ca="1" si="192"/>
        <v>#REF!</v>
      </c>
      <c r="EF108" s="187" t="e">
        <f t="shared" ca="1" si="193"/>
        <v>#REF!</v>
      </c>
      <c r="EG108" s="187" t="e">
        <f t="shared" ca="1" si="194"/>
        <v>#REF!</v>
      </c>
      <c r="EH108" s="187" t="e">
        <f t="shared" ca="1" si="195"/>
        <v>#REF!</v>
      </c>
      <c r="EI108" s="187" t="e">
        <f t="shared" ca="1" si="196"/>
        <v>#REF!</v>
      </c>
      <c r="EJ108" s="187" t="e">
        <f t="shared" ca="1" si="197"/>
        <v>#REF!</v>
      </c>
      <c r="EK108" s="187" t="e">
        <f t="shared" ca="1" si="198"/>
        <v>#REF!</v>
      </c>
      <c r="EL108" s="94" t="s">
        <v>683</v>
      </c>
    </row>
    <row r="109" spans="1:142" hidden="1" x14ac:dyDescent="0.25">
      <c r="A109" s="115" t="str">
        <f>Графики!A65</f>
        <v>П19.01.17 Повар, кондитер(2013)9 кл., очная</v>
      </c>
      <c r="B109" s="115" t="s">
        <v>320</v>
      </c>
      <c r="C109" s="115" t="s">
        <v>517</v>
      </c>
      <c r="D109" s="64" t="e">
        <f t="shared" ca="1" si="155"/>
        <v>#REF!</v>
      </c>
      <c r="E109" s="46">
        <v>3</v>
      </c>
      <c r="F109" s="118" t="s">
        <v>299</v>
      </c>
      <c r="G109" s="112" t="e">
        <f t="shared" ca="1" si="240"/>
        <v>#REF!</v>
      </c>
      <c r="H109" s="112" t="e">
        <f t="shared" ca="1" si="240"/>
        <v>#REF!</v>
      </c>
      <c r="I109" s="112" t="e">
        <f t="shared" ca="1" si="240"/>
        <v>#REF!</v>
      </c>
      <c r="J109" s="112" t="e">
        <f t="shared" ca="1" si="240"/>
        <v>#REF!</v>
      </c>
      <c r="K109" s="112" t="e">
        <f t="shared" ca="1" si="240"/>
        <v>#REF!</v>
      </c>
      <c r="L109" s="112" t="e">
        <f t="shared" ca="1" si="240"/>
        <v>#REF!</v>
      </c>
      <c r="M109" s="112" t="e">
        <f t="shared" ca="1" si="240"/>
        <v>#REF!</v>
      </c>
      <c r="N109" s="112" t="e">
        <f t="shared" ca="1" si="240"/>
        <v>#REF!</v>
      </c>
      <c r="O109" s="112" t="e">
        <f t="shared" ca="1" si="240"/>
        <v>#REF!</v>
      </c>
      <c r="P109" s="112" t="e">
        <f t="shared" ca="1" si="240"/>
        <v>#REF!</v>
      </c>
      <c r="Q109" s="112" t="e">
        <f t="shared" ca="1" si="240"/>
        <v>#REF!</v>
      </c>
      <c r="R109" s="112" t="e">
        <f t="shared" ca="1" si="240"/>
        <v>#REF!</v>
      </c>
      <c r="S109" s="112" t="e">
        <f t="shared" ca="1" si="240"/>
        <v>#REF!</v>
      </c>
      <c r="T109" s="112" t="e">
        <f t="shared" ca="1" si="240"/>
        <v>#REF!</v>
      </c>
      <c r="U109" s="112" t="e">
        <f t="shared" ca="1" si="240"/>
        <v>#REF!</v>
      </c>
      <c r="V109" s="112" t="e">
        <f t="shared" ca="1" si="240"/>
        <v>#REF!</v>
      </c>
      <c r="W109" s="112" t="e">
        <f t="shared" ca="1" si="238"/>
        <v>#REF!</v>
      </c>
      <c r="X109" s="112" t="e">
        <f t="shared" ca="1" si="238"/>
        <v>#REF!</v>
      </c>
      <c r="Y109" s="112" t="e">
        <f t="shared" ca="1" si="238"/>
        <v>#REF!</v>
      </c>
      <c r="Z109" s="112" t="e">
        <f t="shared" ca="1" si="238"/>
        <v>#REF!</v>
      </c>
      <c r="AA109" s="112" t="e">
        <f t="shared" ca="1" si="238"/>
        <v>#REF!</v>
      </c>
      <c r="AB109" s="112" t="e">
        <f t="shared" ca="1" si="238"/>
        <v>#REF!</v>
      </c>
      <c r="AC109" s="112" t="e">
        <f t="shared" ca="1" si="238"/>
        <v>#REF!</v>
      </c>
      <c r="AD109" s="112" t="e">
        <f t="shared" ca="1" si="238"/>
        <v>#REF!</v>
      </c>
      <c r="AE109" s="112" t="e">
        <f t="shared" ca="1" si="238"/>
        <v>#REF!</v>
      </c>
      <c r="AF109" s="112" t="e">
        <f t="shared" ca="1" si="238"/>
        <v>#REF!</v>
      </c>
      <c r="AG109" s="112" t="e">
        <f t="shared" ca="1" si="238"/>
        <v>#REF!</v>
      </c>
      <c r="AH109" s="112" t="e">
        <f t="shared" ca="1" si="238"/>
        <v>#REF!</v>
      </c>
      <c r="AI109" s="112" t="e">
        <f t="shared" ca="1" si="238"/>
        <v>#REF!</v>
      </c>
      <c r="AJ109" s="112" t="e">
        <f t="shared" ca="1" si="238"/>
        <v>#REF!</v>
      </c>
      <c r="AK109" s="112" t="e">
        <f t="shared" ca="1" si="238"/>
        <v>#REF!</v>
      </c>
      <c r="AL109" s="112" t="e">
        <f t="shared" ca="1" si="239"/>
        <v>#REF!</v>
      </c>
      <c r="AM109" s="112" t="e">
        <f t="shared" ca="1" si="239"/>
        <v>#REF!</v>
      </c>
      <c r="AN109" s="112" t="e">
        <f t="shared" ca="1" si="239"/>
        <v>#REF!</v>
      </c>
      <c r="AO109" s="112" t="e">
        <f t="shared" ca="1" si="239"/>
        <v>#REF!</v>
      </c>
      <c r="AP109" s="112" t="e">
        <f t="shared" ca="1" si="239"/>
        <v>#REF!</v>
      </c>
      <c r="AQ109" s="112" t="e">
        <f t="shared" ca="1" si="239"/>
        <v>#REF!</v>
      </c>
      <c r="AR109" s="112" t="e">
        <f t="shared" ca="1" si="239"/>
        <v>#REF!</v>
      </c>
      <c r="AS109" s="112" t="e">
        <f t="shared" ca="1" si="239"/>
        <v>#REF!</v>
      </c>
      <c r="AT109" s="112" t="e">
        <f t="shared" ca="1" si="239"/>
        <v>#REF!</v>
      </c>
      <c r="AU109" s="112" t="e">
        <f t="shared" ca="1" si="239"/>
        <v>#REF!</v>
      </c>
      <c r="AV109" s="112" t="e">
        <f t="shared" ca="1" si="239"/>
        <v>#REF!</v>
      </c>
      <c r="AW109" s="112" t="e">
        <f t="shared" ca="1" si="239"/>
        <v>#REF!</v>
      </c>
      <c r="AX109" s="112" t="e">
        <f t="shared" ca="1" si="239"/>
        <v>#REF!</v>
      </c>
      <c r="AY109" s="112" t="e">
        <f t="shared" ca="1" si="239"/>
        <v>#REF!</v>
      </c>
      <c r="AZ109" s="112" t="e">
        <f t="shared" ca="1" si="239"/>
        <v>#REF!</v>
      </c>
      <c r="BA109" s="112" t="e">
        <f t="shared" ca="1" si="239"/>
        <v>#REF!</v>
      </c>
      <c r="BB109" s="112" t="e">
        <f t="shared" ca="1" si="237"/>
        <v>#REF!</v>
      </c>
      <c r="BC109" s="112" t="e">
        <f t="shared" ca="1" si="237"/>
        <v>#REF!</v>
      </c>
      <c r="BD109" s="112" t="e">
        <f t="shared" ca="1" si="237"/>
        <v>#REF!</v>
      </c>
      <c r="BE109" s="112" t="e">
        <f t="shared" ca="1" si="237"/>
        <v>#REF!</v>
      </c>
      <c r="BF109" s="112" t="e">
        <f t="shared" ca="1" si="237"/>
        <v>#REF!</v>
      </c>
      <c r="BG109" s="112" t="e">
        <f t="shared" ca="1" si="237"/>
        <v>#REF!</v>
      </c>
      <c r="BH109" s="112" t="e">
        <f t="shared" ca="1" si="237"/>
        <v>#REF!</v>
      </c>
      <c r="BI109" s="112" t="e">
        <f t="shared" ca="1" si="237"/>
        <v>#REF!</v>
      </c>
      <c r="BJ109" s="112" t="e">
        <f t="shared" ca="1" si="237"/>
        <v>#REF!</v>
      </c>
      <c r="BK109" s="112" t="e">
        <f t="shared" ca="1" si="237"/>
        <v>#REF!</v>
      </c>
      <c r="BL109" s="112" t="e">
        <f t="shared" ca="1" si="237"/>
        <v>#REF!</v>
      </c>
      <c r="BM109" s="112" t="e">
        <f t="shared" ca="1" si="237"/>
        <v>#REF!</v>
      </c>
      <c r="BN109" s="112" t="e">
        <f t="shared" ca="1" si="237"/>
        <v>#REF!</v>
      </c>
      <c r="BO109" s="112" t="e">
        <f t="shared" ca="1" si="237"/>
        <v>#REF!</v>
      </c>
      <c r="BP109" s="126">
        <v>21</v>
      </c>
      <c r="BQ109" s="135">
        <f t="shared" ca="1" si="217"/>
        <v>3</v>
      </c>
      <c r="BR109" s="136">
        <f t="shared" ca="1" si="218"/>
        <v>3</v>
      </c>
      <c r="BS109" s="136">
        <f t="shared" ca="1" si="219"/>
        <v>0</v>
      </c>
      <c r="BT109" s="136">
        <f t="shared" ca="1" si="220"/>
        <v>0</v>
      </c>
      <c r="BU109" s="136">
        <f t="shared" ca="1" si="221"/>
        <v>0</v>
      </c>
      <c r="BV109" s="136">
        <f t="shared" ca="1" si="222"/>
        <v>0</v>
      </c>
      <c r="BW109" s="137">
        <f t="shared" ca="1" si="223"/>
        <v>0</v>
      </c>
      <c r="BX109" s="140">
        <f t="shared" ca="1" si="224"/>
        <v>0</v>
      </c>
      <c r="BY109" s="124">
        <f t="shared" ca="1" si="225"/>
        <v>0</v>
      </c>
      <c r="BZ109" s="124">
        <f t="shared" ca="1" si="226"/>
        <v>0</v>
      </c>
      <c r="CA109" s="124">
        <f t="shared" ca="1" si="227"/>
        <v>0</v>
      </c>
      <c r="CB109" s="124">
        <f t="shared" ca="1" si="228"/>
        <v>0</v>
      </c>
      <c r="CC109" s="124">
        <f t="shared" ca="1" si="229"/>
        <v>0</v>
      </c>
      <c r="CD109" s="141">
        <f t="shared" ca="1" si="230"/>
        <v>0</v>
      </c>
      <c r="CE109" s="146" t="e">
        <f t="shared" ca="1" si="231"/>
        <v>#REF!</v>
      </c>
      <c r="CF109" s="147" t="e">
        <f t="shared" ca="1" si="232"/>
        <v>#REF!</v>
      </c>
      <c r="CG109" s="145" t="e">
        <f t="shared" ca="1" si="156"/>
        <v>#REF!</v>
      </c>
      <c r="CH109" s="147" t="e">
        <f t="shared" ca="1" si="233"/>
        <v>#REF!</v>
      </c>
      <c r="CI109" s="147" t="e">
        <f t="shared" ca="1" si="234"/>
        <v>#REF!</v>
      </c>
      <c r="CJ109" s="147" t="e">
        <f t="shared" ca="1" si="235"/>
        <v>#REF!</v>
      </c>
      <c r="CK109" s="186" t="e">
        <f t="shared" ca="1" si="236"/>
        <v>#REF!</v>
      </c>
      <c r="CL109" s="187" t="e">
        <f t="shared" ca="1" si="157"/>
        <v>#REF!</v>
      </c>
      <c r="CM109" s="187" t="e">
        <f t="shared" ca="1" si="158"/>
        <v>#REF!</v>
      </c>
      <c r="CN109" s="187" t="e">
        <f t="shared" ca="1" si="159"/>
        <v>#REF!</v>
      </c>
      <c r="CO109" s="187" t="e">
        <f t="shared" ca="1" si="160"/>
        <v>#REF!</v>
      </c>
      <c r="CP109" s="187" t="e">
        <f t="shared" ca="1" si="161"/>
        <v>#REF!</v>
      </c>
      <c r="CQ109" s="187" t="s">
        <v>730</v>
      </c>
      <c r="CR109" s="187" t="s">
        <v>730</v>
      </c>
      <c r="CS109" s="187" t="s">
        <v>730</v>
      </c>
      <c r="CT109" s="187" t="e">
        <f t="shared" ca="1" si="165"/>
        <v>#REF!</v>
      </c>
      <c r="CU109" s="187"/>
      <c r="CV109" s="187"/>
      <c r="CW109" s="187"/>
      <c r="CX109" s="187" t="e">
        <f t="shared" ca="1" si="169"/>
        <v>#REF!</v>
      </c>
      <c r="CY109" s="187" t="e">
        <f t="shared" ca="1" si="170"/>
        <v>#REF!</v>
      </c>
      <c r="CZ109" s="187" t="e">
        <f t="shared" ca="1" si="171"/>
        <v>#REF!</v>
      </c>
      <c r="DA109" s="187" t="e">
        <f t="shared" ca="1" si="172"/>
        <v>#REF!</v>
      </c>
      <c r="DB109" s="187" t="e">
        <f t="shared" ca="1" si="173"/>
        <v>#REF!</v>
      </c>
      <c r="DC109" s="187" t="e">
        <f t="shared" ca="1" si="174"/>
        <v>#REF!</v>
      </c>
      <c r="DD109" s="187" t="e">
        <f t="shared" ca="1" si="175"/>
        <v>#REF!</v>
      </c>
      <c r="DE109" s="187" t="e">
        <f t="shared" ca="1" si="176"/>
        <v>#REF!</v>
      </c>
      <c r="DF109" s="187" t="e">
        <f t="shared" ca="1" si="177"/>
        <v>#REF!</v>
      </c>
      <c r="DG109" s="187" t="e">
        <f t="shared" ca="1" si="178"/>
        <v>#REF!</v>
      </c>
      <c r="DH109" s="187" t="e">
        <f t="shared" ca="1" si="179"/>
        <v>#REF!</v>
      </c>
      <c r="DI109" s="187" t="e">
        <f t="shared" ca="1" si="180"/>
        <v>#REF!</v>
      </c>
      <c r="DJ109" s="187" t="e">
        <f t="shared" ca="1" si="181"/>
        <v>#REF!</v>
      </c>
      <c r="DK109" s="187" t="e">
        <f t="shared" ca="1" si="182"/>
        <v>#REF!</v>
      </c>
      <c r="DL109" s="187" t="e">
        <f t="shared" ca="1" si="183"/>
        <v>#REF!</v>
      </c>
      <c r="DM109" s="187" t="e">
        <f t="shared" ca="1" si="199"/>
        <v>#REF!</v>
      </c>
      <c r="DN109" s="187" t="e">
        <f t="shared" ca="1" si="200"/>
        <v>#REF!</v>
      </c>
      <c r="DO109" s="187" t="e">
        <f t="shared" ca="1" si="201"/>
        <v>#REF!</v>
      </c>
      <c r="DP109" s="187" t="e">
        <f t="shared" ca="1" si="202"/>
        <v>#REF!</v>
      </c>
      <c r="DQ109" s="187" t="e">
        <f t="shared" ca="1" si="203"/>
        <v>#REF!</v>
      </c>
      <c r="DR109" s="187" t="e">
        <f t="shared" ca="1" si="184"/>
        <v>#REF!</v>
      </c>
      <c r="DS109" s="187" t="e">
        <f t="shared" ca="1" si="185"/>
        <v>#REF!</v>
      </c>
      <c r="DT109" s="187" t="e">
        <f t="shared" ca="1" si="186"/>
        <v>#REF!</v>
      </c>
      <c r="DU109" s="187" t="e">
        <f t="shared" ca="1" si="187"/>
        <v>#REF!</v>
      </c>
      <c r="DV109" s="187" t="e">
        <f t="shared" ca="1" si="204"/>
        <v>#REF!</v>
      </c>
      <c r="DW109" s="187" t="e">
        <f t="shared" ca="1" si="205"/>
        <v>#REF!</v>
      </c>
      <c r="DX109" s="187" t="e">
        <f t="shared" ca="1" si="206"/>
        <v>#REF!</v>
      </c>
      <c r="DY109" s="187" t="e">
        <f t="shared" ca="1" si="207"/>
        <v>#REF!</v>
      </c>
      <c r="DZ109" s="187" t="e">
        <f t="shared" ca="1" si="208"/>
        <v>#REF!</v>
      </c>
      <c r="EA109" s="187" t="e">
        <f t="shared" ca="1" si="188"/>
        <v>#REF!</v>
      </c>
      <c r="EB109" s="187" t="e">
        <f t="shared" ca="1" si="189"/>
        <v>#REF!</v>
      </c>
      <c r="EC109" s="187" t="e">
        <f t="shared" ca="1" si="190"/>
        <v>#REF!</v>
      </c>
      <c r="ED109" s="187" t="e">
        <f t="shared" ca="1" si="191"/>
        <v>#REF!</v>
      </c>
      <c r="EE109" s="187" t="e">
        <f t="shared" ca="1" si="192"/>
        <v>#REF!</v>
      </c>
      <c r="EF109" s="187" t="e">
        <f t="shared" ca="1" si="193"/>
        <v>#REF!</v>
      </c>
      <c r="EG109" s="187" t="e">
        <f t="shared" ca="1" si="194"/>
        <v>#REF!</v>
      </c>
      <c r="EH109" s="187" t="e">
        <f t="shared" ca="1" si="195"/>
        <v>#REF!</v>
      </c>
      <c r="EI109" s="187" t="e">
        <f t="shared" ca="1" si="196"/>
        <v>#REF!</v>
      </c>
      <c r="EJ109" s="187" t="e">
        <f t="shared" ca="1" si="197"/>
        <v>#REF!</v>
      </c>
      <c r="EK109" s="187" t="e">
        <f t="shared" ca="1" si="198"/>
        <v>#REF!</v>
      </c>
    </row>
    <row r="110" spans="1:142" hidden="1" x14ac:dyDescent="0.25">
      <c r="A110" s="115" t="str">
        <f>Графики!A65</f>
        <v>П19.01.17 Повар, кондитер(2013)9 кл., очная</v>
      </c>
      <c r="B110" s="115" t="s">
        <v>320</v>
      </c>
      <c r="C110" s="115" t="s">
        <v>517</v>
      </c>
      <c r="D110" s="64" t="e">
        <f t="shared" ca="1" si="155"/>
        <v>#REF!</v>
      </c>
      <c r="E110" s="46">
        <v>3</v>
      </c>
      <c r="F110" s="118" t="s">
        <v>300</v>
      </c>
      <c r="G110" s="112" t="e">
        <f t="shared" ca="1" si="240"/>
        <v>#REF!</v>
      </c>
      <c r="H110" s="112" t="e">
        <f t="shared" ca="1" si="240"/>
        <v>#REF!</v>
      </c>
      <c r="I110" s="112" t="e">
        <f t="shared" ca="1" si="240"/>
        <v>#REF!</v>
      </c>
      <c r="J110" s="112" t="e">
        <f t="shared" ca="1" si="240"/>
        <v>#REF!</v>
      </c>
      <c r="K110" s="112" t="e">
        <f t="shared" ca="1" si="240"/>
        <v>#REF!</v>
      </c>
      <c r="L110" s="112" t="e">
        <f t="shared" ca="1" si="240"/>
        <v>#REF!</v>
      </c>
      <c r="M110" s="112" t="e">
        <f t="shared" ca="1" si="240"/>
        <v>#REF!</v>
      </c>
      <c r="N110" s="112" t="e">
        <f t="shared" ca="1" si="240"/>
        <v>#REF!</v>
      </c>
      <c r="O110" s="112" t="e">
        <f t="shared" ca="1" si="240"/>
        <v>#REF!</v>
      </c>
      <c r="P110" s="112" t="e">
        <f t="shared" ca="1" si="240"/>
        <v>#REF!</v>
      </c>
      <c r="Q110" s="112" t="e">
        <f t="shared" ca="1" si="240"/>
        <v>#REF!</v>
      </c>
      <c r="R110" s="112" t="e">
        <f t="shared" ca="1" si="240"/>
        <v>#REF!</v>
      </c>
      <c r="S110" s="112" t="e">
        <f t="shared" ca="1" si="240"/>
        <v>#REF!</v>
      </c>
      <c r="T110" s="112" t="e">
        <f t="shared" ca="1" si="240"/>
        <v>#REF!</v>
      </c>
      <c r="U110" s="112" t="e">
        <f t="shared" ca="1" si="240"/>
        <v>#REF!</v>
      </c>
      <c r="V110" s="112" t="e">
        <f t="shared" ca="1" si="240"/>
        <v>#REF!</v>
      </c>
      <c r="W110" s="112" t="e">
        <f t="shared" ca="1" si="238"/>
        <v>#REF!</v>
      </c>
      <c r="X110" s="112" t="e">
        <f t="shared" ca="1" si="238"/>
        <v>#REF!</v>
      </c>
      <c r="Y110" s="112" t="e">
        <f t="shared" ca="1" si="238"/>
        <v>#REF!</v>
      </c>
      <c r="Z110" s="112" t="e">
        <f t="shared" ca="1" si="238"/>
        <v>#REF!</v>
      </c>
      <c r="AA110" s="112" t="e">
        <f t="shared" ca="1" si="238"/>
        <v>#REF!</v>
      </c>
      <c r="AB110" s="112" t="e">
        <f t="shared" ca="1" si="238"/>
        <v>#REF!</v>
      </c>
      <c r="AC110" s="112" t="e">
        <f t="shared" ca="1" si="238"/>
        <v>#REF!</v>
      </c>
      <c r="AD110" s="112" t="e">
        <f t="shared" ca="1" si="238"/>
        <v>#REF!</v>
      </c>
      <c r="AE110" s="112" t="e">
        <f t="shared" ca="1" si="238"/>
        <v>#REF!</v>
      </c>
      <c r="AF110" s="112" t="e">
        <f t="shared" ca="1" si="238"/>
        <v>#REF!</v>
      </c>
      <c r="AG110" s="112" t="e">
        <f t="shared" ca="1" si="238"/>
        <v>#REF!</v>
      </c>
      <c r="AH110" s="112" t="e">
        <f t="shared" ca="1" si="238"/>
        <v>#REF!</v>
      </c>
      <c r="AI110" s="112" t="e">
        <f t="shared" ca="1" si="238"/>
        <v>#REF!</v>
      </c>
      <c r="AJ110" s="112" t="e">
        <f t="shared" ca="1" si="238"/>
        <v>#REF!</v>
      </c>
      <c r="AK110" s="112" t="e">
        <f t="shared" ca="1" si="238"/>
        <v>#REF!</v>
      </c>
      <c r="AL110" s="112" t="e">
        <f t="shared" ca="1" si="239"/>
        <v>#REF!</v>
      </c>
      <c r="AM110" s="112" t="e">
        <f t="shared" ca="1" si="239"/>
        <v>#REF!</v>
      </c>
      <c r="AN110" s="112" t="e">
        <f t="shared" ca="1" si="239"/>
        <v>#REF!</v>
      </c>
      <c r="AO110" s="112" t="e">
        <f t="shared" ca="1" si="239"/>
        <v>#REF!</v>
      </c>
      <c r="AP110" s="112" t="e">
        <f t="shared" ca="1" si="239"/>
        <v>#REF!</v>
      </c>
      <c r="AQ110" s="112" t="e">
        <f t="shared" ca="1" si="239"/>
        <v>#REF!</v>
      </c>
      <c r="AR110" s="112" t="e">
        <f t="shared" ca="1" si="239"/>
        <v>#REF!</v>
      </c>
      <c r="AS110" s="112" t="e">
        <f t="shared" ca="1" si="239"/>
        <v>#REF!</v>
      </c>
      <c r="AT110" s="112" t="e">
        <f t="shared" ca="1" si="239"/>
        <v>#REF!</v>
      </c>
      <c r="AU110" s="112" t="e">
        <f t="shared" ca="1" si="239"/>
        <v>#REF!</v>
      </c>
      <c r="AV110" s="112" t="e">
        <f t="shared" ca="1" si="239"/>
        <v>#REF!</v>
      </c>
      <c r="AW110" s="112" t="e">
        <f t="shared" ca="1" si="239"/>
        <v>#REF!</v>
      </c>
      <c r="AX110" s="112" t="e">
        <f t="shared" ca="1" si="239"/>
        <v>#REF!</v>
      </c>
      <c r="AY110" s="112" t="e">
        <f t="shared" ca="1" si="239"/>
        <v>#REF!</v>
      </c>
      <c r="AZ110" s="112" t="e">
        <f t="shared" ca="1" si="239"/>
        <v>#REF!</v>
      </c>
      <c r="BA110" s="112" t="e">
        <f t="shared" ca="1" si="239"/>
        <v>#REF!</v>
      </c>
      <c r="BB110" s="112" t="e">
        <f t="shared" ca="1" si="237"/>
        <v>#REF!</v>
      </c>
      <c r="BC110" s="112" t="e">
        <f t="shared" ca="1" si="237"/>
        <v>#REF!</v>
      </c>
      <c r="BD110" s="112" t="e">
        <f t="shared" ca="1" si="237"/>
        <v>#REF!</v>
      </c>
      <c r="BE110" s="112" t="e">
        <f t="shared" ca="1" si="237"/>
        <v>#REF!</v>
      </c>
      <c r="BF110" s="112" t="e">
        <f t="shared" ca="1" si="237"/>
        <v>#REF!</v>
      </c>
      <c r="BG110" s="112" t="e">
        <f t="shared" ca="1" si="237"/>
        <v>#REF!</v>
      </c>
      <c r="BH110" s="112" t="e">
        <f t="shared" ca="1" si="237"/>
        <v>#REF!</v>
      </c>
      <c r="BI110" s="112" t="e">
        <f t="shared" ca="1" si="237"/>
        <v>#REF!</v>
      </c>
      <c r="BJ110" s="112" t="e">
        <f t="shared" ca="1" si="237"/>
        <v>#REF!</v>
      </c>
      <c r="BK110" s="112" t="e">
        <f t="shared" ca="1" si="237"/>
        <v>#REF!</v>
      </c>
      <c r="BL110" s="112" t="e">
        <f t="shared" ca="1" si="237"/>
        <v>#REF!</v>
      </c>
      <c r="BM110" s="112" t="e">
        <f t="shared" ca="1" si="237"/>
        <v>#REF!</v>
      </c>
      <c r="BN110" s="112" t="e">
        <f t="shared" ca="1" si="237"/>
        <v>#REF!</v>
      </c>
      <c r="BO110" s="112" t="e">
        <f t="shared" ca="1" si="237"/>
        <v>#REF!</v>
      </c>
      <c r="BP110" s="126">
        <v>21</v>
      </c>
      <c r="BQ110" s="135">
        <f t="shared" ca="1" si="217"/>
        <v>3</v>
      </c>
      <c r="BR110" s="136">
        <f t="shared" ca="1" si="218"/>
        <v>3</v>
      </c>
      <c r="BS110" s="136">
        <f t="shared" ca="1" si="219"/>
        <v>0</v>
      </c>
      <c r="BT110" s="136">
        <f t="shared" ca="1" si="220"/>
        <v>0</v>
      </c>
      <c r="BU110" s="136">
        <f t="shared" ca="1" si="221"/>
        <v>0</v>
      </c>
      <c r="BV110" s="136">
        <f t="shared" ca="1" si="222"/>
        <v>0</v>
      </c>
      <c r="BW110" s="137">
        <f t="shared" ca="1" si="223"/>
        <v>0</v>
      </c>
      <c r="BX110" s="140">
        <f t="shared" ca="1" si="224"/>
        <v>0</v>
      </c>
      <c r="BY110" s="124">
        <f t="shared" ca="1" si="225"/>
        <v>0</v>
      </c>
      <c r="BZ110" s="124">
        <f t="shared" ca="1" si="226"/>
        <v>0</v>
      </c>
      <c r="CA110" s="124">
        <f t="shared" ca="1" si="227"/>
        <v>0</v>
      </c>
      <c r="CB110" s="124">
        <f t="shared" ca="1" si="228"/>
        <v>0</v>
      </c>
      <c r="CC110" s="124">
        <f t="shared" ca="1" si="229"/>
        <v>0</v>
      </c>
      <c r="CD110" s="141">
        <f t="shared" ca="1" si="230"/>
        <v>0</v>
      </c>
      <c r="CE110" s="146" t="e">
        <f t="shared" ca="1" si="231"/>
        <v>#REF!</v>
      </c>
      <c r="CF110" s="147" t="e">
        <f t="shared" ca="1" si="232"/>
        <v>#REF!</v>
      </c>
      <c r="CG110" s="145" t="e">
        <f t="shared" ca="1" si="156"/>
        <v>#REF!</v>
      </c>
      <c r="CH110" s="147" t="e">
        <f t="shared" ca="1" si="233"/>
        <v>#REF!</v>
      </c>
      <c r="CI110" s="147" t="e">
        <f t="shared" ca="1" si="234"/>
        <v>#REF!</v>
      </c>
      <c r="CJ110" s="147" t="e">
        <f t="shared" ca="1" si="235"/>
        <v>#REF!</v>
      </c>
      <c r="CK110" s="186" t="e">
        <f t="shared" ca="1" si="236"/>
        <v>#REF!</v>
      </c>
      <c r="CL110" s="187" t="e">
        <f t="shared" ca="1" si="157"/>
        <v>#REF!</v>
      </c>
      <c r="CM110" s="187" t="e">
        <f t="shared" ca="1" si="158"/>
        <v>#REF!</v>
      </c>
      <c r="CN110" s="187" t="s">
        <v>730</v>
      </c>
      <c r="CO110" s="187" t="s">
        <v>730</v>
      </c>
      <c r="CP110" s="187" t="s">
        <v>730</v>
      </c>
      <c r="CQ110" s="187" t="e">
        <f t="shared" ca="1" si="162"/>
        <v>#REF!</v>
      </c>
      <c r="CR110" s="187" t="e">
        <f t="shared" ca="1" si="163"/>
        <v>#REF!</v>
      </c>
      <c r="CS110" s="187" t="e">
        <f t="shared" ca="1" si="164"/>
        <v>#REF!</v>
      </c>
      <c r="CT110" s="187" t="e">
        <f t="shared" ca="1" si="165"/>
        <v>#REF!</v>
      </c>
      <c r="CU110" s="187"/>
      <c r="CV110" s="187"/>
      <c r="CW110" s="187"/>
      <c r="CX110" s="187" t="e">
        <f t="shared" ca="1" si="169"/>
        <v>#REF!</v>
      </c>
      <c r="CY110" s="187" t="e">
        <f t="shared" ca="1" si="170"/>
        <v>#REF!</v>
      </c>
      <c r="CZ110" s="187" t="e">
        <f t="shared" ca="1" si="171"/>
        <v>#REF!</v>
      </c>
      <c r="DA110" s="187" t="e">
        <f t="shared" ca="1" si="172"/>
        <v>#REF!</v>
      </c>
      <c r="DB110" s="187" t="e">
        <f t="shared" ca="1" si="173"/>
        <v>#REF!</v>
      </c>
      <c r="DC110" s="187" t="e">
        <f t="shared" ca="1" si="174"/>
        <v>#REF!</v>
      </c>
      <c r="DD110" s="187" t="e">
        <f t="shared" ca="1" si="175"/>
        <v>#REF!</v>
      </c>
      <c r="DE110" s="187" t="e">
        <f t="shared" ca="1" si="176"/>
        <v>#REF!</v>
      </c>
      <c r="DF110" s="187" t="e">
        <f t="shared" ca="1" si="177"/>
        <v>#REF!</v>
      </c>
      <c r="DG110" s="187" t="e">
        <f t="shared" ca="1" si="178"/>
        <v>#REF!</v>
      </c>
      <c r="DH110" s="187" t="e">
        <f t="shared" ca="1" si="179"/>
        <v>#REF!</v>
      </c>
      <c r="DI110" s="187" t="e">
        <f t="shared" ca="1" si="180"/>
        <v>#REF!</v>
      </c>
      <c r="DJ110" s="187" t="e">
        <f t="shared" ca="1" si="181"/>
        <v>#REF!</v>
      </c>
      <c r="DK110" s="187" t="e">
        <f t="shared" ca="1" si="182"/>
        <v>#REF!</v>
      </c>
      <c r="DL110" s="187" t="e">
        <f t="shared" ca="1" si="183"/>
        <v>#REF!</v>
      </c>
      <c r="DM110" s="187" t="e">
        <f t="shared" ca="1" si="199"/>
        <v>#REF!</v>
      </c>
      <c r="DN110" s="187" t="e">
        <f t="shared" ca="1" si="200"/>
        <v>#REF!</v>
      </c>
      <c r="DO110" s="187" t="e">
        <f t="shared" ca="1" si="201"/>
        <v>#REF!</v>
      </c>
      <c r="DP110" s="187" t="e">
        <f t="shared" ca="1" si="202"/>
        <v>#REF!</v>
      </c>
      <c r="DQ110" s="187" t="e">
        <f t="shared" ca="1" si="203"/>
        <v>#REF!</v>
      </c>
      <c r="DR110" s="187" t="e">
        <f t="shared" ca="1" si="184"/>
        <v>#REF!</v>
      </c>
      <c r="DS110" s="187" t="e">
        <f t="shared" ca="1" si="185"/>
        <v>#REF!</v>
      </c>
      <c r="DT110" s="187" t="e">
        <f t="shared" ca="1" si="186"/>
        <v>#REF!</v>
      </c>
      <c r="DU110" s="187" t="e">
        <f t="shared" ca="1" si="187"/>
        <v>#REF!</v>
      </c>
      <c r="DV110" s="187" t="e">
        <f t="shared" ca="1" si="204"/>
        <v>#REF!</v>
      </c>
      <c r="DW110" s="187" t="e">
        <f t="shared" ca="1" si="205"/>
        <v>#REF!</v>
      </c>
      <c r="DX110" s="187" t="e">
        <f t="shared" ca="1" si="206"/>
        <v>#REF!</v>
      </c>
      <c r="DY110" s="187" t="e">
        <f t="shared" ca="1" si="207"/>
        <v>#REF!</v>
      </c>
      <c r="DZ110" s="187" t="e">
        <f t="shared" ca="1" si="208"/>
        <v>#REF!</v>
      </c>
      <c r="EA110" s="187" t="e">
        <f t="shared" ca="1" si="188"/>
        <v>#REF!</v>
      </c>
      <c r="EB110" s="187" t="e">
        <f t="shared" ca="1" si="189"/>
        <v>#REF!</v>
      </c>
      <c r="EC110" s="187" t="e">
        <f t="shared" ca="1" si="190"/>
        <v>#REF!</v>
      </c>
      <c r="ED110" s="187" t="e">
        <f t="shared" ca="1" si="191"/>
        <v>#REF!</v>
      </c>
      <c r="EE110" s="187" t="e">
        <f t="shared" ca="1" si="192"/>
        <v>#REF!</v>
      </c>
      <c r="EF110" s="187" t="e">
        <f t="shared" ca="1" si="193"/>
        <v>#REF!</v>
      </c>
      <c r="EG110" s="187" t="e">
        <f t="shared" ca="1" si="194"/>
        <v>#REF!</v>
      </c>
      <c r="EH110" s="187" t="e">
        <f t="shared" ca="1" si="195"/>
        <v>#REF!</v>
      </c>
      <c r="EI110" s="187" t="e">
        <f t="shared" ca="1" si="196"/>
        <v>#REF!</v>
      </c>
      <c r="EJ110" s="187" t="e">
        <f t="shared" ca="1" si="197"/>
        <v>#REF!</v>
      </c>
      <c r="EK110" s="187" t="e">
        <f t="shared" ca="1" si="198"/>
        <v>#REF!</v>
      </c>
    </row>
    <row r="111" spans="1:142" hidden="1" x14ac:dyDescent="0.25">
      <c r="A111" s="115" t="str">
        <f>Графики!A64</f>
        <v>П23.01.08 Слесарь по ремонту СМ(2013)9 кл., очная</v>
      </c>
      <c r="B111" s="115" t="s">
        <v>322</v>
      </c>
      <c r="C111" s="115" t="s">
        <v>517</v>
      </c>
      <c r="D111" s="64" t="e">
        <f t="shared" ca="1" si="155"/>
        <v>#REF!</v>
      </c>
      <c r="E111" s="46">
        <v>3</v>
      </c>
      <c r="F111" s="118" t="s">
        <v>305</v>
      </c>
      <c r="G111" s="112" t="e">
        <f t="shared" ca="1" si="240"/>
        <v>#REF!</v>
      </c>
      <c r="H111" s="112" t="e">
        <f t="shared" ca="1" si="240"/>
        <v>#REF!</v>
      </c>
      <c r="I111" s="112" t="e">
        <f t="shared" ca="1" si="240"/>
        <v>#REF!</v>
      </c>
      <c r="J111" s="112" t="e">
        <f t="shared" ca="1" si="240"/>
        <v>#REF!</v>
      </c>
      <c r="K111" s="112" t="e">
        <f t="shared" ca="1" si="240"/>
        <v>#REF!</v>
      </c>
      <c r="L111" s="112" t="e">
        <f t="shared" ca="1" si="240"/>
        <v>#REF!</v>
      </c>
      <c r="M111" s="112" t="e">
        <f t="shared" ca="1" si="240"/>
        <v>#REF!</v>
      </c>
      <c r="N111" s="112" t="e">
        <f t="shared" ca="1" si="240"/>
        <v>#REF!</v>
      </c>
      <c r="O111" s="112" t="e">
        <f t="shared" ca="1" si="240"/>
        <v>#REF!</v>
      </c>
      <c r="P111" s="112" t="e">
        <f t="shared" ca="1" si="240"/>
        <v>#REF!</v>
      </c>
      <c r="Q111" s="112" t="e">
        <f t="shared" ca="1" si="240"/>
        <v>#REF!</v>
      </c>
      <c r="R111" s="112" t="e">
        <f t="shared" ca="1" si="240"/>
        <v>#REF!</v>
      </c>
      <c r="S111" s="112" t="e">
        <f t="shared" ca="1" si="240"/>
        <v>#REF!</v>
      </c>
      <c r="T111" s="112" t="e">
        <f t="shared" ca="1" si="240"/>
        <v>#REF!</v>
      </c>
      <c r="U111" s="112" t="e">
        <f t="shared" ca="1" si="240"/>
        <v>#REF!</v>
      </c>
      <c r="V111" s="112" t="e">
        <f t="shared" ca="1" si="240"/>
        <v>#REF!</v>
      </c>
      <c r="W111" s="112" t="e">
        <f t="shared" ca="1" si="238"/>
        <v>#REF!</v>
      </c>
      <c r="X111" s="112" t="e">
        <f t="shared" ca="1" si="238"/>
        <v>#REF!</v>
      </c>
      <c r="Y111" s="112" t="e">
        <f t="shared" ca="1" si="238"/>
        <v>#REF!</v>
      </c>
      <c r="Z111" s="112" t="e">
        <f t="shared" ca="1" si="238"/>
        <v>#REF!</v>
      </c>
      <c r="AA111" s="112" t="e">
        <f t="shared" ca="1" si="238"/>
        <v>#REF!</v>
      </c>
      <c r="AB111" s="112" t="e">
        <f t="shared" ca="1" si="238"/>
        <v>#REF!</v>
      </c>
      <c r="AC111" s="112" t="e">
        <f t="shared" ca="1" si="238"/>
        <v>#REF!</v>
      </c>
      <c r="AD111" s="112" t="e">
        <f t="shared" ca="1" si="238"/>
        <v>#REF!</v>
      </c>
      <c r="AE111" s="112" t="e">
        <f t="shared" ca="1" si="238"/>
        <v>#REF!</v>
      </c>
      <c r="AF111" s="112" t="e">
        <f t="shared" ca="1" si="238"/>
        <v>#REF!</v>
      </c>
      <c r="AG111" s="112" t="e">
        <f t="shared" ca="1" si="238"/>
        <v>#REF!</v>
      </c>
      <c r="AH111" s="112" t="e">
        <f t="shared" ca="1" si="238"/>
        <v>#REF!</v>
      </c>
      <c r="AI111" s="112" t="e">
        <f t="shared" ca="1" si="238"/>
        <v>#REF!</v>
      </c>
      <c r="AJ111" s="112" t="e">
        <f t="shared" ca="1" si="238"/>
        <v>#REF!</v>
      </c>
      <c r="AK111" s="112" t="e">
        <f t="shared" ca="1" si="238"/>
        <v>#REF!</v>
      </c>
      <c r="AL111" s="112" t="e">
        <f t="shared" ca="1" si="239"/>
        <v>#REF!</v>
      </c>
      <c r="AM111" s="112" t="e">
        <f t="shared" ca="1" si="239"/>
        <v>#REF!</v>
      </c>
      <c r="AN111" s="112" t="e">
        <f t="shared" ca="1" si="239"/>
        <v>#REF!</v>
      </c>
      <c r="AO111" s="112" t="e">
        <f t="shared" ca="1" si="239"/>
        <v>#REF!</v>
      </c>
      <c r="AP111" s="112" t="e">
        <f t="shared" ca="1" si="239"/>
        <v>#REF!</v>
      </c>
      <c r="AQ111" s="112" t="e">
        <f t="shared" ca="1" si="239"/>
        <v>#REF!</v>
      </c>
      <c r="AR111" s="112" t="e">
        <f t="shared" ca="1" si="239"/>
        <v>#REF!</v>
      </c>
      <c r="AS111" s="112" t="e">
        <f t="shared" ca="1" si="239"/>
        <v>#REF!</v>
      </c>
      <c r="AT111" s="112" t="e">
        <f t="shared" ca="1" si="239"/>
        <v>#REF!</v>
      </c>
      <c r="AU111" s="112" t="e">
        <f t="shared" ca="1" si="239"/>
        <v>#REF!</v>
      </c>
      <c r="AV111" s="112" t="e">
        <f t="shared" ca="1" si="239"/>
        <v>#REF!</v>
      </c>
      <c r="AW111" s="112" t="e">
        <f t="shared" ca="1" si="239"/>
        <v>#REF!</v>
      </c>
      <c r="AX111" s="112" t="e">
        <f t="shared" ca="1" si="239"/>
        <v>#REF!</v>
      </c>
      <c r="AY111" s="112" t="e">
        <f t="shared" ca="1" si="239"/>
        <v>#REF!</v>
      </c>
      <c r="AZ111" s="112" t="e">
        <f t="shared" ca="1" si="239"/>
        <v>#REF!</v>
      </c>
      <c r="BA111" s="112" t="e">
        <f t="shared" ca="1" si="239"/>
        <v>#REF!</v>
      </c>
      <c r="BB111" s="112" t="e">
        <f t="shared" ca="1" si="237"/>
        <v>#REF!</v>
      </c>
      <c r="BC111" s="112" t="e">
        <f t="shared" ca="1" si="237"/>
        <v>#REF!</v>
      </c>
      <c r="BD111" s="112" t="e">
        <f t="shared" ca="1" si="237"/>
        <v>#REF!</v>
      </c>
      <c r="BE111" s="112" t="e">
        <f t="shared" ca="1" si="237"/>
        <v>#REF!</v>
      </c>
      <c r="BF111" s="112" t="e">
        <f t="shared" ca="1" si="237"/>
        <v>#REF!</v>
      </c>
      <c r="BG111" s="112" t="e">
        <f t="shared" ca="1" si="237"/>
        <v>#REF!</v>
      </c>
      <c r="BH111" s="112" t="e">
        <f t="shared" ca="1" si="237"/>
        <v>#REF!</v>
      </c>
      <c r="BI111" s="112" t="e">
        <f t="shared" ca="1" si="237"/>
        <v>#REF!</v>
      </c>
      <c r="BJ111" s="112" t="e">
        <f t="shared" ca="1" si="237"/>
        <v>#REF!</v>
      </c>
      <c r="BK111" s="112" t="e">
        <f t="shared" ca="1" si="237"/>
        <v>#REF!</v>
      </c>
      <c r="BL111" s="112" t="e">
        <f t="shared" ca="1" si="237"/>
        <v>#REF!</v>
      </c>
      <c r="BM111" s="112" t="e">
        <f t="shared" ca="1" si="237"/>
        <v>#REF!</v>
      </c>
      <c r="BN111" s="112" t="e">
        <f t="shared" ca="1" si="237"/>
        <v>#REF!</v>
      </c>
      <c r="BO111" s="112" t="e">
        <f t="shared" ca="1" si="237"/>
        <v>#REF!</v>
      </c>
      <c r="BP111" s="126">
        <v>21</v>
      </c>
      <c r="BQ111" s="135">
        <f t="shared" ca="1" si="217"/>
        <v>0</v>
      </c>
      <c r="BR111" s="136">
        <f t="shared" ca="1" si="218"/>
        <v>0</v>
      </c>
      <c r="BS111" s="136">
        <f t="shared" ca="1" si="219"/>
        <v>0</v>
      </c>
      <c r="BT111" s="136">
        <f t="shared" ca="1" si="220"/>
        <v>0</v>
      </c>
      <c r="BU111" s="136">
        <f t="shared" ca="1" si="221"/>
        <v>0</v>
      </c>
      <c r="BV111" s="136">
        <f t="shared" ca="1" si="222"/>
        <v>0</v>
      </c>
      <c r="BW111" s="137">
        <f t="shared" ca="1" si="223"/>
        <v>0</v>
      </c>
      <c r="BX111" s="140">
        <f t="shared" ca="1" si="224"/>
        <v>0</v>
      </c>
      <c r="BY111" s="124">
        <f t="shared" ca="1" si="225"/>
        <v>0</v>
      </c>
      <c r="BZ111" s="124">
        <f t="shared" ca="1" si="226"/>
        <v>0</v>
      </c>
      <c r="CA111" s="124">
        <f t="shared" ca="1" si="227"/>
        <v>0</v>
      </c>
      <c r="CB111" s="124">
        <f t="shared" ca="1" si="228"/>
        <v>0</v>
      </c>
      <c r="CC111" s="124">
        <f t="shared" ca="1" si="229"/>
        <v>0</v>
      </c>
      <c r="CD111" s="141">
        <f t="shared" ca="1" si="230"/>
        <v>0</v>
      </c>
      <c r="CE111" s="146" t="e">
        <f t="shared" ca="1" si="231"/>
        <v>#REF!</v>
      </c>
      <c r="CF111" s="147" t="e">
        <f t="shared" ca="1" si="232"/>
        <v>#REF!</v>
      </c>
      <c r="CG111" s="145" t="e">
        <f t="shared" ca="1" si="156"/>
        <v>#REF!</v>
      </c>
      <c r="CH111" s="147" t="e">
        <f t="shared" ca="1" si="233"/>
        <v>#REF!</v>
      </c>
      <c r="CI111" s="147" t="e">
        <f t="shared" ca="1" si="234"/>
        <v>#REF!</v>
      </c>
      <c r="CJ111" s="147" t="e">
        <f t="shared" ca="1" si="235"/>
        <v>#REF!</v>
      </c>
      <c r="CK111" s="186" t="e">
        <f t="shared" ca="1" si="236"/>
        <v>#REF!</v>
      </c>
      <c r="CL111" s="187" t="e">
        <f t="shared" ca="1" si="157"/>
        <v>#REF!</v>
      </c>
      <c r="CM111" s="187" t="e">
        <f t="shared" ca="1" si="158"/>
        <v>#REF!</v>
      </c>
      <c r="CN111" s="187" t="e">
        <f t="shared" ca="1" si="159"/>
        <v>#REF!</v>
      </c>
      <c r="CO111" s="187" t="e">
        <f t="shared" ca="1" si="160"/>
        <v>#REF!</v>
      </c>
      <c r="CP111" s="187" t="e">
        <f t="shared" ca="1" si="161"/>
        <v>#REF!</v>
      </c>
      <c r="CQ111" s="187" t="e">
        <f t="shared" ca="1" si="162"/>
        <v>#REF!</v>
      </c>
      <c r="CR111" s="187" t="e">
        <f t="shared" ca="1" si="163"/>
        <v>#REF!</v>
      </c>
      <c r="CS111" s="187" t="e">
        <f t="shared" ca="1" si="164"/>
        <v>#REF!</v>
      </c>
      <c r="CT111" s="187" t="e">
        <f t="shared" ca="1" si="165"/>
        <v>#REF!</v>
      </c>
      <c r="CU111" s="187" t="e">
        <f t="shared" ca="1" si="166"/>
        <v>#REF!</v>
      </c>
      <c r="CV111" s="187" t="e">
        <f t="shared" ca="1" si="167"/>
        <v>#REF!</v>
      </c>
      <c r="CW111" s="187" t="e">
        <f t="shared" ca="1" si="168"/>
        <v>#REF!</v>
      </c>
      <c r="CX111" s="187" t="e">
        <f t="shared" ca="1" si="169"/>
        <v>#REF!</v>
      </c>
      <c r="CY111" s="187" t="e">
        <f t="shared" ca="1" si="170"/>
        <v>#REF!</v>
      </c>
      <c r="CZ111" s="187" t="e">
        <f t="shared" ca="1" si="171"/>
        <v>#REF!</v>
      </c>
      <c r="DA111" s="187" t="e">
        <f t="shared" ca="1" si="172"/>
        <v>#REF!</v>
      </c>
      <c r="DB111" s="187" t="e">
        <f t="shared" ca="1" si="173"/>
        <v>#REF!</v>
      </c>
      <c r="DC111" s="187" t="e">
        <f t="shared" ca="1" si="174"/>
        <v>#REF!</v>
      </c>
      <c r="DD111" s="187" t="e">
        <f t="shared" ca="1" si="175"/>
        <v>#REF!</v>
      </c>
      <c r="DE111" s="187" t="e">
        <f t="shared" ca="1" si="176"/>
        <v>#REF!</v>
      </c>
      <c r="DF111" s="187" t="e">
        <f t="shared" ca="1" si="177"/>
        <v>#REF!</v>
      </c>
      <c r="DG111" s="187" t="e">
        <f t="shared" ca="1" si="178"/>
        <v>#REF!</v>
      </c>
      <c r="DH111" s="187" t="e">
        <f t="shared" ca="1" si="179"/>
        <v>#REF!</v>
      </c>
      <c r="DI111" s="187" t="e">
        <f t="shared" ca="1" si="180"/>
        <v>#REF!</v>
      </c>
      <c r="DJ111" s="187" t="e">
        <f t="shared" ca="1" si="181"/>
        <v>#REF!</v>
      </c>
      <c r="DK111" s="187" t="e">
        <f t="shared" ca="1" si="182"/>
        <v>#REF!</v>
      </c>
      <c r="DL111" s="187" t="e">
        <f t="shared" ca="1" si="183"/>
        <v>#REF!</v>
      </c>
      <c r="DM111" s="187" t="e">
        <f t="shared" ca="1" si="199"/>
        <v>#REF!</v>
      </c>
      <c r="DN111" s="187" t="e">
        <f t="shared" ca="1" si="200"/>
        <v>#REF!</v>
      </c>
      <c r="DO111" s="187" t="e">
        <f t="shared" ca="1" si="201"/>
        <v>#REF!</v>
      </c>
      <c r="DP111" s="187" t="e">
        <f t="shared" ca="1" si="202"/>
        <v>#REF!</v>
      </c>
      <c r="DQ111" s="187" t="e">
        <f t="shared" ca="1" si="203"/>
        <v>#REF!</v>
      </c>
      <c r="DR111" s="187" t="e">
        <f t="shared" ca="1" si="184"/>
        <v>#REF!</v>
      </c>
      <c r="DS111" s="187" t="e">
        <f t="shared" ca="1" si="185"/>
        <v>#REF!</v>
      </c>
      <c r="DT111" s="187" t="e">
        <f t="shared" ca="1" si="186"/>
        <v>#REF!</v>
      </c>
      <c r="DU111" s="187" t="e">
        <f t="shared" ca="1" si="187"/>
        <v>#REF!</v>
      </c>
      <c r="DV111" s="187" t="e">
        <f t="shared" ca="1" si="204"/>
        <v>#REF!</v>
      </c>
      <c r="DW111" s="187" t="e">
        <f t="shared" ca="1" si="205"/>
        <v>#REF!</v>
      </c>
      <c r="DX111" s="187" t="e">
        <f t="shared" ca="1" si="206"/>
        <v>#REF!</v>
      </c>
      <c r="DY111" s="187" t="e">
        <f t="shared" ca="1" si="207"/>
        <v>#REF!</v>
      </c>
      <c r="DZ111" s="187" t="e">
        <f t="shared" ca="1" si="208"/>
        <v>#REF!</v>
      </c>
      <c r="EA111" s="187" t="e">
        <f t="shared" ca="1" si="188"/>
        <v>#REF!</v>
      </c>
      <c r="EB111" s="187" t="e">
        <f t="shared" ca="1" si="189"/>
        <v>#REF!</v>
      </c>
      <c r="EC111" s="187" t="e">
        <f t="shared" ca="1" si="190"/>
        <v>#REF!</v>
      </c>
      <c r="ED111" s="187" t="e">
        <f t="shared" ca="1" si="191"/>
        <v>#REF!</v>
      </c>
      <c r="EE111" s="187" t="e">
        <f t="shared" ca="1" si="192"/>
        <v>#REF!</v>
      </c>
      <c r="EF111" s="187" t="e">
        <f t="shared" ca="1" si="193"/>
        <v>#REF!</v>
      </c>
      <c r="EG111" s="187" t="e">
        <f t="shared" ca="1" si="194"/>
        <v>#REF!</v>
      </c>
      <c r="EH111" s="187" t="e">
        <f t="shared" ca="1" si="195"/>
        <v>#REF!</v>
      </c>
      <c r="EI111" s="187" t="e">
        <f t="shared" ca="1" si="196"/>
        <v>#REF!</v>
      </c>
      <c r="EJ111" s="187" t="e">
        <f t="shared" ca="1" si="197"/>
        <v>#REF!</v>
      </c>
      <c r="EK111" s="187" t="e">
        <f t="shared" ca="1" si="198"/>
        <v>#REF!</v>
      </c>
      <c r="EL111" s="94" t="s">
        <v>682</v>
      </c>
    </row>
    <row r="112" spans="1:142" x14ac:dyDescent="0.25">
      <c r="F112" s="11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6"/>
      <c r="BH112" s="106"/>
      <c r="BI112" s="106"/>
      <c r="BJ112" s="106"/>
      <c r="BK112" s="106"/>
      <c r="BL112" s="106"/>
      <c r="BM112" s="106"/>
      <c r="BN112" s="106"/>
      <c r="BO112" s="106"/>
      <c r="BP112" s="119"/>
      <c r="BQ112" s="106"/>
    </row>
    <row r="113" spans="6:141" x14ac:dyDescent="0.25">
      <c r="F113" s="11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6"/>
      <c r="BH113" s="106"/>
      <c r="BI113" s="106"/>
      <c r="BJ113" s="106"/>
      <c r="BK113" s="106"/>
      <c r="BL113" s="106"/>
      <c r="BM113" s="106"/>
      <c r="BN113" s="106"/>
      <c r="BO113" s="106"/>
      <c r="BP113" s="119"/>
      <c r="BQ113" s="106"/>
    </row>
    <row r="114" spans="6:141" x14ac:dyDescent="0.25">
      <c r="F114" s="11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  <c r="BF114" s="109"/>
      <c r="BG114" s="106"/>
      <c r="BH114" s="106"/>
      <c r="BI114" s="106"/>
      <c r="BJ114" s="106"/>
      <c r="BK114" s="106"/>
      <c r="BL114" s="106"/>
      <c r="BM114" s="106"/>
      <c r="BN114" s="106"/>
      <c r="BO114" s="106"/>
      <c r="BP114" s="119"/>
      <c r="BQ114" s="106"/>
    </row>
    <row r="115" spans="6:141" x14ac:dyDescent="0.25">
      <c r="F115" s="11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  <c r="BG115" s="106"/>
      <c r="BH115" s="106"/>
      <c r="BI115" s="106"/>
      <c r="BJ115" s="106"/>
      <c r="BK115" s="106"/>
      <c r="BL115" s="106"/>
      <c r="BM115" s="106"/>
      <c r="BN115" s="106"/>
      <c r="BO115" s="106"/>
      <c r="BP115" s="119"/>
      <c r="BQ115" s="106"/>
      <c r="CL115" s="108"/>
      <c r="CM115" s="108"/>
      <c r="CN115" s="108"/>
      <c r="CO115" s="108"/>
      <c r="CP115" s="108"/>
      <c r="CQ115" s="108"/>
      <c r="CR115" s="108"/>
      <c r="CS115" s="108"/>
      <c r="CT115" s="108"/>
      <c r="CU115" s="108"/>
      <c r="CV115" s="108"/>
      <c r="CW115" s="108"/>
      <c r="CX115" s="108"/>
      <c r="CY115" s="108"/>
      <c r="CZ115" s="108"/>
      <c r="DA115" s="108"/>
      <c r="DB115" s="108"/>
      <c r="DC115" s="108"/>
      <c r="DD115" s="108"/>
      <c r="DE115" s="108"/>
      <c r="DF115" s="108"/>
      <c r="DG115" s="108"/>
      <c r="DH115" s="108"/>
      <c r="DI115" s="108"/>
      <c r="DJ115" s="108"/>
      <c r="DK115" s="108"/>
      <c r="DL115" s="108"/>
      <c r="DM115" s="108"/>
      <c r="DN115" s="108"/>
      <c r="DO115" s="108"/>
      <c r="DP115" s="108"/>
      <c r="DQ115" s="108"/>
      <c r="DR115" s="108"/>
      <c r="DS115" s="108"/>
      <c r="DT115" s="108"/>
      <c r="DU115" s="108"/>
      <c r="DV115" s="108"/>
      <c r="DW115" s="108"/>
      <c r="DX115" s="108"/>
      <c r="DY115" s="108"/>
      <c r="DZ115" s="108"/>
      <c r="EA115" s="108"/>
      <c r="EB115" s="108"/>
      <c r="EC115" s="108"/>
      <c r="ED115" s="108"/>
      <c r="EE115" s="108"/>
      <c r="EF115" s="108"/>
      <c r="EG115" s="108"/>
      <c r="EH115" s="108"/>
      <c r="EI115" s="108"/>
      <c r="EJ115" s="108"/>
      <c r="EK115" s="108"/>
    </row>
    <row r="116" spans="6:141" x14ac:dyDescent="0.25">
      <c r="F116" s="11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19"/>
      <c r="BQ116" s="106"/>
      <c r="CL116" s="108"/>
      <c r="CM116" s="108"/>
      <c r="CN116" s="108"/>
      <c r="CO116" s="108"/>
      <c r="CP116" s="108"/>
      <c r="CQ116" s="108"/>
      <c r="CR116" s="108"/>
      <c r="CS116" s="108"/>
      <c r="CT116" s="108"/>
      <c r="CU116" s="108"/>
      <c r="CV116" s="108"/>
      <c r="CW116" s="108"/>
      <c r="CX116" s="108"/>
      <c r="CY116" s="108"/>
      <c r="CZ116" s="108"/>
      <c r="DA116" s="108"/>
      <c r="DB116" s="108"/>
      <c r="DC116" s="108"/>
      <c r="DD116" s="108"/>
      <c r="DE116" s="108"/>
      <c r="DF116" s="108"/>
      <c r="DG116" s="108"/>
      <c r="DH116" s="108"/>
      <c r="DI116" s="108"/>
      <c r="DJ116" s="108"/>
      <c r="DK116" s="108"/>
      <c r="DL116" s="108"/>
      <c r="DM116" s="108"/>
      <c r="DN116" s="108"/>
      <c r="DO116" s="108"/>
      <c r="DP116" s="108"/>
      <c r="DQ116" s="108"/>
      <c r="DR116" s="108"/>
      <c r="DS116" s="108"/>
      <c r="DT116" s="108"/>
      <c r="DU116" s="108"/>
      <c r="DV116" s="108"/>
      <c r="DW116" s="108"/>
      <c r="DX116" s="108"/>
      <c r="DY116" s="108"/>
      <c r="DZ116" s="108"/>
      <c r="EA116" s="108"/>
      <c r="EB116" s="108"/>
      <c r="EC116" s="108"/>
      <c r="ED116" s="108"/>
      <c r="EE116" s="108"/>
      <c r="EF116" s="108"/>
      <c r="EG116" s="108"/>
      <c r="EH116" s="108"/>
      <c r="EI116" s="108"/>
      <c r="EJ116" s="108"/>
      <c r="EK116" s="108"/>
    </row>
    <row r="117" spans="6:141" x14ac:dyDescent="0.25">
      <c r="F117" s="11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19"/>
      <c r="BQ117" s="106"/>
      <c r="CL117" s="104"/>
      <c r="CM117" s="104"/>
      <c r="CN117" s="104"/>
      <c r="CO117" s="104"/>
      <c r="CP117" s="104"/>
      <c r="CQ117" s="104"/>
      <c r="CR117" s="104"/>
      <c r="CS117" s="104"/>
      <c r="CT117" s="104"/>
      <c r="CU117" s="104"/>
      <c r="CV117" s="104"/>
      <c r="CW117" s="104"/>
      <c r="CX117" s="104"/>
      <c r="CY117" s="104"/>
      <c r="CZ117" s="104"/>
      <c r="DA117" s="104"/>
      <c r="DB117" s="104"/>
      <c r="DC117" s="104"/>
      <c r="DD117" s="104"/>
      <c r="DE117" s="104"/>
      <c r="DF117" s="104"/>
      <c r="DG117" s="104"/>
      <c r="DH117" s="104"/>
      <c r="DI117" s="104"/>
      <c r="DJ117" s="104"/>
      <c r="DK117" s="104"/>
      <c r="DL117" s="104"/>
      <c r="DM117" s="104"/>
      <c r="DN117" s="104"/>
      <c r="DO117" s="104"/>
      <c r="DP117" s="104"/>
      <c r="DQ117" s="104"/>
      <c r="DR117" s="104"/>
      <c r="DS117" s="104"/>
      <c r="DT117" s="104"/>
      <c r="DU117" s="104"/>
      <c r="DV117" s="104"/>
      <c r="DW117" s="104"/>
      <c r="DX117" s="104"/>
      <c r="DY117" s="104"/>
      <c r="DZ117" s="104"/>
      <c r="EA117" s="104"/>
      <c r="EB117" s="104"/>
      <c r="EC117" s="104"/>
      <c r="ED117" s="104"/>
      <c r="EE117" s="104"/>
      <c r="EF117" s="104"/>
      <c r="EG117" s="104"/>
      <c r="EH117" s="104"/>
      <c r="EI117" s="104"/>
      <c r="EJ117" s="104"/>
      <c r="EK117" s="104"/>
    </row>
    <row r="118" spans="6:141" x14ac:dyDescent="0.25">
      <c r="F118" s="11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19"/>
      <c r="BQ118" s="106"/>
    </row>
    <row r="119" spans="6:141" x14ac:dyDescent="0.25">
      <c r="F119" s="11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6"/>
      <c r="BH119" s="106"/>
      <c r="BI119" s="106"/>
      <c r="BJ119" s="106"/>
      <c r="BK119" s="106"/>
      <c r="BL119" s="106"/>
      <c r="BM119" s="106"/>
      <c r="BN119" s="106"/>
      <c r="BO119" s="106"/>
      <c r="BP119" s="119"/>
      <c r="BQ119" s="106"/>
    </row>
    <row r="120" spans="6:141" x14ac:dyDescent="0.25">
      <c r="F120" s="11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19"/>
      <c r="BQ120" s="106"/>
    </row>
    <row r="121" spans="6:141" x14ac:dyDescent="0.25">
      <c r="F121" s="11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19"/>
      <c r="BQ121" s="106"/>
    </row>
    <row r="122" spans="6:141" x14ac:dyDescent="0.25">
      <c r="F122" s="11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19"/>
      <c r="BQ122" s="106"/>
    </row>
  </sheetData>
  <protectedRanges>
    <protectedRange algorithmName="SHA-512" hashValue="SBhW0v2b4pjSfXdWVhN8QTTDzoUIRnidQ9yKM5+hHiJLMwtPeIcEKYcvvi9l2cb8jVSrv9gxVIXHUcOQx41cAg==" saltValue="0xsaSiZmaBso/EosVciRSA==" spinCount="100000" sqref="D1:D1048576" name="Диапазон1"/>
  </protectedRanges>
  <autoFilter ref="A2:EL111" xr:uid="{00000000-0009-0000-0000-000004000000}">
    <filterColumn colId="0">
      <filters>
        <filter val="Б22.02.06 Сварочное пр-во(2014)9 кл., очная"/>
      </filters>
    </filterColumn>
  </autoFilter>
  <sortState ref="A3:EK73">
    <sortCondition ref="B3:B73"/>
    <sortCondition ref="E3:E73"/>
    <sortCondition ref="A3:A73"/>
  </sortState>
  <conditionalFormatting sqref="CL3:EK111">
    <cfRule type="endsWith" dxfId="1717" priority="1" operator="endsWith" text="&amp;">
      <formula>RIGHT(CL3,LEN("&amp;"))="&amp;"</formula>
    </cfRule>
    <cfRule type="containsText" dxfId="1716" priority="2" operator="containsText" text="Эм">
      <formula>NOT(ISERROR(SEARCH("Эм",CL3)))</formula>
    </cfRule>
    <cfRule type="beginsWith" dxfId="1715" priority="36" operator="beginsWith" text="К">
      <formula>LEFT(CL3,LEN("К"))="К"</formula>
    </cfRule>
  </conditionalFormatting>
  <conditionalFormatting sqref="CL3:EK111">
    <cfRule type="beginsWith" dxfId="1714" priority="35" operator="beginsWith" text="С">
      <formula>LEFT(CL3,LEN("С"))="С"</formula>
    </cfRule>
  </conditionalFormatting>
  <conditionalFormatting sqref="CL3:EK111">
    <cfRule type="beginsWith" dxfId="1713" priority="34" operator="beginsWith" text="*">
      <formula>LEFT(CL3,LEN("*"))="*"</formula>
    </cfRule>
  </conditionalFormatting>
  <conditionalFormatting sqref="CL3:EK111">
    <cfRule type="beginsWith" dxfId="1712" priority="32" operator="beginsWith" text="Д">
      <formula>LEFT(CL3,LEN("Д"))="Д"</formula>
    </cfRule>
    <cfRule type="containsText" dxfId="1711" priority="33" operator="containsText" text="ГИА">
      <formula>NOT(ISERROR(SEARCH("ГИА",CL3)))</formula>
    </cfRule>
  </conditionalFormatting>
  <conditionalFormatting sqref="CL3:EK111">
    <cfRule type="containsText" dxfId="1710" priority="28" operator="containsText" text=".Рм">
      <formula>NOT(ISERROR(SEARCH(".Рм",CL3)))</formula>
    </cfRule>
    <cfRule type="containsText" dxfId="1709" priority="29" operator="containsText" text=".М">
      <formula>NOT(ISERROR(SEARCH(".М",CL3)))</formula>
    </cfRule>
    <cfRule type="containsText" dxfId="1708" priority="30" operator="containsText" text=".Сл">
      <formula>NOT(ISERROR(SEARCH(".Сл",CL3)))</formula>
    </cfRule>
    <cfRule type="containsText" dxfId="1707" priority="31" operator="containsText" text=".Св">
      <formula>NOT(ISERROR(SEARCH(".Св",CL3)))</formula>
    </cfRule>
  </conditionalFormatting>
  <conditionalFormatting sqref="DL97:DP97 DM68:DQ68 DJ39:DO39 DN3:EK111">
    <cfRule type="endsWith" dxfId="1706" priority="27" operator="endsWith" text=".">
      <formula>RIGHT(DJ3,LEN("."))="."</formula>
    </cfRule>
  </conditionalFormatting>
  <conditionalFormatting sqref="CE3:CK111">
    <cfRule type="containsText" dxfId="1705" priority="26" operator="containsText" text="ОШ!">
      <formula>NOT(ISERROR(SEARCH("ОШ!",CE3)))</formula>
    </cfRule>
  </conditionalFormatting>
  <conditionalFormatting sqref="CL3:EK111">
    <cfRule type="endsWith" dxfId="1704" priority="3" operator="endsWith" text="#">
      <formula>RIGHT(CL3,LEN("#"))="#"</formula>
    </cfRule>
  </conditionalFormatting>
  <dataValidations count="2">
    <dataValidation type="list" allowBlank="1" showInputMessage="1" showErrorMessage="1" sqref="E3" xr:uid="{00000000-0002-0000-0400-000000000000}">
      <formula1>"1,2,3,4,5"</formula1>
    </dataValidation>
    <dataValidation showInputMessage="1" showErrorMessage="1" sqref="A3:A111" xr:uid="{00000000-0002-0000-0400-000001000000}"/>
  </dataValidations>
  <pageMargins left="0.70866141732283472" right="0.70866141732283472" top="0.74803149606299213" bottom="0.74803149606299213" header="0.31496062992125984" footer="0.31496062992125984"/>
  <pageSetup paperSize="8" scale="43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E193"/>
  <sheetViews>
    <sheetView tabSelected="1" zoomScale="87" zoomScaleNormal="87" zoomScalePageLayoutView="55" workbookViewId="0">
      <selection activeCell="A49" sqref="A1:XFD1048576"/>
    </sheetView>
  </sheetViews>
  <sheetFormatPr defaultColWidth="11.7109375" defaultRowHeight="15" x14ac:dyDescent="0.25"/>
  <cols>
    <col min="3" max="3" width="11.7109375" style="245"/>
  </cols>
  <sheetData>
    <row r="1" spans="1:72" ht="84.75" customHeight="1" x14ac:dyDescent="0.25">
      <c r="A1" s="370" t="str">
        <f>CONCATENATE("КАЛЕНДАРНЫЙ УЧЕБНЫЙ ГРАФИК НА ",E5,"/",E5+1," учебный год
бюджетного профессионального образовательного учреждения Омской области  
«Омский авиационный колледж имени Н.Е. Жуковского»")</f>
        <v>КАЛЕНДАРНЫЙ УЧЕБНЫЙ ГРАФИК НА 2020/2021 учебный год
бюджетного профессионального образовательного учреждения Омской области  
«Омский авиационный колледж имени Н.Е. Жуковского»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0"/>
      <c r="AC1" s="370"/>
      <c r="AD1" s="370"/>
      <c r="AE1" s="370"/>
      <c r="AF1" s="370"/>
      <c r="AG1" s="370"/>
      <c r="AH1" s="370"/>
      <c r="AI1" s="370"/>
      <c r="AJ1" s="370"/>
      <c r="AK1" s="370"/>
      <c r="AL1" s="370"/>
      <c r="AM1" s="370"/>
      <c r="AN1" s="370"/>
      <c r="AO1" s="370"/>
      <c r="AP1" s="370"/>
      <c r="AQ1" s="370"/>
      <c r="AR1" s="370"/>
      <c r="AS1" s="370"/>
      <c r="AT1" s="370"/>
      <c r="AU1" s="370"/>
      <c r="AV1" s="370"/>
      <c r="AW1" s="370"/>
      <c r="AX1" s="370"/>
      <c r="AY1" s="370"/>
      <c r="AZ1" s="370"/>
      <c r="BA1" s="370"/>
      <c r="BB1" s="370"/>
      <c r="BC1" s="370"/>
      <c r="BD1" s="370"/>
      <c r="BE1" s="310"/>
      <c r="BF1" s="369" t="str">
        <f>CONCATENATE("Утверждаю
директор  колледжа
______________ Кольцов А.Г.
«_____»______________  ",E5," г.")</f>
        <v>Утверждаю
директор  колледжа
______________ Кольцов А.Г.
«_____»______________  2020 г.</v>
      </c>
      <c r="BG1" s="369"/>
      <c r="BH1" s="369"/>
      <c r="BI1" s="369"/>
      <c r="BJ1" s="369"/>
      <c r="BK1" s="369"/>
      <c r="BL1" s="369"/>
      <c r="BM1" s="369"/>
      <c r="BN1" s="369"/>
      <c r="BO1" s="369"/>
      <c r="BP1" s="369"/>
      <c r="BQ1" s="369"/>
      <c r="BR1" s="369"/>
      <c r="BS1" s="369"/>
      <c r="BT1" s="369"/>
    </row>
    <row r="2" spans="1:72" x14ac:dyDescent="0.25">
      <c r="AP2" s="12"/>
      <c r="AU2" s="316"/>
      <c r="AV2" s="316"/>
    </row>
    <row r="3" spans="1:72" s="155" customFormat="1" ht="117" customHeight="1" x14ac:dyDescent="0.25">
      <c r="A3" s="152" t="s">
        <v>326</v>
      </c>
      <c r="B3" s="152" t="s">
        <v>753</v>
      </c>
      <c r="C3" s="246" t="s">
        <v>752</v>
      </c>
      <c r="D3" s="153" t="s">
        <v>749</v>
      </c>
      <c r="E3" s="152" t="s">
        <v>345</v>
      </c>
      <c r="F3" s="152" t="s">
        <v>327</v>
      </c>
      <c r="G3" s="152" t="s">
        <v>748</v>
      </c>
      <c r="H3" s="152" t="s">
        <v>750</v>
      </c>
      <c r="I3" s="152" t="s">
        <v>751</v>
      </c>
      <c r="J3" s="154" t="s">
        <v>841</v>
      </c>
      <c r="K3" s="154" t="s">
        <v>840</v>
      </c>
      <c r="L3" s="154" t="s">
        <v>842</v>
      </c>
      <c r="M3" s="154" t="s">
        <v>843</v>
      </c>
      <c r="N3" s="154" t="s">
        <v>844</v>
      </c>
      <c r="O3" s="154" t="s">
        <v>845</v>
      </c>
      <c r="P3" s="154" t="s">
        <v>846</v>
      </c>
      <c r="Q3" s="154" t="s">
        <v>847</v>
      </c>
      <c r="R3" s="154" t="s">
        <v>848</v>
      </c>
      <c r="S3" s="154" t="s">
        <v>849</v>
      </c>
      <c r="T3" s="154" t="s">
        <v>850</v>
      </c>
      <c r="U3" s="154" t="s">
        <v>851</v>
      </c>
      <c r="V3" s="345" t="s">
        <v>852</v>
      </c>
      <c r="W3" s="346"/>
      <c r="X3" s="345" t="s">
        <v>853</v>
      </c>
      <c r="Y3" s="346"/>
      <c r="Z3" s="154" t="s">
        <v>854</v>
      </c>
      <c r="AA3" s="345" t="s">
        <v>855</v>
      </c>
      <c r="AB3" s="346"/>
      <c r="AC3" s="345" t="s">
        <v>856</v>
      </c>
      <c r="AD3" s="346"/>
      <c r="AE3" s="154" t="s">
        <v>857</v>
      </c>
      <c r="AF3" s="154" t="s">
        <v>858</v>
      </c>
      <c r="AG3" s="345" t="s">
        <v>859</v>
      </c>
      <c r="AH3" s="346"/>
      <c r="AI3" s="154" t="s">
        <v>860</v>
      </c>
      <c r="AJ3" s="154" t="s">
        <v>861</v>
      </c>
      <c r="AK3" s="154" t="s">
        <v>862</v>
      </c>
      <c r="AL3" s="154" t="s">
        <v>863</v>
      </c>
      <c r="AM3" s="345" t="s">
        <v>864</v>
      </c>
      <c r="AN3" s="346"/>
      <c r="AO3" s="345" t="s">
        <v>865</v>
      </c>
      <c r="AP3" s="346"/>
      <c r="AQ3" s="154" t="s">
        <v>866</v>
      </c>
      <c r="AR3" s="154" t="s">
        <v>867</v>
      </c>
      <c r="AS3" s="154" t="s">
        <v>868</v>
      </c>
      <c r="AT3" s="154" t="s">
        <v>869</v>
      </c>
      <c r="AU3" s="345" t="s">
        <v>870</v>
      </c>
      <c r="AV3" s="346"/>
      <c r="AW3" s="345" t="s">
        <v>871</v>
      </c>
      <c r="AX3" s="346"/>
      <c r="AY3" s="345" t="s">
        <v>872</v>
      </c>
      <c r="AZ3" s="346"/>
      <c r="BA3" s="154" t="s">
        <v>873</v>
      </c>
      <c r="BB3" s="154" t="s">
        <v>874</v>
      </c>
      <c r="BC3" s="345" t="s">
        <v>875</v>
      </c>
      <c r="BD3" s="346"/>
      <c r="BE3" s="345" t="s">
        <v>876</v>
      </c>
      <c r="BF3" s="346"/>
      <c r="BG3" s="345" t="s">
        <v>877</v>
      </c>
      <c r="BH3" s="346"/>
      <c r="BI3" s="345" t="s">
        <v>878</v>
      </c>
      <c r="BJ3" s="346"/>
      <c r="BK3" s="345" t="s">
        <v>879</v>
      </c>
      <c r="BL3" s="346"/>
      <c r="BM3" s="345" t="s">
        <v>880</v>
      </c>
      <c r="BN3" s="346"/>
      <c r="BO3" s="345" t="s">
        <v>881</v>
      </c>
      <c r="BP3" s="346"/>
      <c r="BQ3" s="345" t="s">
        <v>882</v>
      </c>
      <c r="BR3" s="346"/>
      <c r="BS3" s="345" t="s">
        <v>883</v>
      </c>
      <c r="BT3" s="346"/>
    </row>
    <row r="4" spans="1:72" ht="12" customHeight="1" x14ac:dyDescent="0.25">
      <c r="A4" s="54"/>
      <c r="B4" s="54"/>
      <c r="C4" s="54"/>
      <c r="D4" s="54"/>
      <c r="E4" s="54"/>
      <c r="F4" s="54"/>
      <c r="G4" s="54"/>
      <c r="H4" s="54"/>
      <c r="I4" s="54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349"/>
      <c r="AB4" s="350"/>
      <c r="AC4" s="349"/>
      <c r="AD4" s="3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315"/>
      <c r="AW4" s="349"/>
      <c r="AX4" s="350"/>
      <c r="AY4" s="349"/>
      <c r="AZ4" s="350"/>
      <c r="BA4" s="150"/>
      <c r="BB4" s="1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</row>
    <row r="5" spans="1:72" x14ac:dyDescent="0.25">
      <c r="A5" s="278" t="s">
        <v>960</v>
      </c>
      <c r="B5" s="277" t="str">
        <f>IF('Группы 2016'!C3="бюджет","БЖ","ПЛ")</f>
        <v>БЖ</v>
      </c>
      <c r="C5" s="277" t="s">
        <v>319</v>
      </c>
      <c r="D5" s="54" t="s">
        <v>967</v>
      </c>
      <c r="E5" s="54">
        <v>2020</v>
      </c>
      <c r="F5" s="54">
        <v>1</v>
      </c>
      <c r="G5" s="54" t="s">
        <v>755</v>
      </c>
      <c r="H5" s="54">
        <v>17</v>
      </c>
      <c r="I5" s="56">
        <v>22</v>
      </c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23"/>
      <c r="W5" s="324"/>
      <c r="X5" s="323"/>
      <c r="Y5" s="324"/>
      <c r="Z5" s="309"/>
      <c r="AA5" s="323"/>
      <c r="AB5" s="324"/>
      <c r="AC5" s="323"/>
      <c r="AD5" s="324"/>
      <c r="AE5" s="309" t="s">
        <v>328</v>
      </c>
      <c r="AF5" s="309" t="s">
        <v>328</v>
      </c>
      <c r="AG5" s="323"/>
      <c r="AH5" s="324"/>
      <c r="AI5" s="309"/>
      <c r="AJ5" s="309"/>
      <c r="AK5" s="309"/>
      <c r="AL5" s="309"/>
      <c r="AM5" s="323"/>
      <c r="AN5" s="324"/>
      <c r="AO5" s="323"/>
      <c r="AP5" s="324"/>
      <c r="AQ5" s="309"/>
      <c r="AR5" s="309"/>
      <c r="AS5" s="309"/>
      <c r="AT5" s="309"/>
      <c r="AU5" s="323"/>
      <c r="AV5" s="324"/>
      <c r="AW5" s="323"/>
      <c r="AX5" s="324"/>
      <c r="AY5" s="323"/>
      <c r="AZ5" s="324"/>
      <c r="BA5" s="309"/>
      <c r="BB5" s="309"/>
      <c r="BC5" s="323"/>
      <c r="BD5" s="324"/>
      <c r="BE5" s="323"/>
      <c r="BF5" s="324"/>
      <c r="BG5" s="323"/>
      <c r="BH5" s="324"/>
      <c r="BI5" s="323"/>
      <c r="BJ5" s="324"/>
      <c r="BK5" s="323"/>
      <c r="BL5" s="324"/>
      <c r="BM5" s="323"/>
      <c r="BN5" s="324"/>
      <c r="BO5" s="323" t="s">
        <v>47</v>
      </c>
      <c r="BP5" s="324"/>
      <c r="BQ5" s="323" t="s">
        <v>47</v>
      </c>
      <c r="BR5" s="324"/>
      <c r="BS5" s="323" t="s">
        <v>328</v>
      </c>
      <c r="BT5" s="324"/>
    </row>
    <row r="6" spans="1:72" x14ac:dyDescent="0.25">
      <c r="A6" s="278" t="s">
        <v>961</v>
      </c>
      <c r="B6" s="277" t="str">
        <f>IF('Группы 2016'!C4="бюджет","БЖ","ПЛ")</f>
        <v>ПЛ</v>
      </c>
      <c r="C6" s="277" t="s">
        <v>319</v>
      </c>
      <c r="D6" s="54" t="s">
        <v>757</v>
      </c>
      <c r="E6" s="54">
        <v>2020</v>
      </c>
      <c r="F6" s="54">
        <v>1</v>
      </c>
      <c r="G6" s="54" t="s">
        <v>755</v>
      </c>
      <c r="H6" s="54">
        <v>17</v>
      </c>
      <c r="I6" s="56">
        <v>22</v>
      </c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23"/>
      <c r="W6" s="324"/>
      <c r="X6" s="323"/>
      <c r="Y6" s="324"/>
      <c r="Z6" s="309"/>
      <c r="AA6" s="323"/>
      <c r="AB6" s="324"/>
      <c r="AC6" s="323"/>
      <c r="AD6" s="324"/>
      <c r="AE6" s="309" t="s">
        <v>328</v>
      </c>
      <c r="AF6" s="309" t="s">
        <v>328</v>
      </c>
      <c r="AG6" s="323"/>
      <c r="AH6" s="324"/>
      <c r="AI6" s="309"/>
      <c r="AJ6" s="309"/>
      <c r="AK6" s="309"/>
      <c r="AL6" s="309"/>
      <c r="AM6" s="323"/>
      <c r="AN6" s="324"/>
      <c r="AO6" s="323"/>
      <c r="AP6" s="324"/>
      <c r="AQ6" s="309"/>
      <c r="AR6" s="309"/>
      <c r="AS6" s="309"/>
      <c r="AT6" s="309"/>
      <c r="AU6" s="323"/>
      <c r="AV6" s="324"/>
      <c r="AW6" s="323"/>
      <c r="AX6" s="324"/>
      <c r="AY6" s="323"/>
      <c r="AZ6" s="324"/>
      <c r="BA6" s="309"/>
      <c r="BB6" s="309"/>
      <c r="BC6" s="323"/>
      <c r="BD6" s="324"/>
      <c r="BE6" s="323"/>
      <c r="BF6" s="324"/>
      <c r="BG6" s="323"/>
      <c r="BH6" s="324"/>
      <c r="BI6" s="323"/>
      <c r="BJ6" s="324"/>
      <c r="BK6" s="323"/>
      <c r="BL6" s="324"/>
      <c r="BM6" s="323"/>
      <c r="BN6" s="324"/>
      <c r="BO6" s="323" t="s">
        <v>47</v>
      </c>
      <c r="BP6" s="324"/>
      <c r="BQ6" s="323" t="s">
        <v>47</v>
      </c>
      <c r="BR6" s="324"/>
      <c r="BS6" s="323" t="s">
        <v>328</v>
      </c>
      <c r="BT6" s="324"/>
    </row>
    <row r="7" spans="1:72" x14ac:dyDescent="0.25">
      <c r="A7" s="278" t="s">
        <v>962</v>
      </c>
      <c r="B7" s="277" t="s">
        <v>770</v>
      </c>
      <c r="C7" s="277" t="s">
        <v>319</v>
      </c>
      <c r="D7" s="54" t="s">
        <v>789</v>
      </c>
      <c r="E7" s="54">
        <v>2020</v>
      </c>
      <c r="F7" s="54">
        <v>1</v>
      </c>
      <c r="G7" s="54" t="s">
        <v>755</v>
      </c>
      <c r="H7" s="54">
        <v>17</v>
      </c>
      <c r="I7" s="56">
        <v>22</v>
      </c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23"/>
      <c r="W7" s="324"/>
      <c r="X7" s="323"/>
      <c r="Y7" s="324"/>
      <c r="Z7" s="309"/>
      <c r="AA7" s="323"/>
      <c r="AB7" s="324"/>
      <c r="AC7" s="323"/>
      <c r="AD7" s="324"/>
      <c r="AE7" s="309" t="s">
        <v>328</v>
      </c>
      <c r="AF7" s="309" t="s">
        <v>328</v>
      </c>
      <c r="AG7" s="323"/>
      <c r="AH7" s="324"/>
      <c r="AI7" s="309"/>
      <c r="AJ7" s="309"/>
      <c r="AK7" s="309"/>
      <c r="AL7" s="309"/>
      <c r="AM7" s="323"/>
      <c r="AN7" s="324"/>
      <c r="AO7" s="323"/>
      <c r="AP7" s="324"/>
      <c r="AQ7" s="309"/>
      <c r="AR7" s="309"/>
      <c r="AS7" s="309"/>
      <c r="AT7" s="309"/>
      <c r="AU7" s="323"/>
      <c r="AV7" s="324"/>
      <c r="AW7" s="323"/>
      <c r="AX7" s="324"/>
      <c r="AY7" s="323"/>
      <c r="AZ7" s="324"/>
      <c r="BA7" s="309"/>
      <c r="BB7" s="309"/>
      <c r="BC7" s="323"/>
      <c r="BD7" s="324"/>
      <c r="BE7" s="323"/>
      <c r="BF7" s="324"/>
      <c r="BG7" s="323"/>
      <c r="BH7" s="324"/>
      <c r="BI7" s="323"/>
      <c r="BJ7" s="324"/>
      <c r="BK7" s="323"/>
      <c r="BL7" s="324"/>
      <c r="BM7" s="323"/>
      <c r="BN7" s="324"/>
      <c r="BO7" s="323" t="s">
        <v>47</v>
      </c>
      <c r="BP7" s="324"/>
      <c r="BQ7" s="323" t="s">
        <v>47</v>
      </c>
      <c r="BR7" s="324"/>
      <c r="BS7" s="323" t="s">
        <v>328</v>
      </c>
      <c r="BT7" s="324"/>
    </row>
    <row r="8" spans="1:72" x14ac:dyDescent="0.25">
      <c r="A8" s="278" t="s">
        <v>963</v>
      </c>
      <c r="B8" s="277" t="s">
        <v>771</v>
      </c>
      <c r="C8" s="277" t="s">
        <v>319</v>
      </c>
      <c r="D8" s="54" t="s">
        <v>789</v>
      </c>
      <c r="E8" s="54">
        <v>2020</v>
      </c>
      <c r="F8" s="54">
        <v>1</v>
      </c>
      <c r="G8" s="54" t="s">
        <v>755</v>
      </c>
      <c r="H8" s="54">
        <v>17</v>
      </c>
      <c r="I8" s="56">
        <v>22</v>
      </c>
      <c r="J8" s="309"/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23"/>
      <c r="W8" s="324"/>
      <c r="X8" s="323"/>
      <c r="Y8" s="324"/>
      <c r="Z8" s="309"/>
      <c r="AA8" s="323"/>
      <c r="AB8" s="324"/>
      <c r="AC8" s="323"/>
      <c r="AD8" s="324"/>
      <c r="AE8" s="309" t="s">
        <v>328</v>
      </c>
      <c r="AF8" s="309" t="s">
        <v>328</v>
      </c>
      <c r="AG8" s="323"/>
      <c r="AH8" s="324"/>
      <c r="AI8" s="309"/>
      <c r="AJ8" s="309"/>
      <c r="AK8" s="309"/>
      <c r="AL8" s="309"/>
      <c r="AM8" s="323"/>
      <c r="AN8" s="324"/>
      <c r="AO8" s="323"/>
      <c r="AP8" s="324"/>
      <c r="AQ8" s="309"/>
      <c r="AR8" s="309"/>
      <c r="AS8" s="309"/>
      <c r="AT8" s="309"/>
      <c r="AU8" s="323"/>
      <c r="AV8" s="324"/>
      <c r="AW8" s="323"/>
      <c r="AX8" s="324"/>
      <c r="AY8" s="323"/>
      <c r="AZ8" s="324"/>
      <c r="BA8" s="309"/>
      <c r="BB8" s="309"/>
      <c r="BC8" s="323"/>
      <c r="BD8" s="324"/>
      <c r="BE8" s="323"/>
      <c r="BF8" s="324"/>
      <c r="BG8" s="323"/>
      <c r="BH8" s="324"/>
      <c r="BI8" s="323"/>
      <c r="BJ8" s="324"/>
      <c r="BK8" s="323"/>
      <c r="BL8" s="324"/>
      <c r="BM8" s="323"/>
      <c r="BN8" s="324"/>
      <c r="BO8" s="323" t="s">
        <v>47</v>
      </c>
      <c r="BP8" s="324"/>
      <c r="BQ8" s="323" t="s">
        <v>47</v>
      </c>
      <c r="BR8" s="324"/>
      <c r="BS8" s="323" t="s">
        <v>328</v>
      </c>
      <c r="BT8" s="324"/>
    </row>
    <row r="9" spans="1:72" x14ac:dyDescent="0.25">
      <c r="A9" s="319" t="s">
        <v>1055</v>
      </c>
      <c r="B9" s="277" t="s">
        <v>771</v>
      </c>
      <c r="C9" s="277" t="s">
        <v>319</v>
      </c>
      <c r="D9" s="54" t="s">
        <v>789</v>
      </c>
      <c r="E9" s="54">
        <v>2020</v>
      </c>
      <c r="F9" s="54">
        <v>1</v>
      </c>
      <c r="G9" s="54" t="s">
        <v>755</v>
      </c>
      <c r="H9" s="54">
        <v>17</v>
      </c>
      <c r="I9" s="56">
        <v>22</v>
      </c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23"/>
      <c r="W9" s="324"/>
      <c r="X9" s="323"/>
      <c r="Y9" s="324"/>
      <c r="Z9" s="309"/>
      <c r="AA9" s="323"/>
      <c r="AB9" s="324"/>
      <c r="AC9" s="323"/>
      <c r="AD9" s="324"/>
      <c r="AE9" s="309" t="s">
        <v>328</v>
      </c>
      <c r="AF9" s="309" t="s">
        <v>328</v>
      </c>
      <c r="AG9" s="323"/>
      <c r="AH9" s="324"/>
      <c r="AI9" s="309"/>
      <c r="AJ9" s="309"/>
      <c r="AK9" s="309"/>
      <c r="AL9" s="309"/>
      <c r="AM9" s="323"/>
      <c r="AN9" s="324"/>
      <c r="AO9" s="323"/>
      <c r="AP9" s="324"/>
      <c r="AQ9" s="309"/>
      <c r="AR9" s="309"/>
      <c r="AS9" s="309"/>
      <c r="AT9" s="309"/>
      <c r="AU9" s="323"/>
      <c r="AV9" s="324"/>
      <c r="AW9" s="323"/>
      <c r="AX9" s="324"/>
      <c r="AY9" s="323"/>
      <c r="AZ9" s="324"/>
      <c r="BA9" s="309"/>
      <c r="BB9" s="309"/>
      <c r="BC9" s="323"/>
      <c r="BD9" s="324"/>
      <c r="BE9" s="323"/>
      <c r="BF9" s="324"/>
      <c r="BG9" s="323"/>
      <c r="BH9" s="324"/>
      <c r="BI9" s="323"/>
      <c r="BJ9" s="324"/>
      <c r="BK9" s="323"/>
      <c r="BL9" s="324"/>
      <c r="BM9" s="323"/>
      <c r="BN9" s="324"/>
      <c r="BO9" s="323" t="s">
        <v>47</v>
      </c>
      <c r="BP9" s="324"/>
      <c r="BQ9" s="323" t="s">
        <v>47</v>
      </c>
      <c r="BR9" s="324"/>
      <c r="BS9" s="323" t="s">
        <v>328</v>
      </c>
      <c r="BT9" s="324"/>
    </row>
    <row r="10" spans="1:72" x14ac:dyDescent="0.25">
      <c r="A10" s="319" t="s">
        <v>1056</v>
      </c>
      <c r="B10" s="277" t="s">
        <v>771</v>
      </c>
      <c r="C10" s="277" t="s">
        <v>319</v>
      </c>
      <c r="D10" s="54" t="s">
        <v>1058</v>
      </c>
      <c r="E10" s="54">
        <v>2020</v>
      </c>
      <c r="F10" s="54">
        <v>1</v>
      </c>
      <c r="G10" s="54" t="s">
        <v>755</v>
      </c>
      <c r="H10" s="54">
        <v>14</v>
      </c>
      <c r="I10" s="56">
        <v>16</v>
      </c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23"/>
      <c r="W10" s="324"/>
      <c r="X10" s="323"/>
      <c r="Y10" s="324"/>
      <c r="Z10" s="309" t="s">
        <v>47</v>
      </c>
      <c r="AA10" s="323" t="s">
        <v>828</v>
      </c>
      <c r="AB10" s="324"/>
      <c r="AC10" s="323" t="s">
        <v>828</v>
      </c>
      <c r="AD10" s="324"/>
      <c r="AE10" s="309" t="s">
        <v>328</v>
      </c>
      <c r="AF10" s="309" t="s">
        <v>328</v>
      </c>
      <c r="AG10" s="323"/>
      <c r="AH10" s="324"/>
      <c r="AI10" s="309"/>
      <c r="AJ10" s="309"/>
      <c r="AK10" s="309"/>
      <c r="AL10" s="309"/>
      <c r="AM10" s="323"/>
      <c r="AN10" s="324"/>
      <c r="AO10" s="323"/>
      <c r="AP10" s="324"/>
      <c r="AQ10" s="309"/>
      <c r="AR10" s="309"/>
      <c r="AS10" s="309"/>
      <c r="AT10" s="309"/>
      <c r="AU10" s="323"/>
      <c r="AV10" s="324"/>
      <c r="AW10" s="323"/>
      <c r="AX10" s="324"/>
      <c r="AY10" s="323"/>
      <c r="AZ10" s="324"/>
      <c r="BA10" s="309"/>
      <c r="BB10" s="309"/>
      <c r="BC10" s="323" t="s">
        <v>1079</v>
      </c>
      <c r="BD10" s="324"/>
      <c r="BE10" s="323" t="s">
        <v>1079</v>
      </c>
      <c r="BF10" s="324"/>
      <c r="BG10" s="323" t="s">
        <v>830</v>
      </c>
      <c r="BH10" s="324"/>
      <c r="BI10" s="323" t="s">
        <v>830</v>
      </c>
      <c r="BJ10" s="324"/>
      <c r="BK10" s="323" t="s">
        <v>830</v>
      </c>
      <c r="BL10" s="324"/>
      <c r="BM10" s="323" t="s">
        <v>1077</v>
      </c>
      <c r="BN10" s="324"/>
      <c r="BO10" s="323" t="s">
        <v>1077</v>
      </c>
      <c r="BP10" s="324"/>
      <c r="BQ10" s="323" t="s">
        <v>1077</v>
      </c>
      <c r="BR10" s="324"/>
      <c r="BS10" s="323" t="s">
        <v>47</v>
      </c>
      <c r="BT10" s="324"/>
    </row>
    <row r="11" spans="1:72" x14ac:dyDescent="0.25">
      <c r="A11" s="317" t="s">
        <v>964</v>
      </c>
      <c r="B11" s="277" t="s">
        <v>771</v>
      </c>
      <c r="C11" s="277" t="s">
        <v>319</v>
      </c>
      <c r="D11" s="54" t="s">
        <v>789</v>
      </c>
      <c r="E11" s="54">
        <v>2020</v>
      </c>
      <c r="F11" s="54">
        <v>1</v>
      </c>
      <c r="G11" s="54" t="s">
        <v>755</v>
      </c>
      <c r="H11" s="54">
        <v>17</v>
      </c>
      <c r="I11" s="56">
        <v>22</v>
      </c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23"/>
      <c r="W11" s="324"/>
      <c r="X11" s="323"/>
      <c r="Y11" s="324"/>
      <c r="Z11" s="309"/>
      <c r="AA11" s="323"/>
      <c r="AB11" s="324"/>
      <c r="AC11" s="323"/>
      <c r="AD11" s="324"/>
      <c r="AE11" s="309" t="s">
        <v>328</v>
      </c>
      <c r="AF11" s="309" t="s">
        <v>328</v>
      </c>
      <c r="AG11" s="323"/>
      <c r="AH11" s="324"/>
      <c r="AI11" s="309"/>
      <c r="AJ11" s="309"/>
      <c r="AK11" s="309"/>
      <c r="AL11" s="309"/>
      <c r="AM11" s="323"/>
      <c r="AN11" s="324"/>
      <c r="AO11" s="323"/>
      <c r="AP11" s="324"/>
      <c r="AQ11" s="309"/>
      <c r="AR11" s="309"/>
      <c r="AS11" s="309"/>
      <c r="AT11" s="309"/>
      <c r="AU11" s="323"/>
      <c r="AV11" s="324"/>
      <c r="AW11" s="323"/>
      <c r="AX11" s="324"/>
      <c r="AY11" s="323"/>
      <c r="AZ11" s="324"/>
      <c r="BA11" s="309"/>
      <c r="BB11" s="309"/>
      <c r="BC11" s="323"/>
      <c r="BD11" s="324"/>
      <c r="BE11" s="323"/>
      <c r="BF11" s="324"/>
      <c r="BG11" s="323"/>
      <c r="BH11" s="324"/>
      <c r="BI11" s="323"/>
      <c r="BJ11" s="324"/>
      <c r="BK11" s="323"/>
      <c r="BL11" s="324"/>
      <c r="BM11" s="323"/>
      <c r="BN11" s="324"/>
      <c r="BO11" s="323" t="s">
        <v>47</v>
      </c>
      <c r="BP11" s="324"/>
      <c r="BQ11" s="323" t="s">
        <v>47</v>
      </c>
      <c r="BR11" s="324"/>
      <c r="BS11" s="323" t="s">
        <v>328</v>
      </c>
      <c r="BT11" s="324"/>
    </row>
    <row r="12" spans="1:72" x14ac:dyDescent="0.25">
      <c r="A12" s="278" t="s">
        <v>965</v>
      </c>
      <c r="B12" s="277" t="str">
        <f>IF('Группы 2016'!C4="бюджет","БЖ","ПЛ")</f>
        <v>ПЛ</v>
      </c>
      <c r="C12" s="277" t="s">
        <v>319</v>
      </c>
      <c r="D12" s="54" t="s">
        <v>789</v>
      </c>
      <c r="E12" s="54">
        <v>2020</v>
      </c>
      <c r="F12" s="54">
        <v>1</v>
      </c>
      <c r="G12" s="54" t="s">
        <v>755</v>
      </c>
      <c r="H12" s="54">
        <v>17</v>
      </c>
      <c r="I12" s="56">
        <v>22</v>
      </c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23"/>
      <c r="W12" s="324"/>
      <c r="X12" s="323"/>
      <c r="Y12" s="324"/>
      <c r="Z12" s="309"/>
      <c r="AA12" s="323"/>
      <c r="AB12" s="324"/>
      <c r="AC12" s="323"/>
      <c r="AD12" s="324"/>
      <c r="AE12" s="309" t="s">
        <v>328</v>
      </c>
      <c r="AF12" s="309" t="s">
        <v>328</v>
      </c>
      <c r="AG12" s="323"/>
      <c r="AH12" s="324"/>
      <c r="AI12" s="309"/>
      <c r="AJ12" s="309"/>
      <c r="AK12" s="309"/>
      <c r="AL12" s="309"/>
      <c r="AM12" s="323"/>
      <c r="AN12" s="324"/>
      <c r="AO12" s="323"/>
      <c r="AP12" s="324"/>
      <c r="AQ12" s="309"/>
      <c r="AR12" s="309"/>
      <c r="AS12" s="309"/>
      <c r="AT12" s="309"/>
      <c r="AU12" s="323"/>
      <c r="AV12" s="324"/>
      <c r="AW12" s="323"/>
      <c r="AX12" s="324"/>
      <c r="AY12" s="323"/>
      <c r="AZ12" s="324"/>
      <c r="BA12" s="309"/>
      <c r="BB12" s="309"/>
      <c r="BC12" s="323"/>
      <c r="BD12" s="324"/>
      <c r="BE12" s="323"/>
      <c r="BF12" s="324"/>
      <c r="BG12" s="323"/>
      <c r="BH12" s="324"/>
      <c r="BI12" s="323"/>
      <c r="BJ12" s="324"/>
      <c r="BK12" s="323"/>
      <c r="BL12" s="324"/>
      <c r="BM12" s="323"/>
      <c r="BN12" s="324"/>
      <c r="BO12" s="323" t="s">
        <v>47</v>
      </c>
      <c r="BP12" s="324"/>
      <c r="BQ12" s="323" t="s">
        <v>47</v>
      </c>
      <c r="BR12" s="324"/>
      <c r="BS12" s="323" t="s">
        <v>328</v>
      </c>
      <c r="BT12" s="324"/>
    </row>
    <row r="13" spans="1:72" x14ac:dyDescent="0.25">
      <c r="A13" s="278" t="s">
        <v>1017</v>
      </c>
      <c r="B13" s="277" t="s">
        <v>771</v>
      </c>
      <c r="C13" s="277" t="s">
        <v>319</v>
      </c>
      <c r="D13" s="54" t="s">
        <v>789</v>
      </c>
      <c r="E13" s="54">
        <v>2020</v>
      </c>
      <c r="F13" s="54">
        <v>1</v>
      </c>
      <c r="G13" s="54" t="s">
        <v>755</v>
      </c>
      <c r="H13" s="54">
        <v>17</v>
      </c>
      <c r="I13" s="56">
        <v>22</v>
      </c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23"/>
      <c r="W13" s="324"/>
      <c r="X13" s="323"/>
      <c r="Y13" s="324"/>
      <c r="Z13" s="309"/>
      <c r="AA13" s="323"/>
      <c r="AB13" s="324"/>
      <c r="AC13" s="323"/>
      <c r="AD13" s="324"/>
      <c r="AE13" s="309" t="s">
        <v>328</v>
      </c>
      <c r="AF13" s="309" t="s">
        <v>328</v>
      </c>
      <c r="AG13" s="323"/>
      <c r="AH13" s="324"/>
      <c r="AI13" s="309"/>
      <c r="AJ13" s="309"/>
      <c r="AK13" s="309"/>
      <c r="AL13" s="309"/>
      <c r="AM13" s="323"/>
      <c r="AN13" s="324"/>
      <c r="AO13" s="323"/>
      <c r="AP13" s="324"/>
      <c r="AQ13" s="309"/>
      <c r="AR13" s="309"/>
      <c r="AS13" s="309"/>
      <c r="AT13" s="309"/>
      <c r="AU13" s="323"/>
      <c r="AV13" s="324"/>
      <c r="AW13" s="323"/>
      <c r="AX13" s="324"/>
      <c r="AY13" s="323"/>
      <c r="AZ13" s="324"/>
      <c r="BA13" s="309"/>
      <c r="BB13" s="309"/>
      <c r="BC13" s="323"/>
      <c r="BD13" s="324"/>
      <c r="BE13" s="323"/>
      <c r="BF13" s="324"/>
      <c r="BG13" s="323"/>
      <c r="BH13" s="324"/>
      <c r="BI13" s="323"/>
      <c r="BJ13" s="324"/>
      <c r="BK13" s="323"/>
      <c r="BL13" s="324"/>
      <c r="BM13" s="323"/>
      <c r="BN13" s="324"/>
      <c r="BO13" s="323" t="s">
        <v>47</v>
      </c>
      <c r="BP13" s="324"/>
      <c r="BQ13" s="323" t="s">
        <v>47</v>
      </c>
      <c r="BR13" s="324"/>
      <c r="BS13" s="323" t="s">
        <v>328</v>
      </c>
      <c r="BT13" s="324"/>
    </row>
    <row r="14" spans="1:72" x14ac:dyDescent="0.25">
      <c r="A14" s="278" t="s">
        <v>1057</v>
      </c>
      <c r="B14" s="277" t="s">
        <v>771</v>
      </c>
      <c r="C14" s="277" t="s">
        <v>319</v>
      </c>
      <c r="D14" s="54" t="s">
        <v>966</v>
      </c>
      <c r="E14" s="54">
        <v>2020</v>
      </c>
      <c r="F14" s="54">
        <v>1</v>
      </c>
      <c r="G14" s="54" t="s">
        <v>755</v>
      </c>
      <c r="H14" s="54">
        <v>17</v>
      </c>
      <c r="I14" s="56">
        <v>24</v>
      </c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23"/>
      <c r="W14" s="324"/>
      <c r="X14" s="323"/>
      <c r="Y14" s="324"/>
      <c r="Z14" s="309"/>
      <c r="AA14" s="323"/>
      <c r="AB14" s="324"/>
      <c r="AC14" s="323"/>
      <c r="AD14" s="324"/>
      <c r="AE14" s="309" t="s">
        <v>328</v>
      </c>
      <c r="AF14" s="309" t="s">
        <v>328</v>
      </c>
      <c r="AG14" s="323"/>
      <c r="AH14" s="324"/>
      <c r="AI14" s="309"/>
      <c r="AJ14" s="309"/>
      <c r="AK14" s="309"/>
      <c r="AL14" s="309"/>
      <c r="AM14" s="323"/>
      <c r="AN14" s="324"/>
      <c r="AO14" s="323"/>
      <c r="AP14" s="324"/>
      <c r="AQ14" s="309"/>
      <c r="AR14" s="309"/>
      <c r="AS14" s="309"/>
      <c r="AT14" s="309"/>
      <c r="AU14" s="323"/>
      <c r="AV14" s="324"/>
      <c r="AW14" s="323"/>
      <c r="AX14" s="324"/>
      <c r="AY14" s="323"/>
      <c r="AZ14" s="324"/>
      <c r="BA14" s="309"/>
      <c r="BB14" s="309"/>
      <c r="BC14" s="323"/>
      <c r="BD14" s="324"/>
      <c r="BE14" s="323"/>
      <c r="BF14" s="324"/>
      <c r="BG14" s="323"/>
      <c r="BH14" s="324"/>
      <c r="BI14" s="323"/>
      <c r="BJ14" s="324"/>
      <c r="BK14" s="323"/>
      <c r="BL14" s="324"/>
      <c r="BM14" s="323"/>
      <c r="BN14" s="324"/>
      <c r="BO14" s="323"/>
      <c r="BP14" s="324"/>
      <c r="BQ14" s="323"/>
      <c r="BR14" s="324"/>
      <c r="BS14" s="323" t="s">
        <v>328</v>
      </c>
      <c r="BT14" s="324"/>
    </row>
    <row r="15" spans="1:72" x14ac:dyDescent="0.25">
      <c r="A15" s="319" t="s">
        <v>1059</v>
      </c>
      <c r="B15" s="277" t="s">
        <v>771</v>
      </c>
      <c r="C15" s="277" t="s">
        <v>319</v>
      </c>
      <c r="D15" s="54" t="s">
        <v>1060</v>
      </c>
      <c r="E15" s="54">
        <v>2020</v>
      </c>
      <c r="F15" s="54">
        <v>1</v>
      </c>
      <c r="G15" s="54" t="s">
        <v>1064</v>
      </c>
      <c r="H15" s="54">
        <v>15</v>
      </c>
      <c r="I15" s="56">
        <v>14</v>
      </c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23"/>
      <c r="W15" s="324"/>
      <c r="X15" s="323"/>
      <c r="Y15" s="324"/>
      <c r="Z15" s="309"/>
      <c r="AC15" s="323" t="s">
        <v>47</v>
      </c>
      <c r="AD15" s="324"/>
      <c r="AE15" s="309" t="s">
        <v>328</v>
      </c>
      <c r="AF15" s="309" t="s">
        <v>328</v>
      </c>
      <c r="AG15" s="323"/>
      <c r="AH15" s="324"/>
      <c r="AI15" s="309"/>
      <c r="AJ15" s="309"/>
      <c r="AK15" s="279" t="s">
        <v>1065</v>
      </c>
      <c r="AL15" s="279" t="s">
        <v>1065</v>
      </c>
      <c r="AM15" s="323" t="s">
        <v>1065</v>
      </c>
      <c r="AN15" s="324"/>
      <c r="AO15" s="323"/>
      <c r="AP15" s="324"/>
      <c r="AQ15" s="309"/>
      <c r="AR15" s="309"/>
      <c r="AS15" s="309"/>
      <c r="AT15" s="309"/>
      <c r="AU15" s="323"/>
      <c r="AV15" s="324"/>
      <c r="AW15" s="323"/>
      <c r="AX15" s="324"/>
      <c r="AY15" s="323"/>
      <c r="AZ15" s="324"/>
      <c r="BA15" s="309"/>
      <c r="BB15" s="309"/>
      <c r="BC15" s="323"/>
      <c r="BD15" s="324"/>
      <c r="BE15" s="323"/>
      <c r="BF15" s="324"/>
      <c r="BG15" s="323" t="s">
        <v>1078</v>
      </c>
      <c r="BH15" s="324"/>
      <c r="BI15" s="323" t="s">
        <v>1078</v>
      </c>
      <c r="BJ15" s="324"/>
      <c r="BK15" s="323" t="s">
        <v>1078</v>
      </c>
      <c r="BL15" s="324"/>
      <c r="BM15" s="323" t="s">
        <v>1032</v>
      </c>
      <c r="BN15" s="324"/>
      <c r="BO15" s="323" t="s">
        <v>1032</v>
      </c>
      <c r="BP15" s="324"/>
      <c r="BQ15" s="323" t="s">
        <v>47</v>
      </c>
      <c r="BR15" s="324"/>
      <c r="BS15" s="323" t="s">
        <v>328</v>
      </c>
      <c r="BT15" s="324"/>
    </row>
    <row r="16" spans="1:72" x14ac:dyDescent="0.25">
      <c r="A16" s="278" t="s">
        <v>968</v>
      </c>
      <c r="B16" s="277" t="s">
        <v>770</v>
      </c>
      <c r="C16" s="277" t="s">
        <v>319</v>
      </c>
      <c r="D16" s="54" t="s">
        <v>790</v>
      </c>
      <c r="E16" s="54">
        <v>2020</v>
      </c>
      <c r="F16" s="54">
        <v>1</v>
      </c>
      <c r="G16" s="54" t="s">
        <v>755</v>
      </c>
      <c r="H16" s="54">
        <v>17</v>
      </c>
      <c r="I16" s="56">
        <v>22</v>
      </c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23"/>
      <c r="W16" s="324"/>
      <c r="X16" s="323"/>
      <c r="Y16" s="324"/>
      <c r="Z16" s="309"/>
      <c r="AA16" s="323"/>
      <c r="AB16" s="324"/>
      <c r="AC16" s="323"/>
      <c r="AD16" s="324"/>
      <c r="AE16" s="309" t="s">
        <v>328</v>
      </c>
      <c r="AF16" s="309" t="s">
        <v>328</v>
      </c>
      <c r="AG16" s="323"/>
      <c r="AH16" s="324"/>
      <c r="AI16" s="309"/>
      <c r="AJ16" s="309"/>
      <c r="AK16" s="309"/>
      <c r="AL16" s="309"/>
      <c r="AM16" s="323"/>
      <c r="AN16" s="324"/>
      <c r="AO16" s="323"/>
      <c r="AP16" s="324"/>
      <c r="AQ16" s="309"/>
      <c r="AR16" s="309"/>
      <c r="AS16" s="309"/>
      <c r="AT16" s="309"/>
      <c r="AU16" s="323"/>
      <c r="AV16" s="324"/>
      <c r="AW16" s="323"/>
      <c r="AX16" s="324"/>
      <c r="AY16" s="323"/>
      <c r="AZ16" s="324"/>
      <c r="BA16" s="309"/>
      <c r="BB16" s="309"/>
      <c r="BC16" s="323"/>
      <c r="BD16" s="324"/>
      <c r="BE16" s="323"/>
      <c r="BF16" s="324"/>
      <c r="BG16" s="323"/>
      <c r="BH16" s="324"/>
      <c r="BI16" s="323"/>
      <c r="BJ16" s="324"/>
      <c r="BK16" s="323"/>
      <c r="BL16" s="324"/>
      <c r="BM16" s="323"/>
      <c r="BN16" s="324"/>
      <c r="BO16" s="323" t="s">
        <v>47</v>
      </c>
      <c r="BP16" s="324"/>
      <c r="BQ16" s="323" t="s">
        <v>47</v>
      </c>
      <c r="BR16" s="324"/>
      <c r="BS16" s="323" t="s">
        <v>328</v>
      </c>
      <c r="BT16" s="324"/>
    </row>
    <row r="17" spans="1:72" x14ac:dyDescent="0.25">
      <c r="A17" s="278" t="s">
        <v>969</v>
      </c>
      <c r="B17" s="277" t="s">
        <v>771</v>
      </c>
      <c r="C17" s="277" t="s">
        <v>319</v>
      </c>
      <c r="D17" s="54" t="s">
        <v>790</v>
      </c>
      <c r="E17" s="54">
        <v>2020</v>
      </c>
      <c r="F17" s="54">
        <v>1</v>
      </c>
      <c r="G17" s="54" t="s">
        <v>755</v>
      </c>
      <c r="H17" s="54">
        <v>17</v>
      </c>
      <c r="I17" s="56">
        <v>22</v>
      </c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23"/>
      <c r="W17" s="324"/>
      <c r="X17" s="323"/>
      <c r="Y17" s="324"/>
      <c r="Z17" s="309"/>
      <c r="AA17" s="323"/>
      <c r="AB17" s="324"/>
      <c r="AC17" s="323"/>
      <c r="AD17" s="324"/>
      <c r="AE17" s="309" t="s">
        <v>328</v>
      </c>
      <c r="AF17" s="309" t="s">
        <v>328</v>
      </c>
      <c r="AG17" s="323"/>
      <c r="AH17" s="324"/>
      <c r="AI17" s="309"/>
      <c r="AJ17" s="309"/>
      <c r="AK17" s="309"/>
      <c r="AL17" s="309"/>
      <c r="AM17" s="323"/>
      <c r="AN17" s="324"/>
      <c r="AO17" s="323"/>
      <c r="AP17" s="324"/>
      <c r="AQ17" s="309"/>
      <c r="AR17" s="309"/>
      <c r="AS17" s="309"/>
      <c r="AT17" s="309"/>
      <c r="AU17" s="323"/>
      <c r="AV17" s="324"/>
      <c r="AW17" s="323"/>
      <c r="AX17" s="324"/>
      <c r="AY17" s="323"/>
      <c r="AZ17" s="324"/>
      <c r="BA17" s="309"/>
      <c r="BB17" s="309"/>
      <c r="BC17" s="323"/>
      <c r="BD17" s="324"/>
      <c r="BE17" s="323"/>
      <c r="BF17" s="324"/>
      <c r="BG17" s="323"/>
      <c r="BH17" s="324"/>
      <c r="BI17" s="323"/>
      <c r="BJ17" s="324"/>
      <c r="BK17" s="323"/>
      <c r="BL17" s="324"/>
      <c r="BM17" s="323"/>
      <c r="BN17" s="324"/>
      <c r="BO17" s="323" t="s">
        <v>47</v>
      </c>
      <c r="BP17" s="324"/>
      <c r="BQ17" s="323" t="s">
        <v>47</v>
      </c>
      <c r="BR17" s="324"/>
      <c r="BS17" s="323" t="s">
        <v>328</v>
      </c>
      <c r="BT17" s="324"/>
    </row>
    <row r="18" spans="1:72" x14ac:dyDescent="0.25">
      <c r="A18" s="278" t="s">
        <v>970</v>
      </c>
      <c r="B18" s="277" t="s">
        <v>771</v>
      </c>
      <c r="C18" s="277" t="s">
        <v>319</v>
      </c>
      <c r="D18" s="54" t="s">
        <v>804</v>
      </c>
      <c r="E18" s="54">
        <v>2020</v>
      </c>
      <c r="F18" s="54">
        <v>1</v>
      </c>
      <c r="G18" s="54" t="s">
        <v>755</v>
      </c>
      <c r="H18" s="54">
        <v>17</v>
      </c>
      <c r="I18" s="56">
        <v>22</v>
      </c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23"/>
      <c r="W18" s="324"/>
      <c r="X18" s="323"/>
      <c r="Y18" s="324"/>
      <c r="Z18" s="309"/>
      <c r="AA18" s="323"/>
      <c r="AB18" s="324"/>
      <c r="AC18" s="323"/>
      <c r="AD18" s="324"/>
      <c r="AE18" s="309" t="s">
        <v>328</v>
      </c>
      <c r="AF18" s="309" t="s">
        <v>328</v>
      </c>
      <c r="AG18" s="323"/>
      <c r="AH18" s="324"/>
      <c r="AI18" s="309"/>
      <c r="AJ18" s="309"/>
      <c r="AK18" s="309"/>
      <c r="AL18" s="309"/>
      <c r="AM18" s="323"/>
      <c r="AN18" s="324"/>
      <c r="AO18" s="323"/>
      <c r="AP18" s="324"/>
      <c r="AQ18" s="309"/>
      <c r="AR18" s="309"/>
      <c r="AS18" s="309"/>
      <c r="AT18" s="309"/>
      <c r="AU18" s="323"/>
      <c r="AV18" s="324"/>
      <c r="AW18" s="323"/>
      <c r="AX18" s="324"/>
      <c r="AY18" s="323"/>
      <c r="AZ18" s="324"/>
      <c r="BA18" s="309"/>
      <c r="BB18" s="309"/>
      <c r="BC18" s="323"/>
      <c r="BD18" s="324"/>
      <c r="BE18" s="323"/>
      <c r="BF18" s="324"/>
      <c r="BG18" s="323"/>
      <c r="BH18" s="324"/>
      <c r="BI18" s="323"/>
      <c r="BJ18" s="324"/>
      <c r="BK18" s="323"/>
      <c r="BL18" s="324"/>
      <c r="BM18" s="323"/>
      <c r="BN18" s="324"/>
      <c r="BO18" s="323" t="s">
        <v>47</v>
      </c>
      <c r="BP18" s="324"/>
      <c r="BQ18" s="323" t="s">
        <v>47</v>
      </c>
      <c r="BR18" s="324"/>
      <c r="BS18" s="323" t="s">
        <v>328</v>
      </c>
      <c r="BT18" s="324"/>
    </row>
    <row r="19" spans="1:72" x14ac:dyDescent="0.25">
      <c r="A19" s="278" t="s">
        <v>958</v>
      </c>
      <c r="B19" s="277" t="s">
        <v>770</v>
      </c>
      <c r="C19" s="277" t="s">
        <v>319</v>
      </c>
      <c r="D19" s="54" t="s">
        <v>803</v>
      </c>
      <c r="E19" s="54">
        <v>2020</v>
      </c>
      <c r="F19" s="54">
        <v>1</v>
      </c>
      <c r="G19" s="54" t="s">
        <v>755</v>
      </c>
      <c r="H19" s="54">
        <v>17</v>
      </c>
      <c r="I19" s="56">
        <v>22</v>
      </c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23"/>
      <c r="W19" s="324"/>
      <c r="X19" s="323"/>
      <c r="Y19" s="324"/>
      <c r="Z19" s="309"/>
      <c r="AA19" s="323"/>
      <c r="AB19" s="324"/>
      <c r="AC19" s="323"/>
      <c r="AD19" s="324"/>
      <c r="AE19" s="309" t="s">
        <v>328</v>
      </c>
      <c r="AF19" s="309" t="s">
        <v>328</v>
      </c>
      <c r="AG19" s="323"/>
      <c r="AH19" s="324"/>
      <c r="AI19" s="309"/>
      <c r="AJ19" s="309"/>
      <c r="AK19" s="309"/>
      <c r="AL19" s="309"/>
      <c r="AM19" s="323"/>
      <c r="AN19" s="324"/>
      <c r="AO19" s="323"/>
      <c r="AP19" s="324"/>
      <c r="AQ19" s="309"/>
      <c r="AR19" s="309"/>
      <c r="AS19" s="309"/>
      <c r="AT19" s="309"/>
      <c r="AU19" s="323"/>
      <c r="AV19" s="324"/>
      <c r="AW19" s="323"/>
      <c r="AX19" s="324"/>
      <c r="AY19" s="323"/>
      <c r="AZ19" s="324"/>
      <c r="BA19" s="309"/>
      <c r="BB19" s="309"/>
      <c r="BC19" s="323"/>
      <c r="BD19" s="324"/>
      <c r="BE19" s="323"/>
      <c r="BF19" s="324"/>
      <c r="BG19" s="323"/>
      <c r="BH19" s="324"/>
      <c r="BI19" s="323"/>
      <c r="BJ19" s="324"/>
      <c r="BK19" s="323"/>
      <c r="BL19" s="324"/>
      <c r="BM19" s="323"/>
      <c r="BN19" s="324"/>
      <c r="BO19" s="323" t="s">
        <v>47</v>
      </c>
      <c r="BP19" s="324"/>
      <c r="BQ19" s="323" t="s">
        <v>47</v>
      </c>
      <c r="BR19" s="324"/>
      <c r="BS19" s="323" t="s">
        <v>328</v>
      </c>
      <c r="BT19" s="324"/>
    </row>
    <row r="20" spans="1:72" x14ac:dyDescent="0.25">
      <c r="A20" s="278" t="s">
        <v>959</v>
      </c>
      <c r="B20" s="277" t="s">
        <v>771</v>
      </c>
      <c r="C20" s="277" t="s">
        <v>319</v>
      </c>
      <c r="D20" s="54" t="s">
        <v>803</v>
      </c>
      <c r="E20" s="54">
        <v>2020</v>
      </c>
      <c r="F20" s="54">
        <v>1</v>
      </c>
      <c r="G20" s="54" t="s">
        <v>755</v>
      </c>
      <c r="H20" s="54">
        <v>17</v>
      </c>
      <c r="I20" s="56">
        <v>22</v>
      </c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23"/>
      <c r="W20" s="324"/>
      <c r="X20" s="323"/>
      <c r="Y20" s="324"/>
      <c r="Z20" s="309"/>
      <c r="AA20" s="323"/>
      <c r="AB20" s="324"/>
      <c r="AC20" s="323"/>
      <c r="AD20" s="324"/>
      <c r="AE20" s="309" t="s">
        <v>328</v>
      </c>
      <c r="AF20" s="309" t="s">
        <v>328</v>
      </c>
      <c r="AG20" s="323"/>
      <c r="AH20" s="324"/>
      <c r="AI20" s="309"/>
      <c r="AJ20" s="309"/>
      <c r="AK20" s="309"/>
      <c r="AL20" s="309"/>
      <c r="AM20" s="323"/>
      <c r="AN20" s="324"/>
      <c r="AO20" s="323"/>
      <c r="AP20" s="324"/>
      <c r="AQ20" s="309"/>
      <c r="AR20" s="309"/>
      <c r="AS20" s="309"/>
      <c r="AT20" s="309"/>
      <c r="AU20" s="323"/>
      <c r="AV20" s="324"/>
      <c r="AW20" s="323"/>
      <c r="AX20" s="324"/>
      <c r="AY20" s="323"/>
      <c r="AZ20" s="324"/>
      <c r="BA20" s="309"/>
      <c r="BB20" s="309"/>
      <c r="BC20" s="323"/>
      <c r="BD20" s="324"/>
      <c r="BE20" s="323"/>
      <c r="BF20" s="324"/>
      <c r="BG20" s="323"/>
      <c r="BH20" s="324"/>
      <c r="BI20" s="323"/>
      <c r="BJ20" s="324"/>
      <c r="BK20" s="323"/>
      <c r="BL20" s="324"/>
      <c r="BM20" s="323"/>
      <c r="BN20" s="324"/>
      <c r="BO20" s="323" t="s">
        <v>47</v>
      </c>
      <c r="BP20" s="324"/>
      <c r="BQ20" s="323" t="s">
        <v>47</v>
      </c>
      <c r="BR20" s="324"/>
      <c r="BS20" s="323" t="s">
        <v>328</v>
      </c>
      <c r="BT20" s="324"/>
    </row>
    <row r="21" spans="1:72" x14ac:dyDescent="0.25">
      <c r="A21" s="278" t="s">
        <v>955</v>
      </c>
      <c r="B21" s="277" t="s">
        <v>770</v>
      </c>
      <c r="C21" s="277" t="s">
        <v>319</v>
      </c>
      <c r="D21" s="54" t="s">
        <v>757</v>
      </c>
      <c r="E21" s="54">
        <v>2019</v>
      </c>
      <c r="F21" s="54">
        <v>2</v>
      </c>
      <c r="G21" s="54" t="s">
        <v>755</v>
      </c>
      <c r="H21" s="278">
        <v>13</v>
      </c>
      <c r="I21" s="56">
        <v>16</v>
      </c>
      <c r="J21" s="309"/>
      <c r="K21" s="309"/>
      <c r="L21" s="309"/>
      <c r="M21" s="309"/>
      <c r="N21" s="309"/>
      <c r="O21" s="309"/>
      <c r="P21" s="309"/>
      <c r="Q21" s="309"/>
      <c r="R21" s="309" t="s">
        <v>1029</v>
      </c>
      <c r="S21" s="309" t="s">
        <v>1029</v>
      </c>
      <c r="T21" s="309" t="s">
        <v>1029</v>
      </c>
      <c r="U21" s="309"/>
      <c r="V21" s="323"/>
      <c r="W21" s="324"/>
      <c r="X21" s="323"/>
      <c r="Y21" s="324"/>
      <c r="Z21" s="309"/>
      <c r="AA21" s="323"/>
      <c r="AB21" s="324"/>
      <c r="AC21" s="323" t="s">
        <v>47</v>
      </c>
      <c r="AD21" s="324"/>
      <c r="AE21" s="309" t="s">
        <v>328</v>
      </c>
      <c r="AF21" s="309" t="s">
        <v>328</v>
      </c>
      <c r="AG21" s="323"/>
      <c r="AH21" s="324"/>
      <c r="AI21" s="309"/>
      <c r="AJ21" s="309"/>
      <c r="AK21" s="309"/>
      <c r="AL21" s="309"/>
      <c r="AM21" s="323"/>
      <c r="AN21" s="324"/>
      <c r="AO21" s="323"/>
      <c r="AP21" s="324"/>
      <c r="AQ21" s="309"/>
      <c r="AR21" s="309"/>
      <c r="AS21" s="309"/>
      <c r="AT21" s="309"/>
      <c r="AU21" s="323"/>
      <c r="AV21" s="324"/>
      <c r="AW21" s="323"/>
      <c r="AX21" s="324"/>
      <c r="AY21" s="323" t="s">
        <v>1028</v>
      </c>
      <c r="AZ21" s="324"/>
      <c r="BA21" s="309" t="s">
        <v>1028</v>
      </c>
      <c r="BB21" s="309" t="s">
        <v>1028</v>
      </c>
      <c r="BC21" s="323"/>
      <c r="BD21" s="324"/>
      <c r="BE21" s="323"/>
      <c r="BF21" s="324"/>
      <c r="BG21" s="323"/>
      <c r="BH21" s="324"/>
      <c r="BI21" s="323" t="s">
        <v>1030</v>
      </c>
      <c r="BJ21" s="324"/>
      <c r="BK21" s="323" t="s">
        <v>1030</v>
      </c>
      <c r="BL21" s="324"/>
      <c r="BM21" s="323" t="s">
        <v>1030</v>
      </c>
      <c r="BN21" s="324"/>
      <c r="BO21" s="323" t="s">
        <v>1030</v>
      </c>
      <c r="BP21" s="324"/>
      <c r="BQ21" s="323" t="s">
        <v>1030</v>
      </c>
      <c r="BR21" s="324"/>
      <c r="BS21" s="323" t="s">
        <v>47</v>
      </c>
      <c r="BT21" s="324"/>
    </row>
    <row r="22" spans="1:72" x14ac:dyDescent="0.25">
      <c r="A22" s="278" t="s">
        <v>956</v>
      </c>
      <c r="B22" s="277" t="s">
        <v>771</v>
      </c>
      <c r="C22" s="277" t="s">
        <v>319</v>
      </c>
      <c r="D22" s="54" t="s">
        <v>957</v>
      </c>
      <c r="E22" s="54">
        <v>2019</v>
      </c>
      <c r="F22" s="54">
        <v>2</v>
      </c>
      <c r="G22" s="54" t="s">
        <v>755</v>
      </c>
      <c r="H22" s="278">
        <v>13</v>
      </c>
      <c r="I22" s="56">
        <v>16</v>
      </c>
      <c r="J22" s="309"/>
      <c r="K22" s="309"/>
      <c r="L22" s="309"/>
      <c r="M22" s="309"/>
      <c r="N22" s="309"/>
      <c r="O22" s="309"/>
      <c r="P22" s="309"/>
      <c r="Q22" s="309"/>
      <c r="R22" s="309" t="s">
        <v>1029</v>
      </c>
      <c r="S22" s="309" t="s">
        <v>1029</v>
      </c>
      <c r="T22" s="309" t="s">
        <v>1029</v>
      </c>
      <c r="U22" s="309"/>
      <c r="V22" s="323"/>
      <c r="W22" s="324"/>
      <c r="X22" s="323"/>
      <c r="Y22" s="324"/>
      <c r="Z22" s="309"/>
      <c r="AA22" s="323"/>
      <c r="AB22" s="324"/>
      <c r="AC22" s="323" t="s">
        <v>47</v>
      </c>
      <c r="AD22" s="324"/>
      <c r="AE22" s="309" t="s">
        <v>328</v>
      </c>
      <c r="AF22" s="309" t="s">
        <v>328</v>
      </c>
      <c r="AG22" s="323"/>
      <c r="AH22" s="324"/>
      <c r="AI22" s="309"/>
      <c r="AJ22" s="309"/>
      <c r="AK22" s="309"/>
      <c r="AL22" s="309"/>
      <c r="AM22" s="323"/>
      <c r="AN22" s="324"/>
      <c r="AO22" s="323"/>
      <c r="AP22" s="324"/>
      <c r="AQ22" s="309"/>
      <c r="AR22" s="309"/>
      <c r="AS22" s="309"/>
      <c r="AT22" s="309"/>
      <c r="AU22" s="323"/>
      <c r="AV22" s="324"/>
      <c r="AW22" s="323"/>
      <c r="AX22" s="324"/>
      <c r="AY22" s="323" t="s">
        <v>1028</v>
      </c>
      <c r="AZ22" s="324"/>
      <c r="BA22" s="309" t="s">
        <v>1028</v>
      </c>
      <c r="BB22" s="309" t="s">
        <v>1028</v>
      </c>
      <c r="BC22" s="323"/>
      <c r="BD22" s="324"/>
      <c r="BE22" s="323"/>
      <c r="BF22" s="324"/>
      <c r="BG22" s="323"/>
      <c r="BH22" s="324"/>
      <c r="BI22" s="323" t="s">
        <v>1030</v>
      </c>
      <c r="BJ22" s="324"/>
      <c r="BK22" s="323" t="s">
        <v>1030</v>
      </c>
      <c r="BL22" s="324"/>
      <c r="BM22" s="323" t="s">
        <v>1030</v>
      </c>
      <c r="BN22" s="324"/>
      <c r="BO22" s="323" t="s">
        <v>1030</v>
      </c>
      <c r="BP22" s="324"/>
      <c r="BQ22" s="323" t="s">
        <v>1030</v>
      </c>
      <c r="BR22" s="324"/>
      <c r="BS22" s="323" t="s">
        <v>47</v>
      </c>
      <c r="BT22" s="324"/>
    </row>
    <row r="23" spans="1:72" x14ac:dyDescent="0.25">
      <c r="A23" s="278" t="s">
        <v>954</v>
      </c>
      <c r="B23" s="277" t="s">
        <v>770</v>
      </c>
      <c r="C23" s="277" t="s">
        <v>319</v>
      </c>
      <c r="D23" s="54" t="s">
        <v>789</v>
      </c>
      <c r="E23" s="54">
        <v>2019</v>
      </c>
      <c r="F23" s="54">
        <v>2</v>
      </c>
      <c r="G23" s="54" t="s">
        <v>755</v>
      </c>
      <c r="H23" s="54">
        <v>14</v>
      </c>
      <c r="I23" s="56">
        <v>16</v>
      </c>
      <c r="J23" s="309"/>
      <c r="K23" s="309"/>
      <c r="L23" s="309"/>
      <c r="M23" s="309"/>
      <c r="N23" s="309"/>
      <c r="O23" s="309"/>
      <c r="P23" s="309" t="s">
        <v>828</v>
      </c>
      <c r="Q23" s="309" t="s">
        <v>828</v>
      </c>
      <c r="R23" s="309"/>
      <c r="S23" s="309"/>
      <c r="T23" s="309"/>
      <c r="U23" s="309"/>
      <c r="V23" s="323"/>
      <c r="W23" s="324"/>
      <c r="X23" s="323"/>
      <c r="Y23" s="324"/>
      <c r="Z23" s="309"/>
      <c r="AA23" s="323"/>
      <c r="AB23" s="324"/>
      <c r="AC23" s="323" t="s">
        <v>47</v>
      </c>
      <c r="AD23" s="324"/>
      <c r="AE23" s="309" t="s">
        <v>328</v>
      </c>
      <c r="AF23" s="309" t="s">
        <v>328</v>
      </c>
      <c r="AG23" s="323"/>
      <c r="AH23" s="324"/>
      <c r="AI23" s="309"/>
      <c r="AK23" s="309"/>
      <c r="AL23" s="309" t="s">
        <v>829</v>
      </c>
      <c r="AM23" s="323" t="s">
        <v>1042</v>
      </c>
      <c r="AN23" s="324"/>
      <c r="AO23" s="323" t="s">
        <v>1042</v>
      </c>
      <c r="AP23" s="324"/>
      <c r="AQ23" s="309"/>
      <c r="AR23" s="309"/>
      <c r="AS23" s="309"/>
      <c r="AT23" s="309"/>
      <c r="AU23" s="323"/>
      <c r="AV23" s="324"/>
      <c r="AW23" s="323"/>
      <c r="AX23" s="324"/>
      <c r="AY23" s="323"/>
      <c r="AZ23" s="324"/>
      <c r="BA23" s="309"/>
      <c r="BB23" s="309"/>
      <c r="BC23" s="323"/>
      <c r="BD23" s="324"/>
      <c r="BE23" s="323"/>
      <c r="BF23" s="324"/>
      <c r="BG23" s="323"/>
      <c r="BH23" s="324"/>
      <c r="BI23" s="323" t="s">
        <v>1028</v>
      </c>
      <c r="BJ23" s="324"/>
      <c r="BK23" s="323" t="s">
        <v>1028</v>
      </c>
      <c r="BL23" s="324"/>
      <c r="BM23" s="323" t="s">
        <v>830</v>
      </c>
      <c r="BN23" s="324"/>
      <c r="BO23" s="323" t="s">
        <v>830</v>
      </c>
      <c r="BP23" s="324"/>
      <c r="BQ23" s="323" t="s">
        <v>830</v>
      </c>
      <c r="BR23" s="324"/>
      <c r="BS23" s="323" t="s">
        <v>47</v>
      </c>
      <c r="BT23" s="324"/>
    </row>
    <row r="24" spans="1:72" x14ac:dyDescent="0.25">
      <c r="A24" s="278" t="s">
        <v>953</v>
      </c>
      <c r="B24" s="277" t="s">
        <v>771</v>
      </c>
      <c r="C24" s="277" t="s">
        <v>319</v>
      </c>
      <c r="D24" s="54" t="s">
        <v>789</v>
      </c>
      <c r="E24" s="54">
        <v>2019</v>
      </c>
      <c r="F24" s="54">
        <v>2</v>
      </c>
      <c r="G24" s="54" t="s">
        <v>755</v>
      </c>
      <c r="H24" s="278">
        <v>14</v>
      </c>
      <c r="I24" s="56">
        <v>17</v>
      </c>
      <c r="J24" s="309" t="s">
        <v>1041</v>
      </c>
      <c r="K24" s="309" t="s">
        <v>1041</v>
      </c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23"/>
      <c r="W24" s="324"/>
      <c r="X24" s="323"/>
      <c r="Y24" s="324"/>
      <c r="Z24" s="309"/>
      <c r="AA24" s="323"/>
      <c r="AB24" s="324"/>
      <c r="AC24" s="323" t="s">
        <v>47</v>
      </c>
      <c r="AD24" s="324"/>
      <c r="AE24" s="309" t="s">
        <v>328</v>
      </c>
      <c r="AF24" s="309" t="s">
        <v>328</v>
      </c>
      <c r="AG24" s="323"/>
      <c r="AH24" s="324"/>
      <c r="AI24" s="309"/>
      <c r="AJ24" s="309"/>
      <c r="AK24" s="309"/>
      <c r="AM24" s="323"/>
      <c r="AN24" s="324"/>
      <c r="AO24" s="323"/>
      <c r="AP24" s="324"/>
      <c r="AQ24" s="309"/>
      <c r="AR24" s="309"/>
      <c r="AS24" s="309"/>
      <c r="AT24" s="309"/>
      <c r="AU24" s="323"/>
      <c r="AV24" s="324"/>
      <c r="AW24" s="323"/>
      <c r="AX24" s="324"/>
      <c r="AY24" s="323"/>
      <c r="AZ24" s="324"/>
      <c r="BA24" s="309"/>
      <c r="BB24" s="309"/>
      <c r="BC24" s="323"/>
      <c r="BD24" s="324"/>
      <c r="BE24" s="323" t="s">
        <v>1075</v>
      </c>
      <c r="BF24" s="324"/>
      <c r="BG24" s="323" t="s">
        <v>1075</v>
      </c>
      <c r="BH24" s="324"/>
      <c r="BI24" s="323" t="s">
        <v>1075</v>
      </c>
      <c r="BJ24" s="324"/>
      <c r="BK24" s="323" t="s">
        <v>1076</v>
      </c>
      <c r="BL24" s="324"/>
      <c r="BM24" s="323" t="s">
        <v>1076</v>
      </c>
      <c r="BN24" s="324"/>
      <c r="BO24" s="323" t="s">
        <v>1076</v>
      </c>
      <c r="BP24" s="324"/>
      <c r="BQ24" s="323" t="s">
        <v>1076</v>
      </c>
      <c r="BR24" s="324"/>
      <c r="BS24" s="323" t="s">
        <v>47</v>
      </c>
      <c r="BT24" s="324"/>
    </row>
    <row r="25" spans="1:72" x14ac:dyDescent="0.25">
      <c r="A25" s="278" t="s">
        <v>952</v>
      </c>
      <c r="B25" s="277" t="s">
        <v>771</v>
      </c>
      <c r="C25" s="277" t="s">
        <v>319</v>
      </c>
      <c r="D25" s="54" t="s">
        <v>789</v>
      </c>
      <c r="E25" s="54">
        <v>2019</v>
      </c>
      <c r="F25" s="54">
        <v>2</v>
      </c>
      <c r="G25" s="54" t="s">
        <v>755</v>
      </c>
      <c r="H25" s="278">
        <v>14</v>
      </c>
      <c r="I25" s="56">
        <v>16</v>
      </c>
      <c r="J25" s="309"/>
      <c r="K25" s="309"/>
      <c r="L25" s="309" t="s">
        <v>824</v>
      </c>
      <c r="M25" s="309" t="s">
        <v>824</v>
      </c>
      <c r="N25" s="309"/>
      <c r="O25" s="309"/>
      <c r="P25" s="309"/>
      <c r="Q25" s="309"/>
      <c r="R25" s="309"/>
      <c r="S25" s="309"/>
      <c r="T25" s="309"/>
      <c r="U25" s="309"/>
      <c r="V25" s="323"/>
      <c r="W25" s="324"/>
      <c r="X25" s="323"/>
      <c r="Y25" s="324"/>
      <c r="Z25" s="309"/>
      <c r="AA25" s="323"/>
      <c r="AB25" s="324"/>
      <c r="AC25" s="323" t="s">
        <v>47</v>
      </c>
      <c r="AD25" s="324"/>
      <c r="AE25" s="309" t="s">
        <v>328</v>
      </c>
      <c r="AF25" s="309" t="s">
        <v>328</v>
      </c>
      <c r="AG25" s="323"/>
      <c r="AH25" s="324"/>
      <c r="AI25" s="309" t="s">
        <v>825</v>
      </c>
      <c r="AJ25" s="309" t="s">
        <v>825</v>
      </c>
      <c r="AK25" s="309" t="s">
        <v>825</v>
      </c>
      <c r="AL25" s="309"/>
      <c r="AM25" s="323"/>
      <c r="AN25" s="324"/>
      <c r="AO25" s="323"/>
      <c r="AP25" s="324"/>
      <c r="AQ25" s="309"/>
      <c r="AR25" s="309"/>
      <c r="AS25" s="309"/>
      <c r="AT25" s="309"/>
      <c r="AU25" s="323"/>
      <c r="AV25" s="324"/>
      <c r="AW25" s="323"/>
      <c r="AX25" s="324"/>
      <c r="AY25" s="323"/>
      <c r="AZ25" s="324"/>
      <c r="BA25" s="309"/>
      <c r="BB25" s="309"/>
      <c r="BC25" s="323" t="s">
        <v>1074</v>
      </c>
      <c r="BD25" s="324"/>
      <c r="BE25" s="323" t="s">
        <v>1074</v>
      </c>
      <c r="BF25" s="324"/>
      <c r="BG25" s="323" t="s">
        <v>1074</v>
      </c>
      <c r="BH25" s="324"/>
      <c r="BI25" s="323" t="s">
        <v>826</v>
      </c>
      <c r="BJ25" s="324"/>
      <c r="BK25" s="323" t="s">
        <v>826</v>
      </c>
      <c r="BL25" s="324"/>
      <c r="BM25" s="323"/>
      <c r="BN25" s="324"/>
      <c r="BO25" s="323"/>
      <c r="BP25" s="324"/>
      <c r="BQ25" s="323"/>
      <c r="BR25" s="324"/>
      <c r="BS25" s="323" t="s">
        <v>47</v>
      </c>
      <c r="BT25" s="324"/>
    </row>
    <row r="26" spans="1:72" x14ac:dyDescent="0.25">
      <c r="A26" s="278" t="s">
        <v>951</v>
      </c>
      <c r="B26" s="277" t="s">
        <v>771</v>
      </c>
      <c r="C26" s="277" t="s">
        <v>319</v>
      </c>
      <c r="D26" s="54" t="s">
        <v>789</v>
      </c>
      <c r="E26" s="54">
        <v>2019</v>
      </c>
      <c r="F26" s="54">
        <v>2</v>
      </c>
      <c r="G26" s="54" t="s">
        <v>755</v>
      </c>
      <c r="H26" s="54">
        <v>14</v>
      </c>
      <c r="I26" s="56">
        <v>16</v>
      </c>
      <c r="J26" s="309"/>
      <c r="K26" s="309"/>
      <c r="L26" s="54"/>
      <c r="M26" s="54"/>
      <c r="N26" s="309" t="s">
        <v>824</v>
      </c>
      <c r="O26" s="309" t="s">
        <v>824</v>
      </c>
      <c r="P26" s="309"/>
      <c r="Q26" s="309"/>
      <c r="R26" s="309"/>
      <c r="S26" s="309"/>
      <c r="T26" s="309"/>
      <c r="U26" s="309"/>
      <c r="V26" s="323"/>
      <c r="W26" s="324"/>
      <c r="X26" s="323"/>
      <c r="Y26" s="324"/>
      <c r="Z26" s="309"/>
      <c r="AA26" s="323"/>
      <c r="AB26" s="324"/>
      <c r="AC26" s="323" t="s">
        <v>47</v>
      </c>
      <c r="AD26" s="324"/>
      <c r="AE26" s="309" t="s">
        <v>328</v>
      </c>
      <c r="AF26" s="309" t="s">
        <v>328</v>
      </c>
      <c r="AG26" s="323"/>
      <c r="AH26" s="324"/>
      <c r="AI26" s="309"/>
      <c r="AJ26" s="309"/>
      <c r="AK26" s="309"/>
      <c r="AL26" s="309"/>
      <c r="AM26" s="323"/>
      <c r="AN26" s="324"/>
      <c r="AO26" s="323"/>
      <c r="AP26" s="324"/>
      <c r="AQ26" s="309" t="s">
        <v>825</v>
      </c>
      <c r="AR26" s="309" t="s">
        <v>825</v>
      </c>
      <c r="AS26" s="309" t="s">
        <v>825</v>
      </c>
      <c r="AT26" s="309"/>
      <c r="AU26" s="323"/>
      <c r="AV26" s="324"/>
      <c r="AW26" s="323"/>
      <c r="AX26" s="324"/>
      <c r="AY26" s="323"/>
      <c r="AZ26" s="324"/>
      <c r="BA26" s="309"/>
      <c r="BB26" s="309"/>
      <c r="BC26" s="323"/>
      <c r="BD26" s="324"/>
      <c r="BE26" s="323"/>
      <c r="BF26" s="324"/>
      <c r="BG26" s="323"/>
      <c r="BH26" s="324"/>
      <c r="BI26" s="323" t="s">
        <v>826</v>
      </c>
      <c r="BJ26" s="324"/>
      <c r="BK26" s="323" t="s">
        <v>826</v>
      </c>
      <c r="BL26" s="324"/>
      <c r="BM26" s="323" t="s">
        <v>827</v>
      </c>
      <c r="BN26" s="324"/>
      <c r="BO26" s="323" t="s">
        <v>827</v>
      </c>
      <c r="BP26" s="324"/>
      <c r="BQ26" s="323" t="s">
        <v>827</v>
      </c>
      <c r="BR26" s="324"/>
      <c r="BS26" s="323" t="s">
        <v>47</v>
      </c>
      <c r="BT26" s="324"/>
    </row>
    <row r="27" spans="1:72" x14ac:dyDescent="0.25">
      <c r="A27" s="278" t="s">
        <v>950</v>
      </c>
      <c r="B27" s="277" t="s">
        <v>771</v>
      </c>
      <c r="C27" s="277" t="s">
        <v>319</v>
      </c>
      <c r="D27" s="54" t="s">
        <v>789</v>
      </c>
      <c r="E27" s="54">
        <v>2019</v>
      </c>
      <c r="F27" s="54">
        <v>2</v>
      </c>
      <c r="G27" s="54" t="s">
        <v>755</v>
      </c>
      <c r="H27" s="54">
        <v>14</v>
      </c>
      <c r="I27" s="56">
        <v>16</v>
      </c>
      <c r="J27" s="309"/>
      <c r="K27" s="309"/>
      <c r="L27" s="309"/>
      <c r="M27" s="309"/>
      <c r="N27" s="54"/>
      <c r="O27" s="54"/>
      <c r="P27" s="54"/>
      <c r="Q27" s="54"/>
      <c r="R27" s="309" t="s">
        <v>824</v>
      </c>
      <c r="S27" s="309" t="s">
        <v>824</v>
      </c>
      <c r="T27" s="309"/>
      <c r="U27" s="309"/>
      <c r="V27" s="323"/>
      <c r="W27" s="324"/>
      <c r="X27" s="323"/>
      <c r="Y27" s="324"/>
      <c r="Z27" s="309"/>
      <c r="AA27" s="323"/>
      <c r="AB27" s="324"/>
      <c r="AC27" s="323" t="s">
        <v>47</v>
      </c>
      <c r="AD27" s="324"/>
      <c r="AE27" s="309" t="s">
        <v>328</v>
      </c>
      <c r="AF27" s="309" t="s">
        <v>328</v>
      </c>
      <c r="AG27" s="323"/>
      <c r="AH27" s="324"/>
      <c r="AI27" s="309"/>
      <c r="AJ27" s="309"/>
      <c r="AK27" s="309"/>
      <c r="AL27" s="309"/>
      <c r="AM27" s="323"/>
      <c r="AN27" s="324"/>
      <c r="AO27" s="323"/>
      <c r="AP27" s="324"/>
      <c r="AQ27" s="309"/>
      <c r="AR27" s="309"/>
      <c r="AS27" s="309"/>
      <c r="AT27" s="279" t="s">
        <v>825</v>
      </c>
      <c r="AU27" s="323" t="s">
        <v>825</v>
      </c>
      <c r="AV27" s="324"/>
      <c r="AW27" s="323" t="s">
        <v>825</v>
      </c>
      <c r="AX27" s="324"/>
      <c r="AY27" s="323"/>
      <c r="AZ27" s="324"/>
      <c r="BA27" s="281"/>
      <c r="BB27" s="281"/>
      <c r="BC27" s="323"/>
      <c r="BD27" s="324"/>
      <c r="BE27" s="323"/>
      <c r="BF27" s="324"/>
      <c r="BG27" s="323"/>
      <c r="BH27" s="324"/>
      <c r="BI27" s="323" t="s">
        <v>826</v>
      </c>
      <c r="BJ27" s="324"/>
      <c r="BK27" s="323" t="s">
        <v>826</v>
      </c>
      <c r="BL27" s="324"/>
      <c r="BM27" s="323" t="s">
        <v>827</v>
      </c>
      <c r="BN27" s="324"/>
      <c r="BO27" s="323" t="s">
        <v>827</v>
      </c>
      <c r="BP27" s="324"/>
      <c r="BQ27" s="323" t="s">
        <v>827</v>
      </c>
      <c r="BR27" s="324"/>
      <c r="BS27" s="323" t="s">
        <v>47</v>
      </c>
      <c r="BT27" s="324"/>
    </row>
    <row r="28" spans="1:72" x14ac:dyDescent="0.25">
      <c r="A28" s="278" t="s">
        <v>948</v>
      </c>
      <c r="B28" s="277" t="s">
        <v>770</v>
      </c>
      <c r="C28" s="277" t="s">
        <v>319</v>
      </c>
      <c r="D28" s="54" t="s">
        <v>790</v>
      </c>
      <c r="E28" s="54">
        <v>2019</v>
      </c>
      <c r="F28" s="54">
        <v>2</v>
      </c>
      <c r="G28" s="54" t="s">
        <v>755</v>
      </c>
      <c r="H28" s="54">
        <v>14</v>
      </c>
      <c r="I28" s="56">
        <v>17</v>
      </c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23"/>
      <c r="W28" s="324"/>
      <c r="X28" s="323"/>
      <c r="Y28" s="324"/>
      <c r="Z28" s="309" t="s">
        <v>47</v>
      </c>
      <c r="AA28" s="323" t="s">
        <v>1029</v>
      </c>
      <c r="AB28" s="324"/>
      <c r="AC28" s="323" t="s">
        <v>1029</v>
      </c>
      <c r="AD28" s="324"/>
      <c r="AE28" s="309" t="s">
        <v>328</v>
      </c>
      <c r="AF28" s="309" t="s">
        <v>328</v>
      </c>
      <c r="AG28" s="323"/>
      <c r="AH28" s="324"/>
      <c r="AI28" s="309"/>
      <c r="AJ28" s="309"/>
      <c r="AK28" s="309"/>
      <c r="AL28" s="309"/>
      <c r="AM28" s="323"/>
      <c r="AN28" s="324"/>
      <c r="AO28" s="323"/>
      <c r="AP28" s="324"/>
      <c r="AQ28" s="309"/>
      <c r="AR28" s="309"/>
      <c r="AS28" s="309"/>
      <c r="AT28" s="309"/>
      <c r="AU28" s="323"/>
      <c r="AV28" s="324"/>
      <c r="AW28" s="323"/>
      <c r="AX28" s="324"/>
      <c r="AY28" s="323"/>
      <c r="AZ28" s="324"/>
      <c r="BA28" s="309"/>
      <c r="BB28" s="309"/>
      <c r="BC28" s="323"/>
      <c r="BD28" s="324"/>
      <c r="BE28" s="327" t="s">
        <v>1031</v>
      </c>
      <c r="BF28" s="328"/>
      <c r="BG28" s="327" t="s">
        <v>1031</v>
      </c>
      <c r="BH28" s="328"/>
      <c r="BI28" s="327" t="s">
        <v>1031</v>
      </c>
      <c r="BJ28" s="328"/>
      <c r="BK28" s="323" t="s">
        <v>1028</v>
      </c>
      <c r="BL28" s="324"/>
      <c r="BM28" s="323" t="s">
        <v>1028</v>
      </c>
      <c r="BN28" s="324"/>
      <c r="BO28" s="323" t="s">
        <v>1028</v>
      </c>
      <c r="BP28" s="324"/>
      <c r="BQ28" s="323" t="s">
        <v>1028</v>
      </c>
      <c r="BR28" s="324"/>
      <c r="BS28" s="323" t="s">
        <v>47</v>
      </c>
      <c r="BT28" s="324"/>
    </row>
    <row r="29" spans="1:72" x14ac:dyDescent="0.25">
      <c r="A29" s="278" t="s">
        <v>949</v>
      </c>
      <c r="B29" s="277" t="s">
        <v>771</v>
      </c>
      <c r="C29" s="277" t="s">
        <v>319</v>
      </c>
      <c r="D29" s="54" t="s">
        <v>790</v>
      </c>
      <c r="E29" s="54">
        <v>2019</v>
      </c>
      <c r="F29" s="54">
        <v>2</v>
      </c>
      <c r="G29" s="54" t="s">
        <v>755</v>
      </c>
      <c r="H29" s="54">
        <v>14</v>
      </c>
      <c r="I29" s="56">
        <v>17</v>
      </c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23"/>
      <c r="W29" s="324"/>
      <c r="X29" s="323"/>
      <c r="Y29" s="324"/>
      <c r="Z29" s="309" t="s">
        <v>47</v>
      </c>
      <c r="AA29" s="323" t="s">
        <v>1029</v>
      </c>
      <c r="AB29" s="324"/>
      <c r="AC29" s="323" t="s">
        <v>1029</v>
      </c>
      <c r="AD29" s="324"/>
      <c r="AE29" s="309" t="s">
        <v>328</v>
      </c>
      <c r="AF29" s="309" t="s">
        <v>328</v>
      </c>
      <c r="AG29" s="323"/>
      <c r="AH29" s="324"/>
      <c r="AI29" s="309"/>
      <c r="AJ29" s="309"/>
      <c r="AK29" s="309"/>
      <c r="AL29" s="309"/>
      <c r="AM29" s="323"/>
      <c r="AN29" s="324"/>
      <c r="AO29" s="323"/>
      <c r="AP29" s="324"/>
      <c r="AQ29" s="309"/>
      <c r="AR29" s="309"/>
      <c r="AS29" s="309"/>
      <c r="AT29" s="309"/>
      <c r="AU29" s="323"/>
      <c r="AV29" s="324"/>
      <c r="AW29" s="323"/>
      <c r="AX29" s="324"/>
      <c r="AY29" s="323"/>
      <c r="AZ29" s="324"/>
      <c r="BA29" s="309"/>
      <c r="BB29" s="309"/>
      <c r="BC29" s="323"/>
      <c r="BD29" s="324"/>
      <c r="BE29" s="327" t="s">
        <v>1031</v>
      </c>
      <c r="BF29" s="328"/>
      <c r="BG29" s="327" t="s">
        <v>1031</v>
      </c>
      <c r="BH29" s="328"/>
      <c r="BI29" s="327" t="s">
        <v>1031</v>
      </c>
      <c r="BJ29" s="328"/>
      <c r="BK29" s="323" t="s">
        <v>1028</v>
      </c>
      <c r="BL29" s="324"/>
      <c r="BM29" s="323" t="s">
        <v>1028</v>
      </c>
      <c r="BN29" s="324"/>
      <c r="BO29" s="323" t="s">
        <v>1028</v>
      </c>
      <c r="BP29" s="324"/>
      <c r="BQ29" s="323" t="s">
        <v>1028</v>
      </c>
      <c r="BR29" s="324"/>
      <c r="BS29" s="323" t="s">
        <v>47</v>
      </c>
      <c r="BT29" s="324"/>
    </row>
    <row r="30" spans="1:72" x14ac:dyDescent="0.25">
      <c r="A30" s="278" t="s">
        <v>947</v>
      </c>
      <c r="B30" s="277" t="s">
        <v>771</v>
      </c>
      <c r="C30" s="277" t="s">
        <v>319</v>
      </c>
      <c r="D30" s="54" t="s">
        <v>760</v>
      </c>
      <c r="E30" s="54">
        <v>2019</v>
      </c>
      <c r="F30" s="54">
        <v>2</v>
      </c>
      <c r="G30" s="54" t="s">
        <v>755</v>
      </c>
      <c r="H30" s="54">
        <v>17</v>
      </c>
      <c r="I30" s="56">
        <v>20</v>
      </c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23"/>
      <c r="W30" s="324"/>
      <c r="X30" s="323"/>
      <c r="Y30" s="324"/>
      <c r="Z30" s="309"/>
      <c r="AA30" s="323"/>
      <c r="AB30" s="324"/>
      <c r="AC30" s="323"/>
      <c r="AD30" s="324"/>
      <c r="AE30" s="309" t="s">
        <v>328</v>
      </c>
      <c r="AF30" s="309" t="s">
        <v>328</v>
      </c>
      <c r="AG30" s="323"/>
      <c r="AH30" s="324"/>
      <c r="AI30" s="309"/>
      <c r="AJ30" s="309"/>
      <c r="AK30" s="309"/>
      <c r="AL30" s="309"/>
      <c r="AM30" s="323"/>
      <c r="AN30" s="324"/>
      <c r="AO30" s="323"/>
      <c r="AP30" s="324"/>
      <c r="AQ30" s="309"/>
      <c r="AR30" s="309"/>
      <c r="AS30" s="309"/>
      <c r="AT30" s="309"/>
      <c r="AU30" s="323"/>
      <c r="AV30" s="324"/>
      <c r="AW30" s="323"/>
      <c r="AX30" s="324"/>
      <c r="AY30" s="323"/>
      <c r="AZ30" s="324"/>
      <c r="BA30" s="309"/>
      <c r="BB30" s="309"/>
      <c r="BC30" s="323"/>
      <c r="BD30" s="324"/>
      <c r="BE30" s="323"/>
      <c r="BF30" s="324"/>
      <c r="BG30" s="323"/>
      <c r="BH30" s="324"/>
      <c r="BI30" s="323"/>
      <c r="BJ30" s="324"/>
      <c r="BK30" s="323" t="s">
        <v>715</v>
      </c>
      <c r="BL30" s="324"/>
      <c r="BM30" s="323" t="s">
        <v>716</v>
      </c>
      <c r="BN30" s="324"/>
      <c r="BO30" s="323" t="s">
        <v>406</v>
      </c>
      <c r="BP30" s="324"/>
      <c r="BQ30" s="323" t="s">
        <v>47</v>
      </c>
      <c r="BR30" s="324"/>
      <c r="BS30" s="323" t="s">
        <v>328</v>
      </c>
      <c r="BT30" s="324"/>
    </row>
    <row r="31" spans="1:72" x14ac:dyDescent="0.25">
      <c r="A31" s="278" t="s">
        <v>946</v>
      </c>
      <c r="B31" s="277" t="s">
        <v>770</v>
      </c>
      <c r="C31" s="277" t="s">
        <v>319</v>
      </c>
      <c r="D31" s="54" t="s">
        <v>761</v>
      </c>
      <c r="E31" s="54">
        <v>2019</v>
      </c>
      <c r="F31" s="54">
        <v>2</v>
      </c>
      <c r="G31" s="54" t="s">
        <v>755</v>
      </c>
      <c r="H31" s="54">
        <v>17</v>
      </c>
      <c r="I31" s="56">
        <v>21</v>
      </c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23"/>
      <c r="W31" s="324"/>
      <c r="X31" s="323"/>
      <c r="Y31" s="324"/>
      <c r="Z31" s="309"/>
      <c r="AA31" s="323"/>
      <c r="AB31" s="324"/>
      <c r="AC31" s="323"/>
      <c r="AD31" s="324"/>
      <c r="AE31" s="309" t="s">
        <v>328</v>
      </c>
      <c r="AF31" s="309" t="s">
        <v>328</v>
      </c>
      <c r="AG31" s="323"/>
      <c r="AH31" s="324"/>
      <c r="AI31" s="309"/>
      <c r="AJ31" s="309"/>
      <c r="AK31" s="309"/>
      <c r="AL31" s="309"/>
      <c r="AM31" s="323"/>
      <c r="AN31" s="324"/>
      <c r="AO31" s="323"/>
      <c r="AP31" s="324"/>
      <c r="AQ31" s="309"/>
      <c r="AR31" s="309"/>
      <c r="AS31" s="309"/>
      <c r="AT31" s="309"/>
      <c r="AU31" s="323"/>
      <c r="AV31" s="324"/>
      <c r="AW31" s="323"/>
      <c r="AX31" s="324"/>
      <c r="AY31" s="323"/>
      <c r="AZ31" s="324"/>
      <c r="BA31" s="309"/>
      <c r="BB31" s="309"/>
      <c r="BC31" s="323"/>
      <c r="BD31" s="324"/>
      <c r="BE31" s="323"/>
      <c r="BF31" s="324"/>
      <c r="BG31" s="323"/>
      <c r="BH31" s="324"/>
      <c r="BI31" s="323"/>
      <c r="BJ31" s="324"/>
      <c r="BK31" s="323"/>
      <c r="BL31" s="324"/>
      <c r="BM31" s="323" t="s">
        <v>714</v>
      </c>
      <c r="BN31" s="324"/>
      <c r="BO31" s="323" t="s">
        <v>419</v>
      </c>
      <c r="BP31" s="324"/>
      <c r="BQ31" s="323" t="s">
        <v>47</v>
      </c>
      <c r="BR31" s="324"/>
      <c r="BS31" s="323" t="s">
        <v>328</v>
      </c>
      <c r="BT31" s="324"/>
    </row>
    <row r="32" spans="1:72" x14ac:dyDescent="0.25">
      <c r="A32" s="278" t="s">
        <v>945</v>
      </c>
      <c r="B32" s="277" t="s">
        <v>771</v>
      </c>
      <c r="C32" s="277" t="s">
        <v>319</v>
      </c>
      <c r="D32" s="54" t="s">
        <v>761</v>
      </c>
      <c r="E32" s="54">
        <v>2019</v>
      </c>
      <c r="F32" s="54">
        <v>2</v>
      </c>
      <c r="G32" s="54" t="s">
        <v>755</v>
      </c>
      <c r="H32" s="54">
        <v>17</v>
      </c>
      <c r="I32" s="56">
        <v>21</v>
      </c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23"/>
      <c r="W32" s="324"/>
      <c r="X32" s="323"/>
      <c r="Y32" s="324"/>
      <c r="Z32" s="309"/>
      <c r="AA32" s="323"/>
      <c r="AB32" s="324"/>
      <c r="AC32" s="323"/>
      <c r="AD32" s="324"/>
      <c r="AE32" s="309" t="s">
        <v>328</v>
      </c>
      <c r="AF32" s="309" t="s">
        <v>328</v>
      </c>
      <c r="AG32" s="323"/>
      <c r="AH32" s="324"/>
      <c r="AI32" s="309"/>
      <c r="AJ32" s="309"/>
      <c r="AK32" s="309"/>
      <c r="AL32" s="309"/>
      <c r="AM32" s="323"/>
      <c r="AN32" s="324"/>
      <c r="AO32" s="323"/>
      <c r="AP32" s="324"/>
      <c r="AQ32" s="309"/>
      <c r="AR32" s="309"/>
      <c r="AS32" s="309"/>
      <c r="AT32" s="309"/>
      <c r="AU32" s="323"/>
      <c r="AV32" s="324"/>
      <c r="AW32" s="323"/>
      <c r="AX32" s="324"/>
      <c r="AY32" s="323"/>
      <c r="AZ32" s="324"/>
      <c r="BA32" s="309"/>
      <c r="BB32" s="309"/>
      <c r="BC32" s="323"/>
      <c r="BD32" s="324"/>
      <c r="BE32" s="323"/>
      <c r="BF32" s="324"/>
      <c r="BG32" s="323"/>
      <c r="BH32" s="324"/>
      <c r="BI32" s="323"/>
      <c r="BJ32" s="324"/>
      <c r="BK32" s="323"/>
      <c r="BL32" s="324"/>
      <c r="BM32" s="323" t="s">
        <v>714</v>
      </c>
      <c r="BN32" s="324"/>
      <c r="BO32" s="323" t="s">
        <v>419</v>
      </c>
      <c r="BP32" s="324"/>
      <c r="BQ32" s="323" t="s">
        <v>47</v>
      </c>
      <c r="BR32" s="324"/>
      <c r="BS32" s="323" t="s">
        <v>328</v>
      </c>
      <c r="BT32" s="324"/>
    </row>
    <row r="33" spans="1:72" x14ac:dyDescent="0.25">
      <c r="A33" s="278" t="s">
        <v>944</v>
      </c>
      <c r="B33" s="277" t="s">
        <v>770</v>
      </c>
      <c r="C33" s="277" t="s">
        <v>319</v>
      </c>
      <c r="D33" s="54" t="s">
        <v>757</v>
      </c>
      <c r="E33" s="54">
        <v>2018</v>
      </c>
      <c r="F33" s="54">
        <v>3</v>
      </c>
      <c r="G33" s="54" t="s">
        <v>755</v>
      </c>
      <c r="H33" s="54">
        <v>15</v>
      </c>
      <c r="I33" s="56">
        <v>17</v>
      </c>
      <c r="J33" s="309"/>
      <c r="K33" s="309"/>
      <c r="L33" s="309"/>
      <c r="M33" s="309"/>
      <c r="N33" s="309"/>
      <c r="O33" s="309"/>
      <c r="P33" s="309"/>
      <c r="Q33" s="309"/>
      <c r="R33" s="309"/>
      <c r="S33" s="309" t="s">
        <v>1031</v>
      </c>
      <c r="T33" s="309" t="s">
        <v>1031</v>
      </c>
      <c r="U33" s="309"/>
      <c r="V33" s="323"/>
      <c r="W33" s="324"/>
      <c r="X33" s="323"/>
      <c r="Y33" s="324"/>
      <c r="Z33" s="309"/>
      <c r="AA33" s="323"/>
      <c r="AB33" s="324"/>
      <c r="AC33" s="323"/>
      <c r="AD33" s="324"/>
      <c r="AE33" s="309" t="s">
        <v>328</v>
      </c>
      <c r="AF33" s="309" t="s">
        <v>328</v>
      </c>
      <c r="AG33" s="323"/>
      <c r="AH33" s="324"/>
      <c r="AI33" s="309"/>
      <c r="AJ33" s="309"/>
      <c r="AK33" s="309"/>
      <c r="AL33" s="309"/>
      <c r="AM33" s="323"/>
      <c r="AN33" s="324"/>
      <c r="AO33" s="323"/>
      <c r="AP33" s="324"/>
      <c r="AQ33" s="309"/>
      <c r="AR33" s="309"/>
      <c r="AS33" s="309"/>
      <c r="AT33" s="309"/>
      <c r="AU33" s="323"/>
      <c r="AV33" s="324"/>
      <c r="AW33" s="323"/>
      <c r="AX33" s="324"/>
      <c r="AY33" s="323"/>
      <c r="AZ33" s="324"/>
      <c r="BA33" s="309"/>
      <c r="BB33" s="309"/>
      <c r="BC33" s="323"/>
      <c r="BD33" s="324"/>
      <c r="BE33" s="323" t="s">
        <v>1032</v>
      </c>
      <c r="BF33" s="324"/>
      <c r="BG33" s="323" t="s">
        <v>1032</v>
      </c>
      <c r="BH33" s="324"/>
      <c r="BI33" s="323" t="s">
        <v>1032</v>
      </c>
      <c r="BJ33" s="324"/>
      <c r="BK33" s="323" t="s">
        <v>1032</v>
      </c>
      <c r="BL33" s="324"/>
      <c r="BM33" s="323" t="s">
        <v>369</v>
      </c>
      <c r="BN33" s="324"/>
      <c r="BO33" s="323" t="s">
        <v>1033</v>
      </c>
      <c r="BP33" s="324"/>
      <c r="BQ33" s="323" t="s">
        <v>1034</v>
      </c>
      <c r="BR33" s="324"/>
      <c r="BS33" s="323" t="s">
        <v>1033</v>
      </c>
      <c r="BT33" s="324"/>
    </row>
    <row r="34" spans="1:72" x14ac:dyDescent="0.25">
      <c r="A34" s="278" t="s">
        <v>941</v>
      </c>
      <c r="B34" s="277" t="s">
        <v>770</v>
      </c>
      <c r="C34" s="277" t="s">
        <v>319</v>
      </c>
      <c r="D34" s="54" t="s">
        <v>789</v>
      </c>
      <c r="E34" s="54">
        <v>2018</v>
      </c>
      <c r="F34" s="54">
        <v>3</v>
      </c>
      <c r="G34" s="54" t="s">
        <v>755</v>
      </c>
      <c r="H34" s="54">
        <v>15</v>
      </c>
      <c r="I34" s="56">
        <v>17</v>
      </c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 t="s">
        <v>831</v>
      </c>
      <c r="U34" s="309"/>
      <c r="V34" s="323"/>
      <c r="W34" s="324"/>
      <c r="X34" s="323"/>
      <c r="Y34" s="324"/>
      <c r="Z34" s="309"/>
      <c r="AA34" s="323"/>
      <c r="AB34" s="324"/>
      <c r="AC34" s="323" t="s">
        <v>47</v>
      </c>
      <c r="AD34" s="324"/>
      <c r="AE34" s="309" t="s">
        <v>328</v>
      </c>
      <c r="AF34" s="309" t="s">
        <v>328</v>
      </c>
      <c r="AG34" s="323" t="s">
        <v>1043</v>
      </c>
      <c r="AH34" s="324"/>
      <c r="AI34" s="309"/>
      <c r="AJ34" s="309"/>
      <c r="AK34" s="309"/>
      <c r="AL34" s="309"/>
      <c r="AM34" s="323"/>
      <c r="AN34" s="324"/>
      <c r="AO34" s="323"/>
      <c r="AP34" s="324"/>
      <c r="AQ34" s="309"/>
      <c r="AR34" s="309"/>
      <c r="AS34" s="309"/>
      <c r="AT34" s="309"/>
      <c r="AU34" s="323"/>
      <c r="AV34" s="324"/>
      <c r="AW34" s="323"/>
      <c r="AX34" s="324"/>
      <c r="AY34" s="323"/>
      <c r="AZ34" s="324"/>
      <c r="BA34" s="309"/>
      <c r="BB34" s="309" t="s">
        <v>1072</v>
      </c>
      <c r="BC34" s="323" t="s">
        <v>1072</v>
      </c>
      <c r="BD34" s="324"/>
      <c r="BE34" s="353" t="s">
        <v>1072</v>
      </c>
      <c r="BF34" s="354"/>
      <c r="BG34" s="323"/>
      <c r="BH34" s="324"/>
      <c r="BI34" s="323"/>
      <c r="BJ34" s="324"/>
      <c r="BK34" s="323"/>
      <c r="BL34" s="324"/>
      <c r="BM34" s="323" t="s">
        <v>1073</v>
      </c>
      <c r="BN34" s="324"/>
      <c r="BO34" s="323" t="s">
        <v>1044</v>
      </c>
      <c r="BP34" s="324"/>
      <c r="BQ34" s="323" t="s">
        <v>1044</v>
      </c>
      <c r="BR34" s="324"/>
      <c r="BS34" s="323" t="s">
        <v>47</v>
      </c>
      <c r="BT34" s="324"/>
    </row>
    <row r="35" spans="1:72" x14ac:dyDescent="0.25">
      <c r="A35" s="317" t="s">
        <v>942</v>
      </c>
      <c r="B35" s="277" t="s">
        <v>771</v>
      </c>
      <c r="C35" s="277" t="s">
        <v>319</v>
      </c>
      <c r="D35" s="54" t="s">
        <v>789</v>
      </c>
      <c r="E35" s="54">
        <v>2018</v>
      </c>
      <c r="F35" s="54">
        <v>3</v>
      </c>
      <c r="G35" s="54" t="s">
        <v>755</v>
      </c>
      <c r="H35" s="54">
        <v>15</v>
      </c>
      <c r="I35" s="56">
        <v>17</v>
      </c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279"/>
      <c r="V35" s="323"/>
      <c r="W35" s="324"/>
      <c r="X35" s="323"/>
      <c r="Y35" s="324"/>
      <c r="Z35" s="281"/>
      <c r="AA35" s="323" t="s">
        <v>1045</v>
      </c>
      <c r="AB35" s="324"/>
      <c r="AC35" s="323" t="s">
        <v>47</v>
      </c>
      <c r="AD35" s="324"/>
      <c r="AE35" s="309" t="s">
        <v>328</v>
      </c>
      <c r="AF35" s="309" t="s">
        <v>328</v>
      </c>
      <c r="AG35" s="323"/>
      <c r="AH35" s="324"/>
      <c r="AI35" s="309"/>
      <c r="AJ35" s="309"/>
      <c r="AK35" s="309"/>
      <c r="AL35" s="309"/>
      <c r="AM35" s="323"/>
      <c r="AN35" s="324"/>
      <c r="AO35" s="323"/>
      <c r="AP35" s="324"/>
      <c r="AQ35" s="309"/>
      <c r="AR35" s="309"/>
      <c r="AS35" s="309"/>
      <c r="AT35" s="309"/>
      <c r="AU35" s="323"/>
      <c r="AV35" s="324"/>
      <c r="AW35" s="323"/>
      <c r="AX35" s="324"/>
      <c r="AY35" s="335"/>
      <c r="AZ35" s="336"/>
      <c r="BA35" s="281" t="s">
        <v>1068</v>
      </c>
      <c r="BB35" s="281" t="s">
        <v>1068</v>
      </c>
      <c r="BC35" s="323" t="s">
        <v>1069</v>
      </c>
      <c r="BD35" s="324"/>
      <c r="BE35" s="323" t="s">
        <v>1070</v>
      </c>
      <c r="BF35" s="324"/>
      <c r="BG35" s="323" t="s">
        <v>1070</v>
      </c>
      <c r="BH35" s="324"/>
      <c r="BI35" s="323"/>
      <c r="BJ35" s="324"/>
      <c r="BK35" s="323"/>
      <c r="BL35" s="324"/>
      <c r="BM35" s="323"/>
      <c r="BN35" s="324"/>
      <c r="BO35" s="323" t="s">
        <v>1071</v>
      </c>
      <c r="BP35" s="324"/>
      <c r="BQ35" s="323" t="s">
        <v>1071</v>
      </c>
      <c r="BR35" s="324"/>
      <c r="BS35" s="323" t="s">
        <v>47</v>
      </c>
      <c r="BT35" s="324"/>
    </row>
    <row r="36" spans="1:72" x14ac:dyDescent="0.25">
      <c r="A36" s="278" t="s">
        <v>943</v>
      </c>
      <c r="B36" s="277" t="s">
        <v>771</v>
      </c>
      <c r="C36" s="277" t="s">
        <v>319</v>
      </c>
      <c r="D36" s="54" t="s">
        <v>789</v>
      </c>
      <c r="E36" s="54">
        <v>2018</v>
      </c>
      <c r="F36" s="54">
        <v>3</v>
      </c>
      <c r="G36" s="54" t="s">
        <v>755</v>
      </c>
      <c r="H36" s="54">
        <v>15</v>
      </c>
      <c r="I36" s="56">
        <v>17</v>
      </c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279"/>
      <c r="V36" s="323"/>
      <c r="W36" s="324"/>
      <c r="X36" s="323"/>
      <c r="Y36" s="324"/>
      <c r="Z36" s="309"/>
      <c r="AA36" s="323" t="s">
        <v>1045</v>
      </c>
      <c r="AB36" s="324"/>
      <c r="AC36" s="323" t="s">
        <v>47</v>
      </c>
      <c r="AD36" s="324"/>
      <c r="AE36" s="309" t="s">
        <v>328</v>
      </c>
      <c r="AF36" s="309" t="s">
        <v>328</v>
      </c>
      <c r="AG36" s="323"/>
      <c r="AH36" s="324"/>
      <c r="AI36" s="309"/>
      <c r="AJ36" s="309"/>
      <c r="AK36" s="309"/>
      <c r="AL36" s="309"/>
      <c r="AM36" s="323"/>
      <c r="AN36" s="324"/>
      <c r="AO36" s="323"/>
      <c r="AP36" s="324"/>
      <c r="AQ36" s="309"/>
      <c r="AR36" s="309"/>
      <c r="AS36" s="309"/>
      <c r="AT36" s="309"/>
      <c r="AU36" s="323"/>
      <c r="AV36" s="324"/>
      <c r="AW36" s="323"/>
      <c r="AX36" s="324"/>
      <c r="AY36" s="323"/>
      <c r="AZ36" s="324"/>
      <c r="BA36" s="281" t="s">
        <v>1068</v>
      </c>
      <c r="BB36" s="281" t="s">
        <v>1068</v>
      </c>
      <c r="BC36" s="323" t="s">
        <v>1069</v>
      </c>
      <c r="BD36" s="324"/>
      <c r="BE36" s="323" t="s">
        <v>1053</v>
      </c>
      <c r="BF36" s="324"/>
      <c r="BG36" s="323" t="s">
        <v>1053</v>
      </c>
      <c r="BH36" s="324"/>
      <c r="BI36" s="323"/>
      <c r="BJ36" s="324"/>
      <c r="BK36" s="323"/>
      <c r="BL36" s="324"/>
      <c r="BM36" s="323"/>
      <c r="BN36" s="324"/>
      <c r="BO36" s="323" t="s">
        <v>769</v>
      </c>
      <c r="BP36" s="324"/>
      <c r="BQ36" s="323" t="s">
        <v>769</v>
      </c>
      <c r="BR36" s="324"/>
      <c r="BS36" s="323" t="s">
        <v>47</v>
      </c>
      <c r="BT36" s="324"/>
    </row>
    <row r="37" spans="1:72" x14ac:dyDescent="0.25">
      <c r="A37" s="278" t="s">
        <v>940</v>
      </c>
      <c r="B37" s="277" t="s">
        <v>770</v>
      </c>
      <c r="C37" s="277" t="s">
        <v>319</v>
      </c>
      <c r="D37" s="54" t="s">
        <v>790</v>
      </c>
      <c r="E37" s="54">
        <v>2018</v>
      </c>
      <c r="F37" s="54">
        <v>3</v>
      </c>
      <c r="G37" s="54" t="s">
        <v>755</v>
      </c>
      <c r="H37" s="54">
        <v>15</v>
      </c>
      <c r="I37" s="56">
        <v>16</v>
      </c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23"/>
      <c r="W37" s="324"/>
      <c r="X37" s="323"/>
      <c r="Y37" s="324"/>
      <c r="Z37" s="309" t="s">
        <v>47</v>
      </c>
      <c r="AA37" s="323" t="s">
        <v>1032</v>
      </c>
      <c r="AB37" s="324"/>
      <c r="AC37" s="323" t="s">
        <v>1032</v>
      </c>
      <c r="AD37" s="324"/>
      <c r="AE37" s="309" t="s">
        <v>328</v>
      </c>
      <c r="AF37" s="309" t="s">
        <v>328</v>
      </c>
      <c r="AG37" s="323"/>
      <c r="AH37" s="324"/>
      <c r="AI37" s="309"/>
      <c r="AJ37" s="309"/>
      <c r="AK37" s="309"/>
      <c r="AL37" s="309"/>
      <c r="AM37" s="323"/>
      <c r="AN37" s="324"/>
      <c r="AO37" s="323"/>
      <c r="AP37" s="324"/>
      <c r="AQ37" s="309"/>
      <c r="AR37" s="309"/>
      <c r="AS37" s="309"/>
      <c r="AT37" s="309"/>
      <c r="AU37" s="323"/>
      <c r="AV37" s="324"/>
      <c r="AW37" s="323"/>
      <c r="AX37" s="324"/>
      <c r="AY37" s="323"/>
      <c r="AZ37" s="324"/>
      <c r="BA37" s="309"/>
      <c r="BB37" s="309"/>
      <c r="BC37" s="323" t="s">
        <v>1035</v>
      </c>
      <c r="BD37" s="324"/>
      <c r="BE37" s="323" t="s">
        <v>1035</v>
      </c>
      <c r="BF37" s="324"/>
      <c r="BG37" s="323" t="s">
        <v>1035</v>
      </c>
      <c r="BH37" s="324"/>
      <c r="BI37" s="323" t="s">
        <v>1035</v>
      </c>
      <c r="BJ37" s="324"/>
      <c r="BK37" s="323" t="s">
        <v>1035</v>
      </c>
      <c r="BL37" s="324"/>
      <c r="BM37" s="323"/>
      <c r="BN37" s="324"/>
      <c r="BO37" s="323" t="s">
        <v>1033</v>
      </c>
      <c r="BP37" s="324"/>
      <c r="BQ37" s="323" t="s">
        <v>1033</v>
      </c>
      <c r="BR37" s="324"/>
      <c r="BS37" s="323" t="s">
        <v>47</v>
      </c>
      <c r="BT37" s="324"/>
    </row>
    <row r="38" spans="1:72" x14ac:dyDescent="0.25">
      <c r="A38" s="278" t="s">
        <v>939</v>
      </c>
      <c r="B38" s="277" t="s">
        <v>771</v>
      </c>
      <c r="C38" s="277" t="s">
        <v>319</v>
      </c>
      <c r="D38" s="54" t="s">
        <v>790</v>
      </c>
      <c r="E38" s="54">
        <v>2018</v>
      </c>
      <c r="F38" s="54">
        <v>3</v>
      </c>
      <c r="G38" s="54" t="s">
        <v>755</v>
      </c>
      <c r="H38" s="54">
        <v>15</v>
      </c>
      <c r="I38" s="56">
        <v>16</v>
      </c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23"/>
      <c r="W38" s="324"/>
      <c r="X38" s="323"/>
      <c r="Y38" s="324"/>
      <c r="Z38" s="309" t="s">
        <v>47</v>
      </c>
      <c r="AA38" s="323" t="s">
        <v>1032</v>
      </c>
      <c r="AB38" s="324"/>
      <c r="AC38" s="323" t="s">
        <v>1032</v>
      </c>
      <c r="AD38" s="324"/>
      <c r="AE38" s="309" t="s">
        <v>328</v>
      </c>
      <c r="AF38" s="309" t="s">
        <v>328</v>
      </c>
      <c r="AG38" s="323"/>
      <c r="AH38" s="324"/>
      <c r="AI38" s="309"/>
      <c r="AJ38" s="309"/>
      <c r="AK38" s="309"/>
      <c r="AL38" s="309"/>
      <c r="AM38" s="323"/>
      <c r="AN38" s="324"/>
      <c r="AO38" s="323"/>
      <c r="AP38" s="324"/>
      <c r="AQ38" s="309"/>
      <c r="AR38" s="309"/>
      <c r="AS38" s="309"/>
      <c r="AT38" s="309"/>
      <c r="AU38" s="323"/>
      <c r="AV38" s="324"/>
      <c r="AW38" s="323"/>
      <c r="AX38" s="324"/>
      <c r="AY38" s="323"/>
      <c r="AZ38" s="324"/>
      <c r="BA38" s="309"/>
      <c r="BB38" s="309"/>
      <c r="BC38" s="323" t="s">
        <v>1035</v>
      </c>
      <c r="BD38" s="324"/>
      <c r="BE38" s="323" t="s">
        <v>1035</v>
      </c>
      <c r="BF38" s="324"/>
      <c r="BG38" s="323" t="s">
        <v>1036</v>
      </c>
      <c r="BH38" s="324"/>
      <c r="BI38" s="323" t="s">
        <v>1035</v>
      </c>
      <c r="BJ38" s="324"/>
      <c r="BK38" s="323" t="s">
        <v>1035</v>
      </c>
      <c r="BL38" s="324"/>
      <c r="BM38" s="323"/>
      <c r="BN38" s="324"/>
      <c r="BO38" s="323" t="s">
        <v>1033</v>
      </c>
      <c r="BP38" s="324"/>
      <c r="BQ38" s="323" t="s">
        <v>1033</v>
      </c>
      <c r="BR38" s="324"/>
      <c r="BS38" s="323" t="s">
        <v>47</v>
      </c>
      <c r="BT38" s="324"/>
    </row>
    <row r="39" spans="1:72" x14ac:dyDescent="0.25">
      <c r="A39" s="278" t="s">
        <v>936</v>
      </c>
      <c r="B39" s="277" t="s">
        <v>771</v>
      </c>
      <c r="C39" s="277" t="s">
        <v>319</v>
      </c>
      <c r="D39" s="54" t="s">
        <v>760</v>
      </c>
      <c r="E39" s="54">
        <v>2018</v>
      </c>
      <c r="F39" s="54">
        <v>3</v>
      </c>
      <c r="G39" s="54" t="s">
        <v>755</v>
      </c>
      <c r="H39" s="54">
        <v>13</v>
      </c>
      <c r="I39" s="56">
        <v>9</v>
      </c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23"/>
      <c r="W39" s="324"/>
      <c r="X39" s="323" t="s">
        <v>719</v>
      </c>
      <c r="Y39" s="324"/>
      <c r="Z39" s="309" t="s">
        <v>409</v>
      </c>
      <c r="AA39" s="323" t="s">
        <v>409</v>
      </c>
      <c r="AB39" s="324"/>
      <c r="AC39" s="323" t="s">
        <v>47</v>
      </c>
      <c r="AD39" s="324"/>
      <c r="AE39" s="309" t="s">
        <v>328</v>
      </c>
      <c r="AF39" s="309" t="s">
        <v>328</v>
      </c>
      <c r="AG39" s="323"/>
      <c r="AH39" s="324"/>
      <c r="AI39" s="309"/>
      <c r="AJ39" s="309"/>
      <c r="AK39" s="309"/>
      <c r="AL39" s="309"/>
      <c r="AM39" s="323"/>
      <c r="AN39" s="324"/>
      <c r="AO39" s="323"/>
      <c r="AP39" s="324"/>
      <c r="AQ39" s="309"/>
      <c r="AR39" s="309"/>
      <c r="AS39" s="309" t="s">
        <v>720</v>
      </c>
      <c r="AT39" s="309" t="s">
        <v>376</v>
      </c>
      <c r="AU39" s="323" t="s">
        <v>377</v>
      </c>
      <c r="AV39" s="324"/>
      <c r="AW39" s="323" t="s">
        <v>377</v>
      </c>
      <c r="AX39" s="324"/>
      <c r="AY39" s="323" t="s">
        <v>47</v>
      </c>
      <c r="AZ39" s="324"/>
      <c r="BA39" s="309" t="s">
        <v>347</v>
      </c>
      <c r="BB39" s="309" t="s">
        <v>347</v>
      </c>
      <c r="BC39" s="323" t="s">
        <v>347</v>
      </c>
      <c r="BD39" s="324"/>
      <c r="BE39" s="323" t="s">
        <v>347</v>
      </c>
      <c r="BF39" s="324"/>
      <c r="BG39" s="323" t="s">
        <v>31</v>
      </c>
      <c r="BH39" s="324"/>
      <c r="BI39" s="323" t="s">
        <v>31</v>
      </c>
      <c r="BJ39" s="324"/>
      <c r="BK39" s="323" t="s">
        <v>31</v>
      </c>
      <c r="BL39" s="324"/>
      <c r="BM39" s="323" t="s">
        <v>31</v>
      </c>
      <c r="BN39" s="324"/>
      <c r="BO39" s="323" t="s">
        <v>336</v>
      </c>
      <c r="BP39" s="324"/>
      <c r="BQ39" s="323" t="s">
        <v>336</v>
      </c>
      <c r="BR39" s="324"/>
      <c r="BS39" s="331" t="s">
        <v>354</v>
      </c>
      <c r="BT39" s="332"/>
    </row>
    <row r="40" spans="1:72" x14ac:dyDescent="0.25">
      <c r="A40" s="278" t="s">
        <v>937</v>
      </c>
      <c r="B40" s="277" t="s">
        <v>770</v>
      </c>
      <c r="C40" s="277" t="s">
        <v>319</v>
      </c>
      <c r="D40" s="54" t="s">
        <v>761</v>
      </c>
      <c r="E40" s="54">
        <v>2018</v>
      </c>
      <c r="F40" s="54">
        <v>3</v>
      </c>
      <c r="G40" s="54" t="s">
        <v>755</v>
      </c>
      <c r="H40" s="54">
        <v>13</v>
      </c>
      <c r="I40" s="56">
        <v>21</v>
      </c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23"/>
      <c r="W40" s="324"/>
      <c r="X40" s="323" t="s">
        <v>715</v>
      </c>
      <c r="Y40" s="324"/>
      <c r="Z40" s="309" t="s">
        <v>406</v>
      </c>
      <c r="AA40" s="323" t="s">
        <v>406</v>
      </c>
      <c r="AB40" s="324"/>
      <c r="AC40" s="323" t="s">
        <v>47</v>
      </c>
      <c r="AD40" s="324"/>
      <c r="AE40" s="309" t="s">
        <v>328</v>
      </c>
      <c r="AF40" s="309" t="s">
        <v>328</v>
      </c>
      <c r="AG40" s="323"/>
      <c r="AH40" s="324"/>
      <c r="AI40" s="309"/>
      <c r="AJ40" s="309"/>
      <c r="AK40" s="309"/>
      <c r="AL40" s="309"/>
      <c r="AM40" s="323"/>
      <c r="AN40" s="324"/>
      <c r="AO40" s="323"/>
      <c r="AP40" s="324"/>
      <c r="AQ40" s="309"/>
      <c r="AR40" s="309"/>
      <c r="AS40" s="309"/>
      <c r="AT40" s="309"/>
      <c r="AU40" s="323"/>
      <c r="AV40" s="324"/>
      <c r="AW40" s="323"/>
      <c r="AX40" s="324"/>
      <c r="AY40" s="323"/>
      <c r="AZ40" s="324"/>
      <c r="BA40" s="309"/>
      <c r="BB40" s="309"/>
      <c r="BC40" s="323"/>
      <c r="BD40" s="324"/>
      <c r="BE40" s="323"/>
      <c r="BF40" s="324"/>
      <c r="BG40" s="323"/>
      <c r="BH40" s="324"/>
      <c r="BI40" s="323"/>
      <c r="BJ40" s="324"/>
      <c r="BK40" s="323"/>
      <c r="BL40" s="324"/>
      <c r="BM40" s="323" t="s">
        <v>716</v>
      </c>
      <c r="BN40" s="324"/>
      <c r="BO40" s="323" t="s">
        <v>409</v>
      </c>
      <c r="BP40" s="324"/>
      <c r="BQ40" s="323" t="s">
        <v>409</v>
      </c>
      <c r="BR40" s="324"/>
      <c r="BS40" s="323" t="s">
        <v>47</v>
      </c>
      <c r="BT40" s="324"/>
    </row>
    <row r="41" spans="1:72" x14ac:dyDescent="0.25">
      <c r="A41" s="278" t="s">
        <v>938</v>
      </c>
      <c r="B41" s="277" t="s">
        <v>771</v>
      </c>
      <c r="C41" s="277" t="s">
        <v>319</v>
      </c>
      <c r="D41" s="54" t="s">
        <v>761</v>
      </c>
      <c r="E41" s="54">
        <v>2018</v>
      </c>
      <c r="F41" s="54">
        <v>3</v>
      </c>
      <c r="G41" s="54" t="s">
        <v>755</v>
      </c>
      <c r="H41" s="54">
        <v>13</v>
      </c>
      <c r="I41" s="56">
        <v>21</v>
      </c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23"/>
      <c r="W41" s="324"/>
      <c r="X41" s="323" t="s">
        <v>715</v>
      </c>
      <c r="Y41" s="324"/>
      <c r="Z41" s="309" t="s">
        <v>406</v>
      </c>
      <c r="AA41" s="323" t="s">
        <v>406</v>
      </c>
      <c r="AB41" s="324"/>
      <c r="AC41" s="323" t="s">
        <v>47</v>
      </c>
      <c r="AD41" s="324"/>
      <c r="AE41" s="309" t="s">
        <v>328</v>
      </c>
      <c r="AF41" s="309" t="s">
        <v>328</v>
      </c>
      <c r="AG41" s="323"/>
      <c r="AH41" s="324"/>
      <c r="AI41" s="309"/>
      <c r="AJ41" s="309"/>
      <c r="AK41" s="309"/>
      <c r="AL41" s="309"/>
      <c r="AM41" s="323"/>
      <c r="AN41" s="324"/>
      <c r="AO41" s="323"/>
      <c r="AP41" s="324"/>
      <c r="AQ41" s="309"/>
      <c r="AR41" s="309"/>
      <c r="AS41" s="309"/>
      <c r="AT41" s="309"/>
      <c r="AU41" s="323"/>
      <c r="AV41" s="324"/>
      <c r="AW41" s="323"/>
      <c r="AX41" s="324"/>
      <c r="AY41" s="323"/>
      <c r="AZ41" s="324"/>
      <c r="BA41" s="309"/>
      <c r="BB41" s="309"/>
      <c r="BC41" s="323"/>
      <c r="BD41" s="324"/>
      <c r="BE41" s="323"/>
      <c r="BF41" s="324"/>
      <c r="BG41" s="323"/>
      <c r="BH41" s="324"/>
      <c r="BI41" s="323"/>
      <c r="BJ41" s="324"/>
      <c r="BK41" s="323"/>
      <c r="BL41" s="324"/>
      <c r="BM41" s="323" t="s">
        <v>716</v>
      </c>
      <c r="BN41" s="324"/>
      <c r="BO41" s="323" t="s">
        <v>409</v>
      </c>
      <c r="BP41" s="324"/>
      <c r="BQ41" s="323" t="s">
        <v>409</v>
      </c>
      <c r="BR41" s="324"/>
      <c r="BS41" s="323" t="s">
        <v>47</v>
      </c>
      <c r="BT41" s="324"/>
    </row>
    <row r="42" spans="1:72" x14ac:dyDescent="0.25">
      <c r="A42" s="278" t="s">
        <v>935</v>
      </c>
      <c r="B42" s="277" t="s">
        <v>770</v>
      </c>
      <c r="C42" s="277" t="s">
        <v>319</v>
      </c>
      <c r="D42" s="54" t="s">
        <v>757</v>
      </c>
      <c r="E42" s="54">
        <v>2017</v>
      </c>
      <c r="F42" s="54">
        <v>4</v>
      </c>
      <c r="G42" s="54" t="s">
        <v>755</v>
      </c>
      <c r="H42" s="54">
        <v>13</v>
      </c>
      <c r="I42" s="56">
        <v>10</v>
      </c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23"/>
      <c r="W42" s="324"/>
      <c r="X42" s="323" t="s">
        <v>1037</v>
      </c>
      <c r="Y42" s="324"/>
      <c r="Z42" s="309" t="s">
        <v>1037</v>
      </c>
      <c r="AA42" s="351" t="s">
        <v>47</v>
      </c>
      <c r="AB42" s="352"/>
      <c r="AC42" s="323" t="s">
        <v>1038</v>
      </c>
      <c r="AD42" s="324"/>
      <c r="AE42" s="309" t="s">
        <v>328</v>
      </c>
      <c r="AF42" s="309" t="s">
        <v>328</v>
      </c>
      <c r="AG42" s="323"/>
      <c r="AH42" s="324"/>
      <c r="AI42" s="309"/>
      <c r="AJ42" s="309"/>
      <c r="AK42" s="309"/>
      <c r="AL42" s="309"/>
      <c r="AM42" s="323"/>
      <c r="AN42" s="324"/>
      <c r="AO42" s="323"/>
      <c r="AP42" s="324"/>
      <c r="AQ42" s="309"/>
      <c r="AR42" s="309"/>
      <c r="AS42" s="309"/>
      <c r="AT42" s="309" t="s">
        <v>1039</v>
      </c>
      <c r="AU42" s="323" t="s">
        <v>1039</v>
      </c>
      <c r="AV42" s="324"/>
      <c r="AW42" s="323" t="s">
        <v>47</v>
      </c>
      <c r="AX42" s="324"/>
      <c r="AY42" s="323" t="s">
        <v>328</v>
      </c>
      <c r="AZ42" s="324"/>
      <c r="BA42" s="309" t="s">
        <v>347</v>
      </c>
      <c r="BB42" s="309" t="s">
        <v>347</v>
      </c>
      <c r="BC42" s="323" t="s">
        <v>347</v>
      </c>
      <c r="BD42" s="324"/>
      <c r="BE42" s="323" t="s">
        <v>347</v>
      </c>
      <c r="BF42" s="324"/>
      <c r="BG42" s="323" t="s">
        <v>31</v>
      </c>
      <c r="BH42" s="324"/>
      <c r="BI42" s="323" t="s">
        <v>31</v>
      </c>
      <c r="BJ42" s="324"/>
      <c r="BK42" s="323" t="s">
        <v>31</v>
      </c>
      <c r="BL42" s="324"/>
      <c r="BM42" s="323" t="s">
        <v>31</v>
      </c>
      <c r="BN42" s="324"/>
      <c r="BO42" s="323" t="s">
        <v>336</v>
      </c>
      <c r="BP42" s="324"/>
      <c r="BQ42" s="323" t="s">
        <v>336</v>
      </c>
      <c r="BR42" s="324"/>
      <c r="BS42" s="331" t="s">
        <v>354</v>
      </c>
      <c r="BT42" s="332"/>
    </row>
    <row r="43" spans="1:72" x14ac:dyDescent="0.25">
      <c r="A43" s="278" t="s">
        <v>932</v>
      </c>
      <c r="B43" s="277" t="s">
        <v>770</v>
      </c>
      <c r="C43" s="277" t="s">
        <v>319</v>
      </c>
      <c r="D43" s="54" t="s">
        <v>758</v>
      </c>
      <c r="E43" s="54">
        <v>2017</v>
      </c>
      <c r="F43" s="54">
        <v>4</v>
      </c>
      <c r="G43" s="54" t="s">
        <v>755</v>
      </c>
      <c r="H43" s="54">
        <v>13</v>
      </c>
      <c r="I43" s="56">
        <v>18</v>
      </c>
      <c r="J43" s="309"/>
      <c r="K43" s="309"/>
      <c r="L43" s="309"/>
      <c r="M43" s="309"/>
      <c r="N43" s="309"/>
      <c r="O43" s="309" t="s">
        <v>1046</v>
      </c>
      <c r="P43" s="309"/>
      <c r="Q43" s="309"/>
      <c r="R43" s="309"/>
      <c r="S43" s="309"/>
      <c r="T43" s="309"/>
      <c r="U43" s="309" t="s">
        <v>769</v>
      </c>
      <c r="V43" s="323" t="s">
        <v>769</v>
      </c>
      <c r="W43" s="324"/>
      <c r="X43" s="323"/>
      <c r="Y43" s="324"/>
      <c r="Z43" s="309"/>
      <c r="AA43" s="323"/>
      <c r="AB43" s="324"/>
      <c r="AC43" s="351" t="s">
        <v>47</v>
      </c>
      <c r="AD43" s="352"/>
      <c r="AE43" s="309" t="s">
        <v>328</v>
      </c>
      <c r="AF43" s="309" t="s">
        <v>328</v>
      </c>
      <c r="AG43" s="323"/>
      <c r="AH43" s="324"/>
      <c r="AI43" s="309"/>
      <c r="AJ43" s="309"/>
      <c r="AK43" s="309"/>
      <c r="AL43" s="309"/>
      <c r="AM43" s="323"/>
      <c r="AN43" s="324"/>
      <c r="AO43" s="323"/>
      <c r="AP43" s="324"/>
      <c r="AQ43" s="309"/>
      <c r="AR43" s="309"/>
      <c r="AS43" s="309"/>
      <c r="AT43" s="309"/>
      <c r="AU43" s="323"/>
      <c r="AV43" s="324"/>
      <c r="AW43" s="323"/>
      <c r="AX43" s="324"/>
      <c r="AY43" s="323"/>
      <c r="AZ43" s="324"/>
      <c r="BA43" s="309"/>
      <c r="BB43" s="309" t="s">
        <v>1066</v>
      </c>
      <c r="BC43" s="323" t="s">
        <v>1066</v>
      </c>
      <c r="BD43" s="324"/>
      <c r="BE43" s="323"/>
      <c r="BF43" s="324"/>
      <c r="BG43" s="323"/>
      <c r="BH43" s="324"/>
      <c r="BI43" s="323"/>
      <c r="BJ43" s="324"/>
      <c r="BK43" s="323" t="s">
        <v>1067</v>
      </c>
      <c r="BL43" s="324"/>
      <c r="BM43" s="323" t="s">
        <v>1067</v>
      </c>
      <c r="BN43" s="324"/>
      <c r="BO43" s="323" t="s">
        <v>1067</v>
      </c>
      <c r="BP43" s="324"/>
      <c r="BQ43" s="323" t="s">
        <v>47</v>
      </c>
      <c r="BR43" s="324"/>
      <c r="BS43" s="323" t="s">
        <v>328</v>
      </c>
      <c r="BT43" s="324"/>
    </row>
    <row r="44" spans="1:72" x14ac:dyDescent="0.25">
      <c r="A44" s="278" t="s">
        <v>933</v>
      </c>
      <c r="B44" s="277" t="s">
        <v>771</v>
      </c>
      <c r="C44" s="277" t="s">
        <v>319</v>
      </c>
      <c r="D44" s="54" t="s">
        <v>758</v>
      </c>
      <c r="E44" s="54">
        <v>2017</v>
      </c>
      <c r="F44" s="54">
        <v>4</v>
      </c>
      <c r="G44" s="54" t="s">
        <v>755</v>
      </c>
      <c r="H44" s="54">
        <v>13</v>
      </c>
      <c r="I44" s="56">
        <v>10</v>
      </c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 t="s">
        <v>1047</v>
      </c>
      <c r="U44" s="309" t="s">
        <v>1049</v>
      </c>
      <c r="V44" s="323" t="s">
        <v>1049</v>
      </c>
      <c r="W44" s="324"/>
      <c r="X44" s="335"/>
      <c r="Y44" s="336"/>
      <c r="Z44" s="54"/>
      <c r="AA44" s="309" t="s">
        <v>1048</v>
      </c>
      <c r="AB44" s="54"/>
      <c r="AC44" s="279"/>
      <c r="AD44" s="309" t="s">
        <v>47</v>
      </c>
      <c r="AE44" s="309" t="s">
        <v>328</v>
      </c>
      <c r="AF44" s="309" t="s">
        <v>328</v>
      </c>
      <c r="AG44" s="323"/>
      <c r="AH44" s="324"/>
      <c r="AI44" s="309"/>
      <c r="AJ44" s="309"/>
      <c r="AK44" s="309"/>
      <c r="AL44" s="309"/>
      <c r="AM44" s="323"/>
      <c r="AN44" s="324"/>
      <c r="AO44" s="323"/>
      <c r="AP44" s="324"/>
      <c r="AQ44" s="309"/>
      <c r="AR44" s="309"/>
      <c r="AS44" s="309"/>
      <c r="AT44" s="309" t="s">
        <v>769</v>
      </c>
      <c r="AU44" s="323" t="s">
        <v>769</v>
      </c>
      <c r="AV44" s="324"/>
      <c r="AW44" s="323" t="s">
        <v>47</v>
      </c>
      <c r="AX44" s="324"/>
      <c r="AY44" s="323" t="s">
        <v>328</v>
      </c>
      <c r="AZ44" s="324"/>
      <c r="BA44" s="309" t="s">
        <v>347</v>
      </c>
      <c r="BB44" s="309" t="s">
        <v>347</v>
      </c>
      <c r="BC44" s="323" t="s">
        <v>347</v>
      </c>
      <c r="BD44" s="324"/>
      <c r="BE44" s="323" t="s">
        <v>347</v>
      </c>
      <c r="BF44" s="324"/>
      <c r="BG44" s="323" t="s">
        <v>31</v>
      </c>
      <c r="BH44" s="324"/>
      <c r="BI44" s="323" t="s">
        <v>31</v>
      </c>
      <c r="BJ44" s="324"/>
      <c r="BK44" s="323" t="s">
        <v>31</v>
      </c>
      <c r="BL44" s="324"/>
      <c r="BM44" s="323" t="s">
        <v>31</v>
      </c>
      <c r="BN44" s="324"/>
      <c r="BO44" s="323" t="s">
        <v>336</v>
      </c>
      <c r="BP44" s="324"/>
      <c r="BQ44" s="323" t="s">
        <v>336</v>
      </c>
      <c r="BR44" s="324"/>
      <c r="BS44" s="331" t="s">
        <v>354</v>
      </c>
      <c r="BT44" s="332"/>
    </row>
    <row r="45" spans="1:72" x14ac:dyDescent="0.25">
      <c r="A45" s="278" t="s">
        <v>934</v>
      </c>
      <c r="B45" s="277" t="s">
        <v>771</v>
      </c>
      <c r="C45" s="277" t="s">
        <v>319</v>
      </c>
      <c r="D45" s="54" t="s">
        <v>758</v>
      </c>
      <c r="E45" s="54">
        <v>2017</v>
      </c>
      <c r="F45" s="54">
        <v>4</v>
      </c>
      <c r="G45" s="54" t="s">
        <v>755</v>
      </c>
      <c r="H45" s="54">
        <v>13</v>
      </c>
      <c r="I45" s="56">
        <v>10</v>
      </c>
      <c r="J45" s="309"/>
      <c r="K45" s="309"/>
      <c r="L45" s="309"/>
      <c r="M45" s="309"/>
      <c r="N45" s="309"/>
      <c r="O45" s="309"/>
      <c r="P45" s="309"/>
      <c r="Q45" s="309"/>
      <c r="R45" s="309"/>
      <c r="S45" s="309" t="s">
        <v>1047</v>
      </c>
      <c r="T45" s="309"/>
      <c r="U45" s="54"/>
      <c r="V45" s="355"/>
      <c r="W45" s="355"/>
      <c r="X45" s="335"/>
      <c r="Y45" s="336"/>
      <c r="Z45" s="309" t="s">
        <v>1049</v>
      </c>
      <c r="AA45" s="323" t="s">
        <v>1049</v>
      </c>
      <c r="AB45" s="324"/>
      <c r="AC45" s="323" t="s">
        <v>47</v>
      </c>
      <c r="AD45" s="324"/>
      <c r="AE45" s="309" t="s">
        <v>328</v>
      </c>
      <c r="AF45" s="309" t="s">
        <v>328</v>
      </c>
      <c r="AG45" s="323"/>
      <c r="AH45" s="324"/>
      <c r="AI45" s="309"/>
      <c r="AJ45" s="309"/>
      <c r="AK45" s="309"/>
      <c r="AL45" s="309"/>
      <c r="AM45" s="323"/>
      <c r="AN45" s="324"/>
      <c r="AO45" s="323"/>
      <c r="AP45" s="324"/>
      <c r="AQ45" s="309"/>
      <c r="AR45" s="309"/>
      <c r="AS45" s="309"/>
      <c r="AT45" s="322" t="s">
        <v>328</v>
      </c>
      <c r="AU45" s="347" t="s">
        <v>769</v>
      </c>
      <c r="AV45" s="348"/>
      <c r="AW45" s="347" t="s">
        <v>769</v>
      </c>
      <c r="AX45" s="377"/>
      <c r="AY45" s="323" t="s">
        <v>47</v>
      </c>
      <c r="AZ45" s="324"/>
      <c r="BA45" s="309" t="s">
        <v>347</v>
      </c>
      <c r="BB45" s="309" t="s">
        <v>347</v>
      </c>
      <c r="BC45" s="323" t="s">
        <v>347</v>
      </c>
      <c r="BD45" s="324"/>
      <c r="BE45" s="323" t="s">
        <v>347</v>
      </c>
      <c r="BF45" s="324"/>
      <c r="BG45" s="323" t="s">
        <v>31</v>
      </c>
      <c r="BH45" s="324"/>
      <c r="BI45" s="323" t="s">
        <v>31</v>
      </c>
      <c r="BJ45" s="324"/>
      <c r="BK45" s="323" t="s">
        <v>31</v>
      </c>
      <c r="BL45" s="324"/>
      <c r="BM45" s="323" t="s">
        <v>31</v>
      </c>
      <c r="BN45" s="324"/>
      <c r="BO45" s="323" t="s">
        <v>336</v>
      </c>
      <c r="BP45" s="324"/>
      <c r="BQ45" s="323" t="s">
        <v>336</v>
      </c>
      <c r="BR45" s="324"/>
      <c r="BS45" s="331" t="s">
        <v>354</v>
      </c>
      <c r="BT45" s="332"/>
    </row>
    <row r="46" spans="1:72" x14ac:dyDescent="0.25">
      <c r="A46" s="278" t="s">
        <v>930</v>
      </c>
      <c r="B46" s="277" t="s">
        <v>770</v>
      </c>
      <c r="C46" s="277" t="s">
        <v>319</v>
      </c>
      <c r="D46" s="54" t="s">
        <v>759</v>
      </c>
      <c r="E46" s="54">
        <v>2017</v>
      </c>
      <c r="F46" s="54">
        <v>4</v>
      </c>
      <c r="G46" s="54" t="s">
        <v>755</v>
      </c>
      <c r="H46" s="54">
        <v>13</v>
      </c>
      <c r="I46" s="56">
        <v>10</v>
      </c>
      <c r="J46" s="309"/>
      <c r="K46" s="309"/>
      <c r="L46" s="309"/>
      <c r="M46" s="309"/>
      <c r="N46" s="309"/>
      <c r="O46" s="309"/>
      <c r="P46" s="309"/>
      <c r="Q46" s="309"/>
      <c r="R46" s="309"/>
      <c r="S46" s="309"/>
      <c r="T46" s="309"/>
      <c r="U46" s="309"/>
      <c r="V46" s="323"/>
      <c r="W46" s="324"/>
      <c r="X46" s="323" t="s">
        <v>1033</v>
      </c>
      <c r="Y46" s="324"/>
      <c r="Z46" s="309" t="s">
        <v>1040</v>
      </c>
      <c r="AA46" s="321" t="s">
        <v>1040</v>
      </c>
      <c r="AB46" s="309" t="s">
        <v>1048</v>
      </c>
      <c r="AC46" s="321" t="s">
        <v>1040</v>
      </c>
      <c r="AD46" s="309" t="s">
        <v>47</v>
      </c>
      <c r="AE46" s="309" t="s">
        <v>328</v>
      </c>
      <c r="AF46" s="309" t="s">
        <v>328</v>
      </c>
      <c r="AG46" s="323"/>
      <c r="AH46" s="324"/>
      <c r="AI46" s="309"/>
      <c r="AJ46" s="309"/>
      <c r="AK46" s="309"/>
      <c r="AL46" s="309"/>
      <c r="AM46" s="323"/>
      <c r="AN46" s="324"/>
      <c r="AO46" s="323"/>
      <c r="AP46" s="324"/>
      <c r="AQ46" s="309"/>
      <c r="AR46" s="309"/>
      <c r="AS46" s="309"/>
      <c r="AT46" s="309" t="s">
        <v>1038</v>
      </c>
      <c r="AU46" s="323" t="s">
        <v>1039</v>
      </c>
      <c r="AV46" s="324"/>
      <c r="AW46" s="323" t="s">
        <v>1039</v>
      </c>
      <c r="AX46" s="324"/>
      <c r="AY46" s="323" t="s">
        <v>47</v>
      </c>
      <c r="AZ46" s="324"/>
      <c r="BA46" s="309" t="s">
        <v>347</v>
      </c>
      <c r="BB46" s="309" t="s">
        <v>347</v>
      </c>
      <c r="BC46" s="323" t="s">
        <v>347</v>
      </c>
      <c r="BD46" s="324"/>
      <c r="BE46" s="323" t="s">
        <v>347</v>
      </c>
      <c r="BF46" s="324"/>
      <c r="BG46" s="323" t="s">
        <v>31</v>
      </c>
      <c r="BH46" s="324"/>
      <c r="BI46" s="323" t="s">
        <v>31</v>
      </c>
      <c r="BJ46" s="324"/>
      <c r="BK46" s="323" t="s">
        <v>31</v>
      </c>
      <c r="BL46" s="324"/>
      <c r="BM46" s="323" t="s">
        <v>31</v>
      </c>
      <c r="BN46" s="324"/>
      <c r="BO46" s="323" t="s">
        <v>336</v>
      </c>
      <c r="BP46" s="324"/>
      <c r="BQ46" s="323" t="s">
        <v>336</v>
      </c>
      <c r="BR46" s="324"/>
      <c r="BS46" s="331" t="s">
        <v>354</v>
      </c>
      <c r="BT46" s="332"/>
    </row>
    <row r="47" spans="1:72" x14ac:dyDescent="0.25">
      <c r="A47" s="278" t="s">
        <v>931</v>
      </c>
      <c r="B47" s="277" t="s">
        <v>771</v>
      </c>
      <c r="C47" s="277" t="s">
        <v>319</v>
      </c>
      <c r="D47" s="54" t="s">
        <v>759</v>
      </c>
      <c r="E47" s="54">
        <v>2017</v>
      </c>
      <c r="F47" s="54">
        <v>4</v>
      </c>
      <c r="G47" s="54" t="s">
        <v>755</v>
      </c>
      <c r="H47" s="54">
        <v>13</v>
      </c>
      <c r="I47" s="56">
        <v>10</v>
      </c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23"/>
      <c r="W47" s="324"/>
      <c r="X47" s="323" t="s">
        <v>1033</v>
      </c>
      <c r="Y47" s="324"/>
      <c r="Z47" s="309" t="s">
        <v>1040</v>
      </c>
      <c r="AA47" s="323" t="s">
        <v>1040</v>
      </c>
      <c r="AB47" s="324"/>
      <c r="AC47" s="351" t="s">
        <v>47</v>
      </c>
      <c r="AD47" s="352"/>
      <c r="AE47" s="309" t="s">
        <v>328</v>
      </c>
      <c r="AF47" s="309" t="s">
        <v>328</v>
      </c>
      <c r="AG47" s="323"/>
      <c r="AH47" s="324"/>
      <c r="AI47" s="309"/>
      <c r="AJ47" s="309"/>
      <c r="AK47" s="309"/>
      <c r="AL47" s="309"/>
      <c r="AM47" s="323"/>
      <c r="AN47" s="324"/>
      <c r="AO47" s="323"/>
      <c r="AP47" s="324"/>
      <c r="AQ47" s="309"/>
      <c r="AR47" s="309"/>
      <c r="AS47" s="309"/>
      <c r="AT47" s="309" t="s">
        <v>1038</v>
      </c>
      <c r="AU47" s="323" t="s">
        <v>1039</v>
      </c>
      <c r="AV47" s="324"/>
      <c r="AW47" s="323" t="s">
        <v>1039</v>
      </c>
      <c r="AX47" s="324"/>
      <c r="AY47" s="323" t="s">
        <v>47</v>
      </c>
      <c r="AZ47" s="324"/>
      <c r="BA47" s="309" t="s">
        <v>347</v>
      </c>
      <c r="BB47" s="309" t="s">
        <v>347</v>
      </c>
      <c r="BC47" s="323" t="s">
        <v>347</v>
      </c>
      <c r="BD47" s="324"/>
      <c r="BE47" s="323" t="s">
        <v>347</v>
      </c>
      <c r="BF47" s="324"/>
      <c r="BG47" s="323" t="s">
        <v>31</v>
      </c>
      <c r="BH47" s="324"/>
      <c r="BI47" s="323" t="s">
        <v>31</v>
      </c>
      <c r="BJ47" s="324"/>
      <c r="BK47" s="323" t="s">
        <v>31</v>
      </c>
      <c r="BL47" s="324"/>
      <c r="BM47" s="323" t="s">
        <v>31</v>
      </c>
      <c r="BN47" s="324"/>
      <c r="BO47" s="323" t="s">
        <v>336</v>
      </c>
      <c r="BP47" s="324"/>
      <c r="BQ47" s="323" t="s">
        <v>336</v>
      </c>
      <c r="BR47" s="324"/>
      <c r="BS47" s="331" t="s">
        <v>354</v>
      </c>
      <c r="BT47" s="332"/>
    </row>
    <row r="48" spans="1:72" x14ac:dyDescent="0.25">
      <c r="A48" s="278" t="s">
        <v>928</v>
      </c>
      <c r="B48" s="277" t="s">
        <v>770</v>
      </c>
      <c r="C48" s="277" t="s">
        <v>319</v>
      </c>
      <c r="D48" s="54" t="s">
        <v>761</v>
      </c>
      <c r="E48" s="54">
        <v>2017</v>
      </c>
      <c r="F48" s="54">
        <v>4</v>
      </c>
      <c r="G48" s="54" t="s">
        <v>755</v>
      </c>
      <c r="H48" s="54">
        <v>14</v>
      </c>
      <c r="I48" s="56">
        <v>9</v>
      </c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23"/>
      <c r="W48" s="324"/>
      <c r="X48" s="323"/>
      <c r="Y48" s="324"/>
      <c r="Z48" s="309" t="s">
        <v>719</v>
      </c>
      <c r="AA48" s="323" t="s">
        <v>376</v>
      </c>
      <c r="AB48" s="324"/>
      <c r="AC48" s="323" t="s">
        <v>47</v>
      </c>
      <c r="AD48" s="324"/>
      <c r="AE48" s="309" t="s">
        <v>328</v>
      </c>
      <c r="AF48" s="309" t="s">
        <v>328</v>
      </c>
      <c r="AG48" s="323"/>
      <c r="AH48" s="324"/>
      <c r="AI48" s="309"/>
      <c r="AJ48" s="309"/>
      <c r="AK48" s="309"/>
      <c r="AL48" s="309"/>
      <c r="AM48" s="323"/>
      <c r="AN48" s="324"/>
      <c r="AO48" s="323"/>
      <c r="AP48" s="324"/>
      <c r="AQ48" s="309"/>
      <c r="AR48" s="309"/>
      <c r="AS48" s="309" t="s">
        <v>720</v>
      </c>
      <c r="AT48" s="309" t="s">
        <v>717</v>
      </c>
      <c r="AU48" s="323" t="s">
        <v>377</v>
      </c>
      <c r="AV48" s="324"/>
      <c r="AW48" s="323" t="s">
        <v>378</v>
      </c>
      <c r="AX48" s="324"/>
      <c r="AY48" s="323" t="s">
        <v>47</v>
      </c>
      <c r="AZ48" s="324"/>
      <c r="BA48" s="309" t="s">
        <v>347</v>
      </c>
      <c r="BB48" s="309" t="s">
        <v>347</v>
      </c>
      <c r="BC48" s="323" t="s">
        <v>347</v>
      </c>
      <c r="BD48" s="324"/>
      <c r="BE48" s="323" t="s">
        <v>347</v>
      </c>
      <c r="BF48" s="324"/>
      <c r="BG48" s="323" t="s">
        <v>31</v>
      </c>
      <c r="BH48" s="324"/>
      <c r="BI48" s="323" t="s">
        <v>31</v>
      </c>
      <c r="BJ48" s="324"/>
      <c r="BK48" s="323" t="s">
        <v>31</v>
      </c>
      <c r="BL48" s="324"/>
      <c r="BM48" s="323" t="s">
        <v>31</v>
      </c>
      <c r="BN48" s="324"/>
      <c r="BO48" s="323" t="s">
        <v>336</v>
      </c>
      <c r="BP48" s="324"/>
      <c r="BQ48" s="323" t="s">
        <v>336</v>
      </c>
      <c r="BR48" s="324"/>
      <c r="BS48" s="331" t="s">
        <v>354</v>
      </c>
      <c r="BT48" s="332"/>
    </row>
    <row r="49" spans="1:72" x14ac:dyDescent="0.25">
      <c r="A49" s="318" t="s">
        <v>929</v>
      </c>
      <c r="B49" s="277" t="s">
        <v>771</v>
      </c>
      <c r="C49" s="277" t="s">
        <v>319</v>
      </c>
      <c r="D49" s="54" t="s">
        <v>761</v>
      </c>
      <c r="E49" s="54">
        <v>2017</v>
      </c>
      <c r="F49" s="54">
        <v>4</v>
      </c>
      <c r="G49" s="54" t="s">
        <v>755</v>
      </c>
      <c r="H49" s="54">
        <v>14</v>
      </c>
      <c r="I49" s="56">
        <v>9</v>
      </c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23"/>
      <c r="W49" s="324"/>
      <c r="X49" s="323"/>
      <c r="Y49" s="324"/>
      <c r="Z49" s="309" t="s">
        <v>719</v>
      </c>
      <c r="AA49" s="323" t="s">
        <v>376</v>
      </c>
      <c r="AB49" s="324"/>
      <c r="AC49" s="323" t="s">
        <v>47</v>
      </c>
      <c r="AD49" s="324"/>
      <c r="AE49" s="309" t="s">
        <v>328</v>
      </c>
      <c r="AF49" s="309" t="s">
        <v>328</v>
      </c>
      <c r="AG49" s="323"/>
      <c r="AH49" s="324"/>
      <c r="AI49" s="309"/>
      <c r="AJ49" s="309"/>
      <c r="AK49" s="309"/>
      <c r="AL49" s="309"/>
      <c r="AM49" s="323"/>
      <c r="AN49" s="324"/>
      <c r="AO49" s="323"/>
      <c r="AP49" s="324"/>
      <c r="AQ49" s="309"/>
      <c r="AR49" s="309"/>
      <c r="AS49" s="309" t="s">
        <v>720</v>
      </c>
      <c r="AT49" s="309" t="s">
        <v>717</v>
      </c>
      <c r="AU49" s="323" t="s">
        <v>377</v>
      </c>
      <c r="AV49" s="324"/>
      <c r="AW49" s="323" t="s">
        <v>378</v>
      </c>
      <c r="AX49" s="324"/>
      <c r="AY49" s="323" t="s">
        <v>47</v>
      </c>
      <c r="AZ49" s="324"/>
      <c r="BA49" s="309" t="s">
        <v>347</v>
      </c>
      <c r="BB49" s="309" t="s">
        <v>347</v>
      </c>
      <c r="BC49" s="323" t="s">
        <v>347</v>
      </c>
      <c r="BD49" s="324"/>
      <c r="BE49" s="323" t="s">
        <v>347</v>
      </c>
      <c r="BF49" s="324"/>
      <c r="BG49" s="323" t="s">
        <v>31</v>
      </c>
      <c r="BH49" s="324"/>
      <c r="BI49" s="323" t="s">
        <v>31</v>
      </c>
      <c r="BJ49" s="324"/>
      <c r="BK49" s="323" t="s">
        <v>31</v>
      </c>
      <c r="BL49" s="324"/>
      <c r="BM49" s="323" t="s">
        <v>31</v>
      </c>
      <c r="BN49" s="324"/>
      <c r="BO49" s="323" t="s">
        <v>336</v>
      </c>
      <c r="BP49" s="324"/>
      <c r="BQ49" s="323" t="s">
        <v>336</v>
      </c>
      <c r="BR49" s="324"/>
      <c r="BS49" s="331" t="s">
        <v>354</v>
      </c>
      <c r="BT49" s="332"/>
    </row>
    <row r="50" spans="1:72" x14ac:dyDescent="0.25">
      <c r="A50" s="317" t="s">
        <v>801</v>
      </c>
      <c r="B50" s="277" t="s">
        <v>770</v>
      </c>
      <c r="C50" s="277" t="s">
        <v>319</v>
      </c>
      <c r="D50" s="54" t="s">
        <v>832</v>
      </c>
      <c r="E50" s="54">
        <v>2016</v>
      </c>
      <c r="F50" s="54">
        <v>5</v>
      </c>
      <c r="G50" s="54" t="s">
        <v>755</v>
      </c>
      <c r="H50" s="54">
        <v>13</v>
      </c>
      <c r="I50" s="56">
        <v>12</v>
      </c>
      <c r="J50" s="309"/>
      <c r="K50" s="309"/>
      <c r="L50" s="309"/>
      <c r="M50" s="309"/>
      <c r="N50" s="309"/>
      <c r="O50" s="309"/>
      <c r="P50" s="309" t="s">
        <v>1050</v>
      </c>
      <c r="Q50" s="309"/>
      <c r="R50" s="309"/>
      <c r="S50" s="309"/>
      <c r="T50" s="309"/>
      <c r="U50" s="309" t="s">
        <v>1052</v>
      </c>
      <c r="V50" s="323" t="s">
        <v>1051</v>
      </c>
      <c r="W50" s="324"/>
      <c r="X50" s="323"/>
      <c r="Y50" s="324"/>
      <c r="Z50" s="309"/>
      <c r="AA50" s="323"/>
      <c r="AB50" s="324"/>
      <c r="AC50" s="323" t="s">
        <v>1048</v>
      </c>
      <c r="AD50" s="324"/>
      <c r="AE50" s="309" t="s">
        <v>328</v>
      </c>
      <c r="AF50" s="309" t="s">
        <v>328</v>
      </c>
      <c r="AG50" s="323"/>
      <c r="AH50" s="324"/>
      <c r="AI50" s="309"/>
      <c r="AJ50" s="309"/>
      <c r="AK50" s="309"/>
      <c r="AL50" s="309"/>
      <c r="AM50" s="323"/>
      <c r="AN50" s="324"/>
      <c r="AO50" s="323"/>
      <c r="AP50" s="324"/>
      <c r="AQ50" s="309"/>
      <c r="AR50" s="309"/>
      <c r="AS50" s="309"/>
      <c r="AT50" s="309"/>
      <c r="AU50" s="323"/>
      <c r="AV50" s="324"/>
      <c r="AW50" s="353" t="s">
        <v>1054</v>
      </c>
      <c r="AX50" s="354"/>
      <c r="AY50" s="323" t="s">
        <v>47</v>
      </c>
      <c r="AZ50" s="324"/>
      <c r="BA50" s="309" t="s">
        <v>347</v>
      </c>
      <c r="BB50" s="309" t="s">
        <v>347</v>
      </c>
      <c r="BC50" s="323" t="s">
        <v>347</v>
      </c>
      <c r="BD50" s="324"/>
      <c r="BE50" s="323" t="s">
        <v>347</v>
      </c>
      <c r="BF50" s="324"/>
      <c r="BG50" s="323" t="s">
        <v>31</v>
      </c>
      <c r="BH50" s="324"/>
      <c r="BI50" s="323" t="s">
        <v>31</v>
      </c>
      <c r="BJ50" s="324"/>
      <c r="BK50" s="323" t="s">
        <v>31</v>
      </c>
      <c r="BL50" s="324"/>
      <c r="BM50" s="323" t="s">
        <v>31</v>
      </c>
      <c r="BN50" s="324"/>
      <c r="BO50" s="323" t="s">
        <v>336</v>
      </c>
      <c r="BP50" s="324"/>
      <c r="BQ50" s="323" t="s">
        <v>336</v>
      </c>
      <c r="BR50" s="324"/>
      <c r="BS50" s="331" t="s">
        <v>354</v>
      </c>
      <c r="BT50" s="332"/>
    </row>
    <row r="51" spans="1:72" ht="15" customHeight="1" x14ac:dyDescent="0.25">
      <c r="A51" s="278" t="s">
        <v>923</v>
      </c>
      <c r="B51" s="277" t="s">
        <v>770</v>
      </c>
      <c r="C51" s="277" t="s">
        <v>323</v>
      </c>
      <c r="D51" s="54" t="s">
        <v>764</v>
      </c>
      <c r="E51" s="54">
        <v>2020</v>
      </c>
      <c r="F51" s="54">
        <v>1</v>
      </c>
      <c r="G51" s="54" t="s">
        <v>755</v>
      </c>
      <c r="H51" s="54">
        <v>17</v>
      </c>
      <c r="I51" s="56">
        <v>22</v>
      </c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23"/>
      <c r="W51" s="324"/>
      <c r="X51" s="323"/>
      <c r="Y51" s="324"/>
      <c r="Z51" s="309"/>
      <c r="AA51" s="323"/>
      <c r="AB51" s="324"/>
      <c r="AC51" s="323"/>
      <c r="AD51" s="324"/>
      <c r="AE51" s="309" t="s">
        <v>328</v>
      </c>
      <c r="AF51" s="309" t="s">
        <v>328</v>
      </c>
      <c r="AG51" s="323"/>
      <c r="AH51" s="324"/>
      <c r="AI51" s="309"/>
      <c r="AJ51" s="309"/>
      <c r="AK51" s="309"/>
      <c r="AL51" s="309"/>
      <c r="AM51" s="323"/>
      <c r="AN51" s="324"/>
      <c r="AO51" s="323"/>
      <c r="AP51" s="324"/>
      <c r="AQ51" s="309"/>
      <c r="AR51" s="309"/>
      <c r="AS51" s="309"/>
      <c r="AT51" s="309"/>
      <c r="AU51" s="323"/>
      <c r="AV51" s="324"/>
      <c r="AW51" s="323"/>
      <c r="AX51" s="324"/>
      <c r="AY51" s="323"/>
      <c r="AZ51" s="324"/>
      <c r="BA51" s="309"/>
      <c r="BB51" s="309"/>
      <c r="BC51" s="323"/>
      <c r="BD51" s="324"/>
      <c r="BE51" s="323"/>
      <c r="BF51" s="324"/>
      <c r="BG51" s="323"/>
      <c r="BH51" s="324"/>
      <c r="BI51" s="323"/>
      <c r="BJ51" s="324"/>
      <c r="BK51" s="323"/>
      <c r="BL51" s="324"/>
      <c r="BM51" s="323"/>
      <c r="BN51" s="324"/>
      <c r="BO51" s="323" t="s">
        <v>47</v>
      </c>
      <c r="BP51" s="324"/>
      <c r="BQ51" s="323" t="s">
        <v>47</v>
      </c>
      <c r="BR51" s="324"/>
      <c r="BS51" s="323" t="s">
        <v>328</v>
      </c>
      <c r="BT51" s="324"/>
    </row>
    <row r="52" spans="1:72" ht="15" customHeight="1" x14ac:dyDescent="0.25">
      <c r="A52" s="278" t="s">
        <v>924</v>
      </c>
      <c r="B52" s="277" t="s">
        <v>770</v>
      </c>
      <c r="C52" s="277" t="s">
        <v>323</v>
      </c>
      <c r="D52" s="54" t="s">
        <v>765</v>
      </c>
      <c r="E52" s="54">
        <v>2020</v>
      </c>
      <c r="F52" s="54">
        <v>1</v>
      </c>
      <c r="G52" s="54" t="s">
        <v>755</v>
      </c>
      <c r="H52" s="54">
        <v>17</v>
      </c>
      <c r="I52" s="56">
        <v>22</v>
      </c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23"/>
      <c r="W52" s="324"/>
      <c r="X52" s="323"/>
      <c r="Y52" s="324"/>
      <c r="Z52" s="309"/>
      <c r="AA52" s="323"/>
      <c r="AB52" s="324"/>
      <c r="AC52" s="323"/>
      <c r="AD52" s="324"/>
      <c r="AE52" s="309" t="s">
        <v>328</v>
      </c>
      <c r="AF52" s="309" t="s">
        <v>328</v>
      </c>
      <c r="AG52" s="323"/>
      <c r="AH52" s="324"/>
      <c r="AI52" s="309"/>
      <c r="AJ52" s="309"/>
      <c r="AK52" s="309"/>
      <c r="AL52" s="309"/>
      <c r="AM52" s="323"/>
      <c r="AN52" s="324"/>
      <c r="AO52" s="323"/>
      <c r="AP52" s="324"/>
      <c r="AQ52" s="309"/>
      <c r="AR52" s="309"/>
      <c r="AS52" s="309"/>
      <c r="AT52" s="309"/>
      <c r="AU52" s="323"/>
      <c r="AV52" s="324"/>
      <c r="AW52" s="323"/>
      <c r="AX52" s="324"/>
      <c r="AY52" s="323"/>
      <c r="AZ52" s="324"/>
      <c r="BA52" s="309"/>
      <c r="BB52" s="309"/>
      <c r="BC52" s="323"/>
      <c r="BD52" s="324"/>
      <c r="BE52" s="323"/>
      <c r="BF52" s="324"/>
      <c r="BG52" s="323"/>
      <c r="BH52" s="324"/>
      <c r="BI52" s="323"/>
      <c r="BJ52" s="324"/>
      <c r="BK52" s="323"/>
      <c r="BL52" s="324"/>
      <c r="BM52" s="323"/>
      <c r="BN52" s="324"/>
      <c r="BO52" s="323" t="s">
        <v>47</v>
      </c>
      <c r="BP52" s="324"/>
      <c r="BQ52" s="323" t="s">
        <v>47</v>
      </c>
      <c r="BR52" s="324"/>
      <c r="BS52" s="323" t="s">
        <v>328</v>
      </c>
      <c r="BT52" s="324"/>
    </row>
    <row r="53" spans="1:72" ht="15" customHeight="1" x14ac:dyDescent="0.25">
      <c r="A53" s="278" t="s">
        <v>925</v>
      </c>
      <c r="B53" s="277" t="s">
        <v>770</v>
      </c>
      <c r="C53" s="277" t="s">
        <v>323</v>
      </c>
      <c r="D53" s="54" t="s">
        <v>762</v>
      </c>
      <c r="E53" s="54">
        <v>2020</v>
      </c>
      <c r="F53" s="54">
        <v>1</v>
      </c>
      <c r="G53" s="54" t="s">
        <v>755</v>
      </c>
      <c r="H53" s="54">
        <v>17</v>
      </c>
      <c r="I53" s="56">
        <v>22</v>
      </c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23"/>
      <c r="W53" s="324"/>
      <c r="X53" s="323"/>
      <c r="Y53" s="324"/>
      <c r="Z53" s="309"/>
      <c r="AA53" s="323"/>
      <c r="AB53" s="324"/>
      <c r="AC53" s="323"/>
      <c r="AD53" s="324"/>
      <c r="AE53" s="309" t="s">
        <v>328</v>
      </c>
      <c r="AF53" s="309" t="s">
        <v>328</v>
      </c>
      <c r="AG53" s="323"/>
      <c r="AH53" s="324"/>
      <c r="AI53" s="309"/>
      <c r="AJ53" s="309"/>
      <c r="AK53" s="309"/>
      <c r="AL53" s="309"/>
      <c r="AM53" s="323"/>
      <c r="AN53" s="324"/>
      <c r="AO53" s="323"/>
      <c r="AP53" s="324"/>
      <c r="AQ53" s="309"/>
      <c r="AR53" s="309"/>
      <c r="AS53" s="309"/>
      <c r="AT53" s="309"/>
      <c r="AU53" s="323"/>
      <c r="AV53" s="324"/>
      <c r="AW53" s="323"/>
      <c r="AX53" s="324"/>
      <c r="AY53" s="323"/>
      <c r="AZ53" s="324"/>
      <c r="BA53" s="309"/>
      <c r="BB53" s="309"/>
      <c r="BC53" s="323"/>
      <c r="BD53" s="324"/>
      <c r="BE53" s="323"/>
      <c r="BF53" s="324"/>
      <c r="BG53" s="323"/>
      <c r="BH53" s="324"/>
      <c r="BI53" s="323"/>
      <c r="BJ53" s="324"/>
      <c r="BK53" s="323"/>
      <c r="BL53" s="324"/>
      <c r="BM53" s="323"/>
      <c r="BN53" s="324"/>
      <c r="BO53" s="323" t="s">
        <v>47</v>
      </c>
      <c r="BP53" s="324"/>
      <c r="BQ53" s="323" t="s">
        <v>47</v>
      </c>
      <c r="BR53" s="324"/>
      <c r="BS53" s="323" t="s">
        <v>328</v>
      </c>
      <c r="BT53" s="324"/>
    </row>
    <row r="54" spans="1:72" ht="15" customHeight="1" x14ac:dyDescent="0.25">
      <c r="A54" s="278" t="s">
        <v>926</v>
      </c>
      <c r="B54" s="277" t="s">
        <v>770</v>
      </c>
      <c r="C54" s="277" t="s">
        <v>323</v>
      </c>
      <c r="D54" s="54" t="s">
        <v>762</v>
      </c>
      <c r="E54" s="54">
        <v>2020</v>
      </c>
      <c r="F54" s="54">
        <v>1</v>
      </c>
      <c r="G54" s="54" t="s">
        <v>755</v>
      </c>
      <c r="H54" s="54">
        <v>17</v>
      </c>
      <c r="I54" s="56">
        <v>22</v>
      </c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23"/>
      <c r="W54" s="324"/>
      <c r="X54" s="323"/>
      <c r="Y54" s="324"/>
      <c r="Z54" s="309"/>
      <c r="AA54" s="323"/>
      <c r="AB54" s="324"/>
      <c r="AC54" s="323"/>
      <c r="AD54" s="324"/>
      <c r="AE54" s="309" t="s">
        <v>328</v>
      </c>
      <c r="AF54" s="309" t="s">
        <v>328</v>
      </c>
      <c r="AG54" s="323"/>
      <c r="AH54" s="324"/>
      <c r="AI54" s="309"/>
      <c r="AJ54" s="309"/>
      <c r="AK54" s="309"/>
      <c r="AL54" s="309"/>
      <c r="AM54" s="323"/>
      <c r="AN54" s="324"/>
      <c r="AO54" s="323"/>
      <c r="AP54" s="324"/>
      <c r="AQ54" s="309"/>
      <c r="AR54" s="309"/>
      <c r="AS54" s="309"/>
      <c r="AT54" s="309"/>
      <c r="AU54" s="323"/>
      <c r="AV54" s="324"/>
      <c r="AW54" s="323"/>
      <c r="AX54" s="324"/>
      <c r="AY54" s="323"/>
      <c r="AZ54" s="324"/>
      <c r="BA54" s="309"/>
      <c r="BB54" s="309"/>
      <c r="BC54" s="323"/>
      <c r="BD54" s="324"/>
      <c r="BE54" s="323"/>
      <c r="BF54" s="324"/>
      <c r="BG54" s="323"/>
      <c r="BH54" s="324"/>
      <c r="BI54" s="323"/>
      <c r="BJ54" s="324"/>
      <c r="BK54" s="323"/>
      <c r="BL54" s="324"/>
      <c r="BM54" s="323"/>
      <c r="BN54" s="324"/>
      <c r="BO54" s="323" t="s">
        <v>47</v>
      </c>
      <c r="BP54" s="324"/>
      <c r="BQ54" s="323" t="s">
        <v>47</v>
      </c>
      <c r="BR54" s="324"/>
      <c r="BS54" s="323" t="s">
        <v>328</v>
      </c>
      <c r="BT54" s="324"/>
    </row>
    <row r="55" spans="1:72" ht="15" customHeight="1" x14ac:dyDescent="0.25">
      <c r="A55" s="278" t="s">
        <v>927</v>
      </c>
      <c r="B55" s="277" t="s">
        <v>770</v>
      </c>
      <c r="C55" s="277" t="s">
        <v>323</v>
      </c>
      <c r="D55" s="54" t="s">
        <v>791</v>
      </c>
      <c r="E55" s="54">
        <v>2020</v>
      </c>
      <c r="F55" s="54">
        <v>1</v>
      </c>
      <c r="G55" s="54" t="s">
        <v>755</v>
      </c>
      <c r="H55" s="54">
        <v>17</v>
      </c>
      <c r="I55" s="56">
        <v>22</v>
      </c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23"/>
      <c r="W55" s="324"/>
      <c r="X55" s="323"/>
      <c r="Y55" s="324"/>
      <c r="Z55" s="309"/>
      <c r="AA55" s="323"/>
      <c r="AB55" s="324"/>
      <c r="AC55" s="323"/>
      <c r="AD55" s="324"/>
      <c r="AE55" s="309" t="s">
        <v>328</v>
      </c>
      <c r="AF55" s="309" t="s">
        <v>328</v>
      </c>
      <c r="AG55" s="323"/>
      <c r="AH55" s="324"/>
      <c r="AI55" s="309"/>
      <c r="AJ55" s="309"/>
      <c r="AK55" s="309"/>
      <c r="AL55" s="309"/>
      <c r="AM55" s="323"/>
      <c r="AN55" s="324"/>
      <c r="AO55" s="323"/>
      <c r="AP55" s="324"/>
      <c r="AQ55" s="309"/>
      <c r="AR55" s="309"/>
      <c r="AS55" s="309"/>
      <c r="AT55" s="309"/>
      <c r="AU55" s="323"/>
      <c r="AV55" s="324"/>
      <c r="AW55" s="323"/>
      <c r="AX55" s="324"/>
      <c r="AY55" s="323"/>
      <c r="AZ55" s="324"/>
      <c r="BA55" s="309"/>
      <c r="BB55" s="309"/>
      <c r="BC55" s="323"/>
      <c r="BD55" s="324"/>
      <c r="BE55" s="323"/>
      <c r="BF55" s="324"/>
      <c r="BG55" s="323"/>
      <c r="BH55" s="324"/>
      <c r="BI55" s="323"/>
      <c r="BJ55" s="324"/>
      <c r="BK55" s="323"/>
      <c r="BL55" s="324"/>
      <c r="BM55" s="323"/>
      <c r="BN55" s="324"/>
      <c r="BO55" s="323" t="s">
        <v>47</v>
      </c>
      <c r="BP55" s="324"/>
      <c r="BQ55" s="323" t="s">
        <v>47</v>
      </c>
      <c r="BR55" s="324"/>
      <c r="BS55" s="323" t="s">
        <v>328</v>
      </c>
      <c r="BT55" s="324"/>
    </row>
    <row r="56" spans="1:72" ht="15" customHeight="1" x14ac:dyDescent="0.25">
      <c r="A56" s="318" t="s">
        <v>1061</v>
      </c>
      <c r="B56" s="277" t="s">
        <v>770</v>
      </c>
      <c r="C56" s="277" t="s">
        <v>323</v>
      </c>
      <c r="D56" s="54" t="s">
        <v>805</v>
      </c>
      <c r="E56" s="54">
        <v>2020</v>
      </c>
      <c r="F56" s="54">
        <v>1</v>
      </c>
      <c r="G56" s="54" t="s">
        <v>755</v>
      </c>
      <c r="H56" s="54">
        <v>17</v>
      </c>
      <c r="I56" s="56">
        <v>16</v>
      </c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23"/>
      <c r="W56" s="324"/>
      <c r="X56" s="323"/>
      <c r="Y56" s="324"/>
      <c r="Z56" s="309"/>
      <c r="AA56" s="323"/>
      <c r="AB56" s="324"/>
      <c r="AC56" s="323"/>
      <c r="AD56" s="324"/>
      <c r="AE56" s="309" t="s">
        <v>328</v>
      </c>
      <c r="AF56" s="309" t="s">
        <v>328</v>
      </c>
      <c r="AG56" s="323"/>
      <c r="AH56" s="324"/>
      <c r="AI56" s="309"/>
      <c r="AJ56" s="309"/>
      <c r="AK56" s="309"/>
      <c r="AL56" s="309"/>
      <c r="AM56" s="323"/>
      <c r="AN56" s="324"/>
      <c r="AO56" s="323"/>
      <c r="AP56" s="324"/>
      <c r="AQ56" s="309"/>
      <c r="AR56" s="309"/>
      <c r="AS56" s="309"/>
      <c r="AT56" s="309"/>
      <c r="AU56" s="323"/>
      <c r="AV56" s="324"/>
      <c r="AW56" s="323" t="s">
        <v>396</v>
      </c>
      <c r="AX56" s="324"/>
      <c r="AY56" s="323" t="s">
        <v>396</v>
      </c>
      <c r="AZ56" s="324"/>
      <c r="BA56" s="309" t="s">
        <v>1063</v>
      </c>
      <c r="BB56" s="309" t="s">
        <v>1063</v>
      </c>
      <c r="BC56" s="323"/>
      <c r="BD56" s="324"/>
      <c r="BE56" s="323"/>
      <c r="BF56" s="324"/>
      <c r="BG56" s="323"/>
      <c r="BH56" s="324"/>
      <c r="BI56" s="323"/>
      <c r="BJ56" s="324"/>
      <c r="BK56" s="323" t="s">
        <v>777</v>
      </c>
      <c r="BL56" s="324"/>
      <c r="BM56" s="323" t="s">
        <v>777</v>
      </c>
      <c r="BN56" s="324"/>
      <c r="BO56" s="323" t="s">
        <v>777</v>
      </c>
      <c r="BP56" s="324"/>
      <c r="BQ56" s="323" t="s">
        <v>777</v>
      </c>
      <c r="BR56" s="324"/>
      <c r="BS56" s="323" t="s">
        <v>360</v>
      </c>
      <c r="BT56" s="324"/>
    </row>
    <row r="57" spans="1:72" ht="15" customHeight="1" x14ac:dyDescent="0.25">
      <c r="A57" s="320" t="s">
        <v>971</v>
      </c>
      <c r="B57" s="277" t="s">
        <v>771</v>
      </c>
      <c r="C57" s="277" t="s">
        <v>323</v>
      </c>
      <c r="D57" s="54" t="s">
        <v>805</v>
      </c>
      <c r="E57" s="54">
        <v>2020</v>
      </c>
      <c r="F57" s="54">
        <v>1</v>
      </c>
      <c r="G57" s="54" t="s">
        <v>808</v>
      </c>
      <c r="H57" s="54">
        <v>17</v>
      </c>
      <c r="I57" s="56">
        <v>16</v>
      </c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23"/>
      <c r="W57" s="324"/>
      <c r="X57" s="323"/>
      <c r="Y57" s="324"/>
      <c r="Z57" s="309"/>
      <c r="AA57" s="323"/>
      <c r="AB57" s="324"/>
      <c r="AC57" s="323"/>
      <c r="AD57" s="324"/>
      <c r="AE57" s="309" t="s">
        <v>328</v>
      </c>
      <c r="AF57" s="309" t="s">
        <v>328</v>
      </c>
      <c r="AG57" s="323"/>
      <c r="AH57" s="324"/>
      <c r="AI57" s="309"/>
      <c r="AJ57" s="309"/>
      <c r="AK57" s="309"/>
      <c r="AL57" s="309"/>
      <c r="AM57" s="323"/>
      <c r="AN57" s="324"/>
      <c r="AO57" s="323"/>
      <c r="AP57" s="324"/>
      <c r="AQ57" s="309"/>
      <c r="AR57" s="309" t="s">
        <v>396</v>
      </c>
      <c r="AS57" s="309" t="s">
        <v>396</v>
      </c>
      <c r="AT57" s="309" t="s">
        <v>396</v>
      </c>
      <c r="AU57" s="323" t="s">
        <v>396</v>
      </c>
      <c r="AV57" s="324"/>
      <c r="AW57" s="323"/>
      <c r="AX57" s="324"/>
      <c r="AY57" s="323"/>
      <c r="AZ57" s="324"/>
      <c r="BA57" s="279"/>
      <c r="BB57" s="279"/>
      <c r="BC57" s="323" t="s">
        <v>777</v>
      </c>
      <c r="BD57" s="324"/>
      <c r="BE57" s="323" t="s">
        <v>777</v>
      </c>
      <c r="BF57" s="324"/>
      <c r="BG57" s="323" t="s">
        <v>777</v>
      </c>
      <c r="BH57" s="324"/>
      <c r="BI57" s="323" t="s">
        <v>777</v>
      </c>
      <c r="BJ57" s="324"/>
      <c r="BK57" s="323"/>
      <c r="BL57" s="324"/>
      <c r="BM57" s="323"/>
      <c r="BN57" s="324"/>
      <c r="BO57" s="323"/>
      <c r="BP57" s="324"/>
      <c r="BQ57" s="323"/>
      <c r="BR57" s="324"/>
      <c r="BS57" s="323" t="s">
        <v>360</v>
      </c>
      <c r="BT57" s="324"/>
    </row>
    <row r="58" spans="1:72" ht="15" customHeight="1" x14ac:dyDescent="0.25">
      <c r="A58" s="278" t="s">
        <v>922</v>
      </c>
      <c r="B58" s="277" t="s">
        <v>770</v>
      </c>
      <c r="C58" s="277" t="s">
        <v>323</v>
      </c>
      <c r="D58" s="54" t="s">
        <v>764</v>
      </c>
      <c r="E58" s="54">
        <v>2019</v>
      </c>
      <c r="F58" s="54">
        <v>2</v>
      </c>
      <c r="G58" s="54" t="s">
        <v>755</v>
      </c>
      <c r="H58" s="54">
        <v>16</v>
      </c>
      <c r="I58" s="56">
        <v>18</v>
      </c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23"/>
      <c r="W58" s="324"/>
      <c r="X58" s="323"/>
      <c r="Y58" s="324"/>
      <c r="Z58" s="309"/>
      <c r="AA58" s="323"/>
      <c r="AB58" s="324"/>
      <c r="AC58" s="323" t="s">
        <v>47</v>
      </c>
      <c r="AD58" s="324"/>
      <c r="AE58" s="309" t="s">
        <v>328</v>
      </c>
      <c r="AF58" s="309" t="s">
        <v>328</v>
      </c>
      <c r="AG58" s="323"/>
      <c r="AH58" s="324"/>
      <c r="AI58" s="309"/>
      <c r="AJ58" s="309"/>
      <c r="AK58" s="309"/>
      <c r="AL58" s="309"/>
      <c r="AM58" s="323"/>
      <c r="AN58" s="324"/>
      <c r="AO58" s="323"/>
      <c r="AP58" s="324"/>
      <c r="AQ58" s="309"/>
      <c r="AR58" s="309"/>
      <c r="AS58" s="309"/>
      <c r="AT58" s="309"/>
      <c r="AU58" s="323"/>
      <c r="AV58" s="324"/>
      <c r="AW58" s="323"/>
      <c r="AX58" s="324"/>
      <c r="AY58" s="323" t="s">
        <v>396</v>
      </c>
      <c r="AZ58" s="324"/>
      <c r="BA58" s="309" t="s">
        <v>396</v>
      </c>
      <c r="BB58" s="309" t="s">
        <v>396</v>
      </c>
      <c r="BC58" s="323" t="s">
        <v>396</v>
      </c>
      <c r="BD58" s="324"/>
      <c r="BE58" s="323" t="s">
        <v>396</v>
      </c>
      <c r="BF58" s="324"/>
      <c r="BG58" s="323" t="s">
        <v>396</v>
      </c>
      <c r="BH58" s="324"/>
      <c r="BI58" s="323"/>
      <c r="BJ58" s="324"/>
      <c r="BK58" s="323"/>
      <c r="BL58" s="324"/>
      <c r="BM58" s="323"/>
      <c r="BN58" s="324"/>
      <c r="BO58" s="323"/>
      <c r="BP58" s="324"/>
      <c r="BQ58" s="323"/>
      <c r="BR58" s="324"/>
      <c r="BS58" s="323" t="s">
        <v>47</v>
      </c>
      <c r="BT58" s="324"/>
    </row>
    <row r="59" spans="1:72" ht="15" customHeight="1" x14ac:dyDescent="0.25">
      <c r="A59" s="278" t="s">
        <v>921</v>
      </c>
      <c r="B59" s="277" t="s">
        <v>770</v>
      </c>
      <c r="C59" s="277" t="s">
        <v>323</v>
      </c>
      <c r="D59" s="54" t="s">
        <v>765</v>
      </c>
      <c r="E59" s="54">
        <v>2019</v>
      </c>
      <c r="F59" s="54">
        <v>2</v>
      </c>
      <c r="G59" s="54" t="s">
        <v>755</v>
      </c>
      <c r="H59" s="54">
        <v>16</v>
      </c>
      <c r="I59" s="56">
        <v>18</v>
      </c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23"/>
      <c r="W59" s="324"/>
      <c r="X59" s="323"/>
      <c r="Y59" s="324"/>
      <c r="Z59" s="309"/>
      <c r="AA59" s="323"/>
      <c r="AB59" s="324"/>
      <c r="AC59" s="323" t="s">
        <v>47</v>
      </c>
      <c r="AD59" s="324"/>
      <c r="AE59" s="309" t="s">
        <v>328</v>
      </c>
      <c r="AF59" s="309" t="s">
        <v>328</v>
      </c>
      <c r="AG59" s="323"/>
      <c r="AH59" s="324"/>
      <c r="AI59" s="309"/>
      <c r="AJ59" s="309"/>
      <c r="AK59" s="309"/>
      <c r="AL59" s="309"/>
      <c r="AM59" s="335"/>
      <c r="AN59" s="336"/>
      <c r="AO59" s="323"/>
      <c r="AP59" s="324"/>
      <c r="AQ59" s="279" t="s">
        <v>396</v>
      </c>
      <c r="AR59" s="279" t="s">
        <v>396</v>
      </c>
      <c r="AS59" s="309" t="s">
        <v>396</v>
      </c>
      <c r="AT59" s="309" t="s">
        <v>396</v>
      </c>
      <c r="AU59" s="323" t="s">
        <v>396</v>
      </c>
      <c r="AV59" s="324"/>
      <c r="AW59" s="323" t="s">
        <v>777</v>
      </c>
      <c r="AX59" s="324"/>
      <c r="AY59" s="323"/>
      <c r="AZ59" s="324"/>
      <c r="BA59" s="309"/>
      <c r="BB59" s="309"/>
      <c r="BC59" s="323"/>
      <c r="BD59" s="324"/>
      <c r="BE59" s="323"/>
      <c r="BF59" s="324"/>
      <c r="BG59" s="323"/>
      <c r="BH59" s="324"/>
      <c r="BI59" s="323"/>
      <c r="BJ59" s="324"/>
      <c r="BK59" s="323"/>
      <c r="BL59" s="324"/>
      <c r="BM59" s="323"/>
      <c r="BN59" s="324"/>
      <c r="BO59" s="323"/>
      <c r="BP59" s="324"/>
      <c r="BQ59" s="323"/>
      <c r="BR59" s="324"/>
      <c r="BS59" s="323" t="s">
        <v>47</v>
      </c>
      <c r="BT59" s="324"/>
    </row>
    <row r="60" spans="1:72" ht="15" customHeight="1" x14ac:dyDescent="0.25">
      <c r="A60" s="278" t="s">
        <v>920</v>
      </c>
      <c r="B60" s="277" t="s">
        <v>770</v>
      </c>
      <c r="C60" s="277" t="s">
        <v>323</v>
      </c>
      <c r="D60" s="54" t="s">
        <v>762</v>
      </c>
      <c r="E60" s="54">
        <v>2019</v>
      </c>
      <c r="F60" s="54">
        <v>2</v>
      </c>
      <c r="G60" s="54" t="s">
        <v>755</v>
      </c>
      <c r="H60" s="54">
        <v>17</v>
      </c>
      <c r="I60" s="56">
        <v>22</v>
      </c>
      <c r="J60" s="309"/>
      <c r="K60" s="309"/>
      <c r="L60" s="309"/>
      <c r="M60" s="309"/>
      <c r="N60" s="309"/>
      <c r="O60" s="309"/>
      <c r="P60" s="309"/>
      <c r="Q60" s="309"/>
      <c r="R60" s="309"/>
      <c r="S60" s="309"/>
      <c r="T60" s="309"/>
      <c r="U60" s="309"/>
      <c r="V60" s="323"/>
      <c r="W60" s="324"/>
      <c r="X60" s="323"/>
      <c r="Y60" s="324"/>
      <c r="Z60" s="309"/>
      <c r="AA60" s="323"/>
      <c r="AB60" s="324"/>
      <c r="AC60" s="323"/>
      <c r="AD60" s="324"/>
      <c r="AE60" s="309" t="s">
        <v>328</v>
      </c>
      <c r="AF60" s="309" t="s">
        <v>328</v>
      </c>
      <c r="AG60" s="323"/>
      <c r="AH60" s="324"/>
      <c r="AI60" s="309"/>
      <c r="AJ60" s="309"/>
      <c r="AK60" s="309"/>
      <c r="AL60" s="309"/>
      <c r="AM60" s="323"/>
      <c r="AN60" s="324"/>
      <c r="AO60" s="323"/>
      <c r="AP60" s="324"/>
      <c r="AQ60" s="309"/>
      <c r="AR60" s="309"/>
      <c r="AS60" s="309"/>
      <c r="AT60" s="309"/>
      <c r="AU60" s="323"/>
      <c r="AV60" s="324"/>
      <c r="AW60" s="323"/>
      <c r="AX60" s="324"/>
      <c r="AY60" s="323"/>
      <c r="AZ60" s="324"/>
      <c r="BA60" s="281"/>
      <c r="BB60" s="281"/>
      <c r="BC60" s="323"/>
      <c r="BD60" s="324"/>
      <c r="BE60" s="323"/>
      <c r="BF60" s="324"/>
      <c r="BG60" s="323"/>
      <c r="BH60" s="324"/>
      <c r="BI60" s="323"/>
      <c r="BJ60" s="324"/>
      <c r="BK60" s="323"/>
      <c r="BL60" s="324"/>
      <c r="BM60" s="323"/>
      <c r="BN60" s="324"/>
      <c r="BO60" s="323" t="s">
        <v>47</v>
      </c>
      <c r="BP60" s="324"/>
      <c r="BQ60" s="323" t="s">
        <v>47</v>
      </c>
      <c r="BR60" s="324"/>
      <c r="BS60" s="323" t="s">
        <v>328</v>
      </c>
      <c r="BT60" s="324"/>
    </row>
    <row r="61" spans="1:72" ht="15" customHeight="1" x14ac:dyDescent="0.25">
      <c r="A61" s="278" t="s">
        <v>919</v>
      </c>
      <c r="B61" s="277" t="s">
        <v>770</v>
      </c>
      <c r="C61" s="277" t="s">
        <v>323</v>
      </c>
      <c r="D61" s="54" t="s">
        <v>762</v>
      </c>
      <c r="E61" s="54">
        <v>2019</v>
      </c>
      <c r="F61" s="54">
        <v>2</v>
      </c>
      <c r="G61" s="54" t="s">
        <v>755</v>
      </c>
      <c r="H61" s="54">
        <v>17</v>
      </c>
      <c r="I61" s="56">
        <v>22</v>
      </c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23"/>
      <c r="W61" s="324"/>
      <c r="X61" s="323"/>
      <c r="Y61" s="324"/>
      <c r="Z61" s="309"/>
      <c r="AA61" s="323"/>
      <c r="AB61" s="324"/>
      <c r="AC61" s="323"/>
      <c r="AD61" s="324"/>
      <c r="AE61" s="309" t="s">
        <v>328</v>
      </c>
      <c r="AF61" s="309" t="s">
        <v>328</v>
      </c>
      <c r="AG61" s="323"/>
      <c r="AH61" s="324"/>
      <c r="AI61" s="309"/>
      <c r="AJ61" s="309"/>
      <c r="AK61" s="309"/>
      <c r="AL61" s="309"/>
      <c r="AM61" s="323"/>
      <c r="AN61" s="324"/>
      <c r="AO61" s="323"/>
      <c r="AP61" s="324"/>
      <c r="AQ61" s="309"/>
      <c r="AR61" s="309"/>
      <c r="AS61" s="309"/>
      <c r="AT61" s="309"/>
      <c r="AU61" s="323"/>
      <c r="AV61" s="324"/>
      <c r="AW61" s="323"/>
      <c r="AX61" s="324"/>
      <c r="AY61" s="323"/>
      <c r="AZ61" s="324"/>
      <c r="BA61" s="309"/>
      <c r="BB61" s="309"/>
      <c r="BC61" s="323"/>
      <c r="BD61" s="324"/>
      <c r="BE61" s="323"/>
      <c r="BF61" s="324"/>
      <c r="BG61" s="323"/>
      <c r="BH61" s="324"/>
      <c r="BI61" s="323"/>
      <c r="BJ61" s="324"/>
      <c r="BK61" s="323"/>
      <c r="BL61" s="324"/>
      <c r="BM61" s="323"/>
      <c r="BN61" s="324"/>
      <c r="BO61" s="323" t="s">
        <v>47</v>
      </c>
      <c r="BP61" s="324"/>
      <c r="BQ61" s="323" t="s">
        <v>47</v>
      </c>
      <c r="BR61" s="324"/>
      <c r="BS61" s="323" t="s">
        <v>328</v>
      </c>
      <c r="BT61" s="324"/>
    </row>
    <row r="62" spans="1:72" ht="15" customHeight="1" x14ac:dyDescent="0.25">
      <c r="A62" s="278" t="s">
        <v>918</v>
      </c>
      <c r="B62" s="277" t="s">
        <v>770</v>
      </c>
      <c r="C62" s="277" t="s">
        <v>323</v>
      </c>
      <c r="D62" s="54" t="s">
        <v>791</v>
      </c>
      <c r="E62" s="54">
        <v>2019</v>
      </c>
      <c r="F62" s="54">
        <v>2</v>
      </c>
      <c r="G62" s="54" t="s">
        <v>755</v>
      </c>
      <c r="H62" s="54">
        <v>16</v>
      </c>
      <c r="I62" s="56">
        <v>22</v>
      </c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23"/>
      <c r="W62" s="324"/>
      <c r="X62" s="323"/>
      <c r="Y62" s="324"/>
      <c r="Z62" s="309"/>
      <c r="AA62" s="323"/>
      <c r="AB62" s="324"/>
      <c r="AC62" s="323" t="s">
        <v>47</v>
      </c>
      <c r="AD62" s="324"/>
      <c r="AE62" s="309" t="s">
        <v>328</v>
      </c>
      <c r="AF62" s="309" t="s">
        <v>328</v>
      </c>
      <c r="AG62" s="323"/>
      <c r="AH62" s="324"/>
      <c r="AI62" s="309"/>
      <c r="AJ62" s="309"/>
      <c r="AK62" s="309"/>
      <c r="AL62" s="309"/>
      <c r="AM62" s="323"/>
      <c r="AN62" s="324"/>
      <c r="AO62" s="323"/>
      <c r="AP62" s="324"/>
      <c r="AQ62" s="309"/>
      <c r="AR62" s="309"/>
      <c r="AS62" s="309"/>
      <c r="AT62" s="309"/>
      <c r="AU62" s="323"/>
      <c r="AV62" s="324"/>
      <c r="AW62" s="323"/>
      <c r="AX62" s="324"/>
      <c r="AY62" s="323"/>
      <c r="AZ62" s="324"/>
      <c r="BA62" s="309"/>
      <c r="BB62" s="309"/>
      <c r="BC62" s="323"/>
      <c r="BD62" s="324"/>
      <c r="BE62" s="323"/>
      <c r="BF62" s="324"/>
      <c r="BG62" s="323"/>
      <c r="BH62" s="324"/>
      <c r="BI62" s="323"/>
      <c r="BJ62" s="324"/>
      <c r="BK62" s="323"/>
      <c r="BL62" s="324"/>
      <c r="BM62" s="323"/>
      <c r="BN62" s="324"/>
      <c r="BO62" s="323" t="s">
        <v>47</v>
      </c>
      <c r="BP62" s="324"/>
      <c r="BQ62" s="323" t="s">
        <v>47</v>
      </c>
      <c r="BR62" s="324"/>
      <c r="BS62" s="323" t="s">
        <v>328</v>
      </c>
      <c r="BT62" s="324"/>
    </row>
    <row r="63" spans="1:72" ht="15" customHeight="1" x14ac:dyDescent="0.25">
      <c r="A63" s="318" t="s">
        <v>917</v>
      </c>
      <c r="B63" s="277" t="s">
        <v>770</v>
      </c>
      <c r="C63" s="277" t="s">
        <v>323</v>
      </c>
      <c r="D63" s="54" t="s">
        <v>814</v>
      </c>
      <c r="E63" s="54">
        <v>2019</v>
      </c>
      <c r="F63" s="54">
        <v>2</v>
      </c>
      <c r="G63" s="54" t="s">
        <v>755</v>
      </c>
      <c r="H63" s="54">
        <v>13</v>
      </c>
      <c r="I63" s="56">
        <v>20</v>
      </c>
      <c r="J63" s="309"/>
      <c r="K63" s="309"/>
      <c r="L63" s="309"/>
      <c r="M63" s="309"/>
      <c r="N63" s="309"/>
      <c r="O63" s="309"/>
      <c r="P63" s="309" t="s">
        <v>815</v>
      </c>
      <c r="Q63" s="309" t="s">
        <v>815</v>
      </c>
      <c r="R63" s="309" t="s">
        <v>815</v>
      </c>
      <c r="S63" s="309"/>
      <c r="T63" s="309"/>
      <c r="U63" s="309"/>
      <c r="V63" s="323"/>
      <c r="W63" s="324"/>
      <c r="X63" s="323"/>
      <c r="Y63" s="324"/>
      <c r="Z63" s="309"/>
      <c r="AA63" s="323"/>
      <c r="AB63" s="324"/>
      <c r="AC63" s="323" t="s">
        <v>47</v>
      </c>
      <c r="AD63" s="324"/>
      <c r="AE63" s="309" t="s">
        <v>328</v>
      </c>
      <c r="AF63" s="309" t="s">
        <v>328</v>
      </c>
      <c r="AG63" s="323"/>
      <c r="AH63" s="324"/>
      <c r="AI63" s="309"/>
      <c r="AJ63" s="309"/>
      <c r="AL63" s="279" t="s">
        <v>816</v>
      </c>
      <c r="AM63" s="323" t="s">
        <v>816</v>
      </c>
      <c r="AN63" s="324"/>
      <c r="AO63" s="323" t="s">
        <v>816</v>
      </c>
      <c r="AP63" s="324"/>
      <c r="AQ63" s="279" t="s">
        <v>816</v>
      </c>
      <c r="AR63" s="309"/>
      <c r="AS63" s="309"/>
      <c r="AT63" s="309"/>
      <c r="AU63" s="323"/>
      <c r="AV63" s="324"/>
      <c r="AW63" s="323"/>
      <c r="AX63" s="324"/>
      <c r="AY63" s="335"/>
      <c r="AZ63" s="336"/>
      <c r="BA63" s="54"/>
      <c r="BB63" s="54"/>
      <c r="BC63" s="335"/>
      <c r="BD63" s="336"/>
      <c r="BE63" s="323"/>
      <c r="BF63" s="324"/>
      <c r="BG63" s="323"/>
      <c r="BH63" s="324"/>
      <c r="BI63" s="323"/>
      <c r="BJ63" s="324"/>
      <c r="BK63" s="323"/>
      <c r="BL63" s="324"/>
      <c r="BM63" s="323"/>
      <c r="BN63" s="324"/>
      <c r="BO63" s="323"/>
      <c r="BP63" s="324"/>
      <c r="BQ63" s="323"/>
      <c r="BR63" s="324"/>
      <c r="BS63" s="323" t="s">
        <v>47</v>
      </c>
      <c r="BT63" s="324"/>
    </row>
    <row r="64" spans="1:72" ht="15" customHeight="1" x14ac:dyDescent="0.25">
      <c r="A64" s="278" t="s">
        <v>916</v>
      </c>
      <c r="B64" s="277" t="s">
        <v>770</v>
      </c>
      <c r="C64" s="277" t="s">
        <v>323</v>
      </c>
      <c r="D64" s="54" t="s">
        <v>764</v>
      </c>
      <c r="E64" s="54">
        <v>2018</v>
      </c>
      <c r="F64" s="54">
        <v>3</v>
      </c>
      <c r="G64" s="54" t="s">
        <v>755</v>
      </c>
      <c r="H64" s="54">
        <v>12</v>
      </c>
      <c r="I64" s="56">
        <v>17</v>
      </c>
      <c r="J64" s="309"/>
      <c r="K64" s="309"/>
      <c r="L64" s="309"/>
      <c r="M64" s="309"/>
      <c r="N64" s="309" t="s">
        <v>414</v>
      </c>
      <c r="O64" s="309" t="s">
        <v>414</v>
      </c>
      <c r="P64" s="309" t="s">
        <v>414</v>
      </c>
      <c r="Q64" s="279" t="s">
        <v>414</v>
      </c>
      <c r="R64" s="309" t="s">
        <v>360</v>
      </c>
      <c r="S64" s="281"/>
      <c r="T64" s="280"/>
      <c r="U64" s="309"/>
      <c r="V64" s="323"/>
      <c r="W64" s="324"/>
      <c r="X64" s="323"/>
      <c r="Y64" s="324"/>
      <c r="Z64" s="309"/>
      <c r="AA64" s="323"/>
      <c r="AB64" s="324"/>
      <c r="AC64" s="323"/>
      <c r="AD64" s="324"/>
      <c r="AE64" s="309" t="s">
        <v>328</v>
      </c>
      <c r="AF64" s="309" t="s">
        <v>328</v>
      </c>
      <c r="AG64" s="323"/>
      <c r="AH64" s="324"/>
      <c r="AI64" s="309"/>
      <c r="AJ64" s="309"/>
      <c r="AK64" s="309"/>
      <c r="AL64" s="309"/>
      <c r="AM64" s="323"/>
      <c r="AN64" s="324"/>
      <c r="AO64" s="323"/>
      <c r="AP64" s="324"/>
      <c r="AQ64" s="309"/>
      <c r="AR64" s="309"/>
      <c r="AS64" s="309"/>
      <c r="AT64" s="309"/>
      <c r="AU64" s="323"/>
      <c r="AV64" s="324"/>
      <c r="AW64" s="323"/>
      <c r="AX64" s="324"/>
      <c r="AY64" s="323"/>
      <c r="AZ64" s="324"/>
      <c r="BA64" s="309"/>
      <c r="BB64" s="309"/>
      <c r="BC64" s="323"/>
      <c r="BD64" s="324"/>
      <c r="BE64" s="323" t="s">
        <v>398</v>
      </c>
      <c r="BF64" s="324"/>
      <c r="BG64" s="323" t="s">
        <v>398</v>
      </c>
      <c r="BH64" s="324"/>
      <c r="BI64" s="323" t="s">
        <v>398</v>
      </c>
      <c r="BJ64" s="324"/>
      <c r="BK64" s="323" t="s">
        <v>398</v>
      </c>
      <c r="BL64" s="324"/>
      <c r="BM64" s="323" t="s">
        <v>398</v>
      </c>
      <c r="BN64" s="324"/>
      <c r="BO64" s="323" t="s">
        <v>398</v>
      </c>
      <c r="BP64" s="324"/>
      <c r="BQ64" s="323" t="s">
        <v>47</v>
      </c>
      <c r="BR64" s="324"/>
      <c r="BS64" s="323" t="s">
        <v>328</v>
      </c>
      <c r="BT64" s="324"/>
    </row>
    <row r="65" spans="1:72" s="298" customFormat="1" ht="15" customHeight="1" x14ac:dyDescent="0.25">
      <c r="A65" s="278" t="s">
        <v>915</v>
      </c>
      <c r="B65" s="296" t="s">
        <v>770</v>
      </c>
      <c r="C65" s="296" t="s">
        <v>323</v>
      </c>
      <c r="D65" s="278" t="s">
        <v>765</v>
      </c>
      <c r="E65" s="278">
        <v>2018</v>
      </c>
      <c r="F65" s="278">
        <v>3</v>
      </c>
      <c r="G65" s="278" t="s">
        <v>755</v>
      </c>
      <c r="H65" s="278">
        <v>13</v>
      </c>
      <c r="I65" s="297">
        <v>17</v>
      </c>
      <c r="J65" s="309"/>
      <c r="K65" s="309"/>
      <c r="L65" s="309"/>
      <c r="M65" s="309"/>
      <c r="N65" s="309"/>
      <c r="O65" s="309"/>
      <c r="P65" s="309"/>
      <c r="Q65" s="309"/>
      <c r="R65" s="309"/>
      <c r="S65" s="309" t="s">
        <v>414</v>
      </c>
      <c r="T65" s="309" t="s">
        <v>414</v>
      </c>
      <c r="U65" s="309" t="s">
        <v>414</v>
      </c>
      <c r="V65" s="309" t="s">
        <v>360</v>
      </c>
      <c r="W65" s="309"/>
      <c r="X65" s="323"/>
      <c r="Y65" s="324"/>
      <c r="Z65" s="309"/>
      <c r="AA65" s="323"/>
      <c r="AB65" s="324"/>
      <c r="AC65" s="281"/>
      <c r="AD65" s="309" t="s">
        <v>47</v>
      </c>
      <c r="AE65" s="309" t="s">
        <v>328</v>
      </c>
      <c r="AF65" s="309" t="s">
        <v>328</v>
      </c>
      <c r="AG65" s="323"/>
      <c r="AH65" s="324"/>
      <c r="AI65" s="309"/>
      <c r="AJ65" s="309"/>
      <c r="AK65" s="309"/>
      <c r="AL65" s="309"/>
      <c r="AM65" s="323"/>
      <c r="AN65" s="324"/>
      <c r="AO65" s="323"/>
      <c r="AP65" s="324"/>
      <c r="AQ65" s="309"/>
      <c r="AR65" s="309"/>
      <c r="AS65" s="309"/>
      <c r="AT65" s="309"/>
      <c r="AU65" s="323"/>
      <c r="AV65" s="324"/>
      <c r="AW65" s="323"/>
      <c r="AX65" s="324"/>
      <c r="AY65" s="323"/>
      <c r="AZ65" s="324"/>
      <c r="BA65" s="309"/>
      <c r="BB65" s="309"/>
      <c r="BC65" s="323"/>
      <c r="BD65" s="324"/>
      <c r="BE65" s="323" t="s">
        <v>400</v>
      </c>
      <c r="BF65" s="324"/>
      <c r="BG65" s="323" t="s">
        <v>400</v>
      </c>
      <c r="BH65" s="324"/>
      <c r="BI65" s="323" t="s">
        <v>400</v>
      </c>
      <c r="BJ65" s="324"/>
      <c r="BK65" s="323" t="s">
        <v>400</v>
      </c>
      <c r="BL65" s="324"/>
      <c r="BM65" s="323" t="s">
        <v>400</v>
      </c>
      <c r="BN65" s="324"/>
      <c r="BO65" s="323" t="s">
        <v>400</v>
      </c>
      <c r="BP65" s="324"/>
      <c r="BQ65" s="323" t="s">
        <v>47</v>
      </c>
      <c r="BR65" s="324"/>
      <c r="BS65" s="323" t="s">
        <v>328</v>
      </c>
      <c r="BT65" s="324"/>
    </row>
    <row r="66" spans="1:72" ht="15" customHeight="1" x14ac:dyDescent="0.25">
      <c r="A66" s="278" t="s">
        <v>912</v>
      </c>
      <c r="B66" s="277" t="s">
        <v>770</v>
      </c>
      <c r="C66" s="277" t="s">
        <v>323</v>
      </c>
      <c r="D66" s="54" t="s">
        <v>762</v>
      </c>
      <c r="E66" s="54">
        <v>2018</v>
      </c>
      <c r="F66" s="54">
        <v>3</v>
      </c>
      <c r="G66" s="54" t="s">
        <v>802</v>
      </c>
      <c r="H66" s="54">
        <v>13</v>
      </c>
      <c r="I66" s="56">
        <v>13</v>
      </c>
      <c r="J66" s="309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23"/>
      <c r="W66" s="324"/>
      <c r="X66" s="309" t="s">
        <v>47</v>
      </c>
      <c r="Y66" s="309" t="s">
        <v>358</v>
      </c>
      <c r="Z66" s="309" t="s">
        <v>358</v>
      </c>
      <c r="AA66" s="323" t="s">
        <v>358</v>
      </c>
      <c r="AB66" s="324"/>
      <c r="AC66" s="323" t="s">
        <v>358</v>
      </c>
      <c r="AD66" s="324"/>
      <c r="AE66" s="309" t="s">
        <v>328</v>
      </c>
      <c r="AF66" s="309" t="s">
        <v>328</v>
      </c>
      <c r="AG66" s="309" t="s">
        <v>358</v>
      </c>
      <c r="AH66" s="309" t="s">
        <v>415</v>
      </c>
      <c r="AI66" s="309" t="s">
        <v>415</v>
      </c>
      <c r="AJ66" s="309" t="s">
        <v>415</v>
      </c>
      <c r="AK66" s="309" t="s">
        <v>415</v>
      </c>
      <c r="AL66" s="309" t="s">
        <v>415</v>
      </c>
      <c r="AM66" s="309" t="s">
        <v>415</v>
      </c>
      <c r="AN66" s="309" t="s">
        <v>360</v>
      </c>
      <c r="AO66" s="323"/>
      <c r="AP66" s="324"/>
      <c r="AQ66" s="309"/>
      <c r="AR66" s="309"/>
      <c r="AS66" s="309"/>
      <c r="AT66" s="309"/>
      <c r="AU66" s="323"/>
      <c r="AV66" s="324"/>
      <c r="AW66" s="323"/>
      <c r="AX66" s="324"/>
      <c r="AY66" s="323"/>
      <c r="AZ66" s="324"/>
      <c r="BA66" s="309"/>
      <c r="BB66" s="309"/>
      <c r="BC66" s="323"/>
      <c r="BD66" s="324"/>
      <c r="BE66" s="323"/>
      <c r="BF66" s="324"/>
      <c r="BG66" s="323"/>
      <c r="BH66" s="324"/>
      <c r="BI66" s="323" t="s">
        <v>367</v>
      </c>
      <c r="BJ66" s="324"/>
      <c r="BK66" s="323" t="s">
        <v>367</v>
      </c>
      <c r="BL66" s="324"/>
      <c r="BM66" s="323" t="s">
        <v>367</v>
      </c>
      <c r="BN66" s="324"/>
      <c r="BO66" s="323" t="s">
        <v>367</v>
      </c>
      <c r="BP66" s="324"/>
      <c r="BQ66" s="323" t="s">
        <v>367</v>
      </c>
      <c r="BR66" s="324"/>
      <c r="BS66" s="323" t="s">
        <v>47</v>
      </c>
      <c r="BT66" s="324"/>
    </row>
    <row r="67" spans="1:72" ht="15" customHeight="1" x14ac:dyDescent="0.25">
      <c r="A67" s="318" t="s">
        <v>914</v>
      </c>
      <c r="B67" s="277" t="s">
        <v>770</v>
      </c>
      <c r="C67" s="277" t="s">
        <v>323</v>
      </c>
      <c r="D67" s="54" t="s">
        <v>763</v>
      </c>
      <c r="E67" s="54">
        <v>2018</v>
      </c>
      <c r="F67" s="54">
        <v>3</v>
      </c>
      <c r="G67" s="54" t="s">
        <v>755</v>
      </c>
      <c r="H67" s="54">
        <v>13</v>
      </c>
      <c r="I67" s="56">
        <v>13</v>
      </c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 t="s">
        <v>358</v>
      </c>
      <c r="U67" s="309" t="s">
        <v>358</v>
      </c>
      <c r="V67" s="323" t="s">
        <v>358</v>
      </c>
      <c r="W67" s="324"/>
      <c r="X67" s="309" t="s">
        <v>358</v>
      </c>
      <c r="Y67" s="309"/>
      <c r="Z67" s="309"/>
      <c r="AA67" s="323"/>
      <c r="AB67" s="324"/>
      <c r="AC67" s="281"/>
      <c r="AD67" s="309" t="s">
        <v>47</v>
      </c>
      <c r="AE67" s="309" t="s">
        <v>328</v>
      </c>
      <c r="AF67" s="309" t="s">
        <v>328</v>
      </c>
      <c r="AG67" s="323"/>
      <c r="AH67" s="324"/>
      <c r="AI67" s="309"/>
      <c r="AJ67" s="309"/>
      <c r="AK67" s="309"/>
      <c r="AL67" s="309"/>
      <c r="AM67" s="323"/>
      <c r="AN67" s="324"/>
      <c r="AO67" s="309" t="s">
        <v>358</v>
      </c>
      <c r="AP67" s="309" t="s">
        <v>415</v>
      </c>
      <c r="AQ67" s="309" t="s">
        <v>415</v>
      </c>
      <c r="AR67" s="309" t="s">
        <v>415</v>
      </c>
      <c r="AS67" s="309" t="s">
        <v>415</v>
      </c>
      <c r="AT67" s="309" t="s">
        <v>415</v>
      </c>
      <c r="AU67" s="309" t="s">
        <v>415</v>
      </c>
      <c r="AV67" s="309" t="s">
        <v>360</v>
      </c>
      <c r="AW67" s="323"/>
      <c r="AX67" s="324"/>
      <c r="AY67" s="323"/>
      <c r="AZ67" s="324"/>
      <c r="BA67" s="309"/>
      <c r="BB67" s="309"/>
      <c r="BC67" s="323"/>
      <c r="BD67" s="324"/>
      <c r="BE67" s="323"/>
      <c r="BF67" s="324"/>
      <c r="BG67" s="323"/>
      <c r="BH67" s="324"/>
      <c r="BI67" s="323" t="s">
        <v>367</v>
      </c>
      <c r="BJ67" s="324"/>
      <c r="BK67" s="323" t="s">
        <v>367</v>
      </c>
      <c r="BL67" s="324"/>
      <c r="BM67" s="323" t="s">
        <v>367</v>
      </c>
      <c r="BN67" s="324"/>
      <c r="BO67" s="323" t="s">
        <v>367</v>
      </c>
      <c r="BP67" s="324"/>
      <c r="BQ67" s="323" t="s">
        <v>367</v>
      </c>
      <c r="BR67" s="324"/>
      <c r="BS67" s="323" t="s">
        <v>47</v>
      </c>
      <c r="BT67" s="324"/>
    </row>
    <row r="68" spans="1:72" ht="15" customHeight="1" x14ac:dyDescent="0.25">
      <c r="A68" s="278" t="s">
        <v>913</v>
      </c>
      <c r="B68" s="277" t="s">
        <v>770</v>
      </c>
      <c r="C68" s="277" t="s">
        <v>323</v>
      </c>
      <c r="D68" s="54" t="s">
        <v>791</v>
      </c>
      <c r="E68" s="54">
        <v>2018</v>
      </c>
      <c r="F68" s="54">
        <v>3</v>
      </c>
      <c r="G68" s="54" t="s">
        <v>755</v>
      </c>
      <c r="H68" s="54">
        <v>10</v>
      </c>
      <c r="I68" s="56">
        <v>17</v>
      </c>
      <c r="J68" s="309"/>
      <c r="K68" s="309" t="s">
        <v>1025</v>
      </c>
      <c r="L68" s="309" t="s">
        <v>1025</v>
      </c>
      <c r="M68" s="309" t="s">
        <v>1025</v>
      </c>
      <c r="N68" s="309"/>
      <c r="O68" s="309"/>
      <c r="P68" s="309"/>
      <c r="Q68" s="309"/>
      <c r="R68" s="309"/>
      <c r="S68" s="309"/>
      <c r="T68" s="309"/>
      <c r="U68" s="309"/>
      <c r="V68" s="323"/>
      <c r="W68" s="324"/>
      <c r="X68" s="323" t="s">
        <v>419</v>
      </c>
      <c r="Y68" s="324"/>
      <c r="Z68" s="309" t="s">
        <v>419</v>
      </c>
      <c r="AA68" s="323" t="s">
        <v>419</v>
      </c>
      <c r="AB68" s="324"/>
      <c r="AC68" s="323" t="s">
        <v>47</v>
      </c>
      <c r="AD68" s="324"/>
      <c r="AE68" s="309" t="s">
        <v>328</v>
      </c>
      <c r="AF68" s="309" t="s">
        <v>328</v>
      </c>
      <c r="AG68" s="323"/>
      <c r="AH68" s="324"/>
      <c r="AI68" s="309"/>
      <c r="AJ68" s="309"/>
      <c r="AK68" s="309"/>
      <c r="AL68" s="309"/>
      <c r="AM68" s="323"/>
      <c r="AN68" s="324"/>
      <c r="AO68" s="323"/>
      <c r="AP68" s="324"/>
      <c r="AQ68" s="309"/>
      <c r="AR68" s="309"/>
      <c r="AS68" s="309"/>
      <c r="AT68" s="309"/>
      <c r="AU68" s="323"/>
      <c r="AV68" s="324"/>
      <c r="AW68" s="323"/>
      <c r="AX68" s="324"/>
      <c r="AY68" s="323"/>
      <c r="AZ68" s="324"/>
      <c r="BA68" s="309"/>
      <c r="BB68" s="309"/>
      <c r="BC68" s="323"/>
      <c r="BD68" s="324"/>
      <c r="BE68" s="323" t="s">
        <v>1026</v>
      </c>
      <c r="BF68" s="324"/>
      <c r="BG68" s="323" t="s">
        <v>1026</v>
      </c>
      <c r="BH68" s="324"/>
      <c r="BI68" s="323" t="s">
        <v>1027</v>
      </c>
      <c r="BJ68" s="324"/>
      <c r="BK68" s="323" t="s">
        <v>376</v>
      </c>
      <c r="BL68" s="324"/>
      <c r="BM68" s="323" t="s">
        <v>376</v>
      </c>
      <c r="BN68" s="324"/>
      <c r="BO68" s="323" t="s">
        <v>376</v>
      </c>
      <c r="BP68" s="324"/>
      <c r="BQ68" s="323" t="s">
        <v>47</v>
      </c>
      <c r="BR68" s="324"/>
      <c r="BS68" s="331" t="s">
        <v>354</v>
      </c>
      <c r="BT68" s="332"/>
    </row>
    <row r="69" spans="1:72" ht="15" customHeight="1" x14ac:dyDescent="0.25">
      <c r="A69" s="278" t="s">
        <v>911</v>
      </c>
      <c r="B69" s="277" t="s">
        <v>771</v>
      </c>
      <c r="C69" s="277" t="s">
        <v>323</v>
      </c>
      <c r="D69" s="54" t="s">
        <v>778</v>
      </c>
      <c r="E69" s="54">
        <v>2018</v>
      </c>
      <c r="F69" s="54">
        <v>3</v>
      </c>
      <c r="G69" s="54" t="s">
        <v>755</v>
      </c>
      <c r="H69" s="54">
        <v>13</v>
      </c>
      <c r="I69" s="56">
        <v>8</v>
      </c>
      <c r="J69" s="309"/>
      <c r="K69" s="309"/>
      <c r="L69" s="309"/>
      <c r="M69" s="309"/>
      <c r="N69" s="309"/>
      <c r="O69" s="309"/>
      <c r="P69" s="309"/>
      <c r="Q69" s="309"/>
      <c r="R69" s="309"/>
      <c r="S69" s="309" t="s">
        <v>817</v>
      </c>
      <c r="T69" s="309" t="s">
        <v>817</v>
      </c>
      <c r="U69" s="309" t="s">
        <v>817</v>
      </c>
      <c r="V69" s="323" t="s">
        <v>817</v>
      </c>
      <c r="W69" s="324"/>
      <c r="X69" s="323"/>
      <c r="Y69" s="324"/>
      <c r="Z69" s="309"/>
      <c r="AA69" s="323"/>
      <c r="AB69" s="324"/>
      <c r="AC69" s="323"/>
      <c r="AD69" s="324"/>
      <c r="AE69" s="309" t="s">
        <v>328</v>
      </c>
      <c r="AF69" s="309" t="s">
        <v>328</v>
      </c>
      <c r="AG69" s="323"/>
      <c r="AH69" s="324"/>
      <c r="AI69" s="309"/>
      <c r="AJ69" s="309"/>
      <c r="AK69" s="309"/>
      <c r="AL69" s="309"/>
      <c r="AM69" s="323"/>
      <c r="AN69" s="324"/>
      <c r="AO69" s="323"/>
      <c r="AP69" s="324"/>
      <c r="AQ69" s="309"/>
      <c r="AR69" s="309" t="s">
        <v>818</v>
      </c>
      <c r="AS69" s="309" t="s">
        <v>818</v>
      </c>
      <c r="AT69" s="309" t="s">
        <v>818</v>
      </c>
      <c r="AU69" s="323" t="s">
        <v>818</v>
      </c>
      <c r="AV69" s="324"/>
      <c r="AW69" s="323" t="s">
        <v>387</v>
      </c>
      <c r="AX69" s="324"/>
      <c r="AY69" s="323" t="s">
        <v>779</v>
      </c>
      <c r="AZ69" s="324"/>
      <c r="BA69" s="309" t="s">
        <v>347</v>
      </c>
      <c r="BB69" s="309" t="s">
        <v>347</v>
      </c>
      <c r="BC69" s="323" t="s">
        <v>347</v>
      </c>
      <c r="BD69" s="324"/>
      <c r="BE69" s="323" t="s">
        <v>347</v>
      </c>
      <c r="BF69" s="324"/>
      <c r="BG69" s="323" t="s">
        <v>31</v>
      </c>
      <c r="BH69" s="324"/>
      <c r="BI69" s="323" t="s">
        <v>31</v>
      </c>
      <c r="BJ69" s="324"/>
      <c r="BK69" s="323" t="s">
        <v>31</v>
      </c>
      <c r="BL69" s="324"/>
      <c r="BM69" s="323" t="s">
        <v>31</v>
      </c>
      <c r="BN69" s="324"/>
      <c r="BO69" s="323" t="s">
        <v>336</v>
      </c>
      <c r="BP69" s="324"/>
      <c r="BQ69" s="323" t="s">
        <v>336</v>
      </c>
      <c r="BR69" s="324"/>
      <c r="BS69" s="331" t="s">
        <v>354</v>
      </c>
      <c r="BT69" s="332"/>
    </row>
    <row r="70" spans="1:72" ht="15" customHeight="1" x14ac:dyDescent="0.25">
      <c r="A70" s="278" t="s">
        <v>910</v>
      </c>
      <c r="B70" s="277" t="s">
        <v>770</v>
      </c>
      <c r="C70" s="277" t="s">
        <v>323</v>
      </c>
      <c r="D70" s="54" t="s">
        <v>764</v>
      </c>
      <c r="E70" s="54">
        <v>2017</v>
      </c>
      <c r="F70" s="54">
        <v>4</v>
      </c>
      <c r="G70" s="54" t="s">
        <v>755</v>
      </c>
      <c r="H70" s="54">
        <v>13</v>
      </c>
      <c r="I70" s="56">
        <v>9</v>
      </c>
      <c r="J70" s="309"/>
      <c r="K70" s="309"/>
      <c r="L70" s="309"/>
      <c r="M70" s="309"/>
      <c r="N70" s="309"/>
      <c r="O70" s="309"/>
      <c r="P70" s="309"/>
      <c r="Q70" s="309"/>
      <c r="R70" s="309"/>
      <c r="S70" s="305" t="s">
        <v>400</v>
      </c>
      <c r="T70" s="309" t="s">
        <v>400</v>
      </c>
      <c r="U70" s="309" t="s">
        <v>400</v>
      </c>
      <c r="V70" s="323" t="s">
        <v>400</v>
      </c>
      <c r="W70" s="324"/>
      <c r="X70" s="323"/>
      <c r="Y70" s="324"/>
      <c r="Z70" s="54"/>
      <c r="AA70" s="335"/>
      <c r="AB70" s="336"/>
      <c r="AC70" s="335"/>
      <c r="AD70" s="336"/>
      <c r="AE70" s="309" t="s">
        <v>328</v>
      </c>
      <c r="AF70" s="309" t="s">
        <v>328</v>
      </c>
      <c r="AG70" s="323"/>
      <c r="AH70" s="324"/>
      <c r="AI70" s="309"/>
      <c r="AJ70" s="309"/>
      <c r="AK70" s="309"/>
      <c r="AL70" s="309"/>
      <c r="AM70" s="323"/>
      <c r="AN70" s="324"/>
      <c r="AO70" s="323"/>
      <c r="AP70" s="324"/>
      <c r="AQ70" s="309"/>
      <c r="AR70" s="309"/>
      <c r="AS70" s="309" t="s">
        <v>367</v>
      </c>
      <c r="AT70" s="309" t="s">
        <v>367</v>
      </c>
      <c r="AU70" s="323" t="s">
        <v>367</v>
      </c>
      <c r="AV70" s="324"/>
      <c r="AW70" s="323" t="s">
        <v>387</v>
      </c>
      <c r="AX70" s="324"/>
      <c r="AY70" s="323" t="s">
        <v>782</v>
      </c>
      <c r="AZ70" s="324"/>
      <c r="BA70" s="309" t="s">
        <v>347</v>
      </c>
      <c r="BB70" s="309" t="s">
        <v>347</v>
      </c>
      <c r="BC70" s="323" t="s">
        <v>347</v>
      </c>
      <c r="BD70" s="324"/>
      <c r="BE70" s="323" t="s">
        <v>347</v>
      </c>
      <c r="BF70" s="324"/>
      <c r="BG70" s="323" t="s">
        <v>31</v>
      </c>
      <c r="BH70" s="324"/>
      <c r="BI70" s="323" t="s">
        <v>31</v>
      </c>
      <c r="BJ70" s="324"/>
      <c r="BK70" s="323" t="s">
        <v>31</v>
      </c>
      <c r="BL70" s="324"/>
      <c r="BM70" s="323" t="s">
        <v>31</v>
      </c>
      <c r="BN70" s="324"/>
      <c r="BO70" s="323" t="s">
        <v>336</v>
      </c>
      <c r="BP70" s="324"/>
      <c r="BQ70" s="323" t="s">
        <v>336</v>
      </c>
      <c r="BR70" s="324"/>
      <c r="BS70" s="331" t="s">
        <v>354</v>
      </c>
      <c r="BT70" s="332"/>
    </row>
    <row r="71" spans="1:72" ht="15" customHeight="1" x14ac:dyDescent="0.25">
      <c r="A71" s="278" t="s">
        <v>909</v>
      </c>
      <c r="B71" s="277" t="s">
        <v>770</v>
      </c>
      <c r="C71" s="277" t="s">
        <v>323</v>
      </c>
      <c r="D71" s="54" t="s">
        <v>765</v>
      </c>
      <c r="E71" s="54">
        <v>2017</v>
      </c>
      <c r="F71" s="54">
        <v>4</v>
      </c>
      <c r="G71" s="54" t="s">
        <v>755</v>
      </c>
      <c r="H71" s="54">
        <v>13</v>
      </c>
      <c r="I71" s="56">
        <v>9</v>
      </c>
      <c r="J71" s="309"/>
      <c r="K71" s="309"/>
      <c r="L71" s="309"/>
      <c r="M71" s="309"/>
      <c r="N71" s="309"/>
      <c r="O71" s="309"/>
      <c r="P71" s="309"/>
      <c r="Q71" s="309"/>
      <c r="R71" s="309"/>
      <c r="S71" s="309"/>
      <c r="T71" s="309"/>
      <c r="U71" s="309"/>
      <c r="V71" s="323"/>
      <c r="W71" s="324"/>
      <c r="X71" s="323" t="s">
        <v>398</v>
      </c>
      <c r="Y71" s="324"/>
      <c r="Z71" s="309" t="s">
        <v>398</v>
      </c>
      <c r="AA71" s="323" t="s">
        <v>398</v>
      </c>
      <c r="AB71" s="324"/>
      <c r="AC71" s="323" t="s">
        <v>398</v>
      </c>
      <c r="AD71" s="324"/>
      <c r="AE71" s="309" t="s">
        <v>328</v>
      </c>
      <c r="AF71" s="309" t="s">
        <v>328</v>
      </c>
      <c r="AG71" s="323"/>
      <c r="AH71" s="324"/>
      <c r="AI71" s="309"/>
      <c r="AJ71" s="309"/>
      <c r="AK71" s="309"/>
      <c r="AL71" s="309"/>
      <c r="AM71" s="323"/>
      <c r="AN71" s="324"/>
      <c r="AO71" s="323"/>
      <c r="AP71" s="324"/>
      <c r="AQ71" s="309"/>
      <c r="AR71" s="309"/>
      <c r="AS71" s="309" t="s">
        <v>363</v>
      </c>
      <c r="AT71" s="309" t="s">
        <v>363</v>
      </c>
      <c r="AU71" s="323" t="s">
        <v>363</v>
      </c>
      <c r="AV71" s="324"/>
      <c r="AW71" s="323" t="s">
        <v>387</v>
      </c>
      <c r="AX71" s="324"/>
      <c r="AY71" s="323" t="s">
        <v>779</v>
      </c>
      <c r="AZ71" s="324"/>
      <c r="BA71" s="309" t="s">
        <v>347</v>
      </c>
      <c r="BB71" s="309" t="s">
        <v>347</v>
      </c>
      <c r="BC71" s="323" t="s">
        <v>347</v>
      </c>
      <c r="BD71" s="324"/>
      <c r="BE71" s="323" t="s">
        <v>347</v>
      </c>
      <c r="BF71" s="324"/>
      <c r="BG71" s="323" t="s">
        <v>31</v>
      </c>
      <c r="BH71" s="324"/>
      <c r="BI71" s="323" t="s">
        <v>31</v>
      </c>
      <c r="BJ71" s="324"/>
      <c r="BK71" s="323" t="s">
        <v>31</v>
      </c>
      <c r="BL71" s="324"/>
      <c r="BM71" s="323" t="s">
        <v>31</v>
      </c>
      <c r="BN71" s="324"/>
      <c r="BO71" s="323" t="s">
        <v>336</v>
      </c>
      <c r="BP71" s="324"/>
      <c r="BQ71" s="323" t="s">
        <v>336</v>
      </c>
      <c r="BR71" s="324"/>
      <c r="BS71" s="331" t="s">
        <v>354</v>
      </c>
      <c r="BT71" s="332"/>
    </row>
    <row r="72" spans="1:72" ht="15" customHeight="1" x14ac:dyDescent="0.25">
      <c r="A72" s="278" t="s">
        <v>906</v>
      </c>
      <c r="B72" s="277" t="s">
        <v>770</v>
      </c>
      <c r="C72" s="277" t="s">
        <v>323</v>
      </c>
      <c r="D72" s="54" t="s">
        <v>762</v>
      </c>
      <c r="E72" s="54">
        <v>2017</v>
      </c>
      <c r="F72" s="54">
        <v>4</v>
      </c>
      <c r="G72" s="54" t="s">
        <v>755</v>
      </c>
      <c r="H72" s="54">
        <v>12</v>
      </c>
      <c r="I72" s="56">
        <v>7</v>
      </c>
      <c r="J72" s="309"/>
      <c r="K72" s="309"/>
      <c r="L72" s="309"/>
      <c r="M72" s="309" t="s">
        <v>365</v>
      </c>
      <c r="N72" s="309" t="s">
        <v>365</v>
      </c>
      <c r="O72" s="309" t="s">
        <v>365</v>
      </c>
      <c r="P72" s="309" t="s">
        <v>365</v>
      </c>
      <c r="Q72" s="309"/>
      <c r="R72" s="309"/>
      <c r="S72" s="309"/>
      <c r="T72" s="309"/>
      <c r="U72" s="309"/>
      <c r="V72" s="323"/>
      <c r="W72" s="324"/>
      <c r="X72" s="323"/>
      <c r="Y72" s="324"/>
      <c r="Z72" s="309"/>
      <c r="AA72" s="323"/>
      <c r="AB72" s="324"/>
      <c r="AC72" s="323" t="s">
        <v>47</v>
      </c>
      <c r="AD72" s="324"/>
      <c r="AE72" s="309" t="s">
        <v>328</v>
      </c>
      <c r="AF72" s="309" t="s">
        <v>328</v>
      </c>
      <c r="AG72" s="323"/>
      <c r="AH72" s="324"/>
      <c r="AI72" s="309"/>
      <c r="AJ72" s="309"/>
      <c r="AK72" s="309"/>
      <c r="AL72" s="309"/>
      <c r="AM72" s="323"/>
      <c r="AN72" s="324"/>
      <c r="AO72" s="323"/>
      <c r="AP72" s="324"/>
      <c r="AQ72" s="309" t="s">
        <v>365</v>
      </c>
      <c r="AR72" s="309" t="s">
        <v>365</v>
      </c>
      <c r="AS72" s="309" t="s">
        <v>365</v>
      </c>
      <c r="AT72" s="309" t="s">
        <v>365</v>
      </c>
      <c r="AU72" s="323" t="s">
        <v>365</v>
      </c>
      <c r="AV72" s="324"/>
      <c r="AW72" s="323" t="s">
        <v>368</v>
      </c>
      <c r="AX72" s="324"/>
      <c r="AY72" s="323" t="s">
        <v>779</v>
      </c>
      <c r="AZ72" s="324"/>
      <c r="BA72" s="309" t="s">
        <v>347</v>
      </c>
      <c r="BB72" s="309" t="s">
        <v>347</v>
      </c>
      <c r="BC72" s="323" t="s">
        <v>347</v>
      </c>
      <c r="BD72" s="324"/>
      <c r="BE72" s="323" t="s">
        <v>347</v>
      </c>
      <c r="BF72" s="324"/>
      <c r="BG72" s="323" t="s">
        <v>31</v>
      </c>
      <c r="BH72" s="324"/>
      <c r="BI72" s="323" t="s">
        <v>31</v>
      </c>
      <c r="BJ72" s="324"/>
      <c r="BK72" s="323" t="s">
        <v>31</v>
      </c>
      <c r="BL72" s="324"/>
      <c r="BM72" s="323" t="s">
        <v>31</v>
      </c>
      <c r="BN72" s="324"/>
      <c r="BO72" s="323" t="s">
        <v>336</v>
      </c>
      <c r="BP72" s="324"/>
      <c r="BQ72" s="323" t="s">
        <v>336</v>
      </c>
      <c r="BR72" s="324"/>
      <c r="BS72" s="331" t="s">
        <v>354</v>
      </c>
      <c r="BT72" s="332"/>
    </row>
    <row r="73" spans="1:72" ht="15" customHeight="1" x14ac:dyDescent="0.25">
      <c r="A73" s="278" t="s">
        <v>907</v>
      </c>
      <c r="B73" s="277" t="s">
        <v>770</v>
      </c>
      <c r="C73" s="277" t="s">
        <v>323</v>
      </c>
      <c r="D73" s="54" t="s">
        <v>763</v>
      </c>
      <c r="E73" s="54">
        <v>2017</v>
      </c>
      <c r="F73" s="54">
        <v>4</v>
      </c>
      <c r="G73" s="54" t="s">
        <v>755</v>
      </c>
      <c r="H73" s="54">
        <v>12</v>
      </c>
      <c r="I73" s="56">
        <v>16</v>
      </c>
      <c r="J73" s="309"/>
      <c r="K73" s="309"/>
      <c r="L73" s="309"/>
      <c r="M73" s="54"/>
      <c r="N73" s="54"/>
      <c r="O73" s="54"/>
      <c r="P73" s="54"/>
      <c r="Q73" s="309" t="s">
        <v>813</v>
      </c>
      <c r="R73" s="309" t="s">
        <v>365</v>
      </c>
      <c r="S73" s="309" t="s">
        <v>365</v>
      </c>
      <c r="T73" s="309" t="s">
        <v>365</v>
      </c>
      <c r="U73" s="309"/>
      <c r="V73" s="323"/>
      <c r="W73" s="324"/>
      <c r="X73" s="323"/>
      <c r="Y73" s="324"/>
      <c r="Z73" s="309"/>
      <c r="AA73" s="323"/>
      <c r="AB73" s="324"/>
      <c r="AC73" s="323" t="s">
        <v>47</v>
      </c>
      <c r="AD73" s="324"/>
      <c r="AE73" s="309" t="s">
        <v>328</v>
      </c>
      <c r="AF73" s="309" t="s">
        <v>328</v>
      </c>
      <c r="AG73" s="323"/>
      <c r="AH73" s="324"/>
      <c r="AI73" s="309"/>
      <c r="AJ73" s="309"/>
      <c r="AK73" s="309"/>
      <c r="AL73" s="309"/>
      <c r="AM73" s="323"/>
      <c r="AN73" s="324"/>
      <c r="AO73" s="323"/>
      <c r="AP73" s="324"/>
      <c r="AQ73" s="309"/>
      <c r="AR73" s="309"/>
      <c r="AS73" s="309"/>
      <c r="AT73" s="309"/>
      <c r="AU73" s="323"/>
      <c r="AV73" s="324"/>
      <c r="AW73" s="323"/>
      <c r="AX73" s="324"/>
      <c r="AY73" s="323"/>
      <c r="AZ73" s="324"/>
      <c r="BA73" s="309"/>
      <c r="BB73" s="309"/>
      <c r="BC73" s="323" t="s">
        <v>367</v>
      </c>
      <c r="BD73" s="324"/>
      <c r="BE73" s="323" t="s">
        <v>367</v>
      </c>
      <c r="BF73" s="324"/>
      <c r="BG73" s="323" t="s">
        <v>365</v>
      </c>
      <c r="BH73" s="324"/>
      <c r="BI73" s="323" t="s">
        <v>365</v>
      </c>
      <c r="BJ73" s="324"/>
      <c r="BK73" s="323" t="s">
        <v>365</v>
      </c>
      <c r="BL73" s="324"/>
      <c r="BM73" s="323" t="s">
        <v>365</v>
      </c>
      <c r="BN73" s="324"/>
      <c r="BO73" s="323" t="s">
        <v>365</v>
      </c>
      <c r="BP73" s="324"/>
      <c r="BQ73" s="323" t="s">
        <v>780</v>
      </c>
      <c r="BR73" s="324"/>
      <c r="BS73" s="323" t="s">
        <v>328</v>
      </c>
      <c r="BT73" s="324"/>
    </row>
    <row r="74" spans="1:72" ht="15" customHeight="1" x14ac:dyDescent="0.25">
      <c r="A74" s="278" t="s">
        <v>908</v>
      </c>
      <c r="B74" s="277" t="s">
        <v>770</v>
      </c>
      <c r="C74" s="277" t="s">
        <v>323</v>
      </c>
      <c r="D74" s="54" t="s">
        <v>763</v>
      </c>
      <c r="E74" s="54">
        <v>2017</v>
      </c>
      <c r="F74" s="54">
        <v>4</v>
      </c>
      <c r="G74" s="54" t="s">
        <v>755</v>
      </c>
      <c r="H74" s="54">
        <v>12</v>
      </c>
      <c r="I74" s="56">
        <v>16</v>
      </c>
      <c r="J74" s="309"/>
      <c r="K74" s="309"/>
      <c r="L74" s="309"/>
      <c r="M74" s="309"/>
      <c r="N74" s="309"/>
      <c r="O74" s="309"/>
      <c r="P74" s="309" t="s">
        <v>813</v>
      </c>
      <c r="R74" s="309" t="s">
        <v>365</v>
      </c>
      <c r="S74" s="309" t="s">
        <v>365</v>
      </c>
      <c r="T74" s="309" t="s">
        <v>365</v>
      </c>
      <c r="U74" s="309"/>
      <c r="V74" s="323"/>
      <c r="W74" s="324"/>
      <c r="X74" s="323"/>
      <c r="Y74" s="324"/>
      <c r="Z74" s="309"/>
      <c r="AA74" s="323"/>
      <c r="AB74" s="324"/>
      <c r="AC74" s="323" t="s">
        <v>47</v>
      </c>
      <c r="AD74" s="324"/>
      <c r="AE74" s="309" t="s">
        <v>328</v>
      </c>
      <c r="AF74" s="309" t="s">
        <v>328</v>
      </c>
      <c r="AG74" s="323"/>
      <c r="AH74" s="324"/>
      <c r="AI74" s="309"/>
      <c r="AJ74" s="309"/>
      <c r="AK74" s="309"/>
      <c r="AL74" s="309"/>
      <c r="AM74" s="323"/>
      <c r="AN74" s="324"/>
      <c r="AO74" s="323"/>
      <c r="AP74" s="324"/>
      <c r="AQ74" s="309"/>
      <c r="AR74" s="309"/>
      <c r="AS74" s="309"/>
      <c r="AT74" s="309"/>
      <c r="AU74" s="323"/>
      <c r="AV74" s="324"/>
      <c r="AW74" s="323"/>
      <c r="AX74" s="324"/>
      <c r="AY74" s="323"/>
      <c r="AZ74" s="324"/>
      <c r="BA74" s="309"/>
      <c r="BB74" s="309"/>
      <c r="BC74" s="323" t="s">
        <v>367</v>
      </c>
      <c r="BD74" s="324"/>
      <c r="BE74" s="323" t="s">
        <v>367</v>
      </c>
      <c r="BF74" s="324"/>
      <c r="BG74" s="323" t="s">
        <v>365</v>
      </c>
      <c r="BH74" s="324"/>
      <c r="BI74" s="323" t="s">
        <v>365</v>
      </c>
      <c r="BJ74" s="324"/>
      <c r="BK74" s="323" t="s">
        <v>365</v>
      </c>
      <c r="BL74" s="324"/>
      <c r="BM74" s="323" t="s">
        <v>365</v>
      </c>
      <c r="BN74" s="324"/>
      <c r="BO74" s="323" t="s">
        <v>365</v>
      </c>
      <c r="BP74" s="324"/>
      <c r="BQ74" s="323" t="s">
        <v>780</v>
      </c>
      <c r="BR74" s="324"/>
      <c r="BS74" s="323" t="s">
        <v>328</v>
      </c>
      <c r="BT74" s="324"/>
    </row>
    <row r="75" spans="1:72" ht="15" customHeight="1" x14ac:dyDescent="0.25">
      <c r="A75" s="278" t="s">
        <v>799</v>
      </c>
      <c r="B75" s="277" t="s">
        <v>770</v>
      </c>
      <c r="C75" s="277" t="s">
        <v>323</v>
      </c>
      <c r="D75" s="54" t="s">
        <v>763</v>
      </c>
      <c r="E75" s="54">
        <v>2016</v>
      </c>
      <c r="F75" s="54">
        <v>5</v>
      </c>
      <c r="G75" s="54" t="s">
        <v>755</v>
      </c>
      <c r="H75" s="54">
        <v>11</v>
      </c>
      <c r="I75" s="56">
        <v>7</v>
      </c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 t="s">
        <v>367</v>
      </c>
      <c r="V75" s="323" t="s">
        <v>367</v>
      </c>
      <c r="W75" s="324"/>
      <c r="X75" s="323" t="s">
        <v>367</v>
      </c>
      <c r="Y75" s="324"/>
      <c r="Z75" s="309" t="s">
        <v>367</v>
      </c>
      <c r="AA75" s="323" t="s">
        <v>367</v>
      </c>
      <c r="AB75" s="324"/>
      <c r="AC75" s="323" t="s">
        <v>47</v>
      </c>
      <c r="AD75" s="324"/>
      <c r="AE75" s="309" t="s">
        <v>328</v>
      </c>
      <c r="AF75" s="309" t="s">
        <v>328</v>
      </c>
      <c r="AG75" s="323"/>
      <c r="AH75" s="324"/>
      <c r="AI75" s="309"/>
      <c r="AJ75" s="309"/>
      <c r="AK75" s="309"/>
      <c r="AL75" s="309"/>
      <c r="AM75" s="323"/>
      <c r="AN75" s="324"/>
      <c r="AO75" s="323"/>
      <c r="AP75" s="324"/>
      <c r="AQ75" s="309" t="s">
        <v>839</v>
      </c>
      <c r="AR75" s="309" t="s">
        <v>839</v>
      </c>
      <c r="AS75" s="309" t="s">
        <v>839</v>
      </c>
      <c r="AT75" s="309" t="s">
        <v>368</v>
      </c>
      <c r="AU75" s="323" t="s">
        <v>781</v>
      </c>
      <c r="AV75" s="324"/>
      <c r="AW75" s="323" t="s">
        <v>47</v>
      </c>
      <c r="AX75" s="324"/>
      <c r="AY75" s="323" t="s">
        <v>347</v>
      </c>
      <c r="AZ75" s="324"/>
      <c r="BA75" s="309" t="s">
        <v>347</v>
      </c>
      <c r="BB75" s="309" t="s">
        <v>347</v>
      </c>
      <c r="BC75" s="323" t="s">
        <v>347</v>
      </c>
      <c r="BD75" s="324"/>
      <c r="BE75" s="323" t="s">
        <v>347</v>
      </c>
      <c r="BF75" s="324"/>
      <c r="BG75" s="323" t="s">
        <v>31</v>
      </c>
      <c r="BH75" s="324"/>
      <c r="BI75" s="323" t="s">
        <v>31</v>
      </c>
      <c r="BJ75" s="324"/>
      <c r="BK75" s="323" t="s">
        <v>31</v>
      </c>
      <c r="BL75" s="324"/>
      <c r="BM75" s="323" t="s">
        <v>31</v>
      </c>
      <c r="BN75" s="324"/>
      <c r="BO75" s="323" t="s">
        <v>336</v>
      </c>
      <c r="BP75" s="324"/>
      <c r="BQ75" s="323" t="s">
        <v>336</v>
      </c>
      <c r="BR75" s="324"/>
      <c r="BS75" s="331" t="s">
        <v>354</v>
      </c>
      <c r="BT75" s="332"/>
    </row>
    <row r="76" spans="1:72" ht="15" customHeight="1" x14ac:dyDescent="0.25">
      <c r="A76" s="278" t="s">
        <v>800</v>
      </c>
      <c r="B76" s="277" t="s">
        <v>770</v>
      </c>
      <c r="C76" s="277" t="s">
        <v>323</v>
      </c>
      <c r="D76" s="54" t="s">
        <v>763</v>
      </c>
      <c r="E76" s="54">
        <v>2016</v>
      </c>
      <c r="F76" s="54">
        <v>5</v>
      </c>
      <c r="G76" s="54" t="s">
        <v>755</v>
      </c>
      <c r="H76" s="54">
        <v>11</v>
      </c>
      <c r="I76" s="56">
        <v>7</v>
      </c>
      <c r="J76" s="309"/>
      <c r="K76" s="309"/>
      <c r="L76" s="309"/>
      <c r="M76" s="309"/>
      <c r="N76" s="309"/>
      <c r="O76" s="309"/>
      <c r="P76" s="309"/>
      <c r="Q76" s="54"/>
      <c r="R76" s="54"/>
      <c r="S76" s="54"/>
      <c r="T76" s="54"/>
      <c r="U76" s="309" t="s">
        <v>367</v>
      </c>
      <c r="V76" s="323" t="s">
        <v>367</v>
      </c>
      <c r="W76" s="324"/>
      <c r="X76" s="323" t="s">
        <v>367</v>
      </c>
      <c r="Y76" s="324"/>
      <c r="Z76" s="309" t="s">
        <v>367</v>
      </c>
      <c r="AA76" s="323" t="s">
        <v>367</v>
      </c>
      <c r="AB76" s="324"/>
      <c r="AC76" s="323" t="s">
        <v>47</v>
      </c>
      <c r="AD76" s="324"/>
      <c r="AE76" s="309" t="s">
        <v>328</v>
      </c>
      <c r="AF76" s="309" t="s">
        <v>328</v>
      </c>
      <c r="AG76" s="323"/>
      <c r="AH76" s="324"/>
      <c r="AI76" s="309"/>
      <c r="AJ76" s="309"/>
      <c r="AK76" s="309"/>
      <c r="AL76" s="309" t="s">
        <v>839</v>
      </c>
      <c r="AM76" s="323" t="s">
        <v>839</v>
      </c>
      <c r="AN76" s="324"/>
      <c r="AO76" s="323" t="s">
        <v>839</v>
      </c>
      <c r="AP76" s="324"/>
      <c r="AQ76" s="309"/>
      <c r="AR76" s="309"/>
      <c r="AS76" s="309"/>
      <c r="AT76" s="309" t="s">
        <v>368</v>
      </c>
      <c r="AU76" s="323" t="s">
        <v>781</v>
      </c>
      <c r="AV76" s="324"/>
      <c r="AW76" s="323" t="s">
        <v>47</v>
      </c>
      <c r="AX76" s="324"/>
      <c r="AY76" s="323" t="s">
        <v>347</v>
      </c>
      <c r="AZ76" s="324"/>
      <c r="BA76" s="309" t="s">
        <v>347</v>
      </c>
      <c r="BB76" s="309" t="s">
        <v>347</v>
      </c>
      <c r="BC76" s="323" t="s">
        <v>347</v>
      </c>
      <c r="BD76" s="324"/>
      <c r="BE76" s="323" t="s">
        <v>347</v>
      </c>
      <c r="BF76" s="324"/>
      <c r="BG76" s="323" t="s">
        <v>31</v>
      </c>
      <c r="BH76" s="324"/>
      <c r="BI76" s="323" t="s">
        <v>31</v>
      </c>
      <c r="BJ76" s="324"/>
      <c r="BK76" s="323" t="s">
        <v>31</v>
      </c>
      <c r="BL76" s="324"/>
      <c r="BM76" s="323" t="s">
        <v>31</v>
      </c>
      <c r="BN76" s="324"/>
      <c r="BO76" s="323" t="s">
        <v>336</v>
      </c>
      <c r="BP76" s="324"/>
      <c r="BQ76" s="323" t="s">
        <v>336</v>
      </c>
      <c r="BR76" s="324"/>
      <c r="BS76" s="331" t="s">
        <v>354</v>
      </c>
      <c r="BT76" s="332"/>
    </row>
    <row r="77" spans="1:72" ht="15" customHeight="1" x14ac:dyDescent="0.25">
      <c r="A77" s="278" t="s">
        <v>905</v>
      </c>
      <c r="B77" s="277" t="s">
        <v>770</v>
      </c>
      <c r="C77" s="277" t="s">
        <v>321</v>
      </c>
      <c r="D77" s="54" t="s">
        <v>766</v>
      </c>
      <c r="E77" s="54">
        <v>2020</v>
      </c>
      <c r="F77" s="54">
        <v>1</v>
      </c>
      <c r="G77" s="54" t="s">
        <v>755</v>
      </c>
      <c r="H77" s="54">
        <v>17</v>
      </c>
      <c r="I77" s="56">
        <v>22</v>
      </c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23"/>
      <c r="W77" s="324"/>
      <c r="X77" s="323"/>
      <c r="Y77" s="324"/>
      <c r="Z77" s="309"/>
      <c r="AA77" s="323"/>
      <c r="AB77" s="324"/>
      <c r="AC77" s="323"/>
      <c r="AD77" s="324"/>
      <c r="AE77" s="309" t="s">
        <v>328</v>
      </c>
      <c r="AF77" s="309" t="s">
        <v>328</v>
      </c>
      <c r="AG77" s="323"/>
      <c r="AH77" s="324"/>
      <c r="AI77" s="309"/>
      <c r="AJ77" s="309"/>
      <c r="AK77" s="309"/>
      <c r="AL77" s="309"/>
      <c r="AM77" s="323"/>
      <c r="AN77" s="324"/>
      <c r="AO77" s="323"/>
      <c r="AP77" s="324"/>
      <c r="AQ77" s="309"/>
      <c r="AR77" s="309"/>
      <c r="AS77" s="309"/>
      <c r="AT77" s="309"/>
      <c r="AU77" s="323"/>
      <c r="AV77" s="324"/>
      <c r="AW77" s="323"/>
      <c r="AX77" s="324"/>
      <c r="AY77" s="323"/>
      <c r="AZ77" s="324"/>
      <c r="BA77" s="309"/>
      <c r="BB77" s="309"/>
      <c r="BC77" s="323"/>
      <c r="BD77" s="324"/>
      <c r="BE77" s="323"/>
      <c r="BF77" s="324"/>
      <c r="BG77" s="323"/>
      <c r="BH77" s="324"/>
      <c r="BI77" s="323"/>
      <c r="BJ77" s="324"/>
      <c r="BK77" s="323"/>
      <c r="BL77" s="324"/>
      <c r="BM77" s="323"/>
      <c r="BN77" s="324"/>
      <c r="BO77" s="323" t="s">
        <v>47</v>
      </c>
      <c r="BP77" s="324"/>
      <c r="BQ77" s="323" t="s">
        <v>47</v>
      </c>
      <c r="BR77" s="324"/>
      <c r="BS77" s="323" t="s">
        <v>328</v>
      </c>
      <c r="BT77" s="324"/>
    </row>
    <row r="78" spans="1:72" ht="15" customHeight="1" x14ac:dyDescent="0.25">
      <c r="A78" s="278" t="s">
        <v>904</v>
      </c>
      <c r="B78" s="277" t="s">
        <v>770</v>
      </c>
      <c r="C78" s="277" t="s">
        <v>321</v>
      </c>
      <c r="D78" s="54" t="s">
        <v>766</v>
      </c>
      <c r="E78" s="54">
        <v>2020</v>
      </c>
      <c r="F78" s="54">
        <v>1</v>
      </c>
      <c r="G78" s="54" t="s">
        <v>755</v>
      </c>
      <c r="H78" s="54">
        <v>17</v>
      </c>
      <c r="I78" s="56">
        <v>22</v>
      </c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23"/>
      <c r="W78" s="324"/>
      <c r="X78" s="323"/>
      <c r="Y78" s="324"/>
      <c r="Z78" s="309"/>
      <c r="AA78" s="323"/>
      <c r="AB78" s="324"/>
      <c r="AC78" s="323"/>
      <c r="AD78" s="324"/>
      <c r="AE78" s="309" t="s">
        <v>328</v>
      </c>
      <c r="AF78" s="309" t="s">
        <v>328</v>
      </c>
      <c r="AG78" s="323"/>
      <c r="AH78" s="324"/>
      <c r="AI78" s="309"/>
      <c r="AJ78" s="309"/>
      <c r="AK78" s="309"/>
      <c r="AL78" s="309"/>
      <c r="AM78" s="323"/>
      <c r="AN78" s="324"/>
      <c r="AO78" s="323"/>
      <c r="AP78" s="324"/>
      <c r="AQ78" s="309"/>
      <c r="AR78" s="309"/>
      <c r="AS78" s="309"/>
      <c r="AT78" s="309"/>
      <c r="AU78" s="323"/>
      <c r="AV78" s="324"/>
      <c r="AW78" s="323"/>
      <c r="AX78" s="324"/>
      <c r="AY78" s="323"/>
      <c r="AZ78" s="324"/>
      <c r="BA78" s="309"/>
      <c r="BB78" s="309"/>
      <c r="BC78" s="323"/>
      <c r="BD78" s="324"/>
      <c r="BE78" s="323"/>
      <c r="BF78" s="324"/>
      <c r="BG78" s="323"/>
      <c r="BH78" s="324"/>
      <c r="BI78" s="323"/>
      <c r="BJ78" s="324"/>
      <c r="BK78" s="323"/>
      <c r="BL78" s="324"/>
      <c r="BM78" s="323"/>
      <c r="BN78" s="324"/>
      <c r="BO78" s="323" t="s">
        <v>47</v>
      </c>
      <c r="BP78" s="324"/>
      <c r="BQ78" s="323" t="s">
        <v>47</v>
      </c>
      <c r="BR78" s="324"/>
      <c r="BS78" s="323" t="s">
        <v>328</v>
      </c>
      <c r="BT78" s="324"/>
    </row>
    <row r="79" spans="1:72" ht="15" customHeight="1" x14ac:dyDescent="0.25">
      <c r="A79" s="278" t="s">
        <v>903</v>
      </c>
      <c r="B79" s="277" t="s">
        <v>770</v>
      </c>
      <c r="C79" s="277" t="s">
        <v>321</v>
      </c>
      <c r="D79" s="54" t="s">
        <v>806</v>
      </c>
      <c r="E79" s="54">
        <v>2020</v>
      </c>
      <c r="F79" s="54">
        <v>1</v>
      </c>
      <c r="G79" s="54" t="s">
        <v>755</v>
      </c>
      <c r="H79" s="54">
        <v>17</v>
      </c>
      <c r="I79" s="56">
        <v>22</v>
      </c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23"/>
      <c r="W79" s="324"/>
      <c r="X79" s="323"/>
      <c r="Y79" s="324"/>
      <c r="Z79" s="309"/>
      <c r="AA79" s="323"/>
      <c r="AB79" s="324"/>
      <c r="AC79" s="323"/>
      <c r="AD79" s="324"/>
      <c r="AE79" s="309" t="s">
        <v>328</v>
      </c>
      <c r="AF79" s="309" t="s">
        <v>328</v>
      </c>
      <c r="AG79" s="323"/>
      <c r="AH79" s="324"/>
      <c r="AI79" s="309"/>
      <c r="AJ79" s="309"/>
      <c r="AK79" s="309"/>
      <c r="AL79" s="309"/>
      <c r="AM79" s="323"/>
      <c r="AN79" s="324"/>
      <c r="AO79" s="323"/>
      <c r="AP79" s="324"/>
      <c r="AQ79" s="309"/>
      <c r="AR79" s="309"/>
      <c r="AS79" s="309"/>
      <c r="AT79" s="309"/>
      <c r="AU79" s="323"/>
      <c r="AV79" s="324"/>
      <c r="AW79" s="323"/>
      <c r="AX79" s="324"/>
      <c r="AY79" s="323"/>
      <c r="AZ79" s="324"/>
      <c r="BA79" s="309"/>
      <c r="BB79" s="309"/>
      <c r="BC79" s="323"/>
      <c r="BD79" s="324"/>
      <c r="BE79" s="323"/>
      <c r="BF79" s="324"/>
      <c r="BG79" s="323"/>
      <c r="BH79" s="324"/>
      <c r="BI79" s="323"/>
      <c r="BJ79" s="324"/>
      <c r="BK79" s="323"/>
      <c r="BL79" s="324"/>
      <c r="BM79" s="323"/>
      <c r="BN79" s="324"/>
      <c r="BO79" s="323" t="s">
        <v>47</v>
      </c>
      <c r="BP79" s="324"/>
      <c r="BQ79" s="323" t="s">
        <v>47</v>
      </c>
      <c r="BR79" s="324"/>
      <c r="BS79" s="323" t="s">
        <v>328</v>
      </c>
      <c r="BT79" s="324"/>
    </row>
    <row r="80" spans="1:72" ht="15" customHeight="1" x14ac:dyDescent="0.25">
      <c r="A80" s="278" t="s">
        <v>901</v>
      </c>
      <c r="B80" s="277" t="s">
        <v>770</v>
      </c>
      <c r="C80" s="277" t="s">
        <v>321</v>
      </c>
      <c r="D80" s="54" t="s">
        <v>806</v>
      </c>
      <c r="E80" s="54">
        <v>2020</v>
      </c>
      <c r="F80" s="54">
        <v>1</v>
      </c>
      <c r="G80" s="54" t="s">
        <v>755</v>
      </c>
      <c r="H80" s="54">
        <v>17</v>
      </c>
      <c r="I80" s="56">
        <v>22</v>
      </c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23"/>
      <c r="W80" s="324"/>
      <c r="X80" s="323"/>
      <c r="Y80" s="324"/>
      <c r="Z80" s="309"/>
      <c r="AA80" s="323"/>
      <c r="AB80" s="324"/>
      <c r="AC80" s="323"/>
      <c r="AD80" s="324"/>
      <c r="AE80" s="309" t="s">
        <v>328</v>
      </c>
      <c r="AF80" s="309" t="s">
        <v>328</v>
      </c>
      <c r="AG80" s="323"/>
      <c r="AH80" s="324"/>
      <c r="AI80" s="309"/>
      <c r="AJ80" s="309"/>
      <c r="AK80" s="309"/>
      <c r="AL80" s="309"/>
      <c r="AM80" s="323"/>
      <c r="AN80" s="324"/>
      <c r="AO80" s="323"/>
      <c r="AP80" s="324"/>
      <c r="AQ80" s="309"/>
      <c r="AR80" s="309"/>
      <c r="AS80" s="309"/>
      <c r="AT80" s="309"/>
      <c r="AU80" s="323"/>
      <c r="AV80" s="324"/>
      <c r="AW80" s="323"/>
      <c r="AX80" s="324"/>
      <c r="AY80" s="323"/>
      <c r="AZ80" s="324"/>
      <c r="BA80" s="309"/>
      <c r="BB80" s="309"/>
      <c r="BC80" s="323"/>
      <c r="BD80" s="324"/>
      <c r="BE80" s="323"/>
      <c r="BF80" s="324"/>
      <c r="BG80" s="323"/>
      <c r="BH80" s="324"/>
      <c r="BI80" s="323"/>
      <c r="BJ80" s="324"/>
      <c r="BK80" s="323"/>
      <c r="BL80" s="324"/>
      <c r="BM80" s="323"/>
      <c r="BN80" s="324"/>
      <c r="BO80" s="323" t="s">
        <v>47</v>
      </c>
      <c r="BP80" s="324"/>
      <c r="BQ80" s="323" t="s">
        <v>47</v>
      </c>
      <c r="BR80" s="324"/>
      <c r="BS80" s="323" t="s">
        <v>328</v>
      </c>
      <c r="BT80" s="324"/>
    </row>
    <row r="81" spans="1:72" ht="15" customHeight="1" x14ac:dyDescent="0.25">
      <c r="A81" s="278" t="s">
        <v>972</v>
      </c>
      <c r="B81" s="277" t="s">
        <v>770</v>
      </c>
      <c r="C81" s="277" t="s">
        <v>321</v>
      </c>
      <c r="D81" s="54" t="s">
        <v>973</v>
      </c>
      <c r="E81" s="54">
        <v>2020</v>
      </c>
      <c r="F81" s="54">
        <v>1</v>
      </c>
      <c r="G81" s="54" t="s">
        <v>755</v>
      </c>
      <c r="H81" s="54">
        <v>17</v>
      </c>
      <c r="I81" s="56">
        <v>22</v>
      </c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23"/>
      <c r="W81" s="324"/>
      <c r="X81" s="323"/>
      <c r="Y81" s="324"/>
      <c r="Z81" s="309"/>
      <c r="AA81" s="323"/>
      <c r="AB81" s="324"/>
      <c r="AC81" s="323"/>
      <c r="AD81" s="324"/>
      <c r="AE81" s="309" t="s">
        <v>328</v>
      </c>
      <c r="AF81" s="309" t="s">
        <v>328</v>
      </c>
      <c r="AG81" s="323"/>
      <c r="AH81" s="324"/>
      <c r="AI81" s="309"/>
      <c r="AJ81" s="309"/>
      <c r="AK81" s="309"/>
      <c r="AL81" s="309"/>
      <c r="AM81" s="305"/>
      <c r="AN81" s="304"/>
      <c r="AO81" s="323"/>
      <c r="AP81" s="324"/>
      <c r="AQ81" s="309"/>
      <c r="AR81" s="309"/>
      <c r="AS81" s="309"/>
      <c r="AT81" s="309"/>
      <c r="AU81" s="323"/>
      <c r="AV81" s="324"/>
      <c r="AW81" s="323"/>
      <c r="AX81" s="324"/>
      <c r="AY81" s="323"/>
      <c r="AZ81" s="324"/>
      <c r="BA81" s="309"/>
      <c r="BB81" s="309"/>
      <c r="BC81" s="323"/>
      <c r="BD81" s="324"/>
      <c r="BE81" s="323"/>
      <c r="BF81" s="324"/>
      <c r="BG81" s="323"/>
      <c r="BH81" s="324"/>
      <c r="BI81" s="323"/>
      <c r="BJ81" s="324"/>
      <c r="BK81" s="323"/>
      <c r="BL81" s="324"/>
      <c r="BM81" s="323"/>
      <c r="BN81" s="324"/>
      <c r="BO81" s="323" t="s">
        <v>47</v>
      </c>
      <c r="BP81" s="324"/>
      <c r="BQ81" s="323" t="s">
        <v>47</v>
      </c>
      <c r="BR81" s="324"/>
      <c r="BS81" s="323" t="s">
        <v>328</v>
      </c>
      <c r="BT81" s="324"/>
    </row>
    <row r="82" spans="1:72" ht="15" customHeight="1" x14ac:dyDescent="0.25">
      <c r="A82" s="278" t="s">
        <v>900</v>
      </c>
      <c r="B82" s="277" t="s">
        <v>770</v>
      </c>
      <c r="C82" s="277" t="s">
        <v>321</v>
      </c>
      <c r="D82" s="54" t="s">
        <v>768</v>
      </c>
      <c r="E82" s="54">
        <v>2020</v>
      </c>
      <c r="F82" s="54">
        <v>1</v>
      </c>
      <c r="G82" s="54" t="s">
        <v>755</v>
      </c>
      <c r="H82" s="54">
        <v>17</v>
      </c>
      <c r="I82" s="56">
        <v>22</v>
      </c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23"/>
      <c r="W82" s="324"/>
      <c r="X82" s="323"/>
      <c r="Y82" s="324"/>
      <c r="Z82" s="309"/>
      <c r="AA82" s="323"/>
      <c r="AB82" s="324"/>
      <c r="AC82" s="323"/>
      <c r="AD82" s="324"/>
      <c r="AE82" s="309" t="s">
        <v>328</v>
      </c>
      <c r="AF82" s="309" t="s">
        <v>328</v>
      </c>
      <c r="AG82" s="323"/>
      <c r="AH82" s="324"/>
      <c r="AI82" s="309"/>
      <c r="AJ82" s="309"/>
      <c r="AK82" s="309"/>
      <c r="AL82" s="309"/>
      <c r="AM82" s="323"/>
      <c r="AN82" s="324"/>
      <c r="AO82" s="323"/>
      <c r="AP82" s="324"/>
      <c r="AQ82" s="309"/>
      <c r="AR82" s="309"/>
      <c r="AS82" s="309"/>
      <c r="AT82" s="309"/>
      <c r="AU82" s="323"/>
      <c r="AV82" s="324"/>
      <c r="AW82" s="323"/>
      <c r="AX82" s="324"/>
      <c r="AY82" s="323"/>
      <c r="AZ82" s="324"/>
      <c r="BA82" s="309"/>
      <c r="BB82" s="309"/>
      <c r="BC82" s="323"/>
      <c r="BD82" s="324"/>
      <c r="BE82" s="323"/>
      <c r="BF82" s="324"/>
      <c r="BG82" s="323"/>
      <c r="BH82" s="324"/>
      <c r="BI82" s="323"/>
      <c r="BJ82" s="324"/>
      <c r="BK82" s="323"/>
      <c r="BL82" s="324"/>
      <c r="BM82" s="323"/>
      <c r="BN82" s="324"/>
      <c r="BO82" s="323" t="s">
        <v>47</v>
      </c>
      <c r="BP82" s="324"/>
      <c r="BQ82" s="323" t="s">
        <v>47</v>
      </c>
      <c r="BR82" s="324"/>
      <c r="BS82" s="323" t="s">
        <v>328</v>
      </c>
      <c r="BT82" s="324"/>
    </row>
    <row r="83" spans="1:72" ht="15" customHeight="1" x14ac:dyDescent="0.25">
      <c r="A83" s="278" t="s">
        <v>899</v>
      </c>
      <c r="B83" s="277" t="s">
        <v>770</v>
      </c>
      <c r="C83" s="277" t="s">
        <v>321</v>
      </c>
      <c r="D83" s="54" t="s">
        <v>768</v>
      </c>
      <c r="E83" s="54">
        <v>2020</v>
      </c>
      <c r="F83" s="54">
        <v>1</v>
      </c>
      <c r="G83" s="54" t="s">
        <v>755</v>
      </c>
      <c r="H83" s="54">
        <v>17</v>
      </c>
      <c r="I83" s="56">
        <v>22</v>
      </c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23"/>
      <c r="W83" s="324"/>
      <c r="X83" s="323"/>
      <c r="Y83" s="324"/>
      <c r="Z83" s="309"/>
      <c r="AA83" s="323"/>
      <c r="AB83" s="324"/>
      <c r="AC83" s="323"/>
      <c r="AD83" s="324"/>
      <c r="AE83" s="309" t="s">
        <v>328</v>
      </c>
      <c r="AF83" s="309" t="s">
        <v>328</v>
      </c>
      <c r="AG83" s="323"/>
      <c r="AH83" s="324"/>
      <c r="AI83" s="309"/>
      <c r="AJ83" s="309"/>
      <c r="AK83" s="309"/>
      <c r="AL83" s="309"/>
      <c r="AM83" s="323"/>
      <c r="AN83" s="324"/>
      <c r="AO83" s="323"/>
      <c r="AP83" s="324"/>
      <c r="AQ83" s="309"/>
      <c r="AR83" s="309"/>
      <c r="AS83" s="309"/>
      <c r="AT83" s="309"/>
      <c r="AU83" s="323"/>
      <c r="AV83" s="324"/>
      <c r="AW83" s="323"/>
      <c r="AX83" s="324"/>
      <c r="AY83" s="323"/>
      <c r="AZ83" s="324"/>
      <c r="BA83" s="309"/>
      <c r="BB83" s="309"/>
      <c r="BC83" s="323"/>
      <c r="BD83" s="324"/>
      <c r="BE83" s="323"/>
      <c r="BF83" s="324"/>
      <c r="BG83" s="323"/>
      <c r="BH83" s="324"/>
      <c r="BI83" s="323"/>
      <c r="BJ83" s="324"/>
      <c r="BK83" s="323"/>
      <c r="BL83" s="324"/>
      <c r="BM83" s="323"/>
      <c r="BN83" s="324"/>
      <c r="BO83" s="323" t="s">
        <v>47</v>
      </c>
      <c r="BP83" s="324"/>
      <c r="BQ83" s="323" t="s">
        <v>47</v>
      </c>
      <c r="BR83" s="324"/>
      <c r="BS83" s="323" t="s">
        <v>328</v>
      </c>
      <c r="BT83" s="324"/>
    </row>
    <row r="84" spans="1:72" ht="15" customHeight="1" x14ac:dyDescent="0.25">
      <c r="A84" s="278" t="s">
        <v>898</v>
      </c>
      <c r="B84" s="277" t="s">
        <v>770</v>
      </c>
      <c r="C84" s="277" t="s">
        <v>321</v>
      </c>
      <c r="D84" s="54" t="s">
        <v>766</v>
      </c>
      <c r="E84" s="54">
        <v>2019</v>
      </c>
      <c r="F84" s="54">
        <v>2</v>
      </c>
      <c r="G84" s="54" t="s">
        <v>755</v>
      </c>
      <c r="H84" s="54">
        <v>16</v>
      </c>
      <c r="I84" s="56">
        <v>18</v>
      </c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23"/>
      <c r="W84" s="324"/>
      <c r="X84" s="323"/>
      <c r="Y84" s="324"/>
      <c r="Z84" s="309"/>
      <c r="AA84" s="323"/>
      <c r="AB84" s="324"/>
      <c r="AC84" s="323" t="s">
        <v>47</v>
      </c>
      <c r="AD84" s="324"/>
      <c r="AE84" s="309" t="s">
        <v>328</v>
      </c>
      <c r="AF84" s="309" t="s">
        <v>328</v>
      </c>
      <c r="AG84" s="323"/>
      <c r="AH84" s="324"/>
      <c r="AI84" s="309"/>
      <c r="AJ84" s="309"/>
      <c r="AK84" s="309"/>
      <c r="AL84" s="309"/>
      <c r="AM84" s="323"/>
      <c r="AN84" s="324"/>
      <c r="AO84" s="323"/>
      <c r="AP84" s="324"/>
      <c r="AQ84" s="309"/>
      <c r="AR84" s="309"/>
      <c r="AS84" s="309"/>
      <c r="AT84" s="309"/>
      <c r="AU84" s="323"/>
      <c r="AV84" s="324"/>
      <c r="AW84" s="323"/>
      <c r="AX84" s="324"/>
      <c r="AY84" s="323"/>
      <c r="AZ84" s="324"/>
      <c r="BA84" s="309"/>
      <c r="BB84" s="309"/>
      <c r="BC84" s="323"/>
      <c r="BD84" s="324"/>
      <c r="BE84" s="323"/>
      <c r="BF84" s="324"/>
      <c r="BG84" s="323" t="s">
        <v>396</v>
      </c>
      <c r="BH84" s="324"/>
      <c r="BI84" s="323" t="s">
        <v>396</v>
      </c>
      <c r="BJ84" s="324"/>
      <c r="BK84" s="323" t="s">
        <v>396</v>
      </c>
      <c r="BL84" s="324"/>
      <c r="BM84" s="323" t="s">
        <v>810</v>
      </c>
      <c r="BN84" s="324"/>
      <c r="BO84" s="323" t="s">
        <v>810</v>
      </c>
      <c r="BP84" s="324"/>
      <c r="BQ84" s="323" t="s">
        <v>810</v>
      </c>
      <c r="BR84" s="324"/>
      <c r="BS84" s="323" t="s">
        <v>47</v>
      </c>
      <c r="BT84" s="324"/>
    </row>
    <row r="85" spans="1:72" ht="15" customHeight="1" x14ac:dyDescent="0.25">
      <c r="A85" s="318" t="s">
        <v>897</v>
      </c>
      <c r="B85" s="277" t="s">
        <v>770</v>
      </c>
      <c r="C85" s="277" t="s">
        <v>321</v>
      </c>
      <c r="D85" s="54" t="s">
        <v>766</v>
      </c>
      <c r="E85" s="54">
        <v>2019</v>
      </c>
      <c r="F85" s="54">
        <v>2</v>
      </c>
      <c r="G85" s="54" t="s">
        <v>755</v>
      </c>
      <c r="H85" s="54">
        <v>16</v>
      </c>
      <c r="I85" s="56">
        <v>18</v>
      </c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23"/>
      <c r="W85" s="324"/>
      <c r="X85" s="323"/>
      <c r="Y85" s="324"/>
      <c r="Z85" s="309"/>
      <c r="AA85" s="323"/>
      <c r="AB85" s="324"/>
      <c r="AC85" s="323" t="s">
        <v>47</v>
      </c>
      <c r="AD85" s="324"/>
      <c r="AE85" s="309" t="s">
        <v>328</v>
      </c>
      <c r="AF85" s="309" t="s">
        <v>328</v>
      </c>
      <c r="AG85" s="323"/>
      <c r="AH85" s="324"/>
      <c r="AI85" s="309"/>
      <c r="AJ85" s="309"/>
      <c r="AK85" s="309"/>
      <c r="AL85" s="309"/>
      <c r="AM85" s="323"/>
      <c r="AN85" s="324"/>
      <c r="AO85" s="323"/>
      <c r="AP85" s="324"/>
      <c r="AQ85" s="309"/>
      <c r="AR85" s="309"/>
      <c r="AS85" s="309"/>
      <c r="AT85" s="309"/>
      <c r="AU85" s="323"/>
      <c r="AV85" s="324"/>
      <c r="AW85" s="323"/>
      <c r="AX85" s="324"/>
      <c r="AY85" s="323"/>
      <c r="AZ85" s="324"/>
      <c r="BA85" s="309"/>
      <c r="BB85" s="309"/>
      <c r="BC85" s="323"/>
      <c r="BD85" s="324"/>
      <c r="BE85" s="323"/>
      <c r="BF85" s="324"/>
      <c r="BG85" s="323" t="s">
        <v>47</v>
      </c>
      <c r="BH85" s="324"/>
      <c r="BI85" s="323" t="s">
        <v>810</v>
      </c>
      <c r="BJ85" s="324"/>
      <c r="BK85" s="323" t="s">
        <v>810</v>
      </c>
      <c r="BL85" s="324"/>
      <c r="BM85" s="323" t="s">
        <v>810</v>
      </c>
      <c r="BN85" s="324"/>
      <c r="BO85" s="323" t="s">
        <v>396</v>
      </c>
      <c r="BP85" s="324"/>
      <c r="BQ85" s="323" t="s">
        <v>396</v>
      </c>
      <c r="BR85" s="324"/>
      <c r="BS85" s="323" t="s">
        <v>396</v>
      </c>
      <c r="BT85" s="324"/>
    </row>
    <row r="86" spans="1:72" ht="15" customHeight="1" x14ac:dyDescent="0.25">
      <c r="A86" s="278" t="s">
        <v>896</v>
      </c>
      <c r="B86" s="277" t="s">
        <v>770</v>
      </c>
      <c r="C86" s="277" t="s">
        <v>321</v>
      </c>
      <c r="D86" s="54" t="s">
        <v>806</v>
      </c>
      <c r="E86" s="54">
        <v>2019</v>
      </c>
      <c r="F86" s="54">
        <v>2</v>
      </c>
      <c r="G86" s="54" t="s">
        <v>755</v>
      </c>
      <c r="H86" s="54">
        <v>16</v>
      </c>
      <c r="I86" s="56">
        <v>18</v>
      </c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23"/>
      <c r="W86" s="324"/>
      <c r="X86" s="323"/>
      <c r="Y86" s="324"/>
      <c r="Z86" s="309"/>
      <c r="AA86" s="323"/>
      <c r="AB86" s="324"/>
      <c r="AC86" s="323" t="s">
        <v>47</v>
      </c>
      <c r="AD86" s="324"/>
      <c r="AE86" s="309" t="s">
        <v>328</v>
      </c>
      <c r="AF86" s="309" t="s">
        <v>328</v>
      </c>
      <c r="AG86" s="323"/>
      <c r="AH86" s="324"/>
      <c r="AI86" s="309"/>
      <c r="AJ86" s="54"/>
      <c r="AK86" s="54"/>
      <c r="AL86" s="281" t="s">
        <v>396</v>
      </c>
      <c r="AM86" s="323" t="s">
        <v>396</v>
      </c>
      <c r="AN86" s="324"/>
      <c r="AO86" s="323" t="s">
        <v>396</v>
      </c>
      <c r="AP86" s="324"/>
      <c r="AQ86" s="281"/>
      <c r="AR86" s="309"/>
      <c r="AS86" s="309"/>
      <c r="AT86" s="309"/>
      <c r="AU86" s="323"/>
      <c r="AV86" s="324"/>
      <c r="AW86" s="323"/>
      <c r="AX86" s="324"/>
      <c r="AY86" s="323"/>
      <c r="AZ86" s="324"/>
      <c r="BA86" s="309"/>
      <c r="BB86" s="309"/>
      <c r="BC86" s="323"/>
      <c r="BD86" s="324"/>
      <c r="BE86" s="323"/>
      <c r="BF86" s="324"/>
      <c r="BG86" s="323"/>
      <c r="BH86" s="324"/>
      <c r="BI86" s="323"/>
      <c r="BJ86" s="324"/>
      <c r="BK86" s="323"/>
      <c r="BL86" s="324"/>
      <c r="BM86" s="323" t="s">
        <v>47</v>
      </c>
      <c r="BN86" s="324"/>
      <c r="BO86" s="323" t="s">
        <v>385</v>
      </c>
      <c r="BP86" s="324"/>
      <c r="BQ86" s="323" t="s">
        <v>385</v>
      </c>
      <c r="BR86" s="324"/>
      <c r="BS86" s="323" t="s">
        <v>385</v>
      </c>
      <c r="BT86" s="324"/>
    </row>
    <row r="87" spans="1:72" ht="15" customHeight="1" x14ac:dyDescent="0.25">
      <c r="A87" s="278" t="s">
        <v>902</v>
      </c>
      <c r="B87" s="277" t="s">
        <v>770</v>
      </c>
      <c r="C87" s="277" t="s">
        <v>321</v>
      </c>
      <c r="D87" s="54" t="s">
        <v>806</v>
      </c>
      <c r="E87" s="54">
        <v>2019</v>
      </c>
      <c r="F87" s="54">
        <v>2</v>
      </c>
      <c r="G87" s="54" t="s">
        <v>755</v>
      </c>
      <c r="H87" s="54">
        <v>16</v>
      </c>
      <c r="I87" s="56">
        <v>18</v>
      </c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23"/>
      <c r="W87" s="324"/>
      <c r="X87" s="323"/>
      <c r="Y87" s="324"/>
      <c r="Z87" s="309"/>
      <c r="AA87" s="323"/>
      <c r="AB87" s="324"/>
      <c r="AC87" s="323" t="s">
        <v>47</v>
      </c>
      <c r="AD87" s="324"/>
      <c r="AE87" s="309" t="s">
        <v>328</v>
      </c>
      <c r="AF87" s="309" t="s">
        <v>328</v>
      </c>
      <c r="AG87" s="323"/>
      <c r="AH87" s="324"/>
      <c r="AI87" s="279" t="s">
        <v>396</v>
      </c>
      <c r="AJ87" s="301" t="s">
        <v>396</v>
      </c>
      <c r="AK87" s="302" t="s">
        <v>396</v>
      </c>
      <c r="AM87" s="323"/>
      <c r="AN87" s="324"/>
      <c r="AO87" s="323"/>
      <c r="AP87" s="324"/>
      <c r="AQ87" s="281"/>
      <c r="AR87" s="309"/>
      <c r="AS87" s="309"/>
      <c r="AT87" s="309"/>
      <c r="AU87" s="323"/>
      <c r="AV87" s="324"/>
      <c r="AW87" s="323"/>
      <c r="AX87" s="324"/>
      <c r="AY87" s="323"/>
      <c r="AZ87" s="324"/>
      <c r="BA87" s="309"/>
      <c r="BB87" s="309"/>
      <c r="BC87" s="323"/>
      <c r="BD87" s="324"/>
      <c r="BE87" s="323"/>
      <c r="BF87" s="324"/>
      <c r="BG87" s="323"/>
      <c r="BH87" s="324"/>
      <c r="BI87" s="323" t="s">
        <v>385</v>
      </c>
      <c r="BJ87" s="324"/>
      <c r="BK87" s="323" t="s">
        <v>385</v>
      </c>
      <c r="BL87" s="324"/>
      <c r="BM87" s="323" t="s">
        <v>385</v>
      </c>
      <c r="BN87" s="324"/>
      <c r="BO87" s="323"/>
      <c r="BP87" s="324"/>
      <c r="BQ87" s="323"/>
      <c r="BR87" s="324"/>
      <c r="BS87" s="323" t="s">
        <v>47</v>
      </c>
      <c r="BT87" s="324"/>
    </row>
    <row r="88" spans="1:72" ht="15" customHeight="1" x14ac:dyDescent="0.25">
      <c r="A88" s="278" t="s">
        <v>895</v>
      </c>
      <c r="B88" s="277" t="s">
        <v>770</v>
      </c>
      <c r="C88" s="277" t="s">
        <v>321</v>
      </c>
      <c r="D88" s="54" t="s">
        <v>768</v>
      </c>
      <c r="E88" s="54">
        <v>2019</v>
      </c>
      <c r="F88" s="54">
        <v>2</v>
      </c>
      <c r="G88" s="54" t="s">
        <v>755</v>
      </c>
      <c r="H88" s="54">
        <v>14</v>
      </c>
      <c r="I88" s="56">
        <v>20</v>
      </c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23"/>
      <c r="W88" s="324"/>
      <c r="X88" s="323"/>
      <c r="Y88" s="324"/>
      <c r="Z88" s="305" t="s">
        <v>47</v>
      </c>
      <c r="AA88" s="323" t="s">
        <v>416</v>
      </c>
      <c r="AB88" s="324"/>
      <c r="AC88" s="323" t="s">
        <v>416</v>
      </c>
      <c r="AD88" s="324"/>
      <c r="AE88" s="309" t="s">
        <v>328</v>
      </c>
      <c r="AF88" s="309" t="s">
        <v>328</v>
      </c>
      <c r="AG88" s="323" t="s">
        <v>416</v>
      </c>
      <c r="AH88" s="324"/>
      <c r="AI88" s="281"/>
      <c r="AJ88" s="309"/>
      <c r="AK88" s="309"/>
      <c r="AL88" s="309"/>
      <c r="AM88" s="323"/>
      <c r="AN88" s="324"/>
      <c r="AO88" s="323"/>
      <c r="AP88" s="324"/>
      <c r="AQ88" s="309"/>
      <c r="AR88" s="309"/>
      <c r="AS88" s="309"/>
      <c r="AT88" s="309"/>
      <c r="AU88" s="323"/>
      <c r="AV88" s="324"/>
      <c r="AW88" s="323"/>
      <c r="AX88" s="324"/>
      <c r="AY88" s="323"/>
      <c r="AZ88" s="324"/>
      <c r="BA88" s="309"/>
      <c r="BB88" s="309"/>
      <c r="BC88" s="323"/>
      <c r="BD88" s="324"/>
      <c r="BE88" s="323"/>
      <c r="BF88" s="324"/>
      <c r="BG88" s="323"/>
      <c r="BH88" s="324"/>
      <c r="BI88" s="323"/>
      <c r="BJ88" s="324"/>
      <c r="BK88" s="323"/>
      <c r="BL88" s="324"/>
      <c r="BM88" s="323" t="s">
        <v>47</v>
      </c>
      <c r="BN88" s="324"/>
      <c r="BO88" s="323" t="s">
        <v>389</v>
      </c>
      <c r="BP88" s="324"/>
      <c r="BQ88" s="323" t="s">
        <v>389</v>
      </c>
      <c r="BR88" s="324"/>
      <c r="BS88" s="323" t="s">
        <v>389</v>
      </c>
      <c r="BT88" s="324"/>
    </row>
    <row r="89" spans="1:72" ht="15" customHeight="1" x14ac:dyDescent="0.25">
      <c r="A89" s="278" t="s">
        <v>894</v>
      </c>
      <c r="B89" s="277" t="s">
        <v>770</v>
      </c>
      <c r="C89" s="277" t="s">
        <v>321</v>
      </c>
      <c r="D89" s="54" t="s">
        <v>768</v>
      </c>
      <c r="E89" s="54">
        <v>2019</v>
      </c>
      <c r="F89" s="54">
        <v>2</v>
      </c>
      <c r="G89" s="54" t="s">
        <v>755</v>
      </c>
      <c r="H89" s="54">
        <v>14</v>
      </c>
      <c r="I89" s="56">
        <v>20</v>
      </c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23"/>
      <c r="W89" s="324"/>
      <c r="X89" s="323" t="s">
        <v>416</v>
      </c>
      <c r="Y89" s="324"/>
      <c r="Z89" s="309" t="s">
        <v>416</v>
      </c>
      <c r="AA89" s="323"/>
      <c r="AB89" s="324"/>
      <c r="AC89" s="323" t="s">
        <v>47</v>
      </c>
      <c r="AD89" s="324"/>
      <c r="AE89" s="309" t="s">
        <v>328</v>
      </c>
      <c r="AF89" s="309" t="s">
        <v>328</v>
      </c>
      <c r="AG89" s="323" t="s">
        <v>416</v>
      </c>
      <c r="AH89" s="324"/>
      <c r="AI89" s="280"/>
      <c r="AJ89" s="309"/>
      <c r="AK89" s="309"/>
      <c r="AL89" s="309"/>
      <c r="AM89" s="323"/>
      <c r="AN89" s="324"/>
      <c r="AO89" s="323"/>
      <c r="AP89" s="324"/>
      <c r="AQ89" s="309"/>
      <c r="AR89" s="309"/>
      <c r="AS89" s="309"/>
      <c r="AT89" s="309"/>
      <c r="AU89" s="323"/>
      <c r="AV89" s="324"/>
      <c r="AW89" s="323"/>
      <c r="AX89" s="324"/>
      <c r="AY89" s="323"/>
      <c r="AZ89" s="324"/>
      <c r="BA89" s="309"/>
      <c r="BB89" s="309"/>
      <c r="BC89" s="323"/>
      <c r="BD89" s="324"/>
      <c r="BE89" s="323"/>
      <c r="BF89" s="324"/>
      <c r="BG89" s="323"/>
      <c r="BH89" s="324"/>
      <c r="BI89" s="323" t="s">
        <v>389</v>
      </c>
      <c r="BJ89" s="324"/>
      <c r="BK89" s="323" t="s">
        <v>389</v>
      </c>
      <c r="BL89" s="324"/>
      <c r="BM89" s="323" t="s">
        <v>389</v>
      </c>
      <c r="BN89" s="324"/>
      <c r="BO89" s="323"/>
      <c r="BP89" s="324"/>
      <c r="BQ89" s="323"/>
      <c r="BR89" s="324"/>
      <c r="BS89" s="323" t="s">
        <v>47</v>
      </c>
      <c r="BT89" s="324"/>
    </row>
    <row r="90" spans="1:72" ht="15" customHeight="1" x14ac:dyDescent="0.25">
      <c r="A90" s="278" t="s">
        <v>893</v>
      </c>
      <c r="B90" s="277" t="s">
        <v>770</v>
      </c>
      <c r="C90" s="277" t="s">
        <v>321</v>
      </c>
      <c r="D90" s="54" t="s">
        <v>766</v>
      </c>
      <c r="E90" s="54">
        <v>2018</v>
      </c>
      <c r="F90" s="54">
        <v>3</v>
      </c>
      <c r="G90" s="54" t="s">
        <v>755</v>
      </c>
      <c r="H90" s="54">
        <v>16</v>
      </c>
      <c r="I90" s="56">
        <v>17</v>
      </c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23"/>
      <c r="W90" s="324"/>
      <c r="X90" s="323"/>
      <c r="Y90" s="324"/>
      <c r="Z90" s="309"/>
      <c r="AA90" s="323"/>
      <c r="AB90" s="324"/>
      <c r="AC90" s="323" t="s">
        <v>47</v>
      </c>
      <c r="AD90" s="324"/>
      <c r="AE90" s="309" t="s">
        <v>328</v>
      </c>
      <c r="AF90" s="309" t="s">
        <v>328</v>
      </c>
      <c r="AG90" s="323"/>
      <c r="AH90" s="324"/>
      <c r="AI90" s="309"/>
      <c r="AJ90" s="309"/>
      <c r="AK90" s="309"/>
      <c r="AL90" s="309"/>
      <c r="AM90" s="323"/>
      <c r="AN90" s="324"/>
      <c r="AO90" s="323"/>
      <c r="AP90" s="324"/>
      <c r="AQ90" s="309"/>
      <c r="AR90" s="309"/>
      <c r="AS90" s="309"/>
      <c r="AT90" s="309"/>
      <c r="AU90" s="323" t="s">
        <v>403</v>
      </c>
      <c r="AV90" s="324"/>
      <c r="AW90" s="323" t="s">
        <v>403</v>
      </c>
      <c r="AX90" s="324"/>
      <c r="AY90" s="323" t="s">
        <v>403</v>
      </c>
      <c r="AZ90" s="324"/>
      <c r="BA90" s="279" t="s">
        <v>403</v>
      </c>
      <c r="BB90" s="309" t="s">
        <v>367</v>
      </c>
      <c r="BC90" s="323" t="s">
        <v>367</v>
      </c>
      <c r="BD90" s="324"/>
      <c r="BE90" s="355"/>
      <c r="BF90" s="355"/>
      <c r="BG90" s="355"/>
      <c r="BH90" s="355"/>
      <c r="BI90" s="335"/>
      <c r="BJ90" s="336"/>
      <c r="BK90" s="323"/>
      <c r="BL90" s="324"/>
      <c r="BM90" s="323"/>
      <c r="BN90" s="324"/>
      <c r="BO90" s="323"/>
      <c r="BP90" s="324"/>
      <c r="BQ90" s="323" t="s">
        <v>783</v>
      </c>
      <c r="BR90" s="324"/>
      <c r="BS90" s="323" t="s">
        <v>328</v>
      </c>
      <c r="BT90" s="324"/>
    </row>
    <row r="91" spans="1:72" ht="15" customHeight="1" x14ac:dyDescent="0.25">
      <c r="A91" s="278" t="s">
        <v>892</v>
      </c>
      <c r="B91" s="277" t="s">
        <v>770</v>
      </c>
      <c r="C91" s="277" t="s">
        <v>321</v>
      </c>
      <c r="D91" s="54" t="s">
        <v>766</v>
      </c>
      <c r="E91" s="54">
        <v>2018</v>
      </c>
      <c r="F91" s="54">
        <v>3</v>
      </c>
      <c r="G91" s="54" t="s">
        <v>755</v>
      </c>
      <c r="H91" s="54">
        <v>16</v>
      </c>
      <c r="I91" s="56">
        <v>17</v>
      </c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23"/>
      <c r="W91" s="324"/>
      <c r="X91" s="323"/>
      <c r="Y91" s="324"/>
      <c r="Z91" s="309"/>
      <c r="AA91" s="323"/>
      <c r="AB91" s="324"/>
      <c r="AC91" s="323" t="s">
        <v>47</v>
      </c>
      <c r="AD91" s="324"/>
      <c r="AE91" s="309" t="s">
        <v>328</v>
      </c>
      <c r="AF91" s="309" t="s">
        <v>328</v>
      </c>
      <c r="AG91" s="323"/>
      <c r="AH91" s="324"/>
      <c r="AI91" s="309"/>
      <c r="AJ91" s="309"/>
      <c r="AK91" s="309"/>
      <c r="AL91" s="309"/>
      <c r="AM91" s="323"/>
      <c r="AN91" s="324"/>
      <c r="AO91" s="323"/>
      <c r="AP91" s="324"/>
      <c r="AQ91" s="309" t="s">
        <v>403</v>
      </c>
      <c r="AR91" s="309" t="s">
        <v>403</v>
      </c>
      <c r="AS91" s="309" t="s">
        <v>403</v>
      </c>
      <c r="AT91" s="309" t="s">
        <v>403</v>
      </c>
      <c r="AU91" s="323"/>
      <c r="AV91" s="324"/>
      <c r="AW91" s="323"/>
      <c r="AX91" s="324"/>
      <c r="AY91" s="323"/>
      <c r="AZ91" s="324"/>
      <c r="BA91" s="309"/>
      <c r="BB91" s="309"/>
      <c r="BC91" s="323"/>
      <c r="BD91" s="324"/>
      <c r="BE91" s="323" t="s">
        <v>367</v>
      </c>
      <c r="BF91" s="324"/>
      <c r="BG91" s="323" t="s">
        <v>367</v>
      </c>
      <c r="BH91" s="324"/>
      <c r="BI91" s="323"/>
      <c r="BJ91" s="324"/>
      <c r="BK91" s="323"/>
      <c r="BL91" s="324"/>
      <c r="BM91" s="323"/>
      <c r="BN91" s="324"/>
      <c r="BO91" s="323"/>
      <c r="BP91" s="324"/>
      <c r="BQ91" s="323" t="s">
        <v>783</v>
      </c>
      <c r="BR91" s="324"/>
      <c r="BS91" s="323" t="s">
        <v>328</v>
      </c>
      <c r="BT91" s="324"/>
    </row>
    <row r="92" spans="1:72" ht="15" customHeight="1" x14ac:dyDescent="0.25">
      <c r="A92" s="278" t="s">
        <v>891</v>
      </c>
      <c r="B92" s="277" t="s">
        <v>770</v>
      </c>
      <c r="C92" s="277" t="s">
        <v>321</v>
      </c>
      <c r="D92" s="54" t="s">
        <v>767</v>
      </c>
      <c r="E92" s="54">
        <v>2018</v>
      </c>
      <c r="F92" s="54">
        <v>3</v>
      </c>
      <c r="G92" s="54" t="s">
        <v>755</v>
      </c>
      <c r="H92" s="54">
        <v>11</v>
      </c>
      <c r="I92" s="56">
        <v>22</v>
      </c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 t="s">
        <v>386</v>
      </c>
      <c r="V92" s="323" t="s">
        <v>386</v>
      </c>
      <c r="W92" s="324"/>
      <c r="X92" s="323" t="s">
        <v>386</v>
      </c>
      <c r="Y92" s="324"/>
      <c r="Z92" s="309" t="s">
        <v>386</v>
      </c>
      <c r="AA92" s="323" t="s">
        <v>386</v>
      </c>
      <c r="AB92" s="324"/>
      <c r="AC92" s="323" t="s">
        <v>360</v>
      </c>
      <c r="AD92" s="324"/>
      <c r="AE92" s="309" t="s">
        <v>328</v>
      </c>
      <c r="AF92" s="309" t="s">
        <v>328</v>
      </c>
      <c r="AG92" s="323"/>
      <c r="AH92" s="324"/>
      <c r="AI92" s="309"/>
      <c r="AJ92" s="309"/>
      <c r="AK92" s="309"/>
      <c r="AL92" s="309"/>
      <c r="AM92" s="323"/>
      <c r="AN92" s="324"/>
      <c r="AO92" s="323"/>
      <c r="AP92" s="324"/>
      <c r="AQ92" s="309"/>
      <c r="AR92" s="309"/>
      <c r="AS92" s="309"/>
      <c r="AT92" s="309"/>
      <c r="AU92" s="323"/>
      <c r="AV92" s="324"/>
      <c r="AW92" s="323"/>
      <c r="AX92" s="324"/>
      <c r="AY92" s="323"/>
      <c r="AZ92" s="324"/>
      <c r="BA92" s="309"/>
      <c r="BB92" s="309"/>
      <c r="BC92" s="323"/>
      <c r="BD92" s="324"/>
      <c r="BE92" s="323"/>
      <c r="BF92" s="324"/>
      <c r="BG92" s="323"/>
      <c r="BH92" s="324"/>
      <c r="BI92" s="323"/>
      <c r="BJ92" s="324"/>
      <c r="BK92" s="323"/>
      <c r="BL92" s="324"/>
      <c r="BM92" s="323"/>
      <c r="BN92" s="324"/>
      <c r="BO92" s="323" t="s">
        <v>363</v>
      </c>
      <c r="BP92" s="324"/>
      <c r="BQ92" s="323" t="s">
        <v>370</v>
      </c>
      <c r="BR92" s="324"/>
      <c r="BS92" s="323" t="s">
        <v>328</v>
      </c>
      <c r="BT92" s="324"/>
    </row>
    <row r="93" spans="1:72" ht="15" customHeight="1" x14ac:dyDescent="0.25">
      <c r="A93" s="278" t="s">
        <v>890</v>
      </c>
      <c r="B93" s="277" t="s">
        <v>770</v>
      </c>
      <c r="C93" s="277" t="s">
        <v>321</v>
      </c>
      <c r="D93" s="54" t="s">
        <v>768</v>
      </c>
      <c r="E93" s="54">
        <v>2018</v>
      </c>
      <c r="F93" s="54">
        <v>3</v>
      </c>
      <c r="G93" s="54" t="s">
        <v>755</v>
      </c>
      <c r="H93" s="54">
        <v>12</v>
      </c>
      <c r="I93" s="56">
        <v>17</v>
      </c>
      <c r="J93" s="309"/>
      <c r="K93" s="309"/>
      <c r="L93" s="309"/>
      <c r="M93" s="309"/>
      <c r="N93" s="309"/>
      <c r="O93" s="309"/>
      <c r="P93" s="309"/>
      <c r="Q93" s="309" t="s">
        <v>389</v>
      </c>
      <c r="R93" s="309" t="s">
        <v>389</v>
      </c>
      <c r="S93" s="309" t="s">
        <v>389</v>
      </c>
      <c r="T93" s="309" t="s">
        <v>389</v>
      </c>
      <c r="U93" s="309" t="s">
        <v>389</v>
      </c>
      <c r="V93" s="323"/>
      <c r="W93" s="324"/>
      <c r="X93" s="323"/>
      <c r="Y93" s="324"/>
      <c r="Z93" s="309"/>
      <c r="AA93" s="323"/>
      <c r="AB93" s="324"/>
      <c r="AC93" s="323"/>
      <c r="AD93" s="324"/>
      <c r="AE93" s="309" t="s">
        <v>328</v>
      </c>
      <c r="AF93" s="309" t="s">
        <v>328</v>
      </c>
      <c r="AG93" s="323"/>
      <c r="AH93" s="324"/>
      <c r="AI93" s="309"/>
      <c r="AJ93" s="309"/>
      <c r="AK93" s="309"/>
      <c r="AL93" s="309"/>
      <c r="AM93" s="323"/>
      <c r="AN93" s="324"/>
      <c r="AO93" s="323"/>
      <c r="AP93" s="324"/>
      <c r="AQ93" s="309" t="s">
        <v>390</v>
      </c>
      <c r="AR93" s="309" t="s">
        <v>390</v>
      </c>
      <c r="AS93" s="309" t="s">
        <v>390</v>
      </c>
      <c r="AT93" s="309" t="s">
        <v>390</v>
      </c>
      <c r="AU93" s="323" t="s">
        <v>390</v>
      </c>
      <c r="AV93" s="324"/>
      <c r="AW93" s="323" t="s">
        <v>379</v>
      </c>
      <c r="AX93" s="324"/>
      <c r="AY93" s="323"/>
      <c r="AZ93" s="324"/>
      <c r="BA93" s="309"/>
      <c r="BB93" s="309"/>
      <c r="BC93" s="323"/>
      <c r="BD93" s="324"/>
      <c r="BE93" s="323"/>
      <c r="BF93" s="324"/>
      <c r="BG93" s="323"/>
      <c r="BH93" s="324"/>
      <c r="BI93" s="323"/>
      <c r="BJ93" s="324"/>
      <c r="BK93" s="323"/>
      <c r="BL93" s="324"/>
      <c r="BM93" s="323"/>
      <c r="BN93" s="324"/>
      <c r="BO93" s="323"/>
      <c r="BP93" s="324"/>
      <c r="BQ93" s="323" t="s">
        <v>47</v>
      </c>
      <c r="BR93" s="324"/>
      <c r="BS93" s="323" t="s">
        <v>328</v>
      </c>
      <c r="BT93" s="324"/>
    </row>
    <row r="94" spans="1:72" ht="15" customHeight="1" x14ac:dyDescent="0.25">
      <c r="A94" s="278" t="s">
        <v>889</v>
      </c>
      <c r="B94" s="277" t="s">
        <v>770</v>
      </c>
      <c r="C94" s="277" t="s">
        <v>321</v>
      </c>
      <c r="D94" s="54" t="s">
        <v>768</v>
      </c>
      <c r="E94" s="54">
        <v>2018</v>
      </c>
      <c r="F94" s="54">
        <v>3</v>
      </c>
      <c r="G94" s="54" t="s">
        <v>755</v>
      </c>
      <c r="H94" s="54">
        <v>12</v>
      </c>
      <c r="I94" s="56">
        <v>17</v>
      </c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23" t="s">
        <v>389</v>
      </c>
      <c r="W94" s="324"/>
      <c r="X94" s="323" t="s">
        <v>389</v>
      </c>
      <c r="Y94" s="324"/>
      <c r="Z94" s="309" t="s">
        <v>389</v>
      </c>
      <c r="AA94" s="323" t="s">
        <v>389</v>
      </c>
      <c r="AB94" s="324"/>
      <c r="AC94" s="323" t="s">
        <v>389</v>
      </c>
      <c r="AD94" s="324"/>
      <c r="AE94" s="309" t="s">
        <v>328</v>
      </c>
      <c r="AF94" s="309" t="s">
        <v>328</v>
      </c>
      <c r="AG94" s="323"/>
      <c r="AH94" s="324"/>
      <c r="AI94" s="309"/>
      <c r="AJ94" s="309"/>
      <c r="AK94" s="309"/>
      <c r="AL94" s="309"/>
      <c r="AM94" s="323"/>
      <c r="AN94" s="324"/>
      <c r="AO94" s="323"/>
      <c r="AP94" s="324"/>
      <c r="AQ94" s="309"/>
      <c r="AR94" s="309"/>
      <c r="AS94" s="309"/>
      <c r="AT94" s="309"/>
      <c r="AU94" s="323"/>
      <c r="AV94" s="324"/>
      <c r="AW94" s="323"/>
      <c r="AX94" s="324"/>
      <c r="AY94" s="323" t="s">
        <v>390</v>
      </c>
      <c r="AZ94" s="324"/>
      <c r="BA94" s="309" t="s">
        <v>390</v>
      </c>
      <c r="BB94" s="309" t="s">
        <v>390</v>
      </c>
      <c r="BC94" s="323" t="s">
        <v>390</v>
      </c>
      <c r="BD94" s="324"/>
      <c r="BE94" s="323" t="s">
        <v>390</v>
      </c>
      <c r="BF94" s="324"/>
      <c r="BG94" s="323" t="s">
        <v>379</v>
      </c>
      <c r="BH94" s="324"/>
      <c r="BI94" s="323"/>
      <c r="BJ94" s="324"/>
      <c r="BK94" s="323"/>
      <c r="BL94" s="324"/>
      <c r="BM94" s="323"/>
      <c r="BN94" s="324"/>
      <c r="BO94" s="323"/>
      <c r="BP94" s="324"/>
      <c r="BQ94" s="323" t="s">
        <v>47</v>
      </c>
      <c r="BR94" s="324"/>
      <c r="BS94" s="323" t="s">
        <v>328</v>
      </c>
      <c r="BT94" s="324"/>
    </row>
    <row r="95" spans="1:72" ht="15" customHeight="1" x14ac:dyDescent="0.25">
      <c r="A95" s="278" t="s">
        <v>888</v>
      </c>
      <c r="B95" s="277" t="s">
        <v>770</v>
      </c>
      <c r="C95" s="277" t="s">
        <v>321</v>
      </c>
      <c r="D95" s="54" t="s">
        <v>766</v>
      </c>
      <c r="E95" s="54">
        <v>2017</v>
      </c>
      <c r="F95" s="54">
        <v>4</v>
      </c>
      <c r="G95" s="54" t="s">
        <v>756</v>
      </c>
      <c r="H95" s="54">
        <v>19</v>
      </c>
      <c r="I95" s="56">
        <v>0</v>
      </c>
      <c r="J95" s="309"/>
      <c r="K95" s="309"/>
      <c r="L95" s="309"/>
      <c r="M95" s="309"/>
      <c r="N95" s="309"/>
      <c r="O95" s="309"/>
      <c r="P95" s="309"/>
      <c r="Q95" s="309"/>
      <c r="R95" s="54"/>
      <c r="S95" s="54"/>
      <c r="T95" s="309" t="s">
        <v>363</v>
      </c>
      <c r="U95" s="309" t="s">
        <v>363</v>
      </c>
      <c r="V95" s="323"/>
      <c r="W95" s="324"/>
      <c r="X95" s="335"/>
      <c r="Y95" s="336"/>
      <c r="Z95" s="309" t="s">
        <v>363</v>
      </c>
      <c r="AA95" s="323" t="s">
        <v>363</v>
      </c>
      <c r="AB95" s="324"/>
      <c r="AC95" s="323"/>
      <c r="AD95" s="324"/>
      <c r="AE95" s="309" t="s">
        <v>328</v>
      </c>
      <c r="AF95" s="309" t="s">
        <v>328</v>
      </c>
      <c r="AG95" s="323"/>
      <c r="AH95" s="324"/>
      <c r="AJ95" s="309" t="s">
        <v>363</v>
      </c>
      <c r="AK95" s="309" t="s">
        <v>363</v>
      </c>
      <c r="AL95" s="54"/>
      <c r="AM95" s="323"/>
      <c r="AN95" s="324"/>
      <c r="AO95" s="323" t="s">
        <v>363</v>
      </c>
      <c r="AP95" s="324"/>
      <c r="AQ95" s="309" t="s">
        <v>363</v>
      </c>
      <c r="AR95" s="54"/>
      <c r="AS95" s="54"/>
      <c r="AT95" s="309" t="s">
        <v>363</v>
      </c>
      <c r="AU95" s="323" t="s">
        <v>363</v>
      </c>
      <c r="AV95" s="324"/>
      <c r="AW95" s="323" t="s">
        <v>387</v>
      </c>
      <c r="AX95" s="324"/>
      <c r="AY95" s="323" t="s">
        <v>47</v>
      </c>
      <c r="AZ95" s="324"/>
      <c r="BA95" s="309" t="s">
        <v>347</v>
      </c>
      <c r="BB95" s="309" t="s">
        <v>347</v>
      </c>
      <c r="BC95" s="323" t="s">
        <v>347</v>
      </c>
      <c r="BD95" s="324"/>
      <c r="BE95" s="323" t="s">
        <v>347</v>
      </c>
      <c r="BF95" s="324"/>
      <c r="BG95" s="323" t="s">
        <v>31</v>
      </c>
      <c r="BH95" s="324"/>
      <c r="BI95" s="323" t="s">
        <v>31</v>
      </c>
      <c r="BJ95" s="324"/>
      <c r="BK95" s="323" t="s">
        <v>31</v>
      </c>
      <c r="BL95" s="324"/>
      <c r="BM95" s="323" t="s">
        <v>31</v>
      </c>
      <c r="BN95" s="324"/>
      <c r="BO95" s="323" t="s">
        <v>336</v>
      </c>
      <c r="BP95" s="324"/>
      <c r="BQ95" s="323" t="s">
        <v>336</v>
      </c>
      <c r="BR95" s="324"/>
      <c r="BS95" s="331" t="s">
        <v>354</v>
      </c>
      <c r="BT95" s="332"/>
    </row>
    <row r="96" spans="1:72" ht="15" customHeight="1" x14ac:dyDescent="0.25">
      <c r="A96" s="278" t="s">
        <v>887</v>
      </c>
      <c r="B96" s="277" t="s">
        <v>770</v>
      </c>
      <c r="C96" s="277" t="s">
        <v>321</v>
      </c>
      <c r="D96" s="54" t="s">
        <v>766</v>
      </c>
      <c r="E96" s="54">
        <v>2017</v>
      </c>
      <c r="F96" s="54">
        <v>4</v>
      </c>
      <c r="G96" s="54" t="s">
        <v>756</v>
      </c>
      <c r="H96" s="54">
        <v>19</v>
      </c>
      <c r="I96" s="56">
        <v>0</v>
      </c>
      <c r="J96" s="309"/>
      <c r="K96" s="309"/>
      <c r="L96" s="309"/>
      <c r="M96" s="309"/>
      <c r="N96" s="309"/>
      <c r="O96" s="309"/>
      <c r="P96" s="309"/>
      <c r="Q96" s="309"/>
      <c r="R96" s="309" t="s">
        <v>363</v>
      </c>
      <c r="S96" s="309" t="s">
        <v>363</v>
      </c>
      <c r="T96" s="54"/>
      <c r="U96" s="54"/>
      <c r="V96" s="323" t="s">
        <v>363</v>
      </c>
      <c r="W96" s="324"/>
      <c r="X96" s="323" t="s">
        <v>363</v>
      </c>
      <c r="Y96" s="324"/>
      <c r="Z96" s="54"/>
      <c r="AA96" s="323"/>
      <c r="AB96" s="324"/>
      <c r="AC96" s="323"/>
      <c r="AD96" s="324"/>
      <c r="AE96" s="309" t="s">
        <v>328</v>
      </c>
      <c r="AF96" s="309" t="s">
        <v>328</v>
      </c>
      <c r="AG96" s="323" t="s">
        <v>363</v>
      </c>
      <c r="AH96" s="324"/>
      <c r="AI96" s="309" t="s">
        <v>363</v>
      </c>
      <c r="AJ96" s="309"/>
      <c r="AK96" s="309"/>
      <c r="AL96" s="309" t="s">
        <v>363</v>
      </c>
      <c r="AM96" s="323" t="s">
        <v>363</v>
      </c>
      <c r="AN96" s="324"/>
      <c r="AO96" s="323"/>
      <c r="AP96" s="324"/>
      <c r="AQ96" s="309"/>
      <c r="AR96" s="309" t="s">
        <v>363</v>
      </c>
      <c r="AS96" s="309" t="s">
        <v>363</v>
      </c>
      <c r="AT96" s="54"/>
      <c r="AU96" s="335"/>
      <c r="AV96" s="336"/>
      <c r="AW96" s="323" t="s">
        <v>387</v>
      </c>
      <c r="AX96" s="324"/>
      <c r="AY96" s="323" t="s">
        <v>47</v>
      </c>
      <c r="AZ96" s="324"/>
      <c r="BA96" s="309" t="s">
        <v>347</v>
      </c>
      <c r="BB96" s="309" t="s">
        <v>347</v>
      </c>
      <c r="BC96" s="323" t="s">
        <v>347</v>
      </c>
      <c r="BD96" s="324"/>
      <c r="BE96" s="323" t="s">
        <v>347</v>
      </c>
      <c r="BF96" s="324"/>
      <c r="BG96" s="323" t="s">
        <v>31</v>
      </c>
      <c r="BH96" s="324"/>
      <c r="BI96" s="323" t="s">
        <v>31</v>
      </c>
      <c r="BJ96" s="324"/>
      <c r="BK96" s="323" t="s">
        <v>31</v>
      </c>
      <c r="BL96" s="324"/>
      <c r="BM96" s="323" t="s">
        <v>31</v>
      </c>
      <c r="BN96" s="324"/>
      <c r="BO96" s="323" t="s">
        <v>336</v>
      </c>
      <c r="BP96" s="324"/>
      <c r="BQ96" s="323" t="s">
        <v>336</v>
      </c>
      <c r="BR96" s="324"/>
      <c r="BS96" s="331" t="s">
        <v>354</v>
      </c>
      <c r="BT96" s="332"/>
    </row>
    <row r="97" spans="1:72" ht="15" customHeight="1" x14ac:dyDescent="0.25">
      <c r="A97" s="278" t="s">
        <v>886</v>
      </c>
      <c r="B97" s="277" t="s">
        <v>770</v>
      </c>
      <c r="C97" s="277" t="s">
        <v>321</v>
      </c>
      <c r="D97" s="54" t="s">
        <v>767</v>
      </c>
      <c r="E97" s="54">
        <v>2017</v>
      </c>
      <c r="F97" s="54">
        <v>4</v>
      </c>
      <c r="G97" s="54" t="s">
        <v>756</v>
      </c>
      <c r="H97" s="54">
        <v>19</v>
      </c>
      <c r="I97" s="56">
        <v>0</v>
      </c>
      <c r="J97" s="309"/>
      <c r="K97" s="309"/>
      <c r="L97" s="309"/>
      <c r="M97" s="309"/>
      <c r="N97" s="309"/>
      <c r="O97" s="309" t="s">
        <v>367</v>
      </c>
      <c r="P97" s="309" t="s">
        <v>367</v>
      </c>
      <c r="Q97" s="309" t="s">
        <v>367</v>
      </c>
      <c r="R97" s="309" t="s">
        <v>367</v>
      </c>
      <c r="S97" s="309" t="s">
        <v>367</v>
      </c>
      <c r="T97" s="309" t="s">
        <v>367</v>
      </c>
      <c r="U97" s="309"/>
      <c r="V97" s="323"/>
      <c r="W97" s="324"/>
      <c r="X97" s="323"/>
      <c r="Y97" s="324"/>
      <c r="Z97" s="309"/>
      <c r="AA97" s="323"/>
      <c r="AB97" s="324"/>
      <c r="AC97" s="323"/>
      <c r="AD97" s="324"/>
      <c r="AE97" s="309" t="s">
        <v>328</v>
      </c>
      <c r="AF97" s="309" t="s">
        <v>328</v>
      </c>
      <c r="AG97" s="323"/>
      <c r="AH97" s="324"/>
      <c r="AI97" s="309"/>
      <c r="AJ97" s="309"/>
      <c r="AK97" s="309"/>
      <c r="AL97" s="309" t="s">
        <v>367</v>
      </c>
      <c r="AM97" s="323" t="s">
        <v>367</v>
      </c>
      <c r="AN97" s="324"/>
      <c r="AO97" s="323" t="s">
        <v>367</v>
      </c>
      <c r="AP97" s="324"/>
      <c r="AQ97" s="309" t="s">
        <v>367</v>
      </c>
      <c r="AR97" s="309" t="s">
        <v>387</v>
      </c>
      <c r="AS97" s="309"/>
      <c r="AT97" s="281"/>
      <c r="AU97" s="335"/>
      <c r="AV97" s="336"/>
      <c r="AW97" s="335"/>
      <c r="AX97" s="336"/>
      <c r="AY97" s="323" t="s">
        <v>47</v>
      </c>
      <c r="AZ97" s="324"/>
      <c r="BA97" s="309" t="s">
        <v>347</v>
      </c>
      <c r="BB97" s="309" t="s">
        <v>347</v>
      </c>
      <c r="BC97" s="323" t="s">
        <v>347</v>
      </c>
      <c r="BD97" s="324"/>
      <c r="BE97" s="323" t="s">
        <v>347</v>
      </c>
      <c r="BF97" s="324"/>
      <c r="BG97" s="323" t="s">
        <v>31</v>
      </c>
      <c r="BH97" s="324"/>
      <c r="BI97" s="323" t="s">
        <v>31</v>
      </c>
      <c r="BJ97" s="324"/>
      <c r="BK97" s="323" t="s">
        <v>31</v>
      </c>
      <c r="BL97" s="324"/>
      <c r="BM97" s="323" t="s">
        <v>31</v>
      </c>
      <c r="BN97" s="324"/>
      <c r="BO97" s="323" t="s">
        <v>336</v>
      </c>
      <c r="BP97" s="324"/>
      <c r="BQ97" s="323" t="s">
        <v>336</v>
      </c>
      <c r="BR97" s="324"/>
      <c r="BS97" s="331" t="s">
        <v>354</v>
      </c>
      <c r="BT97" s="332"/>
    </row>
    <row r="98" spans="1:72" ht="15" customHeight="1" x14ac:dyDescent="0.25">
      <c r="A98" s="278" t="s">
        <v>885</v>
      </c>
      <c r="B98" s="277" t="s">
        <v>770</v>
      </c>
      <c r="C98" s="277" t="s">
        <v>321</v>
      </c>
      <c r="D98" s="54" t="s">
        <v>768</v>
      </c>
      <c r="E98" s="54">
        <v>2017</v>
      </c>
      <c r="F98" s="54">
        <v>4</v>
      </c>
      <c r="G98" s="54" t="s">
        <v>756</v>
      </c>
      <c r="H98" s="54">
        <v>20</v>
      </c>
      <c r="I98" s="56">
        <v>0</v>
      </c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23"/>
      <c r="W98" s="324"/>
      <c r="X98" s="323"/>
      <c r="Y98" s="324"/>
      <c r="Z98" s="309"/>
      <c r="AA98" s="323"/>
      <c r="AB98" s="324"/>
      <c r="AC98" s="323"/>
      <c r="AD98" s="324"/>
      <c r="AE98" s="309" t="s">
        <v>328</v>
      </c>
      <c r="AF98" s="309" t="s">
        <v>328</v>
      </c>
      <c r="AG98" s="323"/>
      <c r="AH98" s="324"/>
      <c r="AI98" s="309"/>
      <c r="AJ98" s="309"/>
      <c r="AK98" s="309" t="s">
        <v>811</v>
      </c>
      <c r="AL98" s="309" t="s">
        <v>367</v>
      </c>
      <c r="AM98" s="323" t="s">
        <v>367</v>
      </c>
      <c r="AN98" s="324"/>
      <c r="AO98" s="323" t="s">
        <v>812</v>
      </c>
      <c r="AP98" s="324"/>
      <c r="AQ98" s="309" t="s">
        <v>363</v>
      </c>
      <c r="AR98" s="309" t="s">
        <v>363</v>
      </c>
      <c r="AS98" s="309" t="s">
        <v>819</v>
      </c>
      <c r="AT98" s="309" t="s">
        <v>813</v>
      </c>
      <c r="AU98" s="323" t="s">
        <v>365</v>
      </c>
      <c r="AV98" s="324"/>
      <c r="AW98" s="323" t="s">
        <v>392</v>
      </c>
      <c r="AX98" s="324"/>
      <c r="AY98" s="323" t="s">
        <v>820</v>
      </c>
      <c r="AZ98" s="324"/>
      <c r="BA98" s="309" t="s">
        <v>347</v>
      </c>
      <c r="BB98" s="309" t="s">
        <v>347</v>
      </c>
      <c r="BC98" s="323" t="s">
        <v>347</v>
      </c>
      <c r="BD98" s="324"/>
      <c r="BE98" s="323" t="s">
        <v>347</v>
      </c>
      <c r="BF98" s="324"/>
      <c r="BG98" s="323" t="s">
        <v>31</v>
      </c>
      <c r="BH98" s="324"/>
      <c r="BI98" s="323" t="s">
        <v>31</v>
      </c>
      <c r="BJ98" s="324"/>
      <c r="BK98" s="323" t="s">
        <v>31</v>
      </c>
      <c r="BL98" s="324"/>
      <c r="BM98" s="323" t="s">
        <v>31</v>
      </c>
      <c r="BN98" s="324"/>
      <c r="BO98" s="323" t="s">
        <v>336</v>
      </c>
      <c r="BP98" s="324"/>
      <c r="BQ98" s="323" t="s">
        <v>336</v>
      </c>
      <c r="BR98" s="324"/>
      <c r="BS98" s="331" t="s">
        <v>354</v>
      </c>
      <c r="BT98" s="332"/>
    </row>
    <row r="99" spans="1:72" ht="15" customHeight="1" x14ac:dyDescent="0.25">
      <c r="A99" s="278" t="s">
        <v>884</v>
      </c>
      <c r="B99" s="277" t="s">
        <v>770</v>
      </c>
      <c r="C99" s="277" t="s">
        <v>321</v>
      </c>
      <c r="D99" s="54" t="s">
        <v>768</v>
      </c>
      <c r="E99" s="54">
        <v>2017</v>
      </c>
      <c r="F99" s="54">
        <v>4</v>
      </c>
      <c r="G99" s="54" t="s">
        <v>756</v>
      </c>
      <c r="H99" s="54">
        <v>20</v>
      </c>
      <c r="I99" s="56">
        <v>0</v>
      </c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23"/>
      <c r="W99" s="324"/>
      <c r="X99" s="323"/>
      <c r="Y99" s="324"/>
      <c r="Z99" s="309"/>
      <c r="AA99" s="323"/>
      <c r="AB99" s="324"/>
      <c r="AC99" s="323"/>
      <c r="AD99" s="324"/>
      <c r="AE99" s="309" t="s">
        <v>328</v>
      </c>
      <c r="AF99" s="309" t="s">
        <v>328</v>
      </c>
      <c r="AG99" s="323"/>
      <c r="AH99" s="324"/>
      <c r="AI99" s="309"/>
      <c r="AJ99" s="309"/>
      <c r="AK99" s="309" t="s">
        <v>811</v>
      </c>
      <c r="AL99" s="309" t="s">
        <v>367</v>
      </c>
      <c r="AM99" s="323" t="s">
        <v>367</v>
      </c>
      <c r="AN99" s="324"/>
      <c r="AO99" s="323" t="s">
        <v>812</v>
      </c>
      <c r="AP99" s="324"/>
      <c r="AQ99" s="309" t="s">
        <v>363</v>
      </c>
      <c r="AR99" s="309" t="s">
        <v>363</v>
      </c>
      <c r="AS99" s="309" t="s">
        <v>819</v>
      </c>
      <c r="AT99" s="309" t="s">
        <v>813</v>
      </c>
      <c r="AU99" s="323" t="s">
        <v>365</v>
      </c>
      <c r="AV99" s="324"/>
      <c r="AW99" s="323" t="s">
        <v>392</v>
      </c>
      <c r="AX99" s="324"/>
      <c r="AY99" s="323" t="s">
        <v>821</v>
      </c>
      <c r="AZ99" s="324"/>
      <c r="BA99" s="309" t="s">
        <v>347</v>
      </c>
      <c r="BB99" s="309" t="s">
        <v>347</v>
      </c>
      <c r="BC99" s="323" t="s">
        <v>347</v>
      </c>
      <c r="BD99" s="324"/>
      <c r="BE99" s="323" t="s">
        <v>347</v>
      </c>
      <c r="BF99" s="324"/>
      <c r="BG99" s="323" t="s">
        <v>31</v>
      </c>
      <c r="BH99" s="324"/>
      <c r="BI99" s="323" t="s">
        <v>31</v>
      </c>
      <c r="BJ99" s="324"/>
      <c r="BK99" s="323" t="s">
        <v>31</v>
      </c>
      <c r="BL99" s="324"/>
      <c r="BM99" s="323" t="s">
        <v>31</v>
      </c>
      <c r="BN99" s="324"/>
      <c r="BO99" s="323" t="s">
        <v>336</v>
      </c>
      <c r="BP99" s="324"/>
      <c r="BQ99" s="323" t="s">
        <v>336</v>
      </c>
      <c r="BR99" s="324"/>
      <c r="BS99" s="331" t="s">
        <v>354</v>
      </c>
      <c r="BT99" s="332"/>
    </row>
    <row r="100" spans="1:72" ht="15" customHeight="1" x14ac:dyDescent="0.25">
      <c r="A100" s="278" t="s">
        <v>974</v>
      </c>
      <c r="B100" s="277" t="s">
        <v>770</v>
      </c>
      <c r="C100" s="277" t="s">
        <v>774</v>
      </c>
      <c r="D100" s="54" t="s">
        <v>772</v>
      </c>
      <c r="E100" s="54">
        <v>2020</v>
      </c>
      <c r="F100" s="54">
        <v>1</v>
      </c>
      <c r="G100" s="54" t="s">
        <v>755</v>
      </c>
      <c r="H100" s="54">
        <v>17</v>
      </c>
      <c r="I100" s="56">
        <v>23</v>
      </c>
      <c r="J100" s="309" t="s">
        <v>356</v>
      </c>
      <c r="K100" s="309" t="s">
        <v>356</v>
      </c>
      <c r="L100" s="309" t="s">
        <v>356</v>
      </c>
      <c r="M100" s="309" t="s">
        <v>356</v>
      </c>
      <c r="N100" s="309" t="s">
        <v>356</v>
      </c>
      <c r="O100" s="309" t="s">
        <v>356</v>
      </c>
      <c r="P100" s="309" t="s">
        <v>356</v>
      </c>
      <c r="Q100" s="309" t="s">
        <v>356</v>
      </c>
      <c r="R100" s="309" t="s">
        <v>356</v>
      </c>
      <c r="S100" s="309" t="s">
        <v>356</v>
      </c>
      <c r="T100" s="309" t="s">
        <v>356</v>
      </c>
      <c r="U100" s="309" t="s">
        <v>356</v>
      </c>
      <c r="V100" s="323" t="s">
        <v>356</v>
      </c>
      <c r="W100" s="324"/>
      <c r="X100" s="323" t="s">
        <v>356</v>
      </c>
      <c r="Y100" s="324"/>
      <c r="Z100" s="309" t="s">
        <v>356</v>
      </c>
      <c r="AA100" s="323" t="s">
        <v>356</v>
      </c>
      <c r="AB100" s="324"/>
      <c r="AC100" s="323" t="s">
        <v>356</v>
      </c>
      <c r="AD100" s="324"/>
      <c r="AE100" s="309" t="s">
        <v>328</v>
      </c>
      <c r="AF100" s="309" t="s">
        <v>328</v>
      </c>
      <c r="AG100" s="323" t="s">
        <v>357</v>
      </c>
      <c r="AH100" s="324"/>
      <c r="AI100" s="309" t="s">
        <v>357</v>
      </c>
      <c r="AJ100" s="309" t="s">
        <v>357</v>
      </c>
      <c r="AK100" s="309" t="s">
        <v>357</v>
      </c>
      <c r="AL100" s="309" t="s">
        <v>357</v>
      </c>
      <c r="AM100" s="323" t="s">
        <v>357</v>
      </c>
      <c r="AN100" s="324"/>
      <c r="AO100" s="323" t="s">
        <v>357</v>
      </c>
      <c r="AP100" s="324"/>
      <c r="AQ100" s="309" t="s">
        <v>357</v>
      </c>
      <c r="AR100" s="309" t="s">
        <v>357</v>
      </c>
      <c r="AS100" s="309" t="s">
        <v>357</v>
      </c>
      <c r="AT100" s="309" t="s">
        <v>357</v>
      </c>
      <c r="AU100" s="323" t="s">
        <v>357</v>
      </c>
      <c r="AV100" s="324"/>
      <c r="AW100" s="323" t="s">
        <v>357</v>
      </c>
      <c r="AX100" s="324"/>
      <c r="AY100" s="323" t="s">
        <v>357</v>
      </c>
      <c r="AZ100" s="324"/>
      <c r="BA100" s="309" t="s">
        <v>357</v>
      </c>
      <c r="BB100" s="309" t="s">
        <v>357</v>
      </c>
      <c r="BC100" s="323" t="s">
        <v>357</v>
      </c>
      <c r="BD100" s="324"/>
      <c r="BE100" s="323" t="s">
        <v>357</v>
      </c>
      <c r="BF100" s="324"/>
      <c r="BG100" s="323" t="s">
        <v>357</v>
      </c>
      <c r="BH100" s="324"/>
      <c r="BI100" s="323" t="s">
        <v>357</v>
      </c>
      <c r="BJ100" s="324"/>
      <c r="BK100" s="323" t="s">
        <v>357</v>
      </c>
      <c r="BL100" s="324"/>
      <c r="BM100" s="323" t="s">
        <v>357</v>
      </c>
      <c r="BN100" s="324"/>
      <c r="BO100" s="323" t="s">
        <v>357</v>
      </c>
      <c r="BP100" s="324"/>
      <c r="BQ100" s="323" t="s">
        <v>47</v>
      </c>
      <c r="BR100" s="324"/>
      <c r="BS100" s="323" t="s">
        <v>328</v>
      </c>
      <c r="BT100" s="324"/>
    </row>
    <row r="101" spans="1:72" ht="15" customHeight="1" x14ac:dyDescent="0.25">
      <c r="A101" s="278" t="s">
        <v>978</v>
      </c>
      <c r="B101" s="277" t="s">
        <v>770</v>
      </c>
      <c r="C101" s="277" t="s">
        <v>774</v>
      </c>
      <c r="D101" s="54" t="s">
        <v>767</v>
      </c>
      <c r="E101" s="54">
        <v>2020</v>
      </c>
      <c r="F101" s="54">
        <v>1</v>
      </c>
      <c r="G101" s="54" t="s">
        <v>755</v>
      </c>
      <c r="H101" s="54">
        <v>17</v>
      </c>
      <c r="I101" s="56">
        <v>23</v>
      </c>
      <c r="J101" s="309" t="s">
        <v>356</v>
      </c>
      <c r="K101" s="309" t="s">
        <v>356</v>
      </c>
      <c r="L101" s="309" t="s">
        <v>356</v>
      </c>
      <c r="M101" s="309" t="s">
        <v>356</v>
      </c>
      <c r="N101" s="309" t="s">
        <v>356</v>
      </c>
      <c r="O101" s="309" t="s">
        <v>356</v>
      </c>
      <c r="P101" s="309" t="s">
        <v>356</v>
      </c>
      <c r="Q101" s="309" t="s">
        <v>356</v>
      </c>
      <c r="R101" s="309" t="s">
        <v>356</v>
      </c>
      <c r="S101" s="309" t="s">
        <v>356</v>
      </c>
      <c r="T101" s="309" t="s">
        <v>356</v>
      </c>
      <c r="U101" s="309" t="s">
        <v>356</v>
      </c>
      <c r="V101" s="323" t="s">
        <v>356</v>
      </c>
      <c r="W101" s="324"/>
      <c r="X101" s="323" t="s">
        <v>356</v>
      </c>
      <c r="Y101" s="324"/>
      <c r="Z101" s="309" t="s">
        <v>356</v>
      </c>
      <c r="AA101" s="323" t="s">
        <v>356</v>
      </c>
      <c r="AB101" s="324"/>
      <c r="AC101" s="323" t="s">
        <v>356</v>
      </c>
      <c r="AD101" s="324"/>
      <c r="AE101" s="309" t="s">
        <v>328</v>
      </c>
      <c r="AF101" s="309" t="s">
        <v>328</v>
      </c>
      <c r="AG101" s="323" t="s">
        <v>357</v>
      </c>
      <c r="AH101" s="324"/>
      <c r="AI101" s="309" t="s">
        <v>357</v>
      </c>
      <c r="AJ101" s="309" t="s">
        <v>357</v>
      </c>
      <c r="AK101" s="309" t="s">
        <v>357</v>
      </c>
      <c r="AL101" s="309" t="s">
        <v>357</v>
      </c>
      <c r="AM101" s="323" t="s">
        <v>357</v>
      </c>
      <c r="AN101" s="324"/>
      <c r="AO101" s="323" t="s">
        <v>357</v>
      </c>
      <c r="AP101" s="324"/>
      <c r="AQ101" s="309" t="s">
        <v>357</v>
      </c>
      <c r="AR101" s="309" t="s">
        <v>357</v>
      </c>
      <c r="AS101" s="309" t="s">
        <v>357</v>
      </c>
      <c r="AT101" s="309" t="s">
        <v>357</v>
      </c>
      <c r="AU101" s="323" t="s">
        <v>357</v>
      </c>
      <c r="AV101" s="324"/>
      <c r="AW101" s="323" t="s">
        <v>357</v>
      </c>
      <c r="AX101" s="324"/>
      <c r="AY101" s="323" t="s">
        <v>357</v>
      </c>
      <c r="AZ101" s="324"/>
      <c r="BA101" s="309" t="s">
        <v>357</v>
      </c>
      <c r="BB101" s="309" t="s">
        <v>357</v>
      </c>
      <c r="BC101" s="323" t="s">
        <v>357</v>
      </c>
      <c r="BD101" s="324"/>
      <c r="BE101" s="323" t="s">
        <v>357</v>
      </c>
      <c r="BF101" s="324"/>
      <c r="BG101" s="323" t="s">
        <v>357</v>
      </c>
      <c r="BH101" s="324"/>
      <c r="BI101" s="323" t="s">
        <v>357</v>
      </c>
      <c r="BJ101" s="324"/>
      <c r="BK101" s="323" t="s">
        <v>357</v>
      </c>
      <c r="BL101" s="324"/>
      <c r="BM101" s="323" t="s">
        <v>357</v>
      </c>
      <c r="BN101" s="324"/>
      <c r="BO101" s="323" t="s">
        <v>357</v>
      </c>
      <c r="BP101" s="324"/>
      <c r="BQ101" s="323" t="s">
        <v>47</v>
      </c>
      <c r="BR101" s="324"/>
      <c r="BS101" s="323" t="s">
        <v>328</v>
      </c>
      <c r="BT101" s="324"/>
    </row>
    <row r="102" spans="1:72" ht="15" customHeight="1" x14ac:dyDescent="0.25">
      <c r="A102" s="278" t="s">
        <v>975</v>
      </c>
      <c r="B102" s="277" t="s">
        <v>770</v>
      </c>
      <c r="C102" s="277" t="s">
        <v>774</v>
      </c>
      <c r="D102" s="54" t="s">
        <v>838</v>
      </c>
      <c r="E102" s="54">
        <v>2020</v>
      </c>
      <c r="F102" s="54">
        <v>1</v>
      </c>
      <c r="G102" s="54" t="s">
        <v>755</v>
      </c>
      <c r="H102" s="54">
        <v>16</v>
      </c>
      <c r="I102" s="56">
        <v>24</v>
      </c>
      <c r="J102" s="309" t="s">
        <v>356</v>
      </c>
      <c r="K102" s="309" t="s">
        <v>356</v>
      </c>
      <c r="L102" s="309" t="s">
        <v>356</v>
      </c>
      <c r="M102" s="309" t="s">
        <v>356</v>
      </c>
      <c r="N102" s="309" t="s">
        <v>356</v>
      </c>
      <c r="O102" s="309" t="s">
        <v>356</v>
      </c>
      <c r="P102" s="309" t="s">
        <v>356</v>
      </c>
      <c r="Q102" s="309" t="s">
        <v>356</v>
      </c>
      <c r="R102" s="309" t="s">
        <v>356</v>
      </c>
      <c r="S102" s="309" t="s">
        <v>356</v>
      </c>
      <c r="T102" s="309" t="s">
        <v>356</v>
      </c>
      <c r="U102" s="309" t="s">
        <v>356</v>
      </c>
      <c r="V102" s="323" t="s">
        <v>356</v>
      </c>
      <c r="W102" s="324"/>
      <c r="X102" s="323" t="s">
        <v>356</v>
      </c>
      <c r="Y102" s="324"/>
      <c r="Z102" s="309" t="s">
        <v>356</v>
      </c>
      <c r="AA102" s="323" t="s">
        <v>356</v>
      </c>
      <c r="AB102" s="324"/>
      <c r="AC102" s="343" t="s">
        <v>47</v>
      </c>
      <c r="AD102" s="344"/>
      <c r="AE102" s="309" t="s">
        <v>328</v>
      </c>
      <c r="AF102" s="309" t="s">
        <v>328</v>
      </c>
      <c r="AG102" s="323" t="s">
        <v>357</v>
      </c>
      <c r="AH102" s="324"/>
      <c r="AI102" s="309" t="s">
        <v>357</v>
      </c>
      <c r="AJ102" s="309" t="s">
        <v>357</v>
      </c>
      <c r="AK102" s="309" t="s">
        <v>357</v>
      </c>
      <c r="AL102" s="309" t="s">
        <v>357</v>
      </c>
      <c r="AM102" s="323" t="s">
        <v>357</v>
      </c>
      <c r="AN102" s="324"/>
      <c r="AO102" s="323" t="s">
        <v>357</v>
      </c>
      <c r="AP102" s="324"/>
      <c r="AQ102" s="309" t="s">
        <v>357</v>
      </c>
      <c r="AR102" s="309" t="s">
        <v>357</v>
      </c>
      <c r="AS102" s="309" t="s">
        <v>357</v>
      </c>
      <c r="AT102" s="309" t="s">
        <v>357</v>
      </c>
      <c r="AU102" s="323" t="s">
        <v>357</v>
      </c>
      <c r="AV102" s="324"/>
      <c r="AW102" s="323" t="s">
        <v>357</v>
      </c>
      <c r="AX102" s="324"/>
      <c r="AY102" s="323" t="s">
        <v>357</v>
      </c>
      <c r="AZ102" s="324"/>
      <c r="BA102" s="309" t="s">
        <v>357</v>
      </c>
      <c r="BB102" s="309" t="s">
        <v>357</v>
      </c>
      <c r="BC102" s="323" t="s">
        <v>357</v>
      </c>
      <c r="BD102" s="324"/>
      <c r="BE102" s="323" t="s">
        <v>357</v>
      </c>
      <c r="BF102" s="324"/>
      <c r="BG102" s="323" t="s">
        <v>357</v>
      </c>
      <c r="BH102" s="324"/>
      <c r="BI102" s="323" t="s">
        <v>357</v>
      </c>
      <c r="BJ102" s="324"/>
      <c r="BK102" s="323" t="s">
        <v>357</v>
      </c>
      <c r="BL102" s="324"/>
      <c r="BM102" s="323" t="s">
        <v>357</v>
      </c>
      <c r="BN102" s="324"/>
      <c r="BO102" s="323" t="s">
        <v>357</v>
      </c>
      <c r="BP102" s="324"/>
      <c r="BQ102" s="323" t="s">
        <v>357</v>
      </c>
      <c r="BR102" s="324"/>
      <c r="BS102" s="323" t="s">
        <v>47</v>
      </c>
      <c r="BT102" s="324"/>
    </row>
    <row r="103" spans="1:72" s="286" customFormat="1" ht="15" customHeight="1" x14ac:dyDescent="0.25">
      <c r="A103" s="278" t="s">
        <v>976</v>
      </c>
      <c r="B103" s="283" t="s">
        <v>770</v>
      </c>
      <c r="C103" s="283" t="s">
        <v>774</v>
      </c>
      <c r="D103" s="282" t="s">
        <v>772</v>
      </c>
      <c r="E103" s="282">
        <v>2019</v>
      </c>
      <c r="F103" s="282">
        <v>2</v>
      </c>
      <c r="G103" s="282" t="s">
        <v>755</v>
      </c>
      <c r="H103" s="282">
        <v>16</v>
      </c>
      <c r="I103" s="284">
        <v>23</v>
      </c>
      <c r="J103" s="285" t="s">
        <v>357</v>
      </c>
      <c r="K103" s="285" t="s">
        <v>357</v>
      </c>
      <c r="L103" s="285" t="s">
        <v>357</v>
      </c>
      <c r="M103" s="285" t="s">
        <v>357</v>
      </c>
      <c r="N103" s="285" t="s">
        <v>357</v>
      </c>
      <c r="O103" s="285" t="s">
        <v>357</v>
      </c>
      <c r="P103" s="285" t="s">
        <v>357</v>
      </c>
      <c r="Q103" s="285" t="s">
        <v>357</v>
      </c>
      <c r="R103" s="285" t="s">
        <v>357</v>
      </c>
      <c r="S103" s="285" t="s">
        <v>357</v>
      </c>
      <c r="T103" s="285" t="s">
        <v>357</v>
      </c>
      <c r="U103" s="285" t="s">
        <v>357</v>
      </c>
      <c r="V103" s="343" t="s">
        <v>357</v>
      </c>
      <c r="W103" s="344"/>
      <c r="X103" s="341" t="s">
        <v>357</v>
      </c>
      <c r="Y103" s="342"/>
      <c r="Z103" s="307" t="s">
        <v>357</v>
      </c>
      <c r="AA103" s="343" t="s">
        <v>357</v>
      </c>
      <c r="AB103" s="344"/>
      <c r="AC103" s="343" t="s">
        <v>47</v>
      </c>
      <c r="AD103" s="344"/>
      <c r="AE103" s="285" t="s">
        <v>328</v>
      </c>
      <c r="AF103" s="285" t="s">
        <v>328</v>
      </c>
      <c r="AG103" s="323" t="s">
        <v>357</v>
      </c>
      <c r="AH103" s="324"/>
      <c r="AI103" s="285" t="s">
        <v>357</v>
      </c>
      <c r="AJ103" s="285" t="s">
        <v>357</v>
      </c>
      <c r="AK103" s="285" t="s">
        <v>357</v>
      </c>
      <c r="AL103" s="285" t="s">
        <v>357</v>
      </c>
      <c r="AM103" s="323" t="s">
        <v>357</v>
      </c>
      <c r="AN103" s="324"/>
      <c r="AO103" s="323" t="s">
        <v>357</v>
      </c>
      <c r="AP103" s="324"/>
      <c r="AQ103" s="285" t="s">
        <v>357</v>
      </c>
      <c r="AR103" s="285" t="s">
        <v>357</v>
      </c>
      <c r="AS103" s="285" t="s">
        <v>357</v>
      </c>
      <c r="AT103" s="285" t="s">
        <v>357</v>
      </c>
      <c r="AU103" s="323" t="s">
        <v>357</v>
      </c>
      <c r="AV103" s="324"/>
      <c r="AW103" s="343" t="s">
        <v>357</v>
      </c>
      <c r="AX103" s="344"/>
      <c r="AY103" s="343" t="s">
        <v>357</v>
      </c>
      <c r="AZ103" s="344"/>
      <c r="BA103" s="306" t="s">
        <v>357</v>
      </c>
      <c r="BB103" s="306" t="s">
        <v>357</v>
      </c>
      <c r="BC103" s="343" t="s">
        <v>357</v>
      </c>
      <c r="BD103" s="344"/>
      <c r="BE103" s="343" t="s">
        <v>357</v>
      </c>
      <c r="BF103" s="344"/>
      <c r="BG103" s="343" t="s">
        <v>357</v>
      </c>
      <c r="BH103" s="344"/>
      <c r="BI103" s="343" t="s">
        <v>357</v>
      </c>
      <c r="BJ103" s="344"/>
      <c r="BK103" s="343" t="s">
        <v>357</v>
      </c>
      <c r="BL103" s="344"/>
      <c r="BM103" s="343" t="s">
        <v>357</v>
      </c>
      <c r="BN103" s="344"/>
      <c r="BO103" s="343" t="s">
        <v>357</v>
      </c>
      <c r="BP103" s="344"/>
      <c r="BQ103" s="343" t="s">
        <v>47</v>
      </c>
      <c r="BR103" s="344"/>
      <c r="BS103" s="343" t="s">
        <v>47</v>
      </c>
      <c r="BT103" s="344"/>
    </row>
    <row r="104" spans="1:72" s="286" customFormat="1" ht="15" customHeight="1" x14ac:dyDescent="0.25">
      <c r="A104" s="278" t="s">
        <v>977</v>
      </c>
      <c r="B104" s="283" t="s">
        <v>770</v>
      </c>
      <c r="C104" s="283" t="s">
        <v>774</v>
      </c>
      <c r="D104" s="282" t="s">
        <v>772</v>
      </c>
      <c r="E104" s="282">
        <v>2019</v>
      </c>
      <c r="F104" s="282">
        <v>2</v>
      </c>
      <c r="G104" s="282" t="s">
        <v>755</v>
      </c>
      <c r="H104" s="282">
        <v>16</v>
      </c>
      <c r="I104" s="284">
        <v>23</v>
      </c>
      <c r="J104" s="285" t="s">
        <v>357</v>
      </c>
      <c r="K104" s="285" t="s">
        <v>357</v>
      </c>
      <c r="L104" s="285" t="s">
        <v>357</v>
      </c>
      <c r="M104" s="285" t="s">
        <v>357</v>
      </c>
      <c r="N104" s="285" t="s">
        <v>357</v>
      </c>
      <c r="O104" s="285" t="s">
        <v>357</v>
      </c>
      <c r="P104" s="285" t="s">
        <v>357</v>
      </c>
      <c r="Q104" s="285" t="s">
        <v>357</v>
      </c>
      <c r="R104" s="285" t="s">
        <v>357</v>
      </c>
      <c r="S104" s="285" t="s">
        <v>357</v>
      </c>
      <c r="T104" s="285" t="s">
        <v>357</v>
      </c>
      <c r="U104" s="285" t="s">
        <v>357</v>
      </c>
      <c r="V104" s="343" t="s">
        <v>357</v>
      </c>
      <c r="W104" s="344"/>
      <c r="X104" s="341" t="s">
        <v>357</v>
      </c>
      <c r="Y104" s="342"/>
      <c r="Z104" s="307" t="s">
        <v>357</v>
      </c>
      <c r="AA104" s="343" t="s">
        <v>357</v>
      </c>
      <c r="AB104" s="344"/>
      <c r="AC104" s="343" t="s">
        <v>47</v>
      </c>
      <c r="AD104" s="344"/>
      <c r="AE104" s="285" t="s">
        <v>328</v>
      </c>
      <c r="AF104" s="285" t="s">
        <v>328</v>
      </c>
      <c r="AG104" s="323" t="s">
        <v>357</v>
      </c>
      <c r="AH104" s="324"/>
      <c r="AI104" s="285" t="s">
        <v>357</v>
      </c>
      <c r="AJ104" s="285" t="s">
        <v>357</v>
      </c>
      <c r="AK104" s="285" t="s">
        <v>357</v>
      </c>
      <c r="AL104" s="285" t="s">
        <v>357</v>
      </c>
      <c r="AM104" s="323" t="s">
        <v>357</v>
      </c>
      <c r="AN104" s="324"/>
      <c r="AO104" s="323" t="s">
        <v>357</v>
      </c>
      <c r="AP104" s="324"/>
      <c r="AQ104" s="285" t="s">
        <v>357</v>
      </c>
      <c r="AR104" s="285" t="s">
        <v>357</v>
      </c>
      <c r="AS104" s="285" t="s">
        <v>357</v>
      </c>
      <c r="AT104" s="285" t="s">
        <v>357</v>
      </c>
      <c r="AU104" s="323" t="s">
        <v>357</v>
      </c>
      <c r="AV104" s="324"/>
      <c r="AW104" s="343" t="s">
        <v>357</v>
      </c>
      <c r="AX104" s="344"/>
      <c r="AY104" s="343" t="s">
        <v>357</v>
      </c>
      <c r="AZ104" s="344"/>
      <c r="BA104" s="306" t="s">
        <v>357</v>
      </c>
      <c r="BB104" s="306" t="s">
        <v>357</v>
      </c>
      <c r="BC104" s="343" t="s">
        <v>357</v>
      </c>
      <c r="BD104" s="344"/>
      <c r="BE104" s="343" t="s">
        <v>357</v>
      </c>
      <c r="BF104" s="344"/>
      <c r="BG104" s="343" t="s">
        <v>357</v>
      </c>
      <c r="BH104" s="344"/>
      <c r="BI104" s="343" t="s">
        <v>357</v>
      </c>
      <c r="BJ104" s="344"/>
      <c r="BK104" s="343" t="s">
        <v>357</v>
      </c>
      <c r="BL104" s="344"/>
      <c r="BM104" s="343" t="s">
        <v>357</v>
      </c>
      <c r="BN104" s="344"/>
      <c r="BO104" s="343" t="s">
        <v>357</v>
      </c>
      <c r="BP104" s="344"/>
      <c r="BQ104" s="343" t="s">
        <v>47</v>
      </c>
      <c r="BR104" s="344"/>
      <c r="BS104" s="343" t="s">
        <v>47</v>
      </c>
      <c r="BT104" s="344"/>
    </row>
    <row r="105" spans="1:72" ht="15" customHeight="1" x14ac:dyDescent="0.25">
      <c r="A105" s="278" t="s">
        <v>979</v>
      </c>
      <c r="B105" s="277" t="s">
        <v>770</v>
      </c>
      <c r="C105" s="277" t="s">
        <v>774</v>
      </c>
      <c r="D105" s="54" t="s">
        <v>838</v>
      </c>
      <c r="E105" s="54">
        <v>2019</v>
      </c>
      <c r="F105" s="54">
        <v>2</v>
      </c>
      <c r="G105" s="54" t="s">
        <v>755</v>
      </c>
      <c r="H105" s="54">
        <v>16</v>
      </c>
      <c r="I105" s="56">
        <v>24</v>
      </c>
      <c r="J105" s="285" t="s">
        <v>357</v>
      </c>
      <c r="K105" s="285" t="s">
        <v>357</v>
      </c>
      <c r="L105" s="285" t="s">
        <v>357</v>
      </c>
      <c r="M105" s="285" t="s">
        <v>357</v>
      </c>
      <c r="N105" s="285" t="s">
        <v>357</v>
      </c>
      <c r="O105" s="285" t="s">
        <v>357</v>
      </c>
      <c r="P105" s="285" t="s">
        <v>357</v>
      </c>
      <c r="Q105" s="285" t="s">
        <v>357</v>
      </c>
      <c r="R105" s="285" t="s">
        <v>357</v>
      </c>
      <c r="S105" s="285" t="s">
        <v>357</v>
      </c>
      <c r="T105" s="285" t="s">
        <v>357</v>
      </c>
      <c r="U105" s="285" t="s">
        <v>357</v>
      </c>
      <c r="V105" s="343" t="s">
        <v>357</v>
      </c>
      <c r="W105" s="344"/>
      <c r="X105" s="341" t="s">
        <v>357</v>
      </c>
      <c r="Y105" s="342"/>
      <c r="Z105" s="285" t="s">
        <v>357</v>
      </c>
      <c r="AA105" s="343" t="s">
        <v>357</v>
      </c>
      <c r="AB105" s="344"/>
      <c r="AC105" s="323" t="s">
        <v>47</v>
      </c>
      <c r="AD105" s="324"/>
      <c r="AE105" s="309" t="s">
        <v>328</v>
      </c>
      <c r="AF105" s="309" t="s">
        <v>328</v>
      </c>
      <c r="AG105" s="323" t="s">
        <v>357</v>
      </c>
      <c r="AH105" s="324"/>
      <c r="AI105" s="285" t="s">
        <v>357</v>
      </c>
      <c r="AJ105" s="285" t="s">
        <v>357</v>
      </c>
      <c r="AK105" s="285" t="s">
        <v>357</v>
      </c>
      <c r="AL105" s="285" t="s">
        <v>357</v>
      </c>
      <c r="AM105" s="323" t="s">
        <v>357</v>
      </c>
      <c r="AN105" s="324"/>
      <c r="AO105" s="323" t="s">
        <v>357</v>
      </c>
      <c r="AP105" s="324"/>
      <c r="AQ105" s="285" t="s">
        <v>357</v>
      </c>
      <c r="AR105" s="285" t="s">
        <v>357</v>
      </c>
      <c r="AS105" s="285" t="s">
        <v>357</v>
      </c>
      <c r="AT105" s="285" t="s">
        <v>357</v>
      </c>
      <c r="AU105" s="323" t="s">
        <v>357</v>
      </c>
      <c r="AV105" s="324"/>
      <c r="AW105" s="343" t="s">
        <v>357</v>
      </c>
      <c r="AX105" s="344"/>
      <c r="AY105" s="343" t="s">
        <v>357</v>
      </c>
      <c r="AZ105" s="344"/>
      <c r="BA105" s="285" t="s">
        <v>357</v>
      </c>
      <c r="BB105" s="285" t="s">
        <v>357</v>
      </c>
      <c r="BC105" s="343" t="s">
        <v>357</v>
      </c>
      <c r="BD105" s="344"/>
      <c r="BE105" s="343" t="s">
        <v>357</v>
      </c>
      <c r="BF105" s="344"/>
      <c r="BG105" s="343" t="s">
        <v>357</v>
      </c>
      <c r="BH105" s="344"/>
      <c r="BI105" s="343" t="s">
        <v>357</v>
      </c>
      <c r="BJ105" s="344"/>
      <c r="BK105" s="343" t="s">
        <v>357</v>
      </c>
      <c r="BL105" s="344"/>
      <c r="BM105" s="343" t="s">
        <v>357</v>
      </c>
      <c r="BN105" s="344"/>
      <c r="BO105" s="343" t="s">
        <v>357</v>
      </c>
      <c r="BP105" s="344"/>
      <c r="BQ105" s="343" t="s">
        <v>357</v>
      </c>
      <c r="BR105" s="344"/>
      <c r="BS105" s="323" t="s">
        <v>47</v>
      </c>
      <c r="BT105" s="324"/>
    </row>
    <row r="106" spans="1:72" ht="15" customHeight="1" x14ac:dyDescent="0.25">
      <c r="A106" s="278" t="s">
        <v>980</v>
      </c>
      <c r="B106" s="277" t="s">
        <v>770</v>
      </c>
      <c r="C106" s="277" t="s">
        <v>774</v>
      </c>
      <c r="D106" s="54" t="s">
        <v>1018</v>
      </c>
      <c r="E106" s="54">
        <v>2019</v>
      </c>
      <c r="F106" s="54">
        <v>2</v>
      </c>
      <c r="G106" s="54" t="s">
        <v>755</v>
      </c>
      <c r="H106" s="54">
        <v>16</v>
      </c>
      <c r="I106" s="56">
        <v>24</v>
      </c>
      <c r="J106" s="285" t="s">
        <v>357</v>
      </c>
      <c r="K106" s="285" t="s">
        <v>357</v>
      </c>
      <c r="L106" s="285" t="s">
        <v>357</v>
      </c>
      <c r="M106" s="285" t="s">
        <v>357</v>
      </c>
      <c r="N106" s="285" t="s">
        <v>357</v>
      </c>
      <c r="O106" s="285" t="s">
        <v>357</v>
      </c>
      <c r="P106" s="285" t="s">
        <v>357</v>
      </c>
      <c r="Q106" s="285" t="s">
        <v>357</v>
      </c>
      <c r="R106" s="285" t="s">
        <v>357</v>
      </c>
      <c r="S106" s="285" t="s">
        <v>357</v>
      </c>
      <c r="T106" s="285" t="s">
        <v>357</v>
      </c>
      <c r="U106" s="285" t="s">
        <v>357</v>
      </c>
      <c r="V106" s="343" t="s">
        <v>357</v>
      </c>
      <c r="W106" s="344"/>
      <c r="X106" s="341" t="s">
        <v>357</v>
      </c>
      <c r="Y106" s="342"/>
      <c r="Z106" s="285" t="s">
        <v>357</v>
      </c>
      <c r="AA106" s="343" t="s">
        <v>357</v>
      </c>
      <c r="AB106" s="344"/>
      <c r="AC106" s="323" t="s">
        <v>47</v>
      </c>
      <c r="AD106" s="324"/>
      <c r="AE106" s="309" t="s">
        <v>328</v>
      </c>
      <c r="AF106" s="309" t="s">
        <v>328</v>
      </c>
      <c r="AG106" s="323" t="s">
        <v>357</v>
      </c>
      <c r="AH106" s="324"/>
      <c r="AI106" s="285" t="s">
        <v>357</v>
      </c>
      <c r="AJ106" s="285" t="s">
        <v>357</v>
      </c>
      <c r="AK106" s="285" t="s">
        <v>357</v>
      </c>
      <c r="AL106" s="285" t="s">
        <v>357</v>
      </c>
      <c r="AM106" s="323" t="s">
        <v>357</v>
      </c>
      <c r="AN106" s="324"/>
      <c r="AO106" s="323" t="s">
        <v>357</v>
      </c>
      <c r="AP106" s="324"/>
      <c r="AQ106" s="285" t="s">
        <v>357</v>
      </c>
      <c r="AR106" s="285" t="s">
        <v>357</v>
      </c>
      <c r="AS106" s="285" t="s">
        <v>357</v>
      </c>
      <c r="AT106" s="285" t="s">
        <v>357</v>
      </c>
      <c r="AU106" s="323" t="s">
        <v>357</v>
      </c>
      <c r="AV106" s="324"/>
      <c r="AW106" s="343" t="s">
        <v>357</v>
      </c>
      <c r="AX106" s="344"/>
      <c r="AY106" s="343" t="s">
        <v>357</v>
      </c>
      <c r="AZ106" s="344"/>
      <c r="BA106" s="285" t="s">
        <v>357</v>
      </c>
      <c r="BB106" s="285" t="s">
        <v>357</v>
      </c>
      <c r="BC106" s="343" t="s">
        <v>357</v>
      </c>
      <c r="BD106" s="344"/>
      <c r="BE106" s="343" t="s">
        <v>357</v>
      </c>
      <c r="BF106" s="344"/>
      <c r="BG106" s="343" t="s">
        <v>357</v>
      </c>
      <c r="BH106" s="344"/>
      <c r="BI106" s="343" t="s">
        <v>357</v>
      </c>
      <c r="BJ106" s="344"/>
      <c r="BK106" s="343" t="s">
        <v>357</v>
      </c>
      <c r="BL106" s="344"/>
      <c r="BM106" s="343" t="s">
        <v>357</v>
      </c>
      <c r="BN106" s="344"/>
      <c r="BO106" s="343" t="s">
        <v>357</v>
      </c>
      <c r="BP106" s="344"/>
      <c r="BQ106" s="343" t="s">
        <v>357</v>
      </c>
      <c r="BR106" s="344"/>
      <c r="BS106" s="323" t="s">
        <v>47</v>
      </c>
      <c r="BT106" s="324"/>
    </row>
    <row r="107" spans="1:72" ht="15" customHeight="1" x14ac:dyDescent="0.25">
      <c r="A107" s="278" t="s">
        <v>981</v>
      </c>
      <c r="B107" s="277" t="s">
        <v>770</v>
      </c>
      <c r="C107" s="277" t="s">
        <v>774</v>
      </c>
      <c r="D107" s="54" t="s">
        <v>772</v>
      </c>
      <c r="E107" s="54">
        <v>2018</v>
      </c>
      <c r="F107" s="54">
        <v>3</v>
      </c>
      <c r="G107" s="54" t="s">
        <v>755</v>
      </c>
      <c r="H107" s="54">
        <v>16</v>
      </c>
      <c r="I107" s="56">
        <v>12</v>
      </c>
      <c r="J107" s="309" t="s">
        <v>357</v>
      </c>
      <c r="K107" s="309" t="s">
        <v>357</v>
      </c>
      <c r="L107" s="309" t="s">
        <v>357</v>
      </c>
      <c r="M107" s="309" t="s">
        <v>357</v>
      </c>
      <c r="N107" s="309" t="s">
        <v>357</v>
      </c>
      <c r="O107" s="309" t="s">
        <v>357</v>
      </c>
      <c r="P107" s="309" t="s">
        <v>357</v>
      </c>
      <c r="Q107" s="309" t="s">
        <v>357</v>
      </c>
      <c r="R107" s="309" t="s">
        <v>357</v>
      </c>
      <c r="S107" s="309" t="s">
        <v>357</v>
      </c>
      <c r="T107" s="309" t="s">
        <v>357</v>
      </c>
      <c r="U107" s="309" t="s">
        <v>357</v>
      </c>
      <c r="V107" s="343" t="s">
        <v>357</v>
      </c>
      <c r="W107" s="344"/>
      <c r="X107" s="341" t="s">
        <v>357</v>
      </c>
      <c r="Y107" s="342"/>
      <c r="Z107" s="309" t="s">
        <v>357</v>
      </c>
      <c r="AA107" s="323" t="s">
        <v>357</v>
      </c>
      <c r="AB107" s="324"/>
      <c r="AC107" s="323" t="s">
        <v>47</v>
      </c>
      <c r="AD107" s="324"/>
      <c r="AE107" s="309" t="s">
        <v>328</v>
      </c>
      <c r="AF107" s="309" t="s">
        <v>328</v>
      </c>
      <c r="AG107" s="323" t="s">
        <v>357</v>
      </c>
      <c r="AH107" s="324"/>
      <c r="AI107" s="309" t="s">
        <v>357</v>
      </c>
      <c r="AJ107" s="309" t="s">
        <v>357</v>
      </c>
      <c r="AK107" s="309" t="s">
        <v>357</v>
      </c>
      <c r="AL107" s="309" t="s">
        <v>357</v>
      </c>
      <c r="AM107" s="323" t="s">
        <v>357</v>
      </c>
      <c r="AN107" s="324"/>
      <c r="AO107" s="323" t="s">
        <v>357</v>
      </c>
      <c r="AP107" s="324"/>
      <c r="AQ107" s="309" t="s">
        <v>357</v>
      </c>
      <c r="AR107" s="309" t="s">
        <v>357</v>
      </c>
      <c r="AS107" s="309" t="s">
        <v>357</v>
      </c>
      <c r="AT107" s="309" t="s">
        <v>357</v>
      </c>
      <c r="AU107" s="323" t="s">
        <v>357</v>
      </c>
      <c r="AV107" s="324"/>
      <c r="AW107" s="323" t="s">
        <v>357</v>
      </c>
      <c r="AX107" s="324"/>
      <c r="AY107" s="323" t="s">
        <v>47</v>
      </c>
      <c r="AZ107" s="324"/>
      <c r="BA107" s="309" t="s">
        <v>347</v>
      </c>
      <c r="BB107" s="309" t="s">
        <v>347</v>
      </c>
      <c r="BC107" s="323" t="s">
        <v>347</v>
      </c>
      <c r="BD107" s="324"/>
      <c r="BE107" s="323" t="s">
        <v>347</v>
      </c>
      <c r="BF107" s="324"/>
      <c r="BG107" s="323" t="s">
        <v>31</v>
      </c>
      <c r="BH107" s="324"/>
      <c r="BI107" s="323" t="s">
        <v>31</v>
      </c>
      <c r="BJ107" s="324"/>
      <c r="BK107" s="323" t="s">
        <v>31</v>
      </c>
      <c r="BL107" s="324"/>
      <c r="BM107" s="323" t="s">
        <v>31</v>
      </c>
      <c r="BN107" s="324"/>
      <c r="BO107" s="323" t="s">
        <v>336</v>
      </c>
      <c r="BP107" s="324"/>
      <c r="BQ107" s="323" t="s">
        <v>336</v>
      </c>
      <c r="BR107" s="324"/>
      <c r="BS107" s="331" t="s">
        <v>354</v>
      </c>
      <c r="BT107" s="332"/>
    </row>
    <row r="108" spans="1:72" ht="15" customHeight="1" x14ac:dyDescent="0.25">
      <c r="A108" s="278" t="s">
        <v>982</v>
      </c>
      <c r="B108" s="277" t="s">
        <v>770</v>
      </c>
      <c r="C108" s="277" t="s">
        <v>774</v>
      </c>
      <c r="D108" s="54" t="s">
        <v>773</v>
      </c>
      <c r="E108" s="54">
        <v>2018</v>
      </c>
      <c r="F108" s="54">
        <v>3</v>
      </c>
      <c r="G108" s="54" t="s">
        <v>755</v>
      </c>
      <c r="H108" s="54">
        <v>16</v>
      </c>
      <c r="I108" s="56">
        <v>12</v>
      </c>
      <c r="J108" s="309" t="s">
        <v>357</v>
      </c>
      <c r="K108" s="309" t="s">
        <v>357</v>
      </c>
      <c r="L108" s="309" t="s">
        <v>357</v>
      </c>
      <c r="M108" s="309" t="s">
        <v>357</v>
      </c>
      <c r="N108" s="309" t="s">
        <v>357</v>
      </c>
      <c r="O108" s="309" t="s">
        <v>357</v>
      </c>
      <c r="P108" s="309" t="s">
        <v>357</v>
      </c>
      <c r="Q108" s="309" t="s">
        <v>357</v>
      </c>
      <c r="R108" s="309" t="s">
        <v>357</v>
      </c>
      <c r="S108" s="309" t="s">
        <v>357</v>
      </c>
      <c r="T108" s="309" t="s">
        <v>357</v>
      </c>
      <c r="U108" s="309" t="s">
        <v>357</v>
      </c>
      <c r="V108" s="343" t="s">
        <v>357</v>
      </c>
      <c r="W108" s="344"/>
      <c r="X108" s="341" t="s">
        <v>357</v>
      </c>
      <c r="Y108" s="342"/>
      <c r="Z108" s="309" t="s">
        <v>357</v>
      </c>
      <c r="AA108" s="323" t="s">
        <v>357</v>
      </c>
      <c r="AB108" s="324"/>
      <c r="AC108" s="323" t="s">
        <v>47</v>
      </c>
      <c r="AD108" s="324"/>
      <c r="AE108" s="309" t="s">
        <v>328</v>
      </c>
      <c r="AF108" s="309" t="s">
        <v>328</v>
      </c>
      <c r="AG108" s="323" t="s">
        <v>357</v>
      </c>
      <c r="AH108" s="324"/>
      <c r="AI108" s="309" t="s">
        <v>357</v>
      </c>
      <c r="AJ108" s="309" t="s">
        <v>357</v>
      </c>
      <c r="AK108" s="309" t="s">
        <v>357</v>
      </c>
      <c r="AL108" s="309" t="s">
        <v>357</v>
      </c>
      <c r="AM108" s="323" t="s">
        <v>357</v>
      </c>
      <c r="AN108" s="324"/>
      <c r="AO108" s="323" t="s">
        <v>357</v>
      </c>
      <c r="AP108" s="324"/>
      <c r="AQ108" s="309" t="s">
        <v>357</v>
      </c>
      <c r="AR108" s="309" t="s">
        <v>357</v>
      </c>
      <c r="AS108" s="309" t="s">
        <v>357</v>
      </c>
      <c r="AT108" s="309" t="s">
        <v>357</v>
      </c>
      <c r="AU108" s="323" t="s">
        <v>357</v>
      </c>
      <c r="AV108" s="324"/>
      <c r="AW108" s="323" t="s">
        <v>357</v>
      </c>
      <c r="AX108" s="324"/>
      <c r="AY108" s="323" t="s">
        <v>47</v>
      </c>
      <c r="AZ108" s="324"/>
      <c r="BA108" s="309" t="s">
        <v>347</v>
      </c>
      <c r="BB108" s="309" t="s">
        <v>347</v>
      </c>
      <c r="BC108" s="323" t="s">
        <v>347</v>
      </c>
      <c r="BD108" s="324"/>
      <c r="BE108" s="323" t="s">
        <v>347</v>
      </c>
      <c r="BF108" s="324"/>
      <c r="BG108" s="323" t="s">
        <v>31</v>
      </c>
      <c r="BH108" s="324"/>
      <c r="BI108" s="323" t="s">
        <v>31</v>
      </c>
      <c r="BJ108" s="324"/>
      <c r="BK108" s="323" t="s">
        <v>31</v>
      </c>
      <c r="BL108" s="324"/>
      <c r="BM108" s="323" t="s">
        <v>31</v>
      </c>
      <c r="BN108" s="324"/>
      <c r="BO108" s="323" t="s">
        <v>336</v>
      </c>
      <c r="BP108" s="324"/>
      <c r="BQ108" s="323" t="s">
        <v>336</v>
      </c>
      <c r="BR108" s="324"/>
      <c r="BS108" s="331" t="s">
        <v>354</v>
      </c>
      <c r="BT108" s="332"/>
    </row>
    <row r="109" spans="1:72" ht="15" customHeight="1" x14ac:dyDescent="0.25">
      <c r="A109" s="278" t="s">
        <v>1008</v>
      </c>
      <c r="B109" s="277" t="s">
        <v>770</v>
      </c>
      <c r="C109" s="277" t="s">
        <v>776</v>
      </c>
      <c r="D109" s="54" t="s">
        <v>784</v>
      </c>
      <c r="E109" s="54">
        <v>2020</v>
      </c>
      <c r="F109" s="54">
        <v>1</v>
      </c>
      <c r="G109" s="54" t="s">
        <v>755</v>
      </c>
      <c r="H109" s="54">
        <v>17</v>
      </c>
      <c r="I109" s="56">
        <v>24</v>
      </c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23"/>
      <c r="W109" s="324"/>
      <c r="X109" s="323"/>
      <c r="Y109" s="324"/>
      <c r="Z109" s="309"/>
      <c r="AA109" s="323"/>
      <c r="AB109" s="324"/>
      <c r="AC109" s="323"/>
      <c r="AD109" s="324"/>
      <c r="AE109" s="309" t="s">
        <v>328</v>
      </c>
      <c r="AF109" s="309" t="s">
        <v>328</v>
      </c>
      <c r="AG109" s="323"/>
      <c r="AH109" s="324"/>
      <c r="AI109" s="309"/>
      <c r="AJ109" s="309"/>
      <c r="AK109" s="309"/>
      <c r="AL109" s="309"/>
      <c r="AM109" s="323"/>
      <c r="AN109" s="324"/>
      <c r="AO109" s="323"/>
      <c r="AP109" s="324"/>
      <c r="AQ109" s="309"/>
      <c r="AR109" s="309"/>
      <c r="AS109" s="309"/>
      <c r="AT109" s="309"/>
      <c r="AU109" s="323"/>
      <c r="AV109" s="324"/>
      <c r="AW109" s="323"/>
      <c r="AX109" s="324"/>
      <c r="AY109" s="323"/>
      <c r="AZ109" s="324"/>
      <c r="BA109" s="309"/>
      <c r="BB109" s="309"/>
      <c r="BC109" s="323"/>
      <c r="BD109" s="324"/>
      <c r="BE109" s="323"/>
      <c r="BF109" s="324"/>
      <c r="BG109" s="323"/>
      <c r="BH109" s="324"/>
      <c r="BI109" s="323"/>
      <c r="BJ109" s="324"/>
      <c r="BK109" s="323"/>
      <c r="BL109" s="324"/>
      <c r="BM109" s="323"/>
      <c r="BN109" s="324"/>
      <c r="BO109" s="323"/>
      <c r="BP109" s="324"/>
      <c r="BQ109" s="323"/>
      <c r="BR109" s="324"/>
      <c r="BS109" s="323" t="s">
        <v>328</v>
      </c>
      <c r="BT109" s="324"/>
    </row>
    <row r="110" spans="1:72" ht="15" customHeight="1" x14ac:dyDescent="0.25">
      <c r="A110" s="278" t="s">
        <v>1009</v>
      </c>
      <c r="B110" s="277" t="s">
        <v>770</v>
      </c>
      <c r="C110" s="277" t="s">
        <v>776</v>
      </c>
      <c r="D110" s="54" t="s">
        <v>784</v>
      </c>
      <c r="E110" s="54">
        <v>2020</v>
      </c>
      <c r="F110" s="54">
        <v>1</v>
      </c>
      <c r="G110" s="54" t="s">
        <v>755</v>
      </c>
      <c r="H110" s="54">
        <v>17</v>
      </c>
      <c r="I110" s="56">
        <v>24</v>
      </c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23"/>
      <c r="W110" s="324"/>
      <c r="X110" s="323"/>
      <c r="Y110" s="324"/>
      <c r="Z110" s="309"/>
      <c r="AA110" s="323"/>
      <c r="AB110" s="324"/>
      <c r="AC110" s="323"/>
      <c r="AD110" s="324"/>
      <c r="AE110" s="309" t="s">
        <v>328</v>
      </c>
      <c r="AF110" s="309" t="s">
        <v>328</v>
      </c>
      <c r="AG110" s="323"/>
      <c r="AH110" s="324"/>
      <c r="AI110" s="309"/>
      <c r="AJ110" s="309"/>
      <c r="AK110" s="309"/>
      <c r="AL110" s="309"/>
      <c r="AM110" s="323"/>
      <c r="AN110" s="324"/>
      <c r="AO110" s="323"/>
      <c r="AP110" s="324"/>
      <c r="AQ110" s="309"/>
      <c r="AR110" s="309"/>
      <c r="AS110" s="309"/>
      <c r="AT110" s="309"/>
      <c r="AU110" s="323"/>
      <c r="AV110" s="324"/>
      <c r="AW110" s="323"/>
      <c r="AX110" s="324"/>
      <c r="AY110" s="323"/>
      <c r="AZ110" s="324"/>
      <c r="BA110" s="309"/>
      <c r="BB110" s="309"/>
      <c r="BC110" s="323"/>
      <c r="BD110" s="324"/>
      <c r="BE110" s="323"/>
      <c r="BF110" s="324"/>
      <c r="BG110" s="323"/>
      <c r="BH110" s="324"/>
      <c r="BI110" s="323"/>
      <c r="BJ110" s="324"/>
      <c r="BK110" s="323"/>
      <c r="BL110" s="324"/>
      <c r="BM110" s="323"/>
      <c r="BN110" s="324"/>
      <c r="BO110" s="323"/>
      <c r="BP110" s="324"/>
      <c r="BQ110" s="323"/>
      <c r="BR110" s="324"/>
      <c r="BS110" s="323" t="s">
        <v>328</v>
      </c>
      <c r="BT110" s="324"/>
    </row>
    <row r="111" spans="1:72" ht="15" customHeight="1" x14ac:dyDescent="0.25">
      <c r="A111" s="278" t="s">
        <v>1010</v>
      </c>
      <c r="B111" s="277" t="s">
        <v>770</v>
      </c>
      <c r="C111" s="277" t="s">
        <v>776</v>
      </c>
      <c r="D111" s="54" t="s">
        <v>785</v>
      </c>
      <c r="E111" s="54">
        <v>2020</v>
      </c>
      <c r="F111" s="54">
        <v>1</v>
      </c>
      <c r="G111" s="54" t="s">
        <v>755</v>
      </c>
      <c r="H111" s="54">
        <v>17</v>
      </c>
      <c r="I111" s="56">
        <v>24</v>
      </c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23"/>
      <c r="W111" s="324"/>
      <c r="X111" s="323"/>
      <c r="Y111" s="324"/>
      <c r="Z111" s="309"/>
      <c r="AA111" s="323"/>
      <c r="AB111" s="324"/>
      <c r="AC111" s="323"/>
      <c r="AD111" s="324"/>
      <c r="AE111" s="309" t="s">
        <v>328</v>
      </c>
      <c r="AF111" s="309" t="s">
        <v>328</v>
      </c>
      <c r="AG111" s="323"/>
      <c r="AH111" s="324"/>
      <c r="AI111" s="309"/>
      <c r="AJ111" s="309"/>
      <c r="AK111" s="309"/>
      <c r="AL111" s="309"/>
      <c r="AM111" s="323"/>
      <c r="AN111" s="324"/>
      <c r="AO111" s="323"/>
      <c r="AP111" s="324"/>
      <c r="AQ111" s="309"/>
      <c r="AR111" s="309"/>
      <c r="AS111" s="309"/>
      <c r="AT111" s="309"/>
      <c r="AU111" s="323"/>
      <c r="AV111" s="324"/>
      <c r="AW111" s="323"/>
      <c r="AX111" s="324"/>
      <c r="AY111" s="323"/>
      <c r="AZ111" s="324"/>
      <c r="BA111" s="309"/>
      <c r="BB111" s="309"/>
      <c r="BC111" s="323"/>
      <c r="BD111" s="324"/>
      <c r="BE111" s="323"/>
      <c r="BF111" s="324"/>
      <c r="BG111" s="323"/>
      <c r="BH111" s="324"/>
      <c r="BI111" s="323"/>
      <c r="BJ111" s="324"/>
      <c r="BK111" s="323"/>
      <c r="BL111" s="324"/>
      <c r="BM111" s="323"/>
      <c r="BN111" s="324"/>
      <c r="BO111" s="323"/>
      <c r="BP111" s="324"/>
      <c r="BQ111" s="323"/>
      <c r="BR111" s="324"/>
      <c r="BS111" s="323" t="s">
        <v>328</v>
      </c>
      <c r="BT111" s="324"/>
    </row>
    <row r="112" spans="1:72" ht="15" customHeight="1" x14ac:dyDescent="0.25">
      <c r="A112" s="278" t="s">
        <v>1011</v>
      </c>
      <c r="B112" s="277" t="s">
        <v>770</v>
      </c>
      <c r="C112" s="277" t="s">
        <v>776</v>
      </c>
      <c r="D112" s="54" t="s">
        <v>775</v>
      </c>
      <c r="E112" s="54">
        <v>2020</v>
      </c>
      <c r="F112" s="54">
        <v>1</v>
      </c>
      <c r="G112" s="54" t="s">
        <v>755</v>
      </c>
      <c r="H112" s="54">
        <v>17</v>
      </c>
      <c r="I112" s="56">
        <v>24</v>
      </c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23"/>
      <c r="W112" s="324"/>
      <c r="X112" s="323"/>
      <c r="Y112" s="324"/>
      <c r="Z112" s="309"/>
      <c r="AA112" s="323"/>
      <c r="AB112" s="324"/>
      <c r="AC112" s="323"/>
      <c r="AD112" s="324"/>
      <c r="AE112" s="309" t="s">
        <v>328</v>
      </c>
      <c r="AF112" s="309" t="s">
        <v>328</v>
      </c>
      <c r="AG112" s="323"/>
      <c r="AH112" s="324"/>
      <c r="AI112" s="309"/>
      <c r="AJ112" s="309"/>
      <c r="AK112" s="309"/>
      <c r="AL112" s="309"/>
      <c r="AM112" s="323"/>
      <c r="AN112" s="324"/>
      <c r="AO112" s="323"/>
      <c r="AP112" s="324"/>
      <c r="AQ112" s="309"/>
      <c r="AR112" s="309"/>
      <c r="AS112" s="309"/>
      <c r="AT112" s="309"/>
      <c r="AU112" s="323"/>
      <c r="AV112" s="324"/>
      <c r="AW112" s="323"/>
      <c r="AX112" s="324"/>
      <c r="AY112" s="323"/>
      <c r="AZ112" s="324"/>
      <c r="BA112" s="309"/>
      <c r="BB112" s="309"/>
      <c r="BC112" s="323"/>
      <c r="BD112" s="324"/>
      <c r="BE112" s="323"/>
      <c r="BF112" s="324"/>
      <c r="BG112" s="323"/>
      <c r="BH112" s="324"/>
      <c r="BI112" s="323"/>
      <c r="BJ112" s="324"/>
      <c r="BK112" s="323"/>
      <c r="BL112" s="324"/>
      <c r="BM112" s="323"/>
      <c r="BN112" s="324"/>
      <c r="BO112" s="323"/>
      <c r="BP112" s="324"/>
      <c r="BQ112" s="323"/>
      <c r="BR112" s="324"/>
      <c r="BS112" s="323" t="s">
        <v>328</v>
      </c>
      <c r="BT112" s="324"/>
    </row>
    <row r="113" spans="1:72" ht="15" customHeight="1" x14ac:dyDescent="0.25">
      <c r="A113" s="278" t="s">
        <v>1012</v>
      </c>
      <c r="B113" s="277" t="s">
        <v>770</v>
      </c>
      <c r="C113" s="277" t="s">
        <v>776</v>
      </c>
      <c r="D113" s="54" t="s">
        <v>775</v>
      </c>
      <c r="E113" s="54">
        <v>2020</v>
      </c>
      <c r="F113" s="54">
        <v>1</v>
      </c>
      <c r="G113" s="54" t="s">
        <v>755</v>
      </c>
      <c r="H113" s="54">
        <v>17</v>
      </c>
      <c r="I113" s="56">
        <v>24</v>
      </c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23"/>
      <c r="W113" s="324"/>
      <c r="X113" s="323"/>
      <c r="Y113" s="324"/>
      <c r="Z113" s="309"/>
      <c r="AA113" s="323"/>
      <c r="AB113" s="324"/>
      <c r="AC113" s="323"/>
      <c r="AD113" s="324"/>
      <c r="AE113" s="309" t="s">
        <v>328</v>
      </c>
      <c r="AF113" s="309" t="s">
        <v>328</v>
      </c>
      <c r="AG113" s="323"/>
      <c r="AH113" s="324"/>
      <c r="AI113" s="309"/>
      <c r="AJ113" s="309"/>
      <c r="AK113" s="309"/>
      <c r="AL113" s="309"/>
      <c r="AM113" s="323"/>
      <c r="AN113" s="324"/>
      <c r="AO113" s="323"/>
      <c r="AP113" s="324"/>
      <c r="AQ113" s="309"/>
      <c r="AR113" s="309"/>
      <c r="AS113" s="309"/>
      <c r="AT113" s="309"/>
      <c r="AU113" s="323"/>
      <c r="AV113" s="324"/>
      <c r="AW113" s="323"/>
      <c r="AX113" s="324"/>
      <c r="AY113" s="323"/>
      <c r="AZ113" s="324"/>
      <c r="BA113" s="309"/>
      <c r="BB113" s="309"/>
      <c r="BC113" s="323"/>
      <c r="BD113" s="324"/>
      <c r="BE113" s="323"/>
      <c r="BF113" s="324"/>
      <c r="BG113" s="323"/>
      <c r="BH113" s="324"/>
      <c r="BI113" s="323"/>
      <c r="BJ113" s="324"/>
      <c r="BK113" s="323"/>
      <c r="BL113" s="324"/>
      <c r="BM113" s="323"/>
      <c r="BN113" s="324"/>
      <c r="BO113" s="323"/>
      <c r="BP113" s="324"/>
      <c r="BQ113" s="323"/>
      <c r="BR113" s="324"/>
      <c r="BS113" s="323" t="s">
        <v>328</v>
      </c>
      <c r="BT113" s="324"/>
    </row>
    <row r="114" spans="1:72" ht="15" customHeight="1" x14ac:dyDescent="0.25">
      <c r="A114" s="278" t="s">
        <v>1013</v>
      </c>
      <c r="B114" s="277" t="s">
        <v>770</v>
      </c>
      <c r="C114" s="277" t="s">
        <v>776</v>
      </c>
      <c r="D114" s="54" t="s">
        <v>786</v>
      </c>
      <c r="E114" s="54">
        <v>2020</v>
      </c>
      <c r="F114" s="54">
        <v>1</v>
      </c>
      <c r="G114" s="54" t="s">
        <v>755</v>
      </c>
      <c r="H114" s="54">
        <v>17</v>
      </c>
      <c r="I114" s="56">
        <v>24</v>
      </c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23"/>
      <c r="W114" s="324"/>
      <c r="X114" s="323"/>
      <c r="Y114" s="324"/>
      <c r="Z114" s="309"/>
      <c r="AA114" s="323"/>
      <c r="AB114" s="324"/>
      <c r="AC114" s="323"/>
      <c r="AD114" s="324"/>
      <c r="AE114" s="309" t="s">
        <v>328</v>
      </c>
      <c r="AF114" s="309" t="s">
        <v>328</v>
      </c>
      <c r="AG114" s="323"/>
      <c r="AH114" s="324"/>
      <c r="AI114" s="309"/>
      <c r="AJ114" s="309"/>
      <c r="AK114" s="309"/>
      <c r="AL114" s="309"/>
      <c r="AM114" s="323"/>
      <c r="AN114" s="324"/>
      <c r="AO114" s="323"/>
      <c r="AP114" s="324"/>
      <c r="AQ114" s="309"/>
      <c r="AR114" s="309"/>
      <c r="AS114" s="309"/>
      <c r="AT114" s="309"/>
      <c r="AU114" s="323"/>
      <c r="AV114" s="324"/>
      <c r="AW114" s="323"/>
      <c r="AX114" s="324"/>
      <c r="AY114" s="323"/>
      <c r="AZ114" s="324"/>
      <c r="BA114" s="309"/>
      <c r="BB114" s="309"/>
      <c r="BC114" s="323"/>
      <c r="BD114" s="324"/>
      <c r="BE114" s="323"/>
      <c r="BF114" s="324"/>
      <c r="BG114" s="323"/>
      <c r="BH114" s="324"/>
      <c r="BI114" s="323"/>
      <c r="BJ114" s="324"/>
      <c r="BK114" s="323"/>
      <c r="BL114" s="324"/>
      <c r="BM114" s="323"/>
      <c r="BN114" s="324"/>
      <c r="BO114" s="323"/>
      <c r="BP114" s="324"/>
      <c r="BQ114" s="323"/>
      <c r="BR114" s="324"/>
      <c r="BS114" s="323" t="s">
        <v>328</v>
      </c>
      <c r="BT114" s="324"/>
    </row>
    <row r="115" spans="1:72" s="298" customFormat="1" ht="15" customHeight="1" x14ac:dyDescent="0.25">
      <c r="A115" s="278" t="s">
        <v>1014</v>
      </c>
      <c r="B115" s="296" t="s">
        <v>770</v>
      </c>
      <c r="C115" s="296" t="s">
        <v>776</v>
      </c>
      <c r="D115" s="278" t="s">
        <v>809</v>
      </c>
      <c r="E115" s="54">
        <v>2020</v>
      </c>
      <c r="F115" s="278">
        <v>1</v>
      </c>
      <c r="G115" s="278" t="s">
        <v>755</v>
      </c>
      <c r="H115" s="278">
        <v>17</v>
      </c>
      <c r="I115" s="297">
        <v>24</v>
      </c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23"/>
      <c r="W115" s="324"/>
      <c r="X115" s="323"/>
      <c r="Y115" s="324"/>
      <c r="Z115" s="309"/>
      <c r="AA115" s="323"/>
      <c r="AB115" s="324"/>
      <c r="AC115" s="323"/>
      <c r="AD115" s="324"/>
      <c r="AE115" s="309" t="s">
        <v>328</v>
      </c>
      <c r="AF115" s="309" t="s">
        <v>328</v>
      </c>
      <c r="AG115" s="323"/>
      <c r="AH115" s="324"/>
      <c r="AI115" s="309"/>
      <c r="AJ115" s="309"/>
      <c r="AK115" s="309"/>
      <c r="AL115" s="309"/>
      <c r="AM115" s="323"/>
      <c r="AN115" s="324"/>
      <c r="AO115" s="323"/>
      <c r="AP115" s="324"/>
      <c r="AQ115" s="309"/>
      <c r="AR115" s="309"/>
      <c r="AS115" s="309"/>
      <c r="AT115" s="309"/>
      <c r="AU115" s="323"/>
      <c r="AV115" s="324"/>
      <c r="AW115" s="323"/>
      <c r="AX115" s="324"/>
      <c r="AY115" s="323"/>
      <c r="AZ115" s="324"/>
      <c r="BA115" s="309"/>
      <c r="BB115" s="309"/>
      <c r="BC115" s="323"/>
      <c r="BD115" s="324"/>
      <c r="BE115" s="323"/>
      <c r="BF115" s="324"/>
      <c r="BG115" s="323"/>
      <c r="BH115" s="324"/>
      <c r="BI115" s="323"/>
      <c r="BJ115" s="324"/>
      <c r="BK115" s="323"/>
      <c r="BL115" s="324"/>
      <c r="BM115" s="323"/>
      <c r="BN115" s="324"/>
      <c r="BO115" s="323"/>
      <c r="BP115" s="324"/>
      <c r="BQ115" s="323"/>
      <c r="BR115" s="324"/>
      <c r="BS115" s="323" t="s">
        <v>328</v>
      </c>
      <c r="BT115" s="324"/>
    </row>
    <row r="116" spans="1:72" ht="15" customHeight="1" x14ac:dyDescent="0.25">
      <c r="A116" s="318" t="s">
        <v>1015</v>
      </c>
      <c r="B116" s="277" t="s">
        <v>771</v>
      </c>
      <c r="C116" s="277" t="s">
        <v>776</v>
      </c>
      <c r="D116" s="278" t="s">
        <v>1016</v>
      </c>
      <c r="E116" s="54">
        <v>2020</v>
      </c>
      <c r="F116" s="54">
        <v>1</v>
      </c>
      <c r="G116" s="54" t="s">
        <v>755</v>
      </c>
      <c r="H116" s="54">
        <v>13</v>
      </c>
      <c r="I116" s="56">
        <v>4</v>
      </c>
      <c r="J116" s="309"/>
      <c r="K116" s="309"/>
      <c r="L116" s="309"/>
      <c r="M116" s="308"/>
      <c r="N116" s="309"/>
      <c r="O116" s="309"/>
      <c r="P116" s="309" t="s">
        <v>606</v>
      </c>
      <c r="Q116" s="309" t="s">
        <v>606</v>
      </c>
      <c r="R116" s="309" t="s">
        <v>606</v>
      </c>
      <c r="S116" s="309" t="s">
        <v>606</v>
      </c>
      <c r="T116" s="308"/>
      <c r="U116" s="308"/>
      <c r="V116" s="323"/>
      <c r="W116" s="324"/>
      <c r="X116" s="323"/>
      <c r="Y116" s="324"/>
      <c r="Z116" s="308"/>
      <c r="AA116" s="325"/>
      <c r="AB116" s="326"/>
      <c r="AC116" s="325"/>
      <c r="AD116" s="326"/>
      <c r="AE116" s="309" t="s">
        <v>328</v>
      </c>
      <c r="AF116" s="309" t="s">
        <v>328</v>
      </c>
      <c r="AG116" s="323" t="s">
        <v>822</v>
      </c>
      <c r="AH116" s="324"/>
      <c r="AI116" s="309" t="s">
        <v>822</v>
      </c>
      <c r="AJ116" s="309" t="s">
        <v>822</v>
      </c>
      <c r="AK116" s="309" t="s">
        <v>822</v>
      </c>
      <c r="AL116" s="308"/>
      <c r="AM116" s="323"/>
      <c r="AN116" s="324"/>
      <c r="AO116" s="323"/>
      <c r="AP116" s="324"/>
      <c r="AQ116" s="308"/>
      <c r="AR116" s="308" t="s">
        <v>406</v>
      </c>
      <c r="AS116" s="308" t="s">
        <v>406</v>
      </c>
      <c r="AT116" s="308" t="s">
        <v>406</v>
      </c>
      <c r="AU116" s="325" t="s">
        <v>406</v>
      </c>
      <c r="AV116" s="326"/>
      <c r="AW116" s="325" t="s">
        <v>406</v>
      </c>
      <c r="AX116" s="326"/>
      <c r="AY116" s="325" t="s">
        <v>409</v>
      </c>
      <c r="AZ116" s="326"/>
      <c r="BA116" s="308" t="s">
        <v>823</v>
      </c>
      <c r="BB116" s="308" t="s">
        <v>409</v>
      </c>
      <c r="BC116" s="325" t="s">
        <v>409</v>
      </c>
      <c r="BD116" s="326"/>
      <c r="BE116" s="325" t="s">
        <v>823</v>
      </c>
      <c r="BF116" s="326"/>
      <c r="BG116" s="325" t="s">
        <v>409</v>
      </c>
      <c r="BH116" s="326"/>
      <c r="BI116" s="325" t="s">
        <v>409</v>
      </c>
      <c r="BJ116" s="326"/>
      <c r="BK116" s="325" t="s">
        <v>409</v>
      </c>
      <c r="BL116" s="326"/>
      <c r="BM116" s="325" t="s">
        <v>819</v>
      </c>
      <c r="BN116" s="326"/>
      <c r="BO116" s="323" t="s">
        <v>336</v>
      </c>
      <c r="BP116" s="324"/>
      <c r="BQ116" s="323" t="s">
        <v>336</v>
      </c>
      <c r="BR116" s="324"/>
      <c r="BS116" s="331" t="s">
        <v>354</v>
      </c>
      <c r="BT116" s="332"/>
    </row>
    <row r="117" spans="1:72" ht="15" customHeight="1" x14ac:dyDescent="0.25">
      <c r="A117" s="318" t="s">
        <v>1007</v>
      </c>
      <c r="B117" s="277" t="s">
        <v>771</v>
      </c>
      <c r="C117" s="277" t="s">
        <v>776</v>
      </c>
      <c r="D117" s="54" t="s">
        <v>788</v>
      </c>
      <c r="E117" s="54">
        <v>2020</v>
      </c>
      <c r="F117" s="54">
        <v>1</v>
      </c>
      <c r="G117" s="54" t="s">
        <v>755</v>
      </c>
      <c r="H117" s="54">
        <v>17</v>
      </c>
      <c r="I117" s="56">
        <v>24</v>
      </c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23"/>
      <c r="W117" s="324"/>
      <c r="X117" s="323"/>
      <c r="Y117" s="324"/>
      <c r="Z117" s="309"/>
      <c r="AA117" s="323"/>
      <c r="AB117" s="324"/>
      <c r="AC117" s="323"/>
      <c r="AD117" s="324"/>
      <c r="AE117" s="309" t="s">
        <v>328</v>
      </c>
      <c r="AF117" s="309" t="s">
        <v>328</v>
      </c>
      <c r="AG117" s="323"/>
      <c r="AH117" s="324"/>
      <c r="AI117" s="309"/>
      <c r="AJ117" s="309"/>
      <c r="AK117" s="309"/>
      <c r="AL117" s="309"/>
      <c r="AM117" s="323"/>
      <c r="AN117" s="324"/>
      <c r="AO117" s="323"/>
      <c r="AP117" s="324"/>
      <c r="AQ117" s="309"/>
      <c r="AR117" s="309"/>
      <c r="AS117" s="309"/>
      <c r="AT117" s="309"/>
      <c r="AU117" s="323"/>
      <c r="AV117" s="324"/>
      <c r="AW117" s="323"/>
      <c r="AX117" s="324"/>
      <c r="AY117" s="323"/>
      <c r="AZ117" s="324"/>
      <c r="BA117" s="309"/>
      <c r="BB117" s="309"/>
      <c r="BC117" s="323"/>
      <c r="BD117" s="324"/>
      <c r="BE117" s="323"/>
      <c r="BF117" s="324"/>
      <c r="BG117" s="323"/>
      <c r="BH117" s="324"/>
      <c r="BI117" s="323"/>
      <c r="BJ117" s="324"/>
      <c r="BK117" s="323"/>
      <c r="BL117" s="324"/>
      <c r="BM117" s="323"/>
      <c r="BN117" s="324"/>
      <c r="BO117" s="323"/>
      <c r="BP117" s="324"/>
      <c r="BQ117" s="323"/>
      <c r="BR117" s="324"/>
      <c r="BS117" s="323" t="s">
        <v>328</v>
      </c>
      <c r="BT117" s="324"/>
    </row>
    <row r="118" spans="1:72" ht="15" customHeight="1" x14ac:dyDescent="0.25">
      <c r="A118" s="320" t="s">
        <v>1062</v>
      </c>
      <c r="B118" s="277" t="s">
        <v>771</v>
      </c>
      <c r="C118" s="277" t="s">
        <v>776</v>
      </c>
      <c r="D118" s="54" t="s">
        <v>788</v>
      </c>
      <c r="E118" s="54">
        <v>2020</v>
      </c>
      <c r="F118" s="54">
        <v>1</v>
      </c>
      <c r="G118" s="54" t="s">
        <v>808</v>
      </c>
      <c r="H118" s="54">
        <v>17</v>
      </c>
      <c r="I118" s="56">
        <v>24</v>
      </c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23"/>
      <c r="W118" s="324"/>
      <c r="X118" s="323"/>
      <c r="Y118" s="324"/>
      <c r="Z118" s="309"/>
      <c r="AA118" s="323"/>
      <c r="AB118" s="324"/>
      <c r="AC118" s="323"/>
      <c r="AD118" s="324"/>
      <c r="AE118" s="309" t="s">
        <v>328</v>
      </c>
      <c r="AF118" s="309" t="s">
        <v>328</v>
      </c>
      <c r="AG118" s="323"/>
      <c r="AH118" s="324"/>
      <c r="AI118" s="309"/>
      <c r="AJ118" s="309"/>
      <c r="AK118" s="309"/>
      <c r="AL118" s="309"/>
      <c r="AM118" s="323"/>
      <c r="AN118" s="324"/>
      <c r="AO118" s="323"/>
      <c r="AP118" s="324"/>
      <c r="AQ118" s="309"/>
      <c r="AR118" s="309"/>
      <c r="AS118" s="309"/>
      <c r="AT118" s="309"/>
      <c r="AU118" s="323"/>
      <c r="AV118" s="324"/>
      <c r="AW118" s="323"/>
      <c r="AX118" s="324"/>
      <c r="AY118" s="323"/>
      <c r="AZ118" s="324"/>
      <c r="BA118" s="309"/>
      <c r="BB118" s="309"/>
      <c r="BC118" s="323"/>
      <c r="BD118" s="324"/>
      <c r="BE118" s="323"/>
      <c r="BF118" s="324"/>
      <c r="BG118" s="323"/>
      <c r="BH118" s="324"/>
      <c r="BI118" s="323"/>
      <c r="BJ118" s="324"/>
      <c r="BK118" s="323"/>
      <c r="BL118" s="324"/>
      <c r="BM118" s="323"/>
      <c r="BN118" s="324"/>
      <c r="BO118" s="323"/>
      <c r="BP118" s="324"/>
      <c r="BQ118" s="323"/>
      <c r="BR118" s="324"/>
      <c r="BS118" s="323" t="s">
        <v>328</v>
      </c>
      <c r="BT118" s="324"/>
    </row>
    <row r="119" spans="1:72" ht="15" customHeight="1" x14ac:dyDescent="0.25">
      <c r="A119" s="318" t="s">
        <v>1006</v>
      </c>
      <c r="B119" s="277" t="s">
        <v>770</v>
      </c>
      <c r="C119" s="277" t="s">
        <v>776</v>
      </c>
      <c r="D119" s="295" t="s">
        <v>807</v>
      </c>
      <c r="E119" s="54">
        <v>2020</v>
      </c>
      <c r="F119" s="54">
        <v>1</v>
      </c>
      <c r="G119" s="54" t="s">
        <v>808</v>
      </c>
      <c r="H119" s="54">
        <v>17</v>
      </c>
      <c r="I119" s="56">
        <v>24</v>
      </c>
      <c r="J119" s="309"/>
      <c r="K119" s="309"/>
      <c r="L119" s="309"/>
      <c r="M119" s="309"/>
      <c r="N119" s="309"/>
      <c r="O119" s="309"/>
      <c r="P119" s="309"/>
      <c r="Q119" s="309"/>
      <c r="R119" s="309"/>
      <c r="S119" s="309"/>
      <c r="T119" s="309"/>
      <c r="U119" s="309"/>
      <c r="V119" s="323"/>
      <c r="W119" s="324"/>
      <c r="X119" s="323"/>
      <c r="Y119" s="324"/>
      <c r="Z119" s="309"/>
      <c r="AA119" s="323"/>
      <c r="AB119" s="324"/>
      <c r="AC119" s="323"/>
      <c r="AD119" s="324"/>
      <c r="AE119" s="309" t="s">
        <v>328</v>
      </c>
      <c r="AF119" s="309" t="s">
        <v>328</v>
      </c>
      <c r="AG119" s="323"/>
      <c r="AH119" s="324"/>
      <c r="AI119" s="309"/>
      <c r="AJ119" s="309"/>
      <c r="AK119" s="309"/>
      <c r="AL119" s="309"/>
      <c r="AM119" s="323"/>
      <c r="AN119" s="324"/>
      <c r="AO119" s="323"/>
      <c r="AP119" s="324"/>
      <c r="AQ119" s="309"/>
      <c r="AR119" s="309"/>
      <c r="AS119" s="309"/>
      <c r="AT119" s="309"/>
      <c r="AU119" s="323"/>
      <c r="AV119" s="324"/>
      <c r="AW119" s="323"/>
      <c r="AX119" s="324"/>
      <c r="AY119" s="323"/>
      <c r="AZ119" s="324"/>
      <c r="BA119" s="309"/>
      <c r="BB119" s="309"/>
      <c r="BC119" s="323"/>
      <c r="BD119" s="324"/>
      <c r="BE119" s="323"/>
      <c r="BF119" s="324"/>
      <c r="BG119" s="323"/>
      <c r="BH119" s="324"/>
      <c r="BI119" s="323"/>
      <c r="BJ119" s="324"/>
      <c r="BK119" s="323"/>
      <c r="BL119" s="324"/>
      <c r="BM119" s="323"/>
      <c r="BN119" s="324"/>
      <c r="BO119" s="323"/>
      <c r="BP119" s="324"/>
      <c r="BQ119" s="323"/>
      <c r="BR119" s="324"/>
      <c r="BS119" s="323" t="s">
        <v>328</v>
      </c>
      <c r="BT119" s="324"/>
    </row>
    <row r="120" spans="1:72" ht="15" customHeight="1" x14ac:dyDescent="0.25">
      <c r="A120" s="278" t="s">
        <v>1005</v>
      </c>
      <c r="B120" s="277" t="s">
        <v>770</v>
      </c>
      <c r="C120" s="277" t="s">
        <v>776</v>
      </c>
      <c r="D120" s="54" t="s">
        <v>787</v>
      </c>
      <c r="E120" s="54">
        <v>2020</v>
      </c>
      <c r="F120" s="54">
        <v>1</v>
      </c>
      <c r="G120" s="54" t="s">
        <v>755</v>
      </c>
      <c r="H120" s="54">
        <v>17</v>
      </c>
      <c r="I120" s="56">
        <v>24</v>
      </c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23"/>
      <c r="W120" s="324"/>
      <c r="X120" s="323"/>
      <c r="Y120" s="324"/>
      <c r="Z120" s="309"/>
      <c r="AA120" s="323"/>
      <c r="AB120" s="324"/>
      <c r="AC120" s="323"/>
      <c r="AD120" s="324"/>
      <c r="AE120" s="309" t="s">
        <v>328</v>
      </c>
      <c r="AF120" s="309" t="s">
        <v>328</v>
      </c>
      <c r="AG120" s="323"/>
      <c r="AH120" s="324"/>
      <c r="AI120" s="309"/>
      <c r="AJ120" s="309"/>
      <c r="AK120" s="309"/>
      <c r="AL120" s="309"/>
      <c r="AM120" s="323"/>
      <c r="AN120" s="324"/>
      <c r="AO120" s="323"/>
      <c r="AP120" s="324"/>
      <c r="AQ120" s="309"/>
      <c r="AR120" s="309"/>
      <c r="AS120" s="309"/>
      <c r="AT120" s="309"/>
      <c r="AU120" s="323"/>
      <c r="AV120" s="324"/>
      <c r="AW120" s="323"/>
      <c r="AX120" s="324"/>
      <c r="AY120" s="323"/>
      <c r="AZ120" s="324"/>
      <c r="BA120" s="309"/>
      <c r="BB120" s="309"/>
      <c r="BC120" s="323"/>
      <c r="BD120" s="324"/>
      <c r="BE120" s="323"/>
      <c r="BF120" s="324"/>
      <c r="BG120" s="323"/>
      <c r="BH120" s="324"/>
      <c r="BI120" s="323"/>
      <c r="BJ120" s="324"/>
      <c r="BK120" s="323"/>
      <c r="BL120" s="324"/>
      <c r="BM120" s="323"/>
      <c r="BN120" s="324"/>
      <c r="BO120" s="323"/>
      <c r="BP120" s="324"/>
      <c r="BQ120" s="323"/>
      <c r="BR120" s="324"/>
      <c r="BS120" s="323" t="s">
        <v>328</v>
      </c>
      <c r="BT120" s="324"/>
    </row>
    <row r="121" spans="1:72" ht="15" customHeight="1" x14ac:dyDescent="0.25">
      <c r="A121" s="278" t="s">
        <v>1002</v>
      </c>
      <c r="B121" s="277" t="s">
        <v>770</v>
      </c>
      <c r="C121" s="277" t="s">
        <v>776</v>
      </c>
      <c r="D121" s="54" t="s">
        <v>784</v>
      </c>
      <c r="E121" s="54">
        <v>2019</v>
      </c>
      <c r="F121" s="54">
        <v>2</v>
      </c>
      <c r="G121" s="54" t="s">
        <v>755</v>
      </c>
      <c r="H121" s="54">
        <v>16</v>
      </c>
      <c r="I121" s="56">
        <v>14</v>
      </c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23"/>
      <c r="W121" s="324"/>
      <c r="X121" s="323"/>
      <c r="Y121" s="324"/>
      <c r="Z121" s="309"/>
      <c r="AA121" s="323"/>
      <c r="AB121" s="324"/>
      <c r="AC121" s="325" t="s">
        <v>47</v>
      </c>
      <c r="AD121" s="326"/>
      <c r="AE121" s="309" t="s">
        <v>328</v>
      </c>
      <c r="AF121" s="309" t="s">
        <v>328</v>
      </c>
      <c r="AG121" s="325" t="s">
        <v>47</v>
      </c>
      <c r="AH121" s="326"/>
      <c r="AI121" s="309"/>
      <c r="AJ121" s="309"/>
      <c r="AK121" s="309"/>
      <c r="AL121" s="309"/>
      <c r="AM121" s="323"/>
      <c r="AN121" s="324"/>
      <c r="AO121" s="323"/>
      <c r="AP121" s="324"/>
      <c r="AQ121" s="309"/>
      <c r="AR121" s="309"/>
      <c r="AS121" s="309"/>
      <c r="AT121" s="309"/>
      <c r="AU121" s="323"/>
      <c r="AV121" s="324"/>
      <c r="AW121" s="323"/>
      <c r="AX121" s="324"/>
      <c r="AY121" s="323"/>
      <c r="AZ121" s="324"/>
      <c r="BA121" s="309"/>
      <c r="BB121" s="279" t="s">
        <v>794</v>
      </c>
      <c r="BC121" s="323" t="s">
        <v>794</v>
      </c>
      <c r="BD121" s="324"/>
      <c r="BE121" s="323" t="s">
        <v>794</v>
      </c>
      <c r="BF121" s="324"/>
      <c r="BG121" s="325" t="s">
        <v>796</v>
      </c>
      <c r="BH121" s="326"/>
      <c r="BI121" s="325" t="s">
        <v>796</v>
      </c>
      <c r="BJ121" s="326"/>
      <c r="BK121" s="325" t="s">
        <v>796</v>
      </c>
      <c r="BL121" s="326"/>
      <c r="BM121" s="325" t="s">
        <v>796</v>
      </c>
      <c r="BN121" s="326"/>
      <c r="BO121" s="325" t="s">
        <v>47</v>
      </c>
      <c r="BP121" s="326"/>
      <c r="BQ121" s="325" t="s">
        <v>47</v>
      </c>
      <c r="BR121" s="326"/>
      <c r="BS121" s="323" t="s">
        <v>328</v>
      </c>
      <c r="BT121" s="324"/>
    </row>
    <row r="122" spans="1:72" ht="15" customHeight="1" x14ac:dyDescent="0.25">
      <c r="A122" s="278" t="s">
        <v>1003</v>
      </c>
      <c r="B122" s="277" t="s">
        <v>770</v>
      </c>
      <c r="C122" s="277" t="s">
        <v>776</v>
      </c>
      <c r="D122" s="54" t="s">
        <v>784</v>
      </c>
      <c r="E122" s="54">
        <v>2019</v>
      </c>
      <c r="F122" s="54">
        <v>2</v>
      </c>
      <c r="G122" s="54" t="s">
        <v>755</v>
      </c>
      <c r="H122" s="54">
        <v>16</v>
      </c>
      <c r="I122" s="56">
        <v>14</v>
      </c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23"/>
      <c r="W122" s="324"/>
      <c r="X122" s="323"/>
      <c r="Y122" s="324"/>
      <c r="Z122" s="309"/>
      <c r="AA122" s="323"/>
      <c r="AB122" s="324"/>
      <c r="AC122" s="325" t="s">
        <v>47</v>
      </c>
      <c r="AD122" s="326"/>
      <c r="AE122" s="309" t="s">
        <v>328</v>
      </c>
      <c r="AF122" s="309" t="s">
        <v>328</v>
      </c>
      <c r="AG122" s="325" t="s">
        <v>47</v>
      </c>
      <c r="AH122" s="326"/>
      <c r="AI122" s="309"/>
      <c r="AJ122" s="309"/>
      <c r="AK122" s="309"/>
      <c r="AL122" s="309"/>
      <c r="AM122" s="323"/>
      <c r="AN122" s="324"/>
      <c r="AO122" s="323"/>
      <c r="AP122" s="324"/>
      <c r="AQ122" s="309"/>
      <c r="AR122" s="309"/>
      <c r="AS122" s="309"/>
      <c r="AT122" s="309"/>
      <c r="AU122" s="323"/>
      <c r="AV122" s="324"/>
      <c r="AW122" s="323" t="s">
        <v>794</v>
      </c>
      <c r="AX122" s="324"/>
      <c r="AY122" s="323" t="s">
        <v>794</v>
      </c>
      <c r="AZ122" s="324"/>
      <c r="BA122" s="279" t="s">
        <v>794</v>
      </c>
      <c r="BB122" s="54"/>
      <c r="BC122" s="335"/>
      <c r="BD122" s="336"/>
      <c r="BE122" s="335"/>
      <c r="BF122" s="336"/>
      <c r="BG122" s="325" t="s">
        <v>796</v>
      </c>
      <c r="BH122" s="326"/>
      <c r="BI122" s="325" t="s">
        <v>796</v>
      </c>
      <c r="BJ122" s="326"/>
      <c r="BK122" s="325" t="s">
        <v>796</v>
      </c>
      <c r="BL122" s="326"/>
      <c r="BM122" s="325" t="s">
        <v>796</v>
      </c>
      <c r="BN122" s="326"/>
      <c r="BO122" s="325" t="s">
        <v>47</v>
      </c>
      <c r="BP122" s="326"/>
      <c r="BQ122" s="325" t="s">
        <v>47</v>
      </c>
      <c r="BR122" s="326"/>
      <c r="BS122" s="323" t="s">
        <v>328</v>
      </c>
      <c r="BT122" s="324"/>
    </row>
    <row r="123" spans="1:72" ht="15" customHeight="1" x14ac:dyDescent="0.25">
      <c r="A123" s="278" t="s">
        <v>1001</v>
      </c>
      <c r="B123" s="277" t="s">
        <v>770</v>
      </c>
      <c r="C123" s="277" t="s">
        <v>776</v>
      </c>
      <c r="D123" s="54" t="s">
        <v>785</v>
      </c>
      <c r="E123" s="54">
        <v>2019</v>
      </c>
      <c r="F123" s="54">
        <v>2</v>
      </c>
      <c r="G123" s="54" t="s">
        <v>755</v>
      </c>
      <c r="H123" s="54">
        <v>16</v>
      </c>
      <c r="I123" s="56">
        <v>15</v>
      </c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23"/>
      <c r="W123" s="324"/>
      <c r="X123" s="323"/>
      <c r="Y123" s="324"/>
      <c r="Z123" s="309"/>
      <c r="AA123" s="323"/>
      <c r="AB123" s="324"/>
      <c r="AC123" s="325" t="s">
        <v>47</v>
      </c>
      <c r="AD123" s="326"/>
      <c r="AE123" s="309" t="s">
        <v>328</v>
      </c>
      <c r="AF123" s="309" t="s">
        <v>328</v>
      </c>
      <c r="AG123" s="325" t="s">
        <v>47</v>
      </c>
      <c r="AH123" s="326"/>
      <c r="AI123" s="309"/>
      <c r="AJ123" s="309"/>
      <c r="AK123" s="309"/>
      <c r="AL123" s="309"/>
      <c r="AM123" s="323"/>
      <c r="AN123" s="324"/>
      <c r="AO123" s="323"/>
      <c r="AP123" s="324"/>
      <c r="AQ123" s="309"/>
      <c r="AR123" s="309"/>
      <c r="AS123" s="309"/>
      <c r="AT123" s="309"/>
      <c r="AU123" s="323"/>
      <c r="AV123" s="324"/>
      <c r="AW123" s="323"/>
      <c r="AX123" s="324"/>
      <c r="AY123" s="323"/>
      <c r="AZ123" s="324"/>
      <c r="BA123" s="309"/>
      <c r="BB123" s="309"/>
      <c r="BC123" s="327" t="s">
        <v>792</v>
      </c>
      <c r="BD123" s="328"/>
      <c r="BE123" s="327" t="s">
        <v>792</v>
      </c>
      <c r="BF123" s="328"/>
      <c r="BG123" s="327" t="s">
        <v>792</v>
      </c>
      <c r="BH123" s="328"/>
      <c r="BI123" s="327" t="s">
        <v>792</v>
      </c>
      <c r="BJ123" s="328"/>
      <c r="BK123" s="329" t="s">
        <v>793</v>
      </c>
      <c r="BL123" s="330"/>
      <c r="BM123" s="329" t="s">
        <v>793</v>
      </c>
      <c r="BN123" s="330"/>
      <c r="BO123" s="329" t="s">
        <v>793</v>
      </c>
      <c r="BP123" s="330"/>
      <c r="BQ123" s="325" t="s">
        <v>47</v>
      </c>
      <c r="BR123" s="326"/>
      <c r="BS123" s="323" t="s">
        <v>328</v>
      </c>
      <c r="BT123" s="324"/>
    </row>
    <row r="124" spans="1:72" ht="15" customHeight="1" x14ac:dyDescent="0.25">
      <c r="A124" s="278" t="s">
        <v>1000</v>
      </c>
      <c r="B124" s="277" t="s">
        <v>770</v>
      </c>
      <c r="C124" s="277" t="s">
        <v>776</v>
      </c>
      <c r="D124" s="54" t="s">
        <v>775</v>
      </c>
      <c r="E124" s="54">
        <v>2019</v>
      </c>
      <c r="F124" s="54">
        <v>2</v>
      </c>
      <c r="G124" s="54" t="s">
        <v>755</v>
      </c>
      <c r="H124" s="54">
        <v>16</v>
      </c>
      <c r="I124" s="56">
        <v>12</v>
      </c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23"/>
      <c r="W124" s="324"/>
      <c r="X124" s="323"/>
      <c r="Y124" s="324"/>
      <c r="Z124" s="309"/>
      <c r="AA124" s="323"/>
      <c r="AB124" s="324"/>
      <c r="AC124" s="325" t="s">
        <v>47</v>
      </c>
      <c r="AD124" s="326"/>
      <c r="AE124" s="309" t="s">
        <v>328</v>
      </c>
      <c r="AF124" s="309" t="s">
        <v>328</v>
      </c>
      <c r="AG124" s="325" t="s">
        <v>47</v>
      </c>
      <c r="AH124" s="326"/>
      <c r="AI124" s="309"/>
      <c r="AJ124" s="309"/>
      <c r="AK124" s="309"/>
      <c r="AL124" s="309"/>
      <c r="AM124" s="323"/>
      <c r="AN124" s="324"/>
      <c r="AO124" s="323"/>
      <c r="AP124" s="324"/>
      <c r="AQ124" s="309"/>
      <c r="AR124" s="309"/>
      <c r="AS124" s="309"/>
      <c r="AT124" s="309"/>
      <c r="AU124" s="323"/>
      <c r="AV124" s="324"/>
      <c r="AW124" s="323"/>
      <c r="AX124" s="324"/>
      <c r="AY124" s="327" t="s">
        <v>792</v>
      </c>
      <c r="AZ124" s="328"/>
      <c r="BA124" s="293" t="s">
        <v>792</v>
      </c>
      <c r="BB124" s="293" t="s">
        <v>792</v>
      </c>
      <c r="BC124" s="329" t="s">
        <v>793</v>
      </c>
      <c r="BD124" s="330"/>
      <c r="BE124" s="329" t="s">
        <v>793</v>
      </c>
      <c r="BF124" s="330"/>
      <c r="BG124" s="329" t="s">
        <v>793</v>
      </c>
      <c r="BH124" s="330"/>
      <c r="BI124" s="329" t="s">
        <v>793</v>
      </c>
      <c r="BJ124" s="330"/>
      <c r="BK124" s="329" t="s">
        <v>793</v>
      </c>
      <c r="BL124" s="330"/>
      <c r="BM124" s="329" t="s">
        <v>793</v>
      </c>
      <c r="BN124" s="330"/>
      <c r="BO124" s="329" t="s">
        <v>793</v>
      </c>
      <c r="BP124" s="330"/>
      <c r="BQ124" s="325" t="s">
        <v>47</v>
      </c>
      <c r="BR124" s="326"/>
      <c r="BS124" s="323" t="s">
        <v>328</v>
      </c>
      <c r="BT124" s="324"/>
    </row>
    <row r="125" spans="1:72" ht="15" customHeight="1" x14ac:dyDescent="0.25">
      <c r="A125" s="278" t="s">
        <v>999</v>
      </c>
      <c r="B125" s="277" t="s">
        <v>770</v>
      </c>
      <c r="C125" s="277" t="s">
        <v>776</v>
      </c>
      <c r="D125" s="54" t="s">
        <v>775</v>
      </c>
      <c r="E125" s="54">
        <v>2019</v>
      </c>
      <c r="F125" s="54">
        <v>2</v>
      </c>
      <c r="G125" s="54" t="s">
        <v>755</v>
      </c>
      <c r="H125" s="54">
        <v>16</v>
      </c>
      <c r="I125" s="56">
        <v>12</v>
      </c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23"/>
      <c r="W125" s="324"/>
      <c r="X125" s="323"/>
      <c r="Y125" s="324"/>
      <c r="Z125" s="309"/>
      <c r="AA125" s="323"/>
      <c r="AB125" s="324"/>
      <c r="AC125" s="325" t="s">
        <v>47</v>
      </c>
      <c r="AD125" s="326"/>
      <c r="AE125" s="309" t="s">
        <v>328</v>
      </c>
      <c r="AF125" s="309" t="s">
        <v>328</v>
      </c>
      <c r="AG125" s="325" t="s">
        <v>47</v>
      </c>
      <c r="AH125" s="326"/>
      <c r="AI125" s="309"/>
      <c r="AJ125" s="309"/>
      <c r="AK125" s="309"/>
      <c r="AL125" s="309"/>
      <c r="AM125" s="323"/>
      <c r="AN125" s="324"/>
      <c r="AO125" s="323"/>
      <c r="AP125" s="324"/>
      <c r="AQ125" s="309"/>
      <c r="AR125" s="309"/>
      <c r="AS125" s="309"/>
      <c r="AT125" s="308" t="s">
        <v>792</v>
      </c>
      <c r="AU125" s="325" t="s">
        <v>792</v>
      </c>
      <c r="AV125" s="326"/>
      <c r="AW125" s="327" t="s">
        <v>792</v>
      </c>
      <c r="AX125" s="328"/>
      <c r="AY125" s="323"/>
      <c r="AZ125" s="324"/>
      <c r="BA125" s="309"/>
      <c r="BB125" s="309"/>
      <c r="BC125" s="329" t="s">
        <v>793</v>
      </c>
      <c r="BD125" s="330"/>
      <c r="BE125" s="329" t="s">
        <v>793</v>
      </c>
      <c r="BF125" s="330"/>
      <c r="BG125" s="329" t="s">
        <v>793</v>
      </c>
      <c r="BH125" s="330"/>
      <c r="BI125" s="329" t="s">
        <v>793</v>
      </c>
      <c r="BJ125" s="330"/>
      <c r="BK125" s="329" t="s">
        <v>793</v>
      </c>
      <c r="BL125" s="330"/>
      <c r="BM125" s="329" t="s">
        <v>793</v>
      </c>
      <c r="BN125" s="330"/>
      <c r="BO125" s="329" t="s">
        <v>793</v>
      </c>
      <c r="BP125" s="330"/>
      <c r="BQ125" s="325" t="s">
        <v>47</v>
      </c>
      <c r="BR125" s="326"/>
      <c r="BS125" s="323" t="s">
        <v>328</v>
      </c>
      <c r="BT125" s="324"/>
    </row>
    <row r="126" spans="1:72" ht="15" customHeight="1" x14ac:dyDescent="0.25">
      <c r="A126" s="278" t="s">
        <v>998</v>
      </c>
      <c r="B126" s="277" t="s">
        <v>770</v>
      </c>
      <c r="C126" s="277" t="s">
        <v>776</v>
      </c>
      <c r="D126" s="54" t="s">
        <v>786</v>
      </c>
      <c r="E126" s="54">
        <v>2019</v>
      </c>
      <c r="F126" s="54">
        <v>2</v>
      </c>
      <c r="G126" s="54" t="s">
        <v>755</v>
      </c>
      <c r="H126" s="54">
        <v>16</v>
      </c>
      <c r="I126" s="56">
        <v>12</v>
      </c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23"/>
      <c r="W126" s="324"/>
      <c r="X126" s="323"/>
      <c r="Y126" s="324"/>
      <c r="Z126" s="309"/>
      <c r="AA126" s="323"/>
      <c r="AB126" s="324"/>
      <c r="AC126" s="325" t="s">
        <v>47</v>
      </c>
      <c r="AD126" s="326"/>
      <c r="AE126" s="309" t="s">
        <v>328</v>
      </c>
      <c r="AF126" s="309" t="s">
        <v>328</v>
      </c>
      <c r="AG126" s="325" t="s">
        <v>47</v>
      </c>
      <c r="AH126" s="326"/>
      <c r="AI126" s="309"/>
      <c r="AJ126" s="309"/>
      <c r="AK126" s="309"/>
      <c r="AL126" s="309"/>
      <c r="AM126" s="323"/>
      <c r="AN126" s="324"/>
      <c r="AO126" s="323"/>
      <c r="AP126" s="324"/>
      <c r="AQ126" s="309"/>
      <c r="AR126" s="309"/>
      <c r="AS126" s="309"/>
      <c r="AT126" s="309"/>
      <c r="AU126" s="323"/>
      <c r="AV126" s="324"/>
      <c r="AW126" s="323"/>
      <c r="AX126" s="324"/>
      <c r="AY126" s="333" t="s">
        <v>606</v>
      </c>
      <c r="AZ126" s="334"/>
      <c r="BA126" s="293" t="s">
        <v>606</v>
      </c>
      <c r="BB126" s="293" t="s">
        <v>606</v>
      </c>
      <c r="BC126" s="327" t="s">
        <v>606</v>
      </c>
      <c r="BD126" s="328"/>
      <c r="BE126" s="327" t="s">
        <v>606</v>
      </c>
      <c r="BF126" s="328"/>
      <c r="BG126" s="327" t="s">
        <v>606</v>
      </c>
      <c r="BH126" s="328"/>
      <c r="BI126" s="325" t="s">
        <v>796</v>
      </c>
      <c r="BJ126" s="326"/>
      <c r="BK126" s="325" t="s">
        <v>796</v>
      </c>
      <c r="BL126" s="326"/>
      <c r="BM126" s="325" t="s">
        <v>796</v>
      </c>
      <c r="BN126" s="326"/>
      <c r="BO126" s="325" t="s">
        <v>796</v>
      </c>
      <c r="BP126" s="326"/>
      <c r="BQ126" s="325" t="s">
        <v>47</v>
      </c>
      <c r="BR126" s="326"/>
      <c r="BS126" s="323" t="s">
        <v>328</v>
      </c>
      <c r="BT126" s="324"/>
    </row>
    <row r="127" spans="1:72" s="298" customFormat="1" ht="15" customHeight="1" x14ac:dyDescent="0.25">
      <c r="A127" s="278" t="s">
        <v>997</v>
      </c>
      <c r="B127" s="296" t="s">
        <v>770</v>
      </c>
      <c r="C127" s="296" t="s">
        <v>776</v>
      </c>
      <c r="D127" s="278" t="s">
        <v>833</v>
      </c>
      <c r="E127" s="54">
        <v>2019</v>
      </c>
      <c r="F127" s="278">
        <v>2</v>
      </c>
      <c r="G127" s="278" t="s">
        <v>755</v>
      </c>
      <c r="H127" s="278">
        <v>16</v>
      </c>
      <c r="I127" s="297">
        <v>15</v>
      </c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23"/>
      <c r="W127" s="324"/>
      <c r="X127" s="323"/>
      <c r="Y127" s="324"/>
      <c r="Z127" s="309"/>
      <c r="AA127" s="323"/>
      <c r="AB127" s="324"/>
      <c r="AC127" s="325" t="s">
        <v>47</v>
      </c>
      <c r="AD127" s="326"/>
      <c r="AE127" s="309" t="s">
        <v>328</v>
      </c>
      <c r="AF127" s="309" t="s">
        <v>328</v>
      </c>
      <c r="AG127" s="325" t="s">
        <v>47</v>
      </c>
      <c r="AH127" s="326"/>
      <c r="AI127" s="309"/>
      <c r="AJ127" s="309"/>
      <c r="AK127" s="309"/>
      <c r="AL127" s="309"/>
      <c r="AM127" s="323"/>
      <c r="AN127" s="324"/>
      <c r="AO127" s="323"/>
      <c r="AP127" s="324"/>
      <c r="AQ127" s="308"/>
      <c r="AR127" s="308"/>
      <c r="AS127" s="308"/>
      <c r="AT127" s="308" t="s">
        <v>607</v>
      </c>
      <c r="AU127" s="325" t="s">
        <v>607</v>
      </c>
      <c r="AV127" s="326"/>
      <c r="AW127" s="325" t="s">
        <v>1019</v>
      </c>
      <c r="AX127" s="326"/>
      <c r="AY127" s="325"/>
      <c r="AZ127" s="326"/>
      <c r="BA127" s="309"/>
      <c r="BB127" s="309"/>
      <c r="BC127" s="323"/>
      <c r="BD127" s="324"/>
      <c r="BE127" s="323"/>
      <c r="BF127" s="324"/>
      <c r="BG127" s="323"/>
      <c r="BH127" s="324"/>
      <c r="BI127" s="325" t="s">
        <v>834</v>
      </c>
      <c r="BJ127" s="326"/>
      <c r="BK127" s="325" t="s">
        <v>834</v>
      </c>
      <c r="BL127" s="326"/>
      <c r="BM127" s="325" t="s">
        <v>796</v>
      </c>
      <c r="BN127" s="326"/>
      <c r="BO127" s="325" t="s">
        <v>796</v>
      </c>
      <c r="BP127" s="326"/>
      <c r="BQ127" s="325" t="s">
        <v>47</v>
      </c>
      <c r="BR127" s="326"/>
      <c r="BS127" s="323" t="s">
        <v>328</v>
      </c>
      <c r="BT127" s="324"/>
    </row>
    <row r="128" spans="1:72" ht="15" customHeight="1" x14ac:dyDescent="0.25">
      <c r="A128" s="318" t="s">
        <v>996</v>
      </c>
      <c r="B128" s="277" t="s">
        <v>771</v>
      </c>
      <c r="C128" s="277" t="s">
        <v>776</v>
      </c>
      <c r="D128" s="54" t="s">
        <v>788</v>
      </c>
      <c r="E128" s="54">
        <v>2019</v>
      </c>
      <c r="F128" s="54">
        <v>2</v>
      </c>
      <c r="G128" s="54" t="s">
        <v>755</v>
      </c>
      <c r="H128" s="54">
        <v>17</v>
      </c>
      <c r="I128" s="56">
        <v>18</v>
      </c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23"/>
      <c r="W128" s="324"/>
      <c r="X128" s="323"/>
      <c r="Y128" s="324"/>
      <c r="Z128" s="309"/>
      <c r="AA128" s="323"/>
      <c r="AB128" s="324"/>
      <c r="AC128" s="325"/>
      <c r="AD128" s="326"/>
      <c r="AE128" s="309" t="s">
        <v>328</v>
      </c>
      <c r="AF128" s="309" t="s">
        <v>328</v>
      </c>
      <c r="AG128" s="325" t="s">
        <v>47</v>
      </c>
      <c r="AH128" s="326"/>
      <c r="AI128" s="309"/>
      <c r="AJ128" s="309"/>
      <c r="AK128" s="309"/>
      <c r="AL128" s="309"/>
      <c r="AM128" s="323"/>
      <c r="AN128" s="324"/>
      <c r="AO128" s="323"/>
      <c r="AP128" s="324"/>
      <c r="AQ128" s="309"/>
      <c r="AR128" s="309"/>
      <c r="AS128" s="309"/>
      <c r="AT128" s="309"/>
      <c r="AU128" s="323"/>
      <c r="AV128" s="324"/>
      <c r="AW128" s="323"/>
      <c r="AX128" s="324"/>
      <c r="AY128" s="323"/>
      <c r="AZ128" s="324"/>
      <c r="BA128" s="309"/>
      <c r="BB128" s="309"/>
      <c r="BC128" s="323"/>
      <c r="BD128" s="324"/>
      <c r="BE128" s="323"/>
      <c r="BF128" s="324"/>
      <c r="BG128" s="323"/>
      <c r="BH128" s="324"/>
      <c r="BI128" s="323" t="s">
        <v>792</v>
      </c>
      <c r="BJ128" s="324"/>
      <c r="BK128" s="327" t="s">
        <v>792</v>
      </c>
      <c r="BL128" s="328"/>
      <c r="BM128" s="325" t="s">
        <v>793</v>
      </c>
      <c r="BN128" s="326"/>
      <c r="BO128" s="339" t="s">
        <v>793</v>
      </c>
      <c r="BP128" s="340"/>
      <c r="BQ128" s="325" t="s">
        <v>47</v>
      </c>
      <c r="BR128" s="326"/>
      <c r="BS128" s="323" t="s">
        <v>328</v>
      </c>
      <c r="BT128" s="324"/>
    </row>
    <row r="129" spans="1:72" ht="15" customHeight="1" x14ac:dyDescent="0.25">
      <c r="A129" s="318" t="s">
        <v>995</v>
      </c>
      <c r="B129" s="277" t="s">
        <v>771</v>
      </c>
      <c r="C129" s="277" t="s">
        <v>776</v>
      </c>
      <c r="D129" s="54" t="s">
        <v>788</v>
      </c>
      <c r="E129" s="54">
        <v>2019</v>
      </c>
      <c r="F129" s="54">
        <v>2</v>
      </c>
      <c r="G129" s="54" t="s">
        <v>755</v>
      </c>
      <c r="H129" s="54">
        <v>17</v>
      </c>
      <c r="I129" s="56">
        <v>18</v>
      </c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23"/>
      <c r="W129" s="324"/>
      <c r="X129" s="323"/>
      <c r="Y129" s="324"/>
      <c r="Z129" s="309"/>
      <c r="AA129" s="305"/>
      <c r="AB129" s="304"/>
      <c r="AC129" s="325"/>
      <c r="AD129" s="326"/>
      <c r="AE129" s="309" t="s">
        <v>328</v>
      </c>
      <c r="AF129" s="309" t="s">
        <v>328</v>
      </c>
      <c r="AG129" s="325" t="s">
        <v>47</v>
      </c>
      <c r="AH129" s="326"/>
      <c r="AI129" s="309"/>
      <c r="AJ129" s="309"/>
      <c r="AK129" s="309"/>
      <c r="AL129" s="309"/>
      <c r="AM129" s="323"/>
      <c r="AN129" s="324"/>
      <c r="AO129" s="323"/>
      <c r="AP129" s="324"/>
      <c r="AQ129" s="309"/>
      <c r="AR129" s="309"/>
      <c r="AS129" s="309"/>
      <c r="AT129" s="309"/>
      <c r="AU129" s="323"/>
      <c r="AV129" s="324"/>
      <c r="AW129" s="323"/>
      <c r="AX129" s="324"/>
      <c r="AY129" s="323"/>
      <c r="AZ129" s="324"/>
      <c r="BA129" s="309"/>
      <c r="BB129" s="309"/>
      <c r="BC129" s="323"/>
      <c r="BD129" s="324"/>
      <c r="BE129" s="323" t="s">
        <v>792</v>
      </c>
      <c r="BF129" s="324"/>
      <c r="BG129" s="327" t="s">
        <v>792</v>
      </c>
      <c r="BH129" s="328"/>
      <c r="BI129" s="323"/>
      <c r="BJ129" s="324"/>
      <c r="BK129" s="375"/>
      <c r="BL129" s="376"/>
      <c r="BM129" s="325" t="s">
        <v>793</v>
      </c>
      <c r="BN129" s="326"/>
      <c r="BO129" s="339" t="s">
        <v>793</v>
      </c>
      <c r="BP129" s="340"/>
      <c r="BQ129" s="325" t="s">
        <v>47</v>
      </c>
      <c r="BR129" s="326"/>
      <c r="BS129" s="323" t="s">
        <v>328</v>
      </c>
      <c r="BT129" s="324"/>
    </row>
    <row r="130" spans="1:72" ht="15" customHeight="1" x14ac:dyDescent="0.25">
      <c r="A130" s="278" t="s">
        <v>994</v>
      </c>
      <c r="B130" s="277" t="s">
        <v>770</v>
      </c>
      <c r="C130" s="277" t="s">
        <v>776</v>
      </c>
      <c r="D130" s="54" t="s">
        <v>787</v>
      </c>
      <c r="E130" s="54">
        <v>2019</v>
      </c>
      <c r="F130" s="54">
        <v>2</v>
      </c>
      <c r="G130" s="54" t="s">
        <v>755</v>
      </c>
      <c r="H130" s="54">
        <v>16</v>
      </c>
      <c r="I130" s="56">
        <v>18</v>
      </c>
      <c r="J130" s="309"/>
      <c r="K130" s="309"/>
      <c r="L130" s="309"/>
      <c r="M130" s="309"/>
      <c r="N130" s="309"/>
      <c r="O130" s="309"/>
      <c r="P130" s="309"/>
      <c r="Q130" s="309"/>
      <c r="R130" s="309"/>
      <c r="S130" s="309"/>
      <c r="T130" s="309"/>
      <c r="U130" s="309"/>
      <c r="V130" s="323"/>
      <c r="W130" s="324"/>
      <c r="X130" s="323"/>
      <c r="Y130" s="324"/>
      <c r="Z130" s="309"/>
      <c r="AA130" s="323"/>
      <c r="AB130" s="324"/>
      <c r="AC130" s="325" t="s">
        <v>47</v>
      </c>
      <c r="AD130" s="326"/>
      <c r="AE130" s="309" t="s">
        <v>328</v>
      </c>
      <c r="AF130" s="309" t="s">
        <v>328</v>
      </c>
      <c r="AG130" s="325" t="s">
        <v>47</v>
      </c>
      <c r="AH130" s="326"/>
      <c r="AI130" s="309"/>
      <c r="AJ130" s="309"/>
      <c r="AK130" s="309"/>
      <c r="AL130" s="309"/>
      <c r="AM130" s="323"/>
      <c r="AN130" s="324"/>
      <c r="AO130" s="323"/>
      <c r="AP130" s="324"/>
      <c r="AQ130" s="309"/>
      <c r="AR130" s="309"/>
      <c r="AS130" s="309"/>
      <c r="AT130" s="309"/>
      <c r="AU130" s="323"/>
      <c r="AV130" s="324"/>
      <c r="AW130" s="323"/>
      <c r="AX130" s="324"/>
      <c r="AY130" s="323"/>
      <c r="AZ130" s="324"/>
      <c r="BA130" s="309"/>
      <c r="BB130" s="309"/>
      <c r="BC130" s="323"/>
      <c r="BD130" s="324"/>
      <c r="BE130" s="323"/>
      <c r="BF130" s="324"/>
      <c r="BG130" s="323"/>
      <c r="BH130" s="324"/>
      <c r="BI130" s="325" t="s">
        <v>792</v>
      </c>
      <c r="BJ130" s="326"/>
      <c r="BK130" s="339" t="s">
        <v>793</v>
      </c>
      <c r="BL130" s="340"/>
      <c r="BM130" s="339" t="s">
        <v>793</v>
      </c>
      <c r="BN130" s="340"/>
      <c r="BO130" s="339" t="s">
        <v>793</v>
      </c>
      <c r="BP130" s="340"/>
      <c r="BQ130" s="325" t="s">
        <v>47</v>
      </c>
      <c r="BR130" s="326"/>
      <c r="BS130" s="323" t="s">
        <v>328</v>
      </c>
      <c r="BT130" s="324"/>
    </row>
    <row r="131" spans="1:72" ht="15" customHeight="1" x14ac:dyDescent="0.25">
      <c r="A131" s="318" t="s">
        <v>1004</v>
      </c>
      <c r="B131" s="277" t="s">
        <v>770</v>
      </c>
      <c r="C131" s="277" t="s">
        <v>776</v>
      </c>
      <c r="D131" s="295" t="s">
        <v>807</v>
      </c>
      <c r="E131" s="54">
        <v>2019</v>
      </c>
      <c r="F131" s="54">
        <v>1</v>
      </c>
      <c r="G131" s="54" t="s">
        <v>808</v>
      </c>
      <c r="H131" s="54">
        <v>16</v>
      </c>
      <c r="I131" s="56">
        <v>14</v>
      </c>
      <c r="J131" s="309"/>
      <c r="K131" s="309"/>
      <c r="L131" s="309"/>
      <c r="M131" s="309"/>
      <c r="N131" s="309"/>
      <c r="O131" s="309"/>
      <c r="P131" s="309"/>
      <c r="Q131" s="309"/>
      <c r="R131" s="309"/>
      <c r="S131" s="309"/>
      <c r="T131" s="309"/>
      <c r="U131" s="309"/>
      <c r="V131" s="323"/>
      <c r="W131" s="324"/>
      <c r="X131" s="323"/>
      <c r="Y131" s="324"/>
      <c r="Z131" s="309"/>
      <c r="AA131" s="323"/>
      <c r="AB131" s="324"/>
      <c r="AC131" s="325" t="s">
        <v>47</v>
      </c>
      <c r="AD131" s="326"/>
      <c r="AE131" s="309" t="s">
        <v>328</v>
      </c>
      <c r="AF131" s="309" t="s">
        <v>328</v>
      </c>
      <c r="AG131" s="325" t="s">
        <v>47</v>
      </c>
      <c r="AH131" s="326"/>
      <c r="AI131" s="309"/>
      <c r="AJ131" s="309"/>
      <c r="AK131" s="309"/>
      <c r="AL131" s="309"/>
      <c r="AM131" s="323"/>
      <c r="AN131" s="324"/>
      <c r="AO131" s="323"/>
      <c r="AP131" s="324"/>
      <c r="AQ131" s="309"/>
      <c r="AR131" s="309"/>
      <c r="AS131" s="309"/>
      <c r="AT131" s="309"/>
      <c r="AU131" s="323"/>
      <c r="AV131" s="324"/>
      <c r="AW131" s="323"/>
      <c r="AX131" s="324"/>
      <c r="AY131" s="323"/>
      <c r="AZ131" s="324"/>
      <c r="BA131" s="309"/>
      <c r="BB131" s="309" t="s">
        <v>792</v>
      </c>
      <c r="BC131" s="323" t="s">
        <v>792</v>
      </c>
      <c r="BD131" s="324"/>
      <c r="BE131" s="323" t="s">
        <v>794</v>
      </c>
      <c r="BF131" s="324"/>
      <c r="BG131" s="327" t="s">
        <v>794</v>
      </c>
      <c r="BH131" s="328"/>
      <c r="BI131" s="339" t="s">
        <v>793</v>
      </c>
      <c r="BJ131" s="340"/>
      <c r="BK131" s="339" t="s">
        <v>793</v>
      </c>
      <c r="BL131" s="340"/>
      <c r="BM131" s="339" t="s">
        <v>793</v>
      </c>
      <c r="BN131" s="340"/>
      <c r="BO131" s="339" t="s">
        <v>793</v>
      </c>
      <c r="BP131" s="340"/>
      <c r="BQ131" s="325" t="s">
        <v>47</v>
      </c>
      <c r="BR131" s="326"/>
      <c r="BS131" s="323" t="s">
        <v>328</v>
      </c>
      <c r="BT131" s="324"/>
    </row>
    <row r="132" spans="1:72" ht="15" customHeight="1" x14ac:dyDescent="0.25">
      <c r="A132" s="278" t="s">
        <v>989</v>
      </c>
      <c r="B132" s="277" t="s">
        <v>770</v>
      </c>
      <c r="C132" s="277" t="s">
        <v>776</v>
      </c>
      <c r="D132" s="54" t="s">
        <v>784</v>
      </c>
      <c r="E132" s="54">
        <v>2018</v>
      </c>
      <c r="F132" s="54">
        <v>3</v>
      </c>
      <c r="G132" s="54" t="s">
        <v>755</v>
      </c>
      <c r="H132" s="54">
        <v>6</v>
      </c>
      <c r="I132" s="56">
        <v>0</v>
      </c>
      <c r="J132" s="309"/>
      <c r="K132" s="309"/>
      <c r="L132" s="309"/>
      <c r="M132" s="309"/>
      <c r="N132" s="309"/>
      <c r="O132" s="308"/>
      <c r="P132" s="308" t="s">
        <v>792</v>
      </c>
      <c r="Q132" s="308" t="s">
        <v>792</v>
      </c>
      <c r="R132" s="308" t="s">
        <v>792</v>
      </c>
      <c r="S132" s="308" t="s">
        <v>795</v>
      </c>
      <c r="T132" s="308" t="s">
        <v>795</v>
      </c>
      <c r="U132" s="308" t="s">
        <v>795</v>
      </c>
      <c r="V132" s="325" t="s">
        <v>795</v>
      </c>
      <c r="W132" s="326"/>
      <c r="X132" s="325" t="s">
        <v>793</v>
      </c>
      <c r="Y132" s="326"/>
      <c r="Z132" s="308" t="s">
        <v>793</v>
      </c>
      <c r="AA132" s="325" t="s">
        <v>793</v>
      </c>
      <c r="AB132" s="326"/>
      <c r="AC132" s="325" t="s">
        <v>793</v>
      </c>
      <c r="AD132" s="326"/>
      <c r="AE132" s="309" t="s">
        <v>328</v>
      </c>
      <c r="AF132" s="309" t="s">
        <v>328</v>
      </c>
      <c r="AG132" s="325" t="s">
        <v>793</v>
      </c>
      <c r="AH132" s="326"/>
      <c r="AI132" s="308" t="s">
        <v>793</v>
      </c>
      <c r="AJ132" s="308" t="s">
        <v>793</v>
      </c>
      <c r="AK132" s="308" t="s">
        <v>793</v>
      </c>
      <c r="AL132" s="308" t="s">
        <v>793</v>
      </c>
      <c r="AM132" s="325" t="s">
        <v>793</v>
      </c>
      <c r="AN132" s="326"/>
      <c r="AO132" s="325" t="s">
        <v>793</v>
      </c>
      <c r="AP132" s="326"/>
      <c r="AQ132" s="308" t="s">
        <v>793</v>
      </c>
      <c r="AR132" s="308" t="s">
        <v>793</v>
      </c>
      <c r="AS132" s="308" t="s">
        <v>793</v>
      </c>
      <c r="AT132" s="308" t="s">
        <v>797</v>
      </c>
      <c r="AU132" s="325" t="s">
        <v>797</v>
      </c>
      <c r="AV132" s="326"/>
      <c r="AW132" s="325" t="s">
        <v>797</v>
      </c>
      <c r="AX132" s="326"/>
      <c r="AY132" s="325" t="s">
        <v>797</v>
      </c>
      <c r="AZ132" s="326"/>
      <c r="BA132" s="308" t="s">
        <v>797</v>
      </c>
      <c r="BB132" s="308" t="s">
        <v>797</v>
      </c>
      <c r="BC132" s="325" t="s">
        <v>797</v>
      </c>
      <c r="BD132" s="326"/>
      <c r="BE132" s="325" t="s">
        <v>797</v>
      </c>
      <c r="BF132" s="326"/>
      <c r="BG132" s="325" t="s">
        <v>797</v>
      </c>
      <c r="BH132" s="326"/>
      <c r="BI132" s="325" t="s">
        <v>797</v>
      </c>
      <c r="BJ132" s="326"/>
      <c r="BK132" s="325" t="s">
        <v>797</v>
      </c>
      <c r="BL132" s="326"/>
      <c r="BM132" s="325" t="s">
        <v>47</v>
      </c>
      <c r="BN132" s="326"/>
      <c r="BO132" s="323" t="s">
        <v>336</v>
      </c>
      <c r="BP132" s="324"/>
      <c r="BQ132" s="323" t="s">
        <v>336</v>
      </c>
      <c r="BR132" s="324"/>
      <c r="BS132" s="331" t="s">
        <v>354</v>
      </c>
      <c r="BT132" s="332"/>
    </row>
    <row r="133" spans="1:72" ht="15" customHeight="1" x14ac:dyDescent="0.25">
      <c r="A133" s="278" t="s">
        <v>990</v>
      </c>
      <c r="B133" s="277" t="s">
        <v>770</v>
      </c>
      <c r="C133" s="277" t="s">
        <v>776</v>
      </c>
      <c r="D133" s="54" t="s">
        <v>785</v>
      </c>
      <c r="E133" s="54">
        <v>2018</v>
      </c>
      <c r="F133" s="54">
        <v>3</v>
      </c>
      <c r="G133" s="54" t="s">
        <v>755</v>
      </c>
      <c r="H133" s="54">
        <v>5</v>
      </c>
      <c r="I133" s="56">
        <v>0</v>
      </c>
      <c r="J133" s="308"/>
      <c r="K133" s="308"/>
      <c r="L133" s="308"/>
      <c r="M133" s="308"/>
      <c r="N133" s="308"/>
      <c r="O133" s="308" t="s">
        <v>794</v>
      </c>
      <c r="P133" s="308" t="s">
        <v>794</v>
      </c>
      <c r="Q133" s="308" t="s">
        <v>794</v>
      </c>
      <c r="R133" s="308" t="s">
        <v>794</v>
      </c>
      <c r="S133" s="308" t="s">
        <v>794</v>
      </c>
      <c r="T133" s="308" t="s">
        <v>795</v>
      </c>
      <c r="U133" s="308" t="s">
        <v>795</v>
      </c>
      <c r="V133" s="325" t="s">
        <v>795</v>
      </c>
      <c r="W133" s="326"/>
      <c r="X133" s="325" t="s">
        <v>795</v>
      </c>
      <c r="Y133" s="326"/>
      <c r="Z133" s="308" t="s">
        <v>796</v>
      </c>
      <c r="AA133" s="325" t="s">
        <v>796</v>
      </c>
      <c r="AB133" s="326"/>
      <c r="AC133" s="325" t="s">
        <v>796</v>
      </c>
      <c r="AD133" s="326"/>
      <c r="AE133" s="309" t="s">
        <v>328</v>
      </c>
      <c r="AF133" s="309" t="s">
        <v>328</v>
      </c>
      <c r="AG133" s="325" t="s">
        <v>793</v>
      </c>
      <c r="AH133" s="326"/>
      <c r="AI133" s="308" t="s">
        <v>793</v>
      </c>
      <c r="AJ133" s="308" t="s">
        <v>793</v>
      </c>
      <c r="AK133" s="308" t="s">
        <v>793</v>
      </c>
      <c r="AL133" s="308" t="s">
        <v>793</v>
      </c>
      <c r="AM133" s="325" t="s">
        <v>793</v>
      </c>
      <c r="AN133" s="326"/>
      <c r="AO133" s="325" t="s">
        <v>793</v>
      </c>
      <c r="AP133" s="326"/>
      <c r="AQ133" s="308" t="s">
        <v>793</v>
      </c>
      <c r="AR133" s="308" t="s">
        <v>796</v>
      </c>
      <c r="AS133" s="308" t="s">
        <v>796</v>
      </c>
      <c r="AT133" s="308" t="s">
        <v>796</v>
      </c>
      <c r="AU133" s="325" t="s">
        <v>796</v>
      </c>
      <c r="AV133" s="326"/>
      <c r="AW133" s="325" t="s">
        <v>796</v>
      </c>
      <c r="AX133" s="326"/>
      <c r="AY133" s="325" t="s">
        <v>796</v>
      </c>
      <c r="AZ133" s="326"/>
      <c r="BA133" s="308" t="s">
        <v>796</v>
      </c>
      <c r="BB133" s="308" t="s">
        <v>797</v>
      </c>
      <c r="BC133" s="325" t="s">
        <v>797</v>
      </c>
      <c r="BD133" s="326"/>
      <c r="BE133" s="325" t="s">
        <v>797</v>
      </c>
      <c r="BF133" s="326"/>
      <c r="BG133" s="325" t="s">
        <v>797</v>
      </c>
      <c r="BH133" s="326"/>
      <c r="BI133" s="325" t="s">
        <v>797</v>
      </c>
      <c r="BJ133" s="326"/>
      <c r="BK133" s="325" t="s">
        <v>47</v>
      </c>
      <c r="BL133" s="326"/>
      <c r="BM133" s="325" t="s">
        <v>47</v>
      </c>
      <c r="BN133" s="326"/>
      <c r="BO133" s="323" t="s">
        <v>336</v>
      </c>
      <c r="BP133" s="324"/>
      <c r="BQ133" s="323" t="s">
        <v>336</v>
      </c>
      <c r="BR133" s="324"/>
      <c r="BS133" s="331" t="s">
        <v>354</v>
      </c>
      <c r="BT133" s="332"/>
    </row>
    <row r="134" spans="1:72" ht="15" customHeight="1" x14ac:dyDescent="0.25">
      <c r="A134" s="278" t="s">
        <v>984</v>
      </c>
      <c r="B134" s="277" t="s">
        <v>770</v>
      </c>
      <c r="C134" s="277" t="s">
        <v>776</v>
      </c>
      <c r="D134" s="54" t="s">
        <v>775</v>
      </c>
      <c r="E134" s="54">
        <v>2018</v>
      </c>
      <c r="F134" s="54">
        <v>3</v>
      </c>
      <c r="G134" s="54" t="s">
        <v>755</v>
      </c>
      <c r="H134" s="54">
        <v>8</v>
      </c>
      <c r="I134" s="56">
        <v>0</v>
      </c>
      <c r="J134" s="309"/>
      <c r="K134" s="309"/>
      <c r="L134" s="309"/>
      <c r="M134" s="309"/>
      <c r="N134" s="309"/>
      <c r="O134" s="309"/>
      <c r="P134" s="308"/>
      <c r="Q134" s="308"/>
      <c r="R134" s="308" t="s">
        <v>794</v>
      </c>
      <c r="S134" s="308" t="s">
        <v>794</v>
      </c>
      <c r="T134" s="308" t="s">
        <v>794</v>
      </c>
      <c r="U134" s="308" t="s">
        <v>794</v>
      </c>
      <c r="V134" s="325" t="s">
        <v>794</v>
      </c>
      <c r="W134" s="326"/>
      <c r="X134" s="325" t="s">
        <v>794</v>
      </c>
      <c r="Y134" s="326"/>
      <c r="Z134" s="308" t="s">
        <v>794</v>
      </c>
      <c r="AA134" s="325" t="s">
        <v>794</v>
      </c>
      <c r="AB134" s="326"/>
      <c r="AC134" s="325" t="s">
        <v>796</v>
      </c>
      <c r="AD134" s="326"/>
      <c r="AE134" s="309" t="s">
        <v>328</v>
      </c>
      <c r="AF134" s="309" t="s">
        <v>328</v>
      </c>
      <c r="AG134" s="325" t="s">
        <v>796</v>
      </c>
      <c r="AH134" s="326"/>
      <c r="AI134" s="308" t="s">
        <v>796</v>
      </c>
      <c r="AJ134" s="308" t="s">
        <v>796</v>
      </c>
      <c r="AK134" s="308" t="s">
        <v>796</v>
      </c>
      <c r="AL134" s="308" t="s">
        <v>796</v>
      </c>
      <c r="AM134" s="325" t="s">
        <v>796</v>
      </c>
      <c r="AN134" s="326"/>
      <c r="AO134" s="325" t="s">
        <v>796</v>
      </c>
      <c r="AP134" s="326"/>
      <c r="AQ134" s="308" t="s">
        <v>835</v>
      </c>
      <c r="AR134" s="308" t="s">
        <v>835</v>
      </c>
      <c r="AS134" s="308" t="s">
        <v>835</v>
      </c>
      <c r="AT134" s="308" t="s">
        <v>796</v>
      </c>
      <c r="AU134" s="325" t="s">
        <v>796</v>
      </c>
      <c r="AV134" s="326"/>
      <c r="AW134" s="325" t="s">
        <v>796</v>
      </c>
      <c r="AX134" s="326"/>
      <c r="AY134" s="325" t="s">
        <v>796</v>
      </c>
      <c r="AZ134" s="326"/>
      <c r="BA134" s="308" t="s">
        <v>798</v>
      </c>
      <c r="BB134" s="308" t="s">
        <v>798</v>
      </c>
      <c r="BC134" s="325" t="s">
        <v>798</v>
      </c>
      <c r="BD134" s="326"/>
      <c r="BE134" s="325" t="s">
        <v>798</v>
      </c>
      <c r="BF134" s="326"/>
      <c r="BG134" s="325" t="s">
        <v>798</v>
      </c>
      <c r="BH134" s="326"/>
      <c r="BI134" s="325" t="s">
        <v>798</v>
      </c>
      <c r="BJ134" s="326"/>
      <c r="BK134" s="325" t="s">
        <v>47</v>
      </c>
      <c r="BL134" s="326"/>
      <c r="BM134" s="323" t="s">
        <v>336</v>
      </c>
      <c r="BN134" s="324"/>
      <c r="BO134" s="323" t="s">
        <v>336</v>
      </c>
      <c r="BP134" s="324"/>
      <c r="BQ134" s="323" t="s">
        <v>336</v>
      </c>
      <c r="BR134" s="324"/>
      <c r="BS134" s="331" t="s">
        <v>354</v>
      </c>
      <c r="BT134" s="332"/>
    </row>
    <row r="135" spans="1:72" ht="15" customHeight="1" x14ac:dyDescent="0.25">
      <c r="A135" s="278" t="s">
        <v>983</v>
      </c>
      <c r="B135" s="277" t="s">
        <v>770</v>
      </c>
      <c r="C135" s="277" t="s">
        <v>776</v>
      </c>
      <c r="D135" s="54" t="s">
        <v>775</v>
      </c>
      <c r="E135" s="54">
        <v>2018</v>
      </c>
      <c r="F135" s="54">
        <v>3</v>
      </c>
      <c r="G135" s="54" t="s">
        <v>755</v>
      </c>
      <c r="H135" s="54">
        <v>8</v>
      </c>
      <c r="I135" s="56">
        <v>0</v>
      </c>
      <c r="J135" s="308" t="s">
        <v>794</v>
      </c>
      <c r="K135" s="308" t="s">
        <v>794</v>
      </c>
      <c r="L135" s="308" t="s">
        <v>794</v>
      </c>
      <c r="M135" s="308" t="s">
        <v>794</v>
      </c>
      <c r="N135" s="308" t="s">
        <v>794</v>
      </c>
      <c r="O135" s="308" t="s">
        <v>794</v>
      </c>
      <c r="P135" s="308" t="s">
        <v>794</v>
      </c>
      <c r="Q135" s="308" t="s">
        <v>794</v>
      </c>
      <c r="R135" s="308"/>
      <c r="S135" s="309"/>
      <c r="T135" s="309"/>
      <c r="U135" s="309"/>
      <c r="V135" s="323"/>
      <c r="W135" s="324"/>
      <c r="X135" s="325"/>
      <c r="Y135" s="326"/>
      <c r="Z135" s="308"/>
      <c r="AA135" s="325"/>
      <c r="AB135" s="326"/>
      <c r="AC135" s="325" t="s">
        <v>796</v>
      </c>
      <c r="AD135" s="326"/>
      <c r="AE135" s="309" t="s">
        <v>328</v>
      </c>
      <c r="AF135" s="309" t="s">
        <v>328</v>
      </c>
      <c r="AG135" s="325" t="s">
        <v>796</v>
      </c>
      <c r="AH135" s="326"/>
      <c r="AI135" s="308" t="s">
        <v>796</v>
      </c>
      <c r="AJ135" s="308" t="s">
        <v>796</v>
      </c>
      <c r="AK135" s="308" t="s">
        <v>796</v>
      </c>
      <c r="AL135" s="308" t="s">
        <v>835</v>
      </c>
      <c r="AM135" s="325" t="s">
        <v>835</v>
      </c>
      <c r="AN135" s="326"/>
      <c r="AO135" s="325" t="s">
        <v>835</v>
      </c>
      <c r="AP135" s="326"/>
      <c r="AQ135" s="308" t="s">
        <v>796</v>
      </c>
      <c r="AR135" s="308" t="s">
        <v>796</v>
      </c>
      <c r="AS135" s="308" t="s">
        <v>796</v>
      </c>
      <c r="AT135" s="308" t="s">
        <v>796</v>
      </c>
      <c r="AU135" s="325" t="s">
        <v>796</v>
      </c>
      <c r="AV135" s="326"/>
      <c r="AW135" s="325" t="s">
        <v>796</v>
      </c>
      <c r="AX135" s="326"/>
      <c r="AY135" s="339" t="s">
        <v>796</v>
      </c>
      <c r="AZ135" s="340"/>
      <c r="BA135" s="308" t="s">
        <v>798</v>
      </c>
      <c r="BB135" s="308" t="s">
        <v>798</v>
      </c>
      <c r="BC135" s="325" t="s">
        <v>798</v>
      </c>
      <c r="BD135" s="326"/>
      <c r="BE135" s="325" t="s">
        <v>798</v>
      </c>
      <c r="BF135" s="326"/>
      <c r="BG135" s="325" t="s">
        <v>798</v>
      </c>
      <c r="BH135" s="326"/>
      <c r="BI135" s="325" t="s">
        <v>798</v>
      </c>
      <c r="BJ135" s="326"/>
      <c r="BK135" s="325" t="s">
        <v>47</v>
      </c>
      <c r="BL135" s="326"/>
      <c r="BM135" s="323" t="s">
        <v>336</v>
      </c>
      <c r="BN135" s="324"/>
      <c r="BO135" s="323" t="s">
        <v>336</v>
      </c>
      <c r="BP135" s="324"/>
      <c r="BQ135" s="323" t="s">
        <v>336</v>
      </c>
      <c r="BR135" s="324"/>
      <c r="BS135" s="331" t="s">
        <v>354</v>
      </c>
      <c r="BT135" s="332"/>
    </row>
    <row r="136" spans="1:72" ht="15" customHeight="1" x14ac:dyDescent="0.25">
      <c r="A136" s="278" t="s">
        <v>986</v>
      </c>
      <c r="B136" s="277" t="s">
        <v>770</v>
      </c>
      <c r="C136" s="277" t="s">
        <v>776</v>
      </c>
      <c r="D136" s="54" t="s">
        <v>786</v>
      </c>
      <c r="E136" s="54">
        <v>2018</v>
      </c>
      <c r="F136" s="54">
        <v>3</v>
      </c>
      <c r="G136" s="54" t="s">
        <v>755</v>
      </c>
      <c r="H136" s="54">
        <v>7</v>
      </c>
      <c r="I136" s="56">
        <v>0</v>
      </c>
      <c r="J136" s="308"/>
      <c r="K136" s="308"/>
      <c r="L136" s="308" t="s">
        <v>606</v>
      </c>
      <c r="M136" s="308" t="s">
        <v>606</v>
      </c>
      <c r="N136" s="308" t="s">
        <v>822</v>
      </c>
      <c r="O136" s="308" t="s">
        <v>822</v>
      </c>
      <c r="P136" s="308" t="s">
        <v>822</v>
      </c>
      <c r="Q136" s="308" t="s">
        <v>822</v>
      </c>
      <c r="R136" s="308"/>
      <c r="S136" s="308"/>
      <c r="T136" s="308"/>
      <c r="U136" s="308"/>
      <c r="V136" s="325"/>
      <c r="W136" s="326"/>
      <c r="X136" s="325" t="s">
        <v>796</v>
      </c>
      <c r="Y136" s="326"/>
      <c r="Z136" s="308" t="s">
        <v>796</v>
      </c>
      <c r="AA136" s="325" t="s">
        <v>796</v>
      </c>
      <c r="AB136" s="326"/>
      <c r="AC136" s="325" t="s">
        <v>796</v>
      </c>
      <c r="AD136" s="326"/>
      <c r="AE136" s="309" t="s">
        <v>328</v>
      </c>
      <c r="AF136" s="309" t="s">
        <v>328</v>
      </c>
      <c r="AG136" s="325" t="s">
        <v>796</v>
      </c>
      <c r="AH136" s="326"/>
      <c r="AI136" s="308" t="s">
        <v>796</v>
      </c>
      <c r="AJ136" s="308" t="s">
        <v>796</v>
      </c>
      <c r="AK136" s="308" t="s">
        <v>796</v>
      </c>
      <c r="AL136" s="308" t="s">
        <v>796</v>
      </c>
      <c r="AM136" s="325" t="s">
        <v>796</v>
      </c>
      <c r="AN136" s="326"/>
      <c r="AO136" s="325" t="s">
        <v>796</v>
      </c>
      <c r="AP136" s="326"/>
      <c r="AQ136" s="308" t="s">
        <v>796</v>
      </c>
      <c r="AR136" s="308" t="s">
        <v>796</v>
      </c>
      <c r="AS136" s="308" t="s">
        <v>796</v>
      </c>
      <c r="AT136" s="308" t="s">
        <v>793</v>
      </c>
      <c r="AU136" s="325" t="s">
        <v>793</v>
      </c>
      <c r="AV136" s="326"/>
      <c r="AW136" s="325" t="s">
        <v>793</v>
      </c>
      <c r="AX136" s="326"/>
      <c r="AY136" s="339" t="s">
        <v>793</v>
      </c>
      <c r="AZ136" s="340"/>
      <c r="BA136" s="308" t="s">
        <v>793</v>
      </c>
      <c r="BB136" s="308" t="s">
        <v>793</v>
      </c>
      <c r="BC136" s="325" t="s">
        <v>793</v>
      </c>
      <c r="BD136" s="326"/>
      <c r="BE136" s="325" t="s">
        <v>793</v>
      </c>
      <c r="BF136" s="326"/>
      <c r="BG136" s="325" t="s">
        <v>793</v>
      </c>
      <c r="BH136" s="326"/>
      <c r="BI136" s="325" t="s">
        <v>793</v>
      </c>
      <c r="BJ136" s="326"/>
      <c r="BK136" s="325" t="s">
        <v>47</v>
      </c>
      <c r="BL136" s="326"/>
      <c r="BM136" s="323" t="s">
        <v>336</v>
      </c>
      <c r="BN136" s="324"/>
      <c r="BO136" s="323" t="s">
        <v>336</v>
      </c>
      <c r="BP136" s="324"/>
      <c r="BQ136" s="323" t="s">
        <v>336</v>
      </c>
      <c r="BR136" s="324"/>
      <c r="BS136" s="331" t="s">
        <v>354</v>
      </c>
      <c r="BT136" s="332"/>
    </row>
    <row r="137" spans="1:72" ht="15" customHeight="1" x14ac:dyDescent="0.25">
      <c r="A137" s="278" t="s">
        <v>985</v>
      </c>
      <c r="B137" s="277" t="s">
        <v>770</v>
      </c>
      <c r="C137" s="277" t="s">
        <v>776</v>
      </c>
      <c r="D137" s="278" t="s">
        <v>833</v>
      </c>
      <c r="E137" s="54">
        <v>2018</v>
      </c>
      <c r="F137" s="54">
        <v>3</v>
      </c>
      <c r="G137" s="54" t="s">
        <v>755</v>
      </c>
      <c r="H137" s="54">
        <v>8</v>
      </c>
      <c r="I137" s="56">
        <v>8</v>
      </c>
      <c r="J137" s="309"/>
      <c r="K137" s="309"/>
      <c r="L137" s="309"/>
      <c r="M137" s="309"/>
      <c r="N137" s="309"/>
      <c r="O137" s="309"/>
      <c r="P137" s="308"/>
      <c r="Q137" s="308"/>
      <c r="R137" s="308" t="s">
        <v>1020</v>
      </c>
      <c r="S137" s="308" t="s">
        <v>1020</v>
      </c>
      <c r="T137" s="308" t="s">
        <v>1020</v>
      </c>
      <c r="U137" s="308" t="s">
        <v>1020</v>
      </c>
      <c r="V137" s="325" t="s">
        <v>1020</v>
      </c>
      <c r="W137" s="326"/>
      <c r="X137" s="325" t="s">
        <v>1020</v>
      </c>
      <c r="Y137" s="326"/>
      <c r="Z137" s="308" t="s">
        <v>793</v>
      </c>
      <c r="AA137" s="325" t="s">
        <v>793</v>
      </c>
      <c r="AB137" s="326"/>
      <c r="AC137" s="325" t="s">
        <v>793</v>
      </c>
      <c r="AD137" s="326"/>
      <c r="AE137" s="309" t="s">
        <v>328</v>
      </c>
      <c r="AF137" s="309" t="s">
        <v>328</v>
      </c>
      <c r="AG137" s="325" t="s">
        <v>47</v>
      </c>
      <c r="AH137" s="326"/>
      <c r="AI137" s="308"/>
      <c r="AJ137" s="299"/>
      <c r="AK137" s="299"/>
      <c r="AL137" s="308"/>
      <c r="AM137" s="325"/>
      <c r="AN137" s="326"/>
      <c r="AO137" s="325"/>
      <c r="AP137" s="326"/>
      <c r="AQ137" s="308"/>
      <c r="AR137" s="308"/>
      <c r="AS137" s="308" t="s">
        <v>793</v>
      </c>
      <c r="AT137" s="308" t="s">
        <v>793</v>
      </c>
      <c r="AU137" s="325" t="s">
        <v>793</v>
      </c>
      <c r="AV137" s="326"/>
      <c r="AW137" s="325" t="s">
        <v>793</v>
      </c>
      <c r="AX137" s="326"/>
      <c r="AY137" s="339" t="s">
        <v>797</v>
      </c>
      <c r="AZ137" s="340"/>
      <c r="BA137" s="308" t="s">
        <v>797</v>
      </c>
      <c r="BB137" s="308" t="s">
        <v>797</v>
      </c>
      <c r="BC137" s="325" t="s">
        <v>797</v>
      </c>
      <c r="BD137" s="326"/>
      <c r="BE137" s="325" t="s">
        <v>797</v>
      </c>
      <c r="BF137" s="326"/>
      <c r="BG137" s="325" t="s">
        <v>797</v>
      </c>
      <c r="BH137" s="326"/>
      <c r="BI137" s="325" t="s">
        <v>797</v>
      </c>
      <c r="BJ137" s="326"/>
      <c r="BK137" s="325" t="s">
        <v>797</v>
      </c>
      <c r="BL137" s="326"/>
      <c r="BM137" s="323" t="s">
        <v>47</v>
      </c>
      <c r="BN137" s="324"/>
      <c r="BO137" s="323" t="s">
        <v>336</v>
      </c>
      <c r="BP137" s="324"/>
      <c r="BQ137" s="323" t="s">
        <v>336</v>
      </c>
      <c r="BR137" s="324"/>
      <c r="BS137" s="331" t="s">
        <v>354</v>
      </c>
      <c r="BT137" s="332"/>
    </row>
    <row r="138" spans="1:72" ht="15" customHeight="1" x14ac:dyDescent="0.25">
      <c r="A138" s="278" t="s">
        <v>987</v>
      </c>
      <c r="B138" s="277" t="s">
        <v>770</v>
      </c>
      <c r="C138" s="277" t="s">
        <v>776</v>
      </c>
      <c r="D138" s="54" t="s">
        <v>836</v>
      </c>
      <c r="E138" s="54">
        <v>2018</v>
      </c>
      <c r="F138" s="54">
        <v>3</v>
      </c>
      <c r="G138" s="54" t="s">
        <v>755</v>
      </c>
      <c r="H138" s="278">
        <v>8</v>
      </c>
      <c r="I138" s="56">
        <v>17</v>
      </c>
      <c r="J138" s="309"/>
      <c r="K138" s="309"/>
      <c r="L138" s="309"/>
      <c r="M138" s="54"/>
      <c r="N138" s="308"/>
      <c r="O138" s="308"/>
      <c r="P138" s="308"/>
      <c r="Q138" s="308"/>
      <c r="R138" s="308" t="s">
        <v>837</v>
      </c>
      <c r="S138" s="308" t="s">
        <v>837</v>
      </c>
      <c r="T138" s="308" t="s">
        <v>794</v>
      </c>
      <c r="U138" s="308" t="s">
        <v>794</v>
      </c>
      <c r="V138" s="325" t="s">
        <v>796</v>
      </c>
      <c r="W138" s="326"/>
      <c r="X138" s="325" t="s">
        <v>796</v>
      </c>
      <c r="Y138" s="326"/>
      <c r="Z138" s="308" t="s">
        <v>796</v>
      </c>
      <c r="AA138" s="325" t="s">
        <v>796</v>
      </c>
      <c r="AB138" s="326"/>
      <c r="AC138" s="325" t="s">
        <v>47</v>
      </c>
      <c r="AD138" s="326"/>
      <c r="AE138" s="309" t="s">
        <v>328</v>
      </c>
      <c r="AF138" s="309" t="s">
        <v>328</v>
      </c>
      <c r="AG138" s="323"/>
      <c r="AH138" s="324"/>
      <c r="AI138" s="308"/>
      <c r="AJ138" s="308"/>
      <c r="AK138" s="308"/>
      <c r="AL138" s="308"/>
      <c r="AM138" s="325"/>
      <c r="AN138" s="326"/>
      <c r="AO138" s="325"/>
      <c r="AP138" s="326"/>
      <c r="AQ138" s="308"/>
      <c r="AR138" s="308"/>
      <c r="AS138" s="308"/>
      <c r="AT138" s="308"/>
      <c r="AU138" s="325"/>
      <c r="AV138" s="326"/>
      <c r="AW138" s="325"/>
      <c r="AX138" s="326"/>
      <c r="AY138" s="325" t="s">
        <v>795</v>
      </c>
      <c r="AZ138" s="326"/>
      <c r="BA138" s="300" t="s">
        <v>795</v>
      </c>
      <c r="BB138" s="300"/>
      <c r="BC138" s="325"/>
      <c r="BD138" s="326"/>
      <c r="BE138" s="335"/>
      <c r="BF138" s="336"/>
      <c r="BG138" s="335"/>
      <c r="BH138" s="336"/>
      <c r="BI138" s="325" t="s">
        <v>797</v>
      </c>
      <c r="BJ138" s="326"/>
      <c r="BK138" s="325" t="s">
        <v>797</v>
      </c>
      <c r="BL138" s="326"/>
      <c r="BM138" s="325" t="s">
        <v>797</v>
      </c>
      <c r="BN138" s="326"/>
      <c r="BO138" s="323" t="s">
        <v>797</v>
      </c>
      <c r="BP138" s="324"/>
      <c r="BQ138" s="323" t="s">
        <v>47</v>
      </c>
      <c r="BR138" s="324"/>
      <c r="BS138" s="331" t="s">
        <v>354</v>
      </c>
      <c r="BT138" s="332"/>
    </row>
    <row r="139" spans="1:72" ht="15" customHeight="1" x14ac:dyDescent="0.25">
      <c r="A139" s="278" t="s">
        <v>988</v>
      </c>
      <c r="B139" s="277" t="s">
        <v>771</v>
      </c>
      <c r="C139" s="277" t="s">
        <v>776</v>
      </c>
      <c r="D139" s="54" t="s">
        <v>836</v>
      </c>
      <c r="E139" s="54">
        <v>2018</v>
      </c>
      <c r="F139" s="54">
        <v>3</v>
      </c>
      <c r="G139" s="54" t="s">
        <v>755</v>
      </c>
      <c r="H139" s="54">
        <v>8</v>
      </c>
      <c r="I139" s="56">
        <v>17</v>
      </c>
      <c r="J139" s="309"/>
      <c r="K139" s="309"/>
      <c r="L139" s="309"/>
      <c r="M139" s="54"/>
      <c r="N139" s="308" t="s">
        <v>837</v>
      </c>
      <c r="O139" s="308" t="s">
        <v>837</v>
      </c>
      <c r="P139" s="308" t="s">
        <v>794</v>
      </c>
      <c r="Q139" s="308" t="s">
        <v>794</v>
      </c>
      <c r="R139" s="308"/>
      <c r="S139" s="308"/>
      <c r="T139" s="308"/>
      <c r="U139" s="308"/>
      <c r="V139" s="325" t="s">
        <v>796</v>
      </c>
      <c r="W139" s="326"/>
      <c r="X139" s="325" t="s">
        <v>796</v>
      </c>
      <c r="Y139" s="326"/>
      <c r="Z139" s="308" t="s">
        <v>796</v>
      </c>
      <c r="AA139" s="325" t="s">
        <v>796</v>
      </c>
      <c r="AB139" s="326"/>
      <c r="AC139" s="325" t="s">
        <v>47</v>
      </c>
      <c r="AD139" s="326"/>
      <c r="AE139" s="309" t="s">
        <v>328</v>
      </c>
      <c r="AF139" s="309" t="s">
        <v>328</v>
      </c>
      <c r="AG139" s="323"/>
      <c r="AH139" s="324"/>
      <c r="AI139" s="308"/>
      <c r="AJ139" s="308"/>
      <c r="AK139" s="308"/>
      <c r="AL139" s="308"/>
      <c r="AM139" s="325"/>
      <c r="AN139" s="326"/>
      <c r="AO139" s="325"/>
      <c r="AP139" s="326"/>
      <c r="AQ139" s="308"/>
      <c r="AR139" s="308"/>
      <c r="AS139" s="308"/>
      <c r="AT139" s="308"/>
      <c r="AU139" s="325"/>
      <c r="AV139" s="326"/>
      <c r="AW139" s="325"/>
      <c r="AX139" s="326"/>
      <c r="AY139" s="335"/>
      <c r="AZ139" s="336"/>
      <c r="BA139" s="308"/>
      <c r="BB139" s="300" t="s">
        <v>795</v>
      </c>
      <c r="BC139" s="325" t="s">
        <v>795</v>
      </c>
      <c r="BD139" s="326"/>
      <c r="BE139" s="325"/>
      <c r="BF139" s="326"/>
      <c r="BG139" s="325"/>
      <c r="BH139" s="326"/>
      <c r="BI139" s="325" t="s">
        <v>797</v>
      </c>
      <c r="BJ139" s="326"/>
      <c r="BK139" s="325" t="s">
        <v>797</v>
      </c>
      <c r="BL139" s="326"/>
      <c r="BM139" s="325" t="s">
        <v>797</v>
      </c>
      <c r="BN139" s="326"/>
      <c r="BO139" s="323" t="s">
        <v>797</v>
      </c>
      <c r="BP139" s="324"/>
      <c r="BQ139" s="323" t="s">
        <v>47</v>
      </c>
      <c r="BR139" s="324"/>
      <c r="BS139" s="331" t="s">
        <v>354</v>
      </c>
      <c r="BT139" s="332"/>
    </row>
    <row r="140" spans="1:72" s="291" customFormat="1" ht="15" customHeight="1" x14ac:dyDescent="0.25">
      <c r="A140" s="278" t="s">
        <v>993</v>
      </c>
      <c r="B140" s="288" t="s">
        <v>770</v>
      </c>
      <c r="C140" s="288" t="s">
        <v>776</v>
      </c>
      <c r="D140" s="287" t="s">
        <v>787</v>
      </c>
      <c r="E140" s="54">
        <v>2018</v>
      </c>
      <c r="F140" s="287">
        <v>3</v>
      </c>
      <c r="G140" s="287" t="s">
        <v>755</v>
      </c>
      <c r="H140" s="287">
        <v>4</v>
      </c>
      <c r="I140" s="289">
        <v>0</v>
      </c>
      <c r="J140" s="290"/>
      <c r="K140" s="290"/>
      <c r="L140" s="290"/>
      <c r="M140" s="290"/>
      <c r="N140" s="294" t="s">
        <v>794</v>
      </c>
      <c r="O140" s="294" t="s">
        <v>794</v>
      </c>
      <c r="P140" s="294" t="s">
        <v>794</v>
      </c>
      <c r="Q140" s="294" t="s">
        <v>794</v>
      </c>
      <c r="R140" s="294" t="s">
        <v>794</v>
      </c>
      <c r="S140" s="308" t="s">
        <v>796</v>
      </c>
      <c r="T140" s="308" t="s">
        <v>796</v>
      </c>
      <c r="U140" s="308" t="s">
        <v>796</v>
      </c>
      <c r="V140" s="325" t="s">
        <v>796</v>
      </c>
      <c r="W140" s="326"/>
      <c r="X140" s="325" t="s">
        <v>796</v>
      </c>
      <c r="Y140" s="326"/>
      <c r="Z140" s="308" t="s">
        <v>796</v>
      </c>
      <c r="AA140" s="337" t="s">
        <v>796</v>
      </c>
      <c r="AB140" s="338"/>
      <c r="AC140" s="325" t="s">
        <v>47</v>
      </c>
      <c r="AD140" s="326"/>
      <c r="AE140" s="290" t="s">
        <v>328</v>
      </c>
      <c r="AF140" s="290" t="s">
        <v>328</v>
      </c>
      <c r="AG140" s="325" t="s">
        <v>795</v>
      </c>
      <c r="AH140" s="326"/>
      <c r="AI140" s="308" t="s">
        <v>795</v>
      </c>
      <c r="AJ140" s="308" t="s">
        <v>795</v>
      </c>
      <c r="AK140" s="308" t="s">
        <v>795</v>
      </c>
      <c r="AL140" s="308" t="s">
        <v>797</v>
      </c>
      <c r="AM140" s="325" t="s">
        <v>797</v>
      </c>
      <c r="AN140" s="326"/>
      <c r="AO140" s="325" t="s">
        <v>797</v>
      </c>
      <c r="AP140" s="326"/>
      <c r="AQ140" s="308" t="s">
        <v>797</v>
      </c>
      <c r="AR140" s="308" t="s">
        <v>797</v>
      </c>
      <c r="AS140" s="308" t="s">
        <v>797</v>
      </c>
      <c r="AT140" s="294" t="s">
        <v>797</v>
      </c>
      <c r="AU140" s="337" t="s">
        <v>797</v>
      </c>
      <c r="AV140" s="338"/>
      <c r="AW140" s="337" t="s">
        <v>797</v>
      </c>
      <c r="AX140" s="338"/>
      <c r="AY140" s="337" t="s">
        <v>797</v>
      </c>
      <c r="AZ140" s="338"/>
      <c r="BA140" s="294" t="s">
        <v>797</v>
      </c>
      <c r="BB140" s="294" t="s">
        <v>797</v>
      </c>
      <c r="BC140" s="337" t="s">
        <v>797</v>
      </c>
      <c r="BD140" s="338"/>
      <c r="BE140" s="337" t="s">
        <v>797</v>
      </c>
      <c r="BF140" s="338"/>
      <c r="BG140" s="337" t="s">
        <v>797</v>
      </c>
      <c r="BH140" s="338"/>
      <c r="BI140" s="337" t="s">
        <v>797</v>
      </c>
      <c r="BJ140" s="338"/>
      <c r="BK140" s="337" t="s">
        <v>797</v>
      </c>
      <c r="BL140" s="338"/>
      <c r="BM140" s="337" t="s">
        <v>47</v>
      </c>
      <c r="BN140" s="338"/>
      <c r="BO140" s="323" t="s">
        <v>336</v>
      </c>
      <c r="BP140" s="324"/>
      <c r="BQ140" s="323" t="s">
        <v>336</v>
      </c>
      <c r="BR140" s="324"/>
      <c r="BS140" s="331" t="s">
        <v>354</v>
      </c>
      <c r="BT140" s="332"/>
    </row>
    <row r="141" spans="1:72" ht="15" customHeight="1" x14ac:dyDescent="0.25">
      <c r="A141" s="278" t="s">
        <v>992</v>
      </c>
      <c r="B141" s="277" t="s">
        <v>770</v>
      </c>
      <c r="C141" s="277" t="s">
        <v>776</v>
      </c>
      <c r="D141" s="54" t="s">
        <v>836</v>
      </c>
      <c r="E141" s="54">
        <v>2017</v>
      </c>
      <c r="F141" s="54">
        <v>3</v>
      </c>
      <c r="G141" s="54" t="s">
        <v>755</v>
      </c>
      <c r="H141" s="54">
        <v>8</v>
      </c>
      <c r="I141" s="56">
        <v>12</v>
      </c>
      <c r="J141" s="309" t="s">
        <v>1024</v>
      </c>
      <c r="K141" s="309" t="s">
        <v>1024</v>
      </c>
      <c r="L141" s="309"/>
      <c r="M141" s="54"/>
      <c r="N141" s="308"/>
      <c r="O141" s="308"/>
      <c r="P141" s="308"/>
      <c r="Q141" s="308"/>
      <c r="R141" s="308"/>
      <c r="S141" s="308"/>
      <c r="T141" s="308" t="s">
        <v>1023</v>
      </c>
      <c r="U141" s="308" t="s">
        <v>1023</v>
      </c>
      <c r="V141" s="325" t="s">
        <v>1023</v>
      </c>
      <c r="W141" s="326"/>
      <c r="X141" s="325" t="s">
        <v>1021</v>
      </c>
      <c r="Y141" s="326"/>
      <c r="Z141" s="308" t="s">
        <v>1021</v>
      </c>
      <c r="AA141" s="325" t="s">
        <v>1021</v>
      </c>
      <c r="AB141" s="326"/>
      <c r="AC141" s="325" t="s">
        <v>47</v>
      </c>
      <c r="AD141" s="326"/>
      <c r="AE141" s="309" t="s">
        <v>328</v>
      </c>
      <c r="AF141" s="309" t="s">
        <v>328</v>
      </c>
      <c r="AG141" s="323"/>
      <c r="AH141" s="324"/>
      <c r="AI141" s="308"/>
      <c r="AJ141" s="308"/>
      <c r="AK141" s="308"/>
      <c r="AL141" s="308"/>
      <c r="AM141" s="325"/>
      <c r="AN141" s="326"/>
      <c r="AO141" s="325"/>
      <c r="AP141" s="326"/>
      <c r="AQ141" s="308"/>
      <c r="AR141" s="308"/>
      <c r="AS141" s="308" t="s">
        <v>835</v>
      </c>
      <c r="AT141" s="308" t="s">
        <v>835</v>
      </c>
      <c r="AU141" s="325"/>
      <c r="AV141" s="326"/>
      <c r="AW141" s="325"/>
      <c r="AX141" s="326"/>
      <c r="AY141" s="335"/>
      <c r="AZ141" s="336"/>
      <c r="BA141" s="308" t="s">
        <v>798</v>
      </c>
      <c r="BB141" s="308" t="s">
        <v>798</v>
      </c>
      <c r="BC141" s="325" t="s">
        <v>798</v>
      </c>
      <c r="BD141" s="326"/>
      <c r="BE141" s="325" t="s">
        <v>798</v>
      </c>
      <c r="BF141" s="326"/>
      <c r="BG141" s="325" t="s">
        <v>798</v>
      </c>
      <c r="BH141" s="326"/>
      <c r="BI141" s="325" t="s">
        <v>798</v>
      </c>
      <c r="BJ141" s="326"/>
      <c r="BK141" s="325" t="s">
        <v>798</v>
      </c>
      <c r="BL141" s="326"/>
      <c r="BM141" s="337" t="s">
        <v>47</v>
      </c>
      <c r="BN141" s="338"/>
      <c r="BO141" s="323" t="s">
        <v>336</v>
      </c>
      <c r="BP141" s="324"/>
      <c r="BQ141" s="323" t="s">
        <v>336</v>
      </c>
      <c r="BR141" s="324"/>
      <c r="BS141" s="331" t="s">
        <v>354</v>
      </c>
      <c r="BT141" s="332"/>
    </row>
    <row r="142" spans="1:72" ht="15" customHeight="1" x14ac:dyDescent="0.25">
      <c r="A142" s="278" t="s">
        <v>991</v>
      </c>
      <c r="B142" s="277" t="s">
        <v>771</v>
      </c>
      <c r="C142" s="277" t="s">
        <v>776</v>
      </c>
      <c r="D142" s="54" t="s">
        <v>836</v>
      </c>
      <c r="E142" s="54">
        <v>2017</v>
      </c>
      <c r="F142" s="54">
        <v>3</v>
      </c>
      <c r="G142" s="54" t="s">
        <v>755</v>
      </c>
      <c r="H142" s="54">
        <v>8</v>
      </c>
      <c r="I142" s="56">
        <v>12</v>
      </c>
      <c r="J142" s="309"/>
      <c r="K142" s="309"/>
      <c r="L142" s="309" t="s">
        <v>1024</v>
      </c>
      <c r="M142" s="309" t="s">
        <v>1024</v>
      </c>
      <c r="N142" s="308"/>
      <c r="O142" s="308"/>
      <c r="P142" s="308"/>
      <c r="Q142" s="308"/>
      <c r="R142" s="308"/>
      <c r="S142" s="308"/>
      <c r="T142" s="308" t="s">
        <v>1023</v>
      </c>
      <c r="U142" s="308" t="s">
        <v>1023</v>
      </c>
      <c r="V142" s="325" t="s">
        <v>1023</v>
      </c>
      <c r="W142" s="326"/>
      <c r="X142" s="325" t="s">
        <v>1021</v>
      </c>
      <c r="Y142" s="326"/>
      <c r="Z142" s="308" t="s">
        <v>1021</v>
      </c>
      <c r="AA142" s="325" t="s">
        <v>1021</v>
      </c>
      <c r="AB142" s="326"/>
      <c r="AC142" s="325" t="s">
        <v>47</v>
      </c>
      <c r="AD142" s="326"/>
      <c r="AE142" s="309" t="s">
        <v>328</v>
      </c>
      <c r="AF142" s="309" t="s">
        <v>328</v>
      </c>
      <c r="AG142" s="323"/>
      <c r="AH142" s="324"/>
      <c r="AI142" s="308"/>
      <c r="AJ142" s="308"/>
      <c r="AK142" s="308"/>
      <c r="AL142" s="308"/>
      <c r="AM142" s="325"/>
      <c r="AN142" s="326"/>
      <c r="AO142" s="325"/>
      <c r="AP142" s="326"/>
      <c r="AQ142" s="308"/>
      <c r="AR142" s="308"/>
      <c r="AS142" s="308"/>
      <c r="AT142" s="308"/>
      <c r="AU142" s="325" t="s">
        <v>835</v>
      </c>
      <c r="AV142" s="326"/>
      <c r="AW142" s="325" t="s">
        <v>835</v>
      </c>
      <c r="AX142" s="326"/>
      <c r="AY142" s="325"/>
      <c r="AZ142" s="326"/>
      <c r="BA142" s="308" t="s">
        <v>798</v>
      </c>
      <c r="BB142" s="308" t="s">
        <v>798</v>
      </c>
      <c r="BC142" s="325" t="s">
        <v>1022</v>
      </c>
      <c r="BD142" s="326"/>
      <c r="BE142" s="325" t="s">
        <v>798</v>
      </c>
      <c r="BF142" s="326"/>
      <c r="BG142" s="325" t="s">
        <v>798</v>
      </c>
      <c r="BH142" s="326"/>
      <c r="BI142" s="325" t="s">
        <v>798</v>
      </c>
      <c r="BJ142" s="326"/>
      <c r="BK142" s="325" t="s">
        <v>798</v>
      </c>
      <c r="BL142" s="326"/>
      <c r="BM142" s="337" t="s">
        <v>47</v>
      </c>
      <c r="BN142" s="338"/>
      <c r="BO142" s="323" t="s">
        <v>336</v>
      </c>
      <c r="BP142" s="324"/>
      <c r="BQ142" s="323" t="s">
        <v>336</v>
      </c>
      <c r="BR142" s="324"/>
      <c r="BS142" s="331" t="s">
        <v>354</v>
      </c>
      <c r="BT142" s="332"/>
    </row>
    <row r="143" spans="1:72" hidden="1" x14ac:dyDescent="0.25"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48"/>
      <c r="AV143" s="148"/>
      <c r="AW143" s="363"/>
      <c r="AX143" s="363"/>
      <c r="AY143" s="363"/>
      <c r="AZ143" s="363"/>
      <c r="BA143" s="148"/>
      <c r="BB143" s="148"/>
      <c r="BC143" s="148"/>
      <c r="BD143" s="148"/>
      <c r="BE143" s="148"/>
      <c r="BF143" s="148"/>
      <c r="BG143" s="148"/>
      <c r="BH143" s="148"/>
      <c r="BI143" s="148"/>
      <c r="BJ143" s="148"/>
      <c r="BK143" s="148"/>
      <c r="BL143" s="148"/>
      <c r="BM143" s="148"/>
      <c r="BN143" s="148"/>
      <c r="BO143" s="148"/>
      <c r="BP143" s="148"/>
      <c r="BQ143" s="148"/>
      <c r="BR143" s="148"/>
      <c r="BS143" s="148"/>
      <c r="BT143" s="148"/>
    </row>
    <row r="144" spans="1:72" ht="15.75" x14ac:dyDescent="0.25">
      <c r="A144" s="156" t="s">
        <v>519</v>
      </c>
      <c r="AW144" s="364"/>
      <c r="AX144" s="364"/>
      <c r="AY144" s="368"/>
      <c r="AZ144" s="368"/>
    </row>
    <row r="145" spans="1:109" ht="15.75" x14ac:dyDescent="0.25">
      <c r="B145" s="156"/>
      <c r="C145" s="247" t="s">
        <v>520</v>
      </c>
      <c r="D145" s="157"/>
      <c r="E145" s="158"/>
      <c r="H145" s="156" t="s">
        <v>521</v>
      </c>
      <c r="J145" s="156"/>
      <c r="K145" s="156"/>
      <c r="L145" s="157"/>
      <c r="M145" s="157"/>
      <c r="N145" s="156"/>
      <c r="O145" s="156" t="s">
        <v>522</v>
      </c>
      <c r="P145" s="156"/>
      <c r="R145" s="151"/>
      <c r="T145" s="156"/>
      <c r="U145" s="156"/>
      <c r="V145" s="156"/>
      <c r="W145" s="156" t="s">
        <v>547</v>
      </c>
      <c r="X145" s="151"/>
      <c r="Y145" s="151"/>
      <c r="Z145" s="151"/>
      <c r="AA145" s="151"/>
      <c r="AD145" s="156"/>
      <c r="AF145" s="156" t="s">
        <v>523</v>
      </c>
      <c r="AG145" s="156"/>
      <c r="AH145" s="151"/>
      <c r="AI145" s="309" t="s">
        <v>336</v>
      </c>
      <c r="AJ145" s="356" t="s">
        <v>5</v>
      </c>
      <c r="AK145" s="357"/>
      <c r="AL145" s="357"/>
      <c r="AM145" s="357"/>
      <c r="AN145" s="357"/>
      <c r="AO145" s="357"/>
      <c r="AP145" s="359"/>
      <c r="AQ145" s="170" t="s">
        <v>354</v>
      </c>
      <c r="AR145" s="365" t="s">
        <v>542</v>
      </c>
      <c r="AS145" s="366"/>
      <c r="AT145" s="159" t="s">
        <v>525</v>
      </c>
      <c r="AU145" s="373" t="s">
        <v>526</v>
      </c>
      <c r="AV145" s="373"/>
      <c r="AW145" s="373"/>
      <c r="AX145" s="373"/>
      <c r="AY145" s="373"/>
      <c r="AZ145" s="373"/>
      <c r="BA145" s="373"/>
      <c r="BB145" s="373"/>
      <c r="BC145" s="311"/>
      <c r="BD145" s="160"/>
      <c r="BE145" s="160"/>
      <c r="BF145" s="160"/>
      <c r="BG145" s="160"/>
      <c r="BH145" s="161"/>
      <c r="BI145" s="161"/>
      <c r="BJ145" s="374"/>
      <c r="BK145" s="374"/>
      <c r="BL145" s="374"/>
      <c r="BM145" s="374"/>
      <c r="BN145" s="374"/>
      <c r="BO145" s="374"/>
      <c r="BP145" s="374"/>
      <c r="BQ145" s="374"/>
      <c r="BR145" s="374"/>
      <c r="BS145" s="313"/>
      <c r="BT145" s="175"/>
      <c r="CO145" s="174"/>
      <c r="CP145" s="174"/>
      <c r="CQ145" s="174"/>
      <c r="DE145" s="156"/>
    </row>
    <row r="146" spans="1:109" ht="15.75" x14ac:dyDescent="0.25">
      <c r="A146" s="156"/>
      <c r="B146" s="156"/>
      <c r="C146" s="247" t="s">
        <v>529</v>
      </c>
      <c r="D146" s="162"/>
      <c r="E146" s="158"/>
      <c r="H146" s="156" t="s">
        <v>530</v>
      </c>
      <c r="J146" s="158"/>
      <c r="K146" s="162"/>
      <c r="L146" s="162"/>
      <c r="M146" s="162"/>
      <c r="N146" s="156"/>
      <c r="O146" s="156"/>
      <c r="P146" s="156"/>
      <c r="Q146" s="156"/>
      <c r="R146" s="162"/>
      <c r="S146" s="162"/>
      <c r="T146" s="162"/>
      <c r="X146" s="151"/>
      <c r="Y146" s="151"/>
      <c r="Z146" s="162"/>
      <c r="AA146" s="162"/>
      <c r="AB146" s="162"/>
      <c r="AC146" s="162"/>
      <c r="AD146" s="162"/>
      <c r="AF146" s="156" t="s">
        <v>531</v>
      </c>
      <c r="AG146" s="156"/>
      <c r="AH146" s="151"/>
      <c r="AI146" s="309" t="s">
        <v>31</v>
      </c>
      <c r="AJ146" s="356" t="s">
        <v>532</v>
      </c>
      <c r="AK146" s="357"/>
      <c r="AL146" s="357"/>
      <c r="AM146" s="357"/>
      <c r="AN146" s="357"/>
      <c r="AO146" s="357"/>
      <c r="AP146" s="359"/>
      <c r="AQ146" s="309" t="s">
        <v>358</v>
      </c>
      <c r="AR146" s="371" t="s">
        <v>549</v>
      </c>
      <c r="AS146" s="372"/>
      <c r="AT146" s="163" t="s">
        <v>533</v>
      </c>
      <c r="AU146" s="358" t="s">
        <v>534</v>
      </c>
      <c r="AV146" s="358"/>
      <c r="AW146" s="358"/>
      <c r="AX146" s="358"/>
      <c r="AY146" s="358"/>
      <c r="AZ146" s="358"/>
      <c r="BA146" s="172" t="s">
        <v>535</v>
      </c>
      <c r="BB146" s="358" t="s">
        <v>536</v>
      </c>
      <c r="BC146" s="358"/>
      <c r="BD146" s="358"/>
      <c r="BE146" s="358"/>
      <c r="BF146" s="358"/>
      <c r="BG146" s="312"/>
      <c r="BH146" s="156" t="s">
        <v>537</v>
      </c>
      <c r="BI146" s="156"/>
      <c r="BJ146" s="358" t="s">
        <v>538</v>
      </c>
      <c r="BK146" s="358"/>
      <c r="BL146" s="358"/>
      <c r="BM146" s="358"/>
      <c r="BN146" s="358"/>
      <c r="BO146" s="312"/>
      <c r="BP146" s="68" t="s">
        <v>746</v>
      </c>
      <c r="BQ146" s="68"/>
      <c r="BR146" s="68"/>
      <c r="BS146" s="68"/>
      <c r="BT146" s="272"/>
      <c r="CO146" s="174"/>
      <c r="CP146" s="174"/>
      <c r="CQ146" s="174"/>
      <c r="DE146" s="156"/>
    </row>
    <row r="147" spans="1:109" ht="15.75" x14ac:dyDescent="0.25">
      <c r="A147" s="156"/>
      <c r="B147" s="156"/>
      <c r="C147" s="247" t="s">
        <v>529</v>
      </c>
      <c r="D147" s="162"/>
      <c r="E147" s="158"/>
      <c r="H147" s="156"/>
      <c r="I147" s="158"/>
      <c r="J147" s="156"/>
      <c r="K147" s="162"/>
      <c r="L147" s="162"/>
      <c r="M147" s="162"/>
      <c r="Q147" s="156"/>
      <c r="R147" s="162"/>
      <c r="S147" s="162"/>
      <c r="T147" s="162"/>
      <c r="Z147" s="162"/>
      <c r="AA147" s="162"/>
      <c r="AB147" s="162"/>
      <c r="AC147" s="162"/>
      <c r="AD147" s="162"/>
      <c r="AI147" s="309" t="s">
        <v>347</v>
      </c>
      <c r="AJ147" s="356" t="s">
        <v>541</v>
      </c>
      <c r="AK147" s="357"/>
      <c r="AL147" s="357"/>
      <c r="AM147" s="357"/>
      <c r="AN147" s="357"/>
      <c r="AO147" s="357"/>
      <c r="AP147" s="359"/>
      <c r="AQ147" s="309" t="s">
        <v>363</v>
      </c>
      <c r="AR147" s="367" t="s">
        <v>567</v>
      </c>
      <c r="AS147" s="362"/>
      <c r="AT147" s="164" t="s">
        <v>741</v>
      </c>
      <c r="AU147" s="358" t="s">
        <v>738</v>
      </c>
      <c r="AV147" s="358"/>
      <c r="AW147" s="358"/>
      <c r="AX147" s="358"/>
      <c r="AY147" s="358"/>
      <c r="AZ147" s="358"/>
      <c r="BA147" s="156" t="s">
        <v>74</v>
      </c>
      <c r="BB147" s="358" t="s">
        <v>543</v>
      </c>
      <c r="BC147" s="358"/>
      <c r="BD147" s="358"/>
      <c r="BE147" s="358"/>
      <c r="BF147" s="358"/>
      <c r="BG147" s="312"/>
      <c r="BH147" s="156" t="s">
        <v>544</v>
      </c>
      <c r="BI147" s="156"/>
      <c r="BJ147" s="358" t="s">
        <v>545</v>
      </c>
      <c r="BK147" s="358"/>
      <c r="BL147" s="358"/>
      <c r="BM147" s="358"/>
      <c r="BN147" s="358"/>
      <c r="BO147" s="312"/>
      <c r="BP147" s="68" t="s">
        <v>744</v>
      </c>
      <c r="BQ147" s="68"/>
      <c r="BR147" s="68"/>
      <c r="BS147" s="68"/>
      <c r="BT147" s="272"/>
      <c r="DE147" s="156"/>
    </row>
    <row r="148" spans="1:109" ht="15.75" x14ac:dyDescent="0.25">
      <c r="A148" s="156"/>
      <c r="B148" s="156"/>
      <c r="C148" s="247" t="s">
        <v>529</v>
      </c>
      <c r="D148" s="157"/>
      <c r="E148" s="158"/>
      <c r="H148" s="156"/>
      <c r="I148" s="156"/>
      <c r="J148" s="156"/>
      <c r="K148" s="162"/>
      <c r="L148" s="162"/>
      <c r="M148" s="162"/>
      <c r="Q148" s="156"/>
      <c r="R148" s="162"/>
      <c r="S148" s="162"/>
      <c r="T148" s="162"/>
      <c r="Z148" s="162"/>
      <c r="AA148" s="162"/>
      <c r="AB148" s="162"/>
      <c r="AC148" s="162"/>
      <c r="AD148" s="162"/>
      <c r="AI148" s="309" t="s">
        <v>47</v>
      </c>
      <c r="AJ148" s="356" t="s">
        <v>548</v>
      </c>
      <c r="AK148" s="357"/>
      <c r="AL148" s="357"/>
      <c r="AM148" s="357"/>
      <c r="AN148" s="357"/>
      <c r="AO148" s="357"/>
      <c r="AP148" s="357"/>
      <c r="AR148" s="361" t="s">
        <v>566</v>
      </c>
      <c r="AS148" s="362"/>
      <c r="AT148" s="164" t="s">
        <v>742</v>
      </c>
      <c r="AU148" s="358" t="s">
        <v>739</v>
      </c>
      <c r="AV148" s="358"/>
      <c r="AW148" s="358"/>
      <c r="AX148" s="358"/>
      <c r="AY148" s="358"/>
      <c r="AZ148" s="358"/>
      <c r="BA148" s="156" t="s">
        <v>550</v>
      </c>
      <c r="BB148" s="358" t="s">
        <v>551</v>
      </c>
      <c r="BC148" s="358"/>
      <c r="BD148" s="358"/>
      <c r="BE148" s="358"/>
      <c r="BF148" s="358"/>
      <c r="BG148" s="312"/>
      <c r="BH148" s="156" t="s">
        <v>552</v>
      </c>
      <c r="BI148" s="156"/>
      <c r="BJ148" s="358" t="s">
        <v>553</v>
      </c>
      <c r="BK148" s="358"/>
      <c r="BL148" s="358"/>
      <c r="BM148" s="358"/>
      <c r="BN148" s="358"/>
      <c r="BO148" s="312"/>
      <c r="BP148" s="171" t="s">
        <v>745</v>
      </c>
      <c r="BQ148" s="171"/>
      <c r="BR148" s="171"/>
      <c r="BS148" s="171"/>
      <c r="BT148" s="173"/>
      <c r="DE148" s="156"/>
    </row>
    <row r="149" spans="1:109" ht="15.75" x14ac:dyDescent="0.25">
      <c r="A149" s="156"/>
      <c r="B149" s="156"/>
      <c r="C149" s="247"/>
      <c r="D149" s="156"/>
      <c r="E149" s="156"/>
      <c r="F149" s="165"/>
      <c r="G149" s="158"/>
      <c r="H149" s="156"/>
      <c r="I149" s="156"/>
      <c r="J149" s="156"/>
      <c r="K149" s="162"/>
      <c r="L149" s="162"/>
      <c r="M149" s="162"/>
      <c r="Q149" s="156"/>
      <c r="R149" s="162"/>
      <c r="S149" s="162"/>
      <c r="T149" s="162"/>
      <c r="Z149" s="162"/>
      <c r="AA149" s="162"/>
      <c r="AB149" s="162"/>
      <c r="AC149" s="162"/>
      <c r="AD149" s="162"/>
      <c r="AI149" s="309" t="s">
        <v>395</v>
      </c>
      <c r="AJ149" s="356" t="s">
        <v>554</v>
      </c>
      <c r="AK149" s="357"/>
      <c r="AL149" s="357"/>
      <c r="AM149" s="357"/>
      <c r="AN149" s="357"/>
      <c r="AO149" s="357"/>
      <c r="AP149" s="359"/>
      <c r="AQ149" s="303" t="s">
        <v>568</v>
      </c>
      <c r="AR149" s="365" t="s">
        <v>569</v>
      </c>
      <c r="AS149" s="366"/>
      <c r="AT149" s="164" t="s">
        <v>743</v>
      </c>
      <c r="AU149" s="358" t="s">
        <v>740</v>
      </c>
      <c r="AV149" s="358"/>
      <c r="AW149" s="358"/>
      <c r="AX149" s="358"/>
      <c r="AY149" s="358"/>
      <c r="AZ149" s="358"/>
      <c r="BA149" s="156" t="s">
        <v>555</v>
      </c>
      <c r="BB149" s="358" t="s">
        <v>556</v>
      </c>
      <c r="BC149" s="358"/>
      <c r="BD149" s="358"/>
      <c r="BE149" s="358"/>
      <c r="BF149" s="358"/>
      <c r="BG149" s="312"/>
      <c r="BH149" s="156" t="s">
        <v>557</v>
      </c>
      <c r="BI149" s="156"/>
      <c r="BJ149" s="358" t="s">
        <v>558</v>
      </c>
      <c r="BK149" s="358"/>
      <c r="BL149" s="358"/>
      <c r="BM149" s="358"/>
      <c r="BN149" s="358"/>
      <c r="BO149" s="312"/>
      <c r="BP149" s="171" t="s">
        <v>747</v>
      </c>
      <c r="BQ149" s="171"/>
      <c r="BR149" s="171"/>
      <c r="BS149" s="171"/>
      <c r="BT149" s="173"/>
      <c r="DE149" s="156"/>
    </row>
    <row r="150" spans="1:109" ht="15.75" x14ac:dyDescent="0.25">
      <c r="A150" s="156"/>
      <c r="B150" s="156"/>
      <c r="C150" s="247"/>
      <c r="D150" s="156"/>
      <c r="E150" s="156"/>
      <c r="F150" s="165"/>
      <c r="G150" s="158"/>
      <c r="H150" s="156"/>
      <c r="I150" s="156"/>
      <c r="J150" s="156"/>
      <c r="K150" s="162"/>
      <c r="L150" s="162"/>
      <c r="M150" s="162"/>
      <c r="N150" s="156"/>
      <c r="O150" s="156"/>
      <c r="P150" s="156"/>
      <c r="Q150" s="156"/>
      <c r="R150" s="162"/>
      <c r="S150" s="162"/>
      <c r="T150" s="162"/>
      <c r="X150" s="156"/>
      <c r="Y150" s="156"/>
      <c r="Z150" s="162"/>
      <c r="AA150" s="162"/>
      <c r="AB150" s="162"/>
      <c r="AC150" s="162"/>
      <c r="AD150" s="162"/>
      <c r="AH150" s="156"/>
      <c r="AI150" s="309" t="s">
        <v>328</v>
      </c>
      <c r="AJ150" s="356" t="s">
        <v>565</v>
      </c>
      <c r="AK150" s="357"/>
      <c r="AL150" s="357"/>
      <c r="AM150" s="357"/>
      <c r="AN150" s="357"/>
      <c r="AO150" s="357"/>
      <c r="AP150" s="357"/>
      <c r="AR150" t="s">
        <v>566</v>
      </c>
      <c r="AT150" s="164" t="s">
        <v>559</v>
      </c>
      <c r="AU150" s="358" t="s">
        <v>560</v>
      </c>
      <c r="AV150" s="358"/>
      <c r="AW150" s="358"/>
      <c r="AX150" s="358"/>
      <c r="AY150" s="358"/>
      <c r="AZ150" s="358"/>
      <c r="BA150" s="156" t="s">
        <v>561</v>
      </c>
      <c r="BB150" s="358" t="s">
        <v>562</v>
      </c>
      <c r="BC150" s="358"/>
      <c r="BD150" s="358"/>
      <c r="BE150" s="358"/>
      <c r="BF150" s="358"/>
      <c r="BG150" s="312"/>
      <c r="BH150" s="156" t="s">
        <v>563</v>
      </c>
      <c r="BI150" s="156"/>
      <c r="BJ150" s="358" t="s">
        <v>564</v>
      </c>
      <c r="BK150" s="358"/>
      <c r="BL150" s="358"/>
      <c r="BM150" s="358"/>
      <c r="BN150" s="358"/>
      <c r="BO150" s="312"/>
      <c r="BP150" s="171"/>
      <c r="BQ150" s="171"/>
      <c r="BR150" s="171"/>
      <c r="BS150" s="171"/>
      <c r="BT150" s="173"/>
      <c r="DE150" s="156"/>
    </row>
    <row r="151" spans="1:109" ht="15.75" x14ac:dyDescent="0.25">
      <c r="A151" s="166"/>
      <c r="B151" s="166"/>
      <c r="C151" s="247"/>
      <c r="D151" s="166"/>
      <c r="E151" s="166"/>
      <c r="F151" s="165"/>
      <c r="G151" s="167"/>
      <c r="H151" s="168"/>
      <c r="I151" s="168"/>
      <c r="J151" s="168"/>
      <c r="K151" s="162"/>
      <c r="L151" s="162"/>
      <c r="M151" s="162"/>
      <c r="N151" s="168"/>
      <c r="O151" s="168"/>
      <c r="P151" s="168"/>
      <c r="Q151" s="168"/>
      <c r="R151" s="162"/>
      <c r="S151" s="162"/>
      <c r="T151" s="162"/>
      <c r="X151" s="168"/>
      <c r="Y151" s="168"/>
      <c r="Z151" s="162"/>
      <c r="AA151" s="162"/>
      <c r="AB151" s="162"/>
      <c r="AC151" s="162"/>
      <c r="AD151" s="162"/>
      <c r="AH151" s="168"/>
      <c r="AI151" s="169"/>
      <c r="AJ151" s="356" t="s">
        <v>524</v>
      </c>
      <c r="AK151" s="357"/>
      <c r="AL151" s="357"/>
      <c r="AM151" s="357"/>
      <c r="AN151" s="357"/>
      <c r="AO151" s="357"/>
      <c r="AP151" s="357"/>
      <c r="AT151" s="273" t="s">
        <v>527</v>
      </c>
      <c r="AU151" s="360" t="s">
        <v>528</v>
      </c>
      <c r="AV151" s="360"/>
      <c r="AW151" s="360"/>
      <c r="AX151" s="360"/>
      <c r="AY151" s="360"/>
      <c r="AZ151" s="360"/>
      <c r="BA151" s="360"/>
      <c r="BB151" s="360"/>
      <c r="BC151" s="314"/>
      <c r="BD151" s="157" t="s">
        <v>539</v>
      </c>
      <c r="BE151" s="157"/>
      <c r="BF151" s="360" t="s">
        <v>540</v>
      </c>
      <c r="BG151" s="360"/>
      <c r="BH151" s="360"/>
      <c r="BI151" s="314"/>
      <c r="BJ151" s="157" t="s">
        <v>51</v>
      </c>
      <c r="BK151" s="157"/>
      <c r="BL151" s="360" t="s">
        <v>546</v>
      </c>
      <c r="BM151" s="360"/>
      <c r="BN151" s="360"/>
      <c r="BO151" s="314"/>
      <c r="BP151" s="274"/>
      <c r="BQ151" s="274"/>
      <c r="BR151" s="275"/>
      <c r="BS151" s="275"/>
      <c r="BT151" s="276"/>
      <c r="BX151" s="168"/>
      <c r="BY151" s="168"/>
      <c r="BZ151" s="168"/>
      <c r="CA151" s="168"/>
      <c r="CB151" s="168"/>
      <c r="CC151" s="168"/>
      <c r="CD151" s="168"/>
      <c r="CE151" s="168"/>
      <c r="CF151" s="168"/>
      <c r="CG151" s="168"/>
      <c r="CH151" s="168"/>
      <c r="CI151" s="168"/>
      <c r="CJ151" s="168"/>
      <c r="CK151" s="168"/>
      <c r="CL151" s="168"/>
      <c r="CM151" s="168"/>
      <c r="CN151" s="168"/>
      <c r="CO151" s="168"/>
      <c r="CP151" s="168"/>
      <c r="CQ151" s="168"/>
      <c r="CR151" s="168"/>
      <c r="CS151" s="168"/>
      <c r="CT151" s="168"/>
      <c r="CU151" s="168"/>
      <c r="CV151" s="168"/>
      <c r="CW151" s="168"/>
      <c r="CX151" s="168"/>
      <c r="CY151" s="168"/>
      <c r="CZ151" s="168"/>
      <c r="DA151" s="168"/>
      <c r="DB151" s="168"/>
      <c r="DC151" s="168"/>
      <c r="DD151" s="168"/>
      <c r="DE151" s="168"/>
    </row>
    <row r="193" spans="10:10" x14ac:dyDescent="0.25">
      <c r="J193" s="292"/>
    </row>
  </sheetData>
  <sheetProtection sort="0" autoFilter="0"/>
  <autoFilter ref="A4:BT142" xr:uid="{00000000-0009-0000-0000-000005000000}">
    <filterColumn colId="26" showButton="0"/>
    <filterColumn colId="28" showButton="0"/>
    <filterColumn colId="48" showButton="0"/>
    <filterColumn colId="50" showButton="0"/>
    <filterColumn colId="54" showButton="0"/>
    <filterColumn colId="56" showButton="0"/>
    <filterColumn colId="58" showButton="0"/>
    <filterColumn colId="60" showButton="0"/>
    <filterColumn colId="62" showButton="0"/>
    <filterColumn colId="64" showButton="0"/>
    <filterColumn colId="66" showButton="0"/>
    <filterColumn colId="68" showButton="0"/>
    <filterColumn colId="70" showButton="0"/>
  </autoFilter>
  <mergeCells count="2676">
    <mergeCell ref="AM27:AN27"/>
    <mergeCell ref="AM28:AN28"/>
    <mergeCell ref="AM29:AN29"/>
    <mergeCell ref="AM30:AN30"/>
    <mergeCell ref="V15:W15"/>
    <mergeCell ref="X15:Y15"/>
    <mergeCell ref="AC15:AD15"/>
    <mergeCell ref="V10:W10"/>
    <mergeCell ref="V9:W9"/>
    <mergeCell ref="AU10:AV10"/>
    <mergeCell ref="AW10:AX10"/>
    <mergeCell ref="AY10:AZ10"/>
    <mergeCell ref="BC10:BD10"/>
    <mergeCell ref="BE10:BF10"/>
    <mergeCell ref="BG10:BH10"/>
    <mergeCell ref="AG14:AH14"/>
    <mergeCell ref="AM14:AN14"/>
    <mergeCell ref="AW14:AX14"/>
    <mergeCell ref="AY14:AZ14"/>
    <mergeCell ref="BC14:BD14"/>
    <mergeCell ref="BE14:BF14"/>
    <mergeCell ref="BG14:BH14"/>
    <mergeCell ref="AC12:AD12"/>
    <mergeCell ref="V12:W12"/>
    <mergeCell ref="AG13:AH13"/>
    <mergeCell ref="BG13:BH13"/>
    <mergeCell ref="V14:W14"/>
    <mergeCell ref="X14:Y14"/>
    <mergeCell ref="AM13:AN13"/>
    <mergeCell ref="AM118:AN118"/>
    <mergeCell ref="AO118:AP118"/>
    <mergeCell ref="AU118:AV118"/>
    <mergeCell ref="AW118:AX118"/>
    <mergeCell ref="AY118:AZ118"/>
    <mergeCell ref="BC118:BD118"/>
    <mergeCell ref="BE118:BF118"/>
    <mergeCell ref="BG118:BH118"/>
    <mergeCell ref="AM37:AN37"/>
    <mergeCell ref="AM38:AN38"/>
    <mergeCell ref="V45:W45"/>
    <mergeCell ref="AC43:AD43"/>
    <mergeCell ref="AU114:AV114"/>
    <mergeCell ref="BE117:BF117"/>
    <mergeCell ref="V106:W106"/>
    <mergeCell ref="X106:Y106"/>
    <mergeCell ref="AA106:AB106"/>
    <mergeCell ref="AC106:AD106"/>
    <mergeCell ref="AG106:AH106"/>
    <mergeCell ref="AM106:AN106"/>
    <mergeCell ref="AW106:AX106"/>
    <mergeCell ref="AY106:AZ106"/>
    <mergeCell ref="BC106:BD106"/>
    <mergeCell ref="AW45:AX45"/>
    <mergeCell ref="AY115:AZ115"/>
    <mergeCell ref="BC42:BD42"/>
    <mergeCell ref="BC45:BD45"/>
    <mergeCell ref="AU64:AV64"/>
    <mergeCell ref="AU65:AV65"/>
    <mergeCell ref="AU66:AV66"/>
    <mergeCell ref="BG48:BH48"/>
    <mergeCell ref="BC37:BD37"/>
    <mergeCell ref="BI118:BJ118"/>
    <mergeCell ref="BK118:BL118"/>
    <mergeCell ref="BM118:BN118"/>
    <mergeCell ref="BO118:BP118"/>
    <mergeCell ref="BQ118:BR118"/>
    <mergeCell ref="BS118:BT118"/>
    <mergeCell ref="V57:W57"/>
    <mergeCell ref="X57:Y57"/>
    <mergeCell ref="AU75:AV75"/>
    <mergeCell ref="AU76:AV76"/>
    <mergeCell ref="AU73:AV73"/>
    <mergeCell ref="AU74:AV74"/>
    <mergeCell ref="AO76:AP76"/>
    <mergeCell ref="AO77:AP77"/>
    <mergeCell ref="AO78:AP78"/>
    <mergeCell ref="AO79:AP79"/>
    <mergeCell ref="AO84:AP84"/>
    <mergeCell ref="AC114:AD114"/>
    <mergeCell ref="BI112:BJ112"/>
    <mergeCell ref="BC115:BD115"/>
    <mergeCell ref="AG113:AH113"/>
    <mergeCell ref="AG114:AH114"/>
    <mergeCell ref="AO106:AP106"/>
    <mergeCell ref="AO81:AP81"/>
    <mergeCell ref="AO64:AP64"/>
    <mergeCell ref="AO65:AP65"/>
    <mergeCell ref="AO66:AP66"/>
    <mergeCell ref="AO68:AP68"/>
    <mergeCell ref="AO69:AP69"/>
    <mergeCell ref="AO70:AP70"/>
    <mergeCell ref="AO71:AP71"/>
    <mergeCell ref="AU113:AV113"/>
    <mergeCell ref="BO8:BP8"/>
    <mergeCell ref="BQ8:BR8"/>
    <mergeCell ref="BS9:BT9"/>
    <mergeCell ref="BG15:BH15"/>
    <mergeCell ref="BM15:BN15"/>
    <mergeCell ref="BO15:BP15"/>
    <mergeCell ref="BQ15:BR15"/>
    <mergeCell ref="BS15:BT15"/>
    <mergeCell ref="AU36:AV36"/>
    <mergeCell ref="AU37:AV37"/>
    <mergeCell ref="AU38:AV38"/>
    <mergeCell ref="AU39:AV39"/>
    <mergeCell ref="AO15:AP15"/>
    <mergeCell ref="AU15:AV15"/>
    <mergeCell ref="AW15:AX15"/>
    <mergeCell ref="AY15:AZ15"/>
    <mergeCell ref="BQ29:BR29"/>
    <mergeCell ref="BS29:BT29"/>
    <mergeCell ref="BI15:BJ15"/>
    <mergeCell ref="BQ25:BR25"/>
    <mergeCell ref="BQ27:BR27"/>
    <mergeCell ref="BC12:BD12"/>
    <mergeCell ref="BM37:BN37"/>
    <mergeCell ref="BM38:BN38"/>
    <mergeCell ref="AO21:AP21"/>
    <mergeCell ref="AO22:AP22"/>
    <mergeCell ref="BI37:BJ37"/>
    <mergeCell ref="BQ19:BR19"/>
    <mergeCell ref="BQ20:BR20"/>
    <mergeCell ref="BI24:BJ24"/>
    <mergeCell ref="BC28:BD28"/>
    <mergeCell ref="BE21:BF21"/>
    <mergeCell ref="BE34:BF34"/>
    <mergeCell ref="BG34:BH34"/>
    <mergeCell ref="BI34:BJ34"/>
    <mergeCell ref="BG35:BH35"/>
    <mergeCell ref="AY35:AZ35"/>
    <mergeCell ref="AO26:AP26"/>
    <mergeCell ref="AO27:AP27"/>
    <mergeCell ref="AO28:AP28"/>
    <mergeCell ref="AO14:AP14"/>
    <mergeCell ref="AO16:AP16"/>
    <mergeCell ref="AO17:AP17"/>
    <mergeCell ref="AO18:AP18"/>
    <mergeCell ref="AO19:AP19"/>
    <mergeCell ref="AO20:AP20"/>
    <mergeCell ref="BQ14:BR14"/>
    <mergeCell ref="BS14:BT14"/>
    <mergeCell ref="BQ28:BR28"/>
    <mergeCell ref="BS28:BT28"/>
    <mergeCell ref="AU9:AV9"/>
    <mergeCell ref="AW9:AX9"/>
    <mergeCell ref="AY9:AZ9"/>
    <mergeCell ref="AU51:AV51"/>
    <mergeCell ref="AU52:AV52"/>
    <mergeCell ref="AU53:AV53"/>
    <mergeCell ref="AU54:AV54"/>
    <mergeCell ref="AU55:AV55"/>
    <mergeCell ref="AU56:AV56"/>
    <mergeCell ref="AU32:AV32"/>
    <mergeCell ref="AU33:AV33"/>
    <mergeCell ref="AO47:AP47"/>
    <mergeCell ref="AO48:AP48"/>
    <mergeCell ref="AO49:AP49"/>
    <mergeCell ref="AO50:AP50"/>
    <mergeCell ref="AO51:AP51"/>
    <mergeCell ref="AO52:AP52"/>
    <mergeCell ref="AO53:AP53"/>
    <mergeCell ref="AO10:AP10"/>
    <mergeCell ref="AW35:AX35"/>
    <mergeCell ref="AU40:AV40"/>
    <mergeCell ref="AA43:AB43"/>
    <mergeCell ref="AM48:AN48"/>
    <mergeCell ref="AM49:AN49"/>
    <mergeCell ref="AG59:AH59"/>
    <mergeCell ref="V56:W56"/>
    <mergeCell ref="V58:W58"/>
    <mergeCell ref="AO139:AP139"/>
    <mergeCell ref="AO128:AP128"/>
    <mergeCell ref="AO129:AP129"/>
    <mergeCell ref="AO122:AP122"/>
    <mergeCell ref="AO125:AP125"/>
    <mergeCell ref="AO93:AP93"/>
    <mergeCell ref="AO127:AP127"/>
    <mergeCell ref="AO131:AP131"/>
    <mergeCell ref="AO132:AP132"/>
    <mergeCell ref="AO133:AP133"/>
    <mergeCell ref="AC9:AD9"/>
    <mergeCell ref="AG9:AH9"/>
    <mergeCell ref="AM9:AN9"/>
    <mergeCell ref="AO9:AP9"/>
    <mergeCell ref="AM26:AN26"/>
    <mergeCell ref="AM41:AN41"/>
    <mergeCell ref="X10:Y10"/>
    <mergeCell ref="AA10:AB10"/>
    <mergeCell ref="AC10:AD10"/>
    <mergeCell ref="AG10:AH10"/>
    <mergeCell ref="AM10:AN10"/>
    <mergeCell ref="AG15:AH15"/>
    <mergeCell ref="AM15:AN15"/>
    <mergeCell ref="X13:Y13"/>
    <mergeCell ref="AC118:AD118"/>
    <mergeCell ref="AG118:AH118"/>
    <mergeCell ref="AA45:AB45"/>
    <mergeCell ref="AU46:AV46"/>
    <mergeCell ref="AU47:AV47"/>
    <mergeCell ref="AU48:AV48"/>
    <mergeCell ref="AU49:AV49"/>
    <mergeCell ref="AU50:AV50"/>
    <mergeCell ref="AA57:AB57"/>
    <mergeCell ref="AC57:AD57"/>
    <mergeCell ref="AG57:AH57"/>
    <mergeCell ref="AM57:AN57"/>
    <mergeCell ref="AO57:AP57"/>
    <mergeCell ref="AU57:AV57"/>
    <mergeCell ref="AU58:AV58"/>
    <mergeCell ref="AU59:AV59"/>
    <mergeCell ref="AU60:AV60"/>
    <mergeCell ref="AM54:AN54"/>
    <mergeCell ref="AC60:AD60"/>
    <mergeCell ref="AC55:AD55"/>
    <mergeCell ref="AC59:AD59"/>
    <mergeCell ref="AC58:AD58"/>
    <mergeCell ref="AO46:AP46"/>
    <mergeCell ref="AC50:AD50"/>
    <mergeCell ref="AC53:AD53"/>
    <mergeCell ref="AU141:AV141"/>
    <mergeCell ref="AU142:AV142"/>
    <mergeCell ref="BG68:BH68"/>
    <mergeCell ref="AU121:AV121"/>
    <mergeCell ref="AU122:AV122"/>
    <mergeCell ref="AU123:AV123"/>
    <mergeCell ref="AU124:AV124"/>
    <mergeCell ref="AU125:AV125"/>
    <mergeCell ref="AU126:AV126"/>
    <mergeCell ref="AU127:AV127"/>
    <mergeCell ref="AU128:AV128"/>
    <mergeCell ref="AU129:AV129"/>
    <mergeCell ref="AU130:AV130"/>
    <mergeCell ref="AU131:AV131"/>
    <mergeCell ref="AU132:AV132"/>
    <mergeCell ref="AU133:AV133"/>
    <mergeCell ref="AU134:AV134"/>
    <mergeCell ref="AU135:AV135"/>
    <mergeCell ref="AU115:AV115"/>
    <mergeCell ref="AU79:AV79"/>
    <mergeCell ref="AU94:AV94"/>
    <mergeCell ref="AU95:AV95"/>
    <mergeCell ref="AU68:AV68"/>
    <mergeCell ref="AU69:AV69"/>
    <mergeCell ref="AU70:AV70"/>
    <mergeCell ref="AU71:AV71"/>
    <mergeCell ref="AU72:AV72"/>
    <mergeCell ref="BE109:BF109"/>
    <mergeCell ref="AW115:AX115"/>
    <mergeCell ref="AU139:AV139"/>
    <mergeCell ref="BC122:BD122"/>
    <mergeCell ref="AU77:AV77"/>
    <mergeCell ref="AO140:AP140"/>
    <mergeCell ref="AO141:AP141"/>
    <mergeCell ref="AO142:AP142"/>
    <mergeCell ref="AU3:AV3"/>
    <mergeCell ref="AU5:AV5"/>
    <mergeCell ref="AU6:AV6"/>
    <mergeCell ref="AU7:AV7"/>
    <mergeCell ref="AU8:AV8"/>
    <mergeCell ref="AU11:AV11"/>
    <mergeCell ref="AU12:AV12"/>
    <mergeCell ref="AU13:AV13"/>
    <mergeCell ref="AU14:AV14"/>
    <mergeCell ref="AU16:AV16"/>
    <mergeCell ref="AU17:AV17"/>
    <mergeCell ref="AU18:AV18"/>
    <mergeCell ref="AU19:AV19"/>
    <mergeCell ref="AU20:AV20"/>
    <mergeCell ref="AU21:AV21"/>
    <mergeCell ref="AU22:AV22"/>
    <mergeCell ref="AU23:AV23"/>
    <mergeCell ref="AU24:AV24"/>
    <mergeCell ref="AU25:AV25"/>
    <mergeCell ref="AU26:AV26"/>
    <mergeCell ref="AO3:AP3"/>
    <mergeCell ref="AO5:AP5"/>
    <mergeCell ref="AO6:AP6"/>
    <mergeCell ref="AO7:AP7"/>
    <mergeCell ref="AO8:AP8"/>
    <mergeCell ref="AO11:AP11"/>
    <mergeCell ref="AO12:AP12"/>
    <mergeCell ref="AO13:AP13"/>
    <mergeCell ref="AU140:AV140"/>
    <mergeCell ref="BI62:BJ62"/>
    <mergeCell ref="BG52:BH52"/>
    <mergeCell ref="AW42:AX42"/>
    <mergeCell ref="AO25:AP25"/>
    <mergeCell ref="AU34:AV34"/>
    <mergeCell ref="AU35:AV35"/>
    <mergeCell ref="AU27:AV27"/>
    <mergeCell ref="AU28:AV28"/>
    <mergeCell ref="AU29:AV29"/>
    <mergeCell ref="AU30:AV30"/>
    <mergeCell ref="AU31:AV31"/>
    <mergeCell ref="AW6:AX6"/>
    <mergeCell ref="AA116:AB116"/>
    <mergeCell ref="AC116:AD116"/>
    <mergeCell ref="AY108:AZ108"/>
    <mergeCell ref="AC108:AD108"/>
    <mergeCell ref="AM36:AN36"/>
    <mergeCell ref="AM39:AN39"/>
    <mergeCell ref="AM40:AN40"/>
    <mergeCell ref="AO94:AP94"/>
    <mergeCell ref="AO82:AP82"/>
    <mergeCell ref="AO83:AP83"/>
    <mergeCell ref="AW17:AX17"/>
    <mergeCell ref="AW18:AX18"/>
    <mergeCell ref="AW19:AX19"/>
    <mergeCell ref="AW20:AX20"/>
    <mergeCell ref="AW21:AX21"/>
    <mergeCell ref="AY28:AZ28"/>
    <mergeCell ref="AU82:AV82"/>
    <mergeCell ref="AU90:AV90"/>
    <mergeCell ref="AY91:AZ91"/>
    <mergeCell ref="AG102:AH102"/>
    <mergeCell ref="BE41:BF41"/>
    <mergeCell ref="BI42:BJ42"/>
    <mergeCell ref="BG37:BH37"/>
    <mergeCell ref="BC41:BD41"/>
    <mergeCell ref="BG36:BH36"/>
    <mergeCell ref="AW38:AX38"/>
    <mergeCell ref="AW37:AX37"/>
    <mergeCell ref="AW39:AX39"/>
    <mergeCell ref="AY38:AZ38"/>
    <mergeCell ref="BG38:BH38"/>
    <mergeCell ref="BK44:BL44"/>
    <mergeCell ref="BI43:BJ43"/>
    <mergeCell ref="BK43:BL43"/>
    <mergeCell ref="BI48:BJ48"/>
    <mergeCell ref="AU61:AV61"/>
    <mergeCell ref="BK57:BL57"/>
    <mergeCell ref="BK60:BL60"/>
    <mergeCell ref="AU43:AV43"/>
    <mergeCell ref="BC38:BD38"/>
    <mergeCell ref="BE122:BF122"/>
    <mergeCell ref="BI121:BJ121"/>
    <mergeCell ref="BI122:BJ122"/>
    <mergeCell ref="BO127:BP127"/>
    <mergeCell ref="BK127:BL127"/>
    <mergeCell ref="AO29:AP29"/>
    <mergeCell ref="AG37:AH37"/>
    <mergeCell ref="AG38:AH38"/>
    <mergeCell ref="AG39:AH39"/>
    <mergeCell ref="BG117:BH117"/>
    <mergeCell ref="BI117:BJ117"/>
    <mergeCell ref="BK117:BL117"/>
    <mergeCell ref="BM117:BN117"/>
    <mergeCell ref="BO117:BP117"/>
    <mergeCell ref="BO116:BP116"/>
    <mergeCell ref="BK106:BL106"/>
    <mergeCell ref="AO95:AP95"/>
    <mergeCell ref="AO96:AP96"/>
    <mergeCell ref="AO97:AP97"/>
    <mergeCell ref="BK36:BL36"/>
    <mergeCell ref="AY36:AZ36"/>
    <mergeCell ref="AO58:AP58"/>
    <mergeCell ref="BI46:BJ46"/>
    <mergeCell ref="BI39:BJ39"/>
    <mergeCell ref="BC36:BD36"/>
    <mergeCell ref="BI30:BJ30"/>
    <mergeCell ref="AO62:AP62"/>
    <mergeCell ref="AO36:AP36"/>
    <mergeCell ref="AO37:AP37"/>
    <mergeCell ref="AO38:AP38"/>
    <mergeCell ref="AO39:AP39"/>
    <mergeCell ref="AO40:AP40"/>
    <mergeCell ref="BQ57:BR57"/>
    <mergeCell ref="BS57:BT57"/>
    <mergeCell ref="BE38:BF38"/>
    <mergeCell ref="BI40:BJ40"/>
    <mergeCell ref="BI41:BJ41"/>
    <mergeCell ref="BI35:BJ35"/>
    <mergeCell ref="BC35:BD35"/>
    <mergeCell ref="BC39:BD39"/>
    <mergeCell ref="BG40:BH40"/>
    <mergeCell ref="BG29:BH29"/>
    <mergeCell ref="BG33:BH33"/>
    <mergeCell ref="BC40:BD40"/>
    <mergeCell ref="BQ43:BR43"/>
    <mergeCell ref="BI29:BJ29"/>
    <mergeCell ref="BO32:BP32"/>
    <mergeCell ref="BO33:BP33"/>
    <mergeCell ref="BO37:BP37"/>
    <mergeCell ref="BO42:BP42"/>
    <mergeCell ref="BC33:BD33"/>
    <mergeCell ref="BM34:BN34"/>
    <mergeCell ref="BK35:BL35"/>
    <mergeCell ref="BO36:BP36"/>
    <mergeCell ref="BG57:BH57"/>
    <mergeCell ref="BM54:BN54"/>
    <mergeCell ref="BC29:BD29"/>
    <mergeCell ref="BG44:BH44"/>
    <mergeCell ref="BI44:BJ44"/>
    <mergeCell ref="BQ30:BR30"/>
    <mergeCell ref="BI57:BJ57"/>
    <mergeCell ref="BK42:BL42"/>
    <mergeCell ref="BE39:BF39"/>
    <mergeCell ref="BE40:BF40"/>
    <mergeCell ref="BC80:BD80"/>
    <mergeCell ref="BC69:BD69"/>
    <mergeCell ref="BE70:BF70"/>
    <mergeCell ref="BE74:BF74"/>
    <mergeCell ref="BC72:BD72"/>
    <mergeCell ref="BC73:BD73"/>
    <mergeCell ref="BC74:BD74"/>
    <mergeCell ref="BG73:BH73"/>
    <mergeCell ref="BC70:BD70"/>
    <mergeCell ref="BI68:BJ68"/>
    <mergeCell ref="BE75:BF75"/>
    <mergeCell ref="BG75:BH75"/>
    <mergeCell ref="BG69:BH69"/>
    <mergeCell ref="BG71:BH71"/>
    <mergeCell ref="BM67:BN67"/>
    <mergeCell ref="BG81:BH81"/>
    <mergeCell ref="BC81:BD81"/>
    <mergeCell ref="BK81:BL81"/>
    <mergeCell ref="BC68:BD68"/>
    <mergeCell ref="BI73:BJ73"/>
    <mergeCell ref="BM76:BN76"/>
    <mergeCell ref="BK75:BL75"/>
    <mergeCell ref="BM77:BN77"/>
    <mergeCell ref="AO105:AP105"/>
    <mergeCell ref="AO104:AP104"/>
    <mergeCell ref="BE108:BF108"/>
    <mergeCell ref="BC107:BD107"/>
    <mergeCell ref="BM107:BN107"/>
    <mergeCell ref="BK107:BL107"/>
    <mergeCell ref="BC105:BD105"/>
    <mergeCell ref="BK99:BL99"/>
    <mergeCell ref="BK103:BL103"/>
    <mergeCell ref="BM103:BN103"/>
    <mergeCell ref="AW81:AX81"/>
    <mergeCell ref="BE90:BF90"/>
    <mergeCell ref="BG89:BH89"/>
    <mergeCell ref="BM81:BN81"/>
    <mergeCell ref="AU81:AV81"/>
    <mergeCell ref="AY81:AZ81"/>
    <mergeCell ref="AW104:AX104"/>
    <mergeCell ref="AY104:AZ104"/>
    <mergeCell ref="BC104:BD104"/>
    <mergeCell ref="BI92:BJ92"/>
    <mergeCell ref="BI96:BJ96"/>
    <mergeCell ref="BC83:BD83"/>
    <mergeCell ref="BE88:BF88"/>
    <mergeCell ref="AA81:AB81"/>
    <mergeCell ref="AC81:AD81"/>
    <mergeCell ref="AG81:AH81"/>
    <mergeCell ref="BE81:BF81"/>
    <mergeCell ref="AG85:AH85"/>
    <mergeCell ref="AG86:AH86"/>
    <mergeCell ref="AM59:AN59"/>
    <mergeCell ref="AG61:AH61"/>
    <mergeCell ref="AG62:AH62"/>
    <mergeCell ref="AG65:AH65"/>
    <mergeCell ref="AG67:AH67"/>
    <mergeCell ref="AW57:AX57"/>
    <mergeCell ref="AM76:AN76"/>
    <mergeCell ref="AM73:AN73"/>
    <mergeCell ref="AG80:AH80"/>
    <mergeCell ref="AG74:AH74"/>
    <mergeCell ref="AG75:AH75"/>
    <mergeCell ref="AG63:AH63"/>
    <mergeCell ref="AG68:AH68"/>
    <mergeCell ref="AC62:AD62"/>
    <mergeCell ref="AY57:AZ57"/>
    <mergeCell ref="AO59:AP59"/>
    <mergeCell ref="AO60:AP60"/>
    <mergeCell ref="AG64:AH64"/>
    <mergeCell ref="AC61:AD61"/>
    <mergeCell ref="AA69:AB69"/>
    <mergeCell ref="AC76:AD76"/>
    <mergeCell ref="AU62:AV62"/>
    <mergeCell ref="AU63:AV63"/>
    <mergeCell ref="AC68:AD68"/>
    <mergeCell ref="AA68:AB68"/>
    <mergeCell ref="AC84:AD84"/>
    <mergeCell ref="AW117:AX117"/>
    <mergeCell ref="AY117:AZ117"/>
    <mergeCell ref="BC117:BD117"/>
    <mergeCell ref="AG95:AH95"/>
    <mergeCell ref="AC117:AD117"/>
    <mergeCell ref="AC115:AD115"/>
    <mergeCell ref="AC113:AD113"/>
    <mergeCell ref="AC109:AD109"/>
    <mergeCell ref="AG96:AH96"/>
    <mergeCell ref="AG97:AH97"/>
    <mergeCell ref="AM63:AN63"/>
    <mergeCell ref="AO80:AP80"/>
    <mergeCell ref="AO98:AP98"/>
    <mergeCell ref="AO107:AP107"/>
    <mergeCell ref="AO108:AP108"/>
    <mergeCell ref="AO109:AP109"/>
    <mergeCell ref="AO110:AP110"/>
    <mergeCell ref="AO111:AP111"/>
    <mergeCell ref="AG84:AH84"/>
    <mergeCell ref="AC101:AD101"/>
    <mergeCell ref="AM111:AN111"/>
    <mergeCell ref="AG111:AH111"/>
    <mergeCell ref="AG112:AH112"/>
    <mergeCell ref="AW111:AX111"/>
    <mergeCell ref="AY111:AZ111"/>
    <mergeCell ref="BC111:BD111"/>
    <mergeCell ref="AW89:AX89"/>
    <mergeCell ref="AO102:AP102"/>
    <mergeCell ref="AO103:AP103"/>
    <mergeCell ref="AU103:AV103"/>
    <mergeCell ref="AG99:AH99"/>
    <mergeCell ref="AG101:AH101"/>
    <mergeCell ref="AA104:AB104"/>
    <mergeCell ref="AC104:AD104"/>
    <mergeCell ref="AG104:AH104"/>
    <mergeCell ref="AM104:AN104"/>
    <mergeCell ref="AG107:AH107"/>
    <mergeCell ref="AG108:AH108"/>
    <mergeCell ref="AG103:AH103"/>
    <mergeCell ref="AG105:AH105"/>
    <mergeCell ref="AA113:AB113"/>
    <mergeCell ref="AA109:AB109"/>
    <mergeCell ref="BE110:BF110"/>
    <mergeCell ref="BC110:BD110"/>
    <mergeCell ref="AO85:AP85"/>
    <mergeCell ref="AO86:AP86"/>
    <mergeCell ref="AO87:AP87"/>
    <mergeCell ref="BC109:BD109"/>
    <mergeCell ref="AM93:AN93"/>
    <mergeCell ref="AC102:AD102"/>
    <mergeCell ref="AC103:AD103"/>
    <mergeCell ref="AM94:AN94"/>
    <mergeCell ref="AG92:AH92"/>
    <mergeCell ref="AG88:AH88"/>
    <mergeCell ref="AG89:AH89"/>
    <mergeCell ref="AY110:AZ110"/>
    <mergeCell ref="BC99:BD99"/>
    <mergeCell ref="BC94:BD94"/>
    <mergeCell ref="AY100:AZ100"/>
    <mergeCell ref="BE96:BF96"/>
    <mergeCell ref="AW90:AX90"/>
    <mergeCell ref="BE111:BF111"/>
    <mergeCell ref="AY89:AZ89"/>
    <mergeCell ref="AC93:AD93"/>
    <mergeCell ref="AA125:AB125"/>
    <mergeCell ref="AA120:AB120"/>
    <mergeCell ref="X104:Y104"/>
    <mergeCell ref="AA107:AB107"/>
    <mergeCell ref="AC119:AD119"/>
    <mergeCell ref="AG119:AH119"/>
    <mergeCell ref="AM78:AN78"/>
    <mergeCell ref="AA82:AB82"/>
    <mergeCell ref="AA83:AB83"/>
    <mergeCell ref="AA84:AB84"/>
    <mergeCell ref="AG131:AH131"/>
    <mergeCell ref="X124:Y124"/>
    <mergeCell ref="X125:Y125"/>
    <mergeCell ref="X126:Y126"/>
    <mergeCell ref="X127:Y127"/>
    <mergeCell ref="AC125:AD125"/>
    <mergeCell ref="AM85:AN85"/>
    <mergeCell ref="AC100:AD100"/>
    <mergeCell ref="AA103:AB103"/>
    <mergeCell ref="AM103:AN103"/>
    <mergeCell ref="AA96:AB96"/>
    <mergeCell ref="X94:Y94"/>
    <mergeCell ref="X95:Y95"/>
    <mergeCell ref="X96:Y96"/>
    <mergeCell ref="X97:Y97"/>
    <mergeCell ref="X98:Y98"/>
    <mergeCell ref="X99:Y99"/>
    <mergeCell ref="AA111:AB111"/>
    <mergeCell ref="AC111:AD111"/>
    <mergeCell ref="AA112:AB112"/>
    <mergeCell ref="AA108:AB108"/>
    <mergeCell ref="AG109:AH109"/>
    <mergeCell ref="X140:Y140"/>
    <mergeCell ref="X139:Y139"/>
    <mergeCell ref="AA139:AB139"/>
    <mergeCell ref="AC139:AD139"/>
    <mergeCell ref="AG139:AH139"/>
    <mergeCell ref="X120:Y120"/>
    <mergeCell ref="X121:Y121"/>
    <mergeCell ref="X123:Y123"/>
    <mergeCell ref="AA126:AB126"/>
    <mergeCell ref="X105:Y105"/>
    <mergeCell ref="X107:Y107"/>
    <mergeCell ref="X119:Y119"/>
    <mergeCell ref="X115:Y115"/>
    <mergeCell ref="X116:Y116"/>
    <mergeCell ref="X117:Y117"/>
    <mergeCell ref="AA119:AB119"/>
    <mergeCell ref="AA114:AB114"/>
    <mergeCell ref="X110:Y110"/>
    <mergeCell ref="X109:Y109"/>
    <mergeCell ref="X111:Y111"/>
    <mergeCell ref="X112:Y112"/>
    <mergeCell ref="X113:Y113"/>
    <mergeCell ref="X114:Y114"/>
    <mergeCell ref="AA117:AB117"/>
    <mergeCell ref="AA115:AB115"/>
    <mergeCell ref="AC110:AD110"/>
    <mergeCell ref="AA105:AB105"/>
    <mergeCell ref="AC122:AD122"/>
    <mergeCell ref="AG122:AH122"/>
    <mergeCell ref="X122:Y122"/>
    <mergeCell ref="X118:Y118"/>
    <mergeCell ref="AA118:AB118"/>
    <mergeCell ref="AG142:AH142"/>
    <mergeCell ref="X108:Y108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91:Y91"/>
    <mergeCell ref="X92:Y92"/>
    <mergeCell ref="X93:Y93"/>
    <mergeCell ref="X84:Y84"/>
    <mergeCell ref="X85:Y85"/>
    <mergeCell ref="X86:Y86"/>
    <mergeCell ref="AA142:AB142"/>
    <mergeCell ref="AC142:AD142"/>
    <mergeCell ref="AA137:AB137"/>
    <mergeCell ref="AA132:AB132"/>
    <mergeCell ref="AC132:AD132"/>
    <mergeCell ref="X129:Y129"/>
    <mergeCell ref="X130:Y130"/>
    <mergeCell ref="X132:Y132"/>
    <mergeCell ref="X133:Y133"/>
    <mergeCell ref="X134:Y134"/>
    <mergeCell ref="X135:Y135"/>
    <mergeCell ref="X136:Y136"/>
    <mergeCell ref="X137:Y137"/>
    <mergeCell ref="X138:Y138"/>
    <mergeCell ref="X142:Y142"/>
    <mergeCell ref="AC3:AD3"/>
    <mergeCell ref="AC18:AD18"/>
    <mergeCell ref="AC19:AD19"/>
    <mergeCell ref="X9:Y9"/>
    <mergeCell ref="AA9:AB9"/>
    <mergeCell ref="AM3:AN3"/>
    <mergeCell ref="AM5:AN5"/>
    <mergeCell ref="AM11:AN11"/>
    <mergeCell ref="AM12:AN12"/>
    <mergeCell ref="AM16:AN16"/>
    <mergeCell ref="AM17:AN17"/>
    <mergeCell ref="AM18:AN18"/>
    <mergeCell ref="AM19:AN19"/>
    <mergeCell ref="AM20:AN20"/>
    <mergeCell ref="AM21:AN21"/>
    <mergeCell ref="AM25:AN25"/>
    <mergeCell ref="AC20:AD20"/>
    <mergeCell ref="AC21:AD21"/>
    <mergeCell ref="AG7:AH7"/>
    <mergeCell ref="AM7:AN7"/>
    <mergeCell ref="AG6:AH6"/>
    <mergeCell ref="AM6:AN6"/>
    <mergeCell ref="X3:Y3"/>
    <mergeCell ref="X5:Y5"/>
    <mergeCell ref="X11:Y11"/>
    <mergeCell ref="X12:Y12"/>
    <mergeCell ref="X16:Y16"/>
    <mergeCell ref="X17:Y17"/>
    <mergeCell ref="X18:Y18"/>
    <mergeCell ref="X19:Y19"/>
    <mergeCell ref="X20:Y20"/>
    <mergeCell ref="X21:Y21"/>
    <mergeCell ref="BK142:BL142"/>
    <mergeCell ref="BM142:BN142"/>
    <mergeCell ref="BO142:BP142"/>
    <mergeCell ref="BQ142:BR142"/>
    <mergeCell ref="BS142:BT142"/>
    <mergeCell ref="AG3:AH3"/>
    <mergeCell ref="AG5:AH5"/>
    <mergeCell ref="AG11:AH11"/>
    <mergeCell ref="AG12:AH12"/>
    <mergeCell ref="AG16:AH16"/>
    <mergeCell ref="AG17:AH17"/>
    <mergeCell ref="AG18:AH18"/>
    <mergeCell ref="AG19:AH19"/>
    <mergeCell ref="AG20:AH20"/>
    <mergeCell ref="AG21:AH21"/>
    <mergeCell ref="AG25:AH25"/>
    <mergeCell ref="AG27:AH27"/>
    <mergeCell ref="AG28:AH28"/>
    <mergeCell ref="AG29:AH29"/>
    <mergeCell ref="AG30:AH30"/>
    <mergeCell ref="AG31:AH31"/>
    <mergeCell ref="AW142:AX142"/>
    <mergeCell ref="AY142:AZ142"/>
    <mergeCell ref="BC142:BD142"/>
    <mergeCell ref="BG142:BH142"/>
    <mergeCell ref="BE142:BF142"/>
    <mergeCell ref="AW135:AX135"/>
    <mergeCell ref="AY135:AZ135"/>
    <mergeCell ref="BC135:BD135"/>
    <mergeCell ref="BE135:BF135"/>
    <mergeCell ref="BG135:BH135"/>
    <mergeCell ref="BC137:BD137"/>
    <mergeCell ref="BM137:BN137"/>
    <mergeCell ref="BO137:BP137"/>
    <mergeCell ref="BQ137:BR137"/>
    <mergeCell ref="BS137:BT137"/>
    <mergeCell ref="AA138:AB138"/>
    <mergeCell ref="AC138:AD138"/>
    <mergeCell ref="AW138:AX138"/>
    <mergeCell ref="BC138:BD138"/>
    <mergeCell ref="AY138:AZ138"/>
    <mergeCell ref="BI138:BJ138"/>
    <mergeCell ref="BK138:BL138"/>
    <mergeCell ref="BM138:BN138"/>
    <mergeCell ref="BO138:BP138"/>
    <mergeCell ref="BQ138:BR138"/>
    <mergeCell ref="BS138:BT138"/>
    <mergeCell ref="AG137:AH137"/>
    <mergeCell ref="AG138:AH138"/>
    <mergeCell ref="AM137:AN137"/>
    <mergeCell ref="AM138:AN138"/>
    <mergeCell ref="BE138:BF138"/>
    <mergeCell ref="BG138:BH138"/>
    <mergeCell ref="AU138:AV138"/>
    <mergeCell ref="AU137:AV137"/>
    <mergeCell ref="AY137:AZ137"/>
    <mergeCell ref="AC137:AD137"/>
    <mergeCell ref="BM135:BN135"/>
    <mergeCell ref="BO135:BP135"/>
    <mergeCell ref="BQ135:BR135"/>
    <mergeCell ref="BS135:BT135"/>
    <mergeCell ref="AA136:AB136"/>
    <mergeCell ref="AC136:AD136"/>
    <mergeCell ref="AW136:AX136"/>
    <mergeCell ref="AY136:AZ136"/>
    <mergeCell ref="BC136:BD136"/>
    <mergeCell ref="BE136:BF136"/>
    <mergeCell ref="BG136:BH136"/>
    <mergeCell ref="BI136:BJ136"/>
    <mergeCell ref="BK136:BL136"/>
    <mergeCell ref="BM136:BN136"/>
    <mergeCell ref="BO136:BP136"/>
    <mergeCell ref="BQ136:BR136"/>
    <mergeCell ref="BS136:BT136"/>
    <mergeCell ref="AG135:AH135"/>
    <mergeCell ref="AG136:AH136"/>
    <mergeCell ref="AM135:AN135"/>
    <mergeCell ref="AM136:AN136"/>
    <mergeCell ref="BI135:BJ135"/>
    <mergeCell ref="AU136:AV136"/>
    <mergeCell ref="AA135:AB135"/>
    <mergeCell ref="AC135:AD135"/>
    <mergeCell ref="AO135:AP135"/>
    <mergeCell ref="AO136:AP136"/>
    <mergeCell ref="BO133:BP133"/>
    <mergeCell ref="BQ133:BR133"/>
    <mergeCell ref="BS133:BT133"/>
    <mergeCell ref="AA134:AB134"/>
    <mergeCell ref="AC134:AD134"/>
    <mergeCell ref="AW134:AX134"/>
    <mergeCell ref="AY134:AZ134"/>
    <mergeCell ref="BC134:BD134"/>
    <mergeCell ref="BE134:BF134"/>
    <mergeCell ref="BG134:BH134"/>
    <mergeCell ref="BI134:BJ134"/>
    <mergeCell ref="BK134:BL134"/>
    <mergeCell ref="BM134:BN134"/>
    <mergeCell ref="BO134:BP134"/>
    <mergeCell ref="BQ134:BR134"/>
    <mergeCell ref="BS134:BT134"/>
    <mergeCell ref="AG133:AH133"/>
    <mergeCell ref="AG134:AH134"/>
    <mergeCell ref="AM133:AN133"/>
    <mergeCell ref="AM134:AN134"/>
    <mergeCell ref="BM133:BN133"/>
    <mergeCell ref="BI133:BJ133"/>
    <mergeCell ref="AA133:AB133"/>
    <mergeCell ref="AC133:AD133"/>
    <mergeCell ref="AO134:AP134"/>
    <mergeCell ref="AW133:AX133"/>
    <mergeCell ref="AY133:AZ133"/>
    <mergeCell ref="BC133:BD133"/>
    <mergeCell ref="BE133:BF133"/>
    <mergeCell ref="BG133:BH133"/>
    <mergeCell ref="BM132:BN132"/>
    <mergeCell ref="BO132:BP132"/>
    <mergeCell ref="BQ132:BR132"/>
    <mergeCell ref="BS132:BT132"/>
    <mergeCell ref="AG130:AH130"/>
    <mergeCell ref="AG132:AH132"/>
    <mergeCell ref="AM130:AN130"/>
    <mergeCell ref="AM132:AN132"/>
    <mergeCell ref="AC129:AD129"/>
    <mergeCell ref="AW129:AX129"/>
    <mergeCell ref="AY129:AZ129"/>
    <mergeCell ref="BC129:BD129"/>
    <mergeCell ref="BE129:BF129"/>
    <mergeCell ref="BG129:BH129"/>
    <mergeCell ref="BI129:BJ129"/>
    <mergeCell ref="BK129:BL129"/>
    <mergeCell ref="BM129:BN129"/>
    <mergeCell ref="BO129:BP129"/>
    <mergeCell ref="BQ129:BR129"/>
    <mergeCell ref="BS129:BT129"/>
    <mergeCell ref="AG129:AH129"/>
    <mergeCell ref="AM129:AN129"/>
    <mergeCell ref="AC130:AD130"/>
    <mergeCell ref="AW130:AX130"/>
    <mergeCell ref="AY130:AZ130"/>
    <mergeCell ref="BC130:BD130"/>
    <mergeCell ref="BE130:BF130"/>
    <mergeCell ref="BG130:BH130"/>
    <mergeCell ref="BK131:BL131"/>
    <mergeCell ref="BE131:BF131"/>
    <mergeCell ref="AW132:AX132"/>
    <mergeCell ref="AY132:AZ132"/>
    <mergeCell ref="BM130:BN130"/>
    <mergeCell ref="BO130:BP130"/>
    <mergeCell ref="BQ130:BR130"/>
    <mergeCell ref="BS130:BT130"/>
    <mergeCell ref="AA127:AB127"/>
    <mergeCell ref="AC127:AD127"/>
    <mergeCell ref="AW127:AX127"/>
    <mergeCell ref="AY127:AZ127"/>
    <mergeCell ref="BC127:BD127"/>
    <mergeCell ref="BE127:BF127"/>
    <mergeCell ref="BG127:BH127"/>
    <mergeCell ref="BI127:BJ127"/>
    <mergeCell ref="BM127:BN127"/>
    <mergeCell ref="BQ127:BR127"/>
    <mergeCell ref="BS127:BT127"/>
    <mergeCell ref="AA128:AB128"/>
    <mergeCell ref="AC128:AD128"/>
    <mergeCell ref="AW128:AX128"/>
    <mergeCell ref="AY128:AZ128"/>
    <mergeCell ref="BC128:BD128"/>
    <mergeCell ref="BE128:BF128"/>
    <mergeCell ref="BG128:BH128"/>
    <mergeCell ref="BI128:BJ128"/>
    <mergeCell ref="BK128:BL128"/>
    <mergeCell ref="BM128:BN128"/>
    <mergeCell ref="BO128:BP128"/>
    <mergeCell ref="BQ128:BR128"/>
    <mergeCell ref="BS128:BT128"/>
    <mergeCell ref="AG127:AH127"/>
    <mergeCell ref="AG128:AH128"/>
    <mergeCell ref="AO130:AP130"/>
    <mergeCell ref="AA130:AB130"/>
    <mergeCell ref="BG126:BH126"/>
    <mergeCell ref="BI126:BJ126"/>
    <mergeCell ref="BK126:BL126"/>
    <mergeCell ref="BM126:BN126"/>
    <mergeCell ref="BO126:BP126"/>
    <mergeCell ref="BQ126:BR126"/>
    <mergeCell ref="BS126:BT126"/>
    <mergeCell ref="AG125:AH125"/>
    <mergeCell ref="AG126:AH126"/>
    <mergeCell ref="AM125:AN125"/>
    <mergeCell ref="AM126:AN126"/>
    <mergeCell ref="BC124:BD124"/>
    <mergeCell ref="BE124:BF124"/>
    <mergeCell ref="BG124:BH124"/>
    <mergeCell ref="BO124:BP124"/>
    <mergeCell ref="BQ124:BR124"/>
    <mergeCell ref="BS124:BT124"/>
    <mergeCell ref="AG124:AH124"/>
    <mergeCell ref="AW125:AX125"/>
    <mergeCell ref="AY125:AZ125"/>
    <mergeCell ref="BC125:BD125"/>
    <mergeCell ref="BE125:BF125"/>
    <mergeCell ref="BG125:BH125"/>
    <mergeCell ref="AO126:AP126"/>
    <mergeCell ref="AO124:AP124"/>
    <mergeCell ref="BM120:BN120"/>
    <mergeCell ref="BO120:BP120"/>
    <mergeCell ref="BQ120:BR120"/>
    <mergeCell ref="BS120:BT120"/>
    <mergeCell ref="AA121:AB121"/>
    <mergeCell ref="AC121:AD121"/>
    <mergeCell ref="AW121:AX121"/>
    <mergeCell ref="AY121:AZ121"/>
    <mergeCell ref="BC121:BD121"/>
    <mergeCell ref="BE121:BF121"/>
    <mergeCell ref="BG121:BH121"/>
    <mergeCell ref="BK121:BL121"/>
    <mergeCell ref="BM121:BN121"/>
    <mergeCell ref="BO121:BP121"/>
    <mergeCell ref="BQ121:BR121"/>
    <mergeCell ref="BS121:BT121"/>
    <mergeCell ref="AG121:AH121"/>
    <mergeCell ref="AM120:AN120"/>
    <mergeCell ref="AM121:AN121"/>
    <mergeCell ref="AG120:AH120"/>
    <mergeCell ref="AO120:AP120"/>
    <mergeCell ref="AO121:AP121"/>
    <mergeCell ref="AU120:AV120"/>
    <mergeCell ref="AC120:AD120"/>
    <mergeCell ref="AW120:AX120"/>
    <mergeCell ref="AY120:AZ120"/>
    <mergeCell ref="BC120:BD120"/>
    <mergeCell ref="BE120:BF120"/>
    <mergeCell ref="BG120:BH120"/>
    <mergeCell ref="BM114:BN114"/>
    <mergeCell ref="BO114:BP114"/>
    <mergeCell ref="BQ117:BR117"/>
    <mergeCell ref="BS117:BT117"/>
    <mergeCell ref="AM117:AN117"/>
    <mergeCell ref="AG117:AH117"/>
    <mergeCell ref="AM119:AN119"/>
    <mergeCell ref="AW119:AX119"/>
    <mergeCell ref="AY119:AZ119"/>
    <mergeCell ref="BC119:BD119"/>
    <mergeCell ref="BM119:BN119"/>
    <mergeCell ref="BO119:BP119"/>
    <mergeCell ref="BQ119:BR119"/>
    <mergeCell ref="BS119:BT119"/>
    <mergeCell ref="AO117:AP117"/>
    <mergeCell ref="AO119:AP119"/>
    <mergeCell ref="AU117:AV117"/>
    <mergeCell ref="AU119:AV119"/>
    <mergeCell ref="BI115:BJ115"/>
    <mergeCell ref="BK115:BL115"/>
    <mergeCell ref="BM115:BN115"/>
    <mergeCell ref="BO115:BP115"/>
    <mergeCell ref="BQ115:BR115"/>
    <mergeCell ref="BS115:BT115"/>
    <mergeCell ref="AW116:AX116"/>
    <mergeCell ref="AY116:AZ116"/>
    <mergeCell ref="BC116:BD116"/>
    <mergeCell ref="BE116:BF116"/>
    <mergeCell ref="BG116:BH116"/>
    <mergeCell ref="BI116:BJ116"/>
    <mergeCell ref="BK116:BL116"/>
    <mergeCell ref="BM116:BN116"/>
    <mergeCell ref="BQ116:BR116"/>
    <mergeCell ref="BS116:BT116"/>
    <mergeCell ref="AM115:AN115"/>
    <mergeCell ref="AM116:AN116"/>
    <mergeCell ref="AG115:AH115"/>
    <mergeCell ref="AG116:AH116"/>
    <mergeCell ref="AO112:AP112"/>
    <mergeCell ref="AO113:AP113"/>
    <mergeCell ref="AO114:AP114"/>
    <mergeCell ref="AO115:AP115"/>
    <mergeCell ref="AO116:AP116"/>
    <mergeCell ref="AU116:AV116"/>
    <mergeCell ref="AW113:AX113"/>
    <mergeCell ref="AY113:AZ113"/>
    <mergeCell ref="BC113:BD113"/>
    <mergeCell ref="BE113:BF113"/>
    <mergeCell ref="BG113:BH113"/>
    <mergeCell ref="BI113:BJ113"/>
    <mergeCell ref="BK113:BL113"/>
    <mergeCell ref="BM113:BN113"/>
    <mergeCell ref="BO113:BP113"/>
    <mergeCell ref="BQ113:BR113"/>
    <mergeCell ref="BS113:BT113"/>
    <mergeCell ref="AW114:AX114"/>
    <mergeCell ref="AY114:AZ114"/>
    <mergeCell ref="BC114:BD114"/>
    <mergeCell ref="BE114:BF114"/>
    <mergeCell ref="BG114:BH114"/>
    <mergeCell ref="BI114:BJ114"/>
    <mergeCell ref="BK114:BL114"/>
    <mergeCell ref="BS112:BT112"/>
    <mergeCell ref="AM112:AN112"/>
    <mergeCell ref="BG111:BH111"/>
    <mergeCell ref="BI111:BJ111"/>
    <mergeCell ref="BK111:BL111"/>
    <mergeCell ref="BM111:BN111"/>
    <mergeCell ref="AU111:AV111"/>
    <mergeCell ref="AU112:AV112"/>
    <mergeCell ref="BK112:BL112"/>
    <mergeCell ref="BM112:BN112"/>
    <mergeCell ref="BO112:BP112"/>
    <mergeCell ref="AC112:AD112"/>
    <mergeCell ref="AW112:AX112"/>
    <mergeCell ref="AY112:AZ112"/>
    <mergeCell ref="BC112:BD112"/>
    <mergeCell ref="BO111:BP111"/>
    <mergeCell ref="BQ111:BR111"/>
    <mergeCell ref="BS111:BT111"/>
    <mergeCell ref="BQ112:BR112"/>
    <mergeCell ref="BE112:BF112"/>
    <mergeCell ref="BG112:BH112"/>
    <mergeCell ref="BI110:BJ110"/>
    <mergeCell ref="BO107:BP107"/>
    <mergeCell ref="BG105:BH105"/>
    <mergeCell ref="AU109:AV109"/>
    <mergeCell ref="AU110:AV110"/>
    <mergeCell ref="AW110:AX110"/>
    <mergeCell ref="AU104:AV104"/>
    <mergeCell ref="AU105:AV105"/>
    <mergeCell ref="AU106:AV106"/>
    <mergeCell ref="AU107:AV107"/>
    <mergeCell ref="AU108:AV108"/>
    <mergeCell ref="AY107:AZ107"/>
    <mergeCell ref="BQ106:BR106"/>
    <mergeCell ref="BS106:BT106"/>
    <mergeCell ref="BQ110:BR110"/>
    <mergeCell ref="BQ105:BR105"/>
    <mergeCell ref="BQ107:BR107"/>
    <mergeCell ref="BS107:BT107"/>
    <mergeCell ref="BG109:BH109"/>
    <mergeCell ref="BI109:BJ109"/>
    <mergeCell ref="BM106:BN106"/>
    <mergeCell ref="BO106:BP106"/>
    <mergeCell ref="AY105:AZ105"/>
    <mergeCell ref="BI104:BJ104"/>
    <mergeCell ref="BK104:BL104"/>
    <mergeCell ref="BM104:BN104"/>
    <mergeCell ref="BO104:BP104"/>
    <mergeCell ref="BK109:BL109"/>
    <mergeCell ref="BM109:BN109"/>
    <mergeCell ref="BO109:BP109"/>
    <mergeCell ref="BM110:BN110"/>
    <mergeCell ref="BO110:BP110"/>
    <mergeCell ref="BG110:BH110"/>
    <mergeCell ref="BG104:BH104"/>
    <mergeCell ref="AC107:AD107"/>
    <mergeCell ref="BS89:BT89"/>
    <mergeCell ref="BS99:BT99"/>
    <mergeCell ref="BQ103:BR103"/>
    <mergeCell ref="BS103:BT103"/>
    <mergeCell ref="BS105:BT105"/>
    <mergeCell ref="BQ98:BR98"/>
    <mergeCell ref="BQ99:BR99"/>
    <mergeCell ref="BQ100:BR100"/>
    <mergeCell ref="BS97:BT97"/>
    <mergeCell ref="BM108:BN108"/>
    <mergeCell ref="BS108:BT108"/>
    <mergeCell ref="BQ109:BR109"/>
    <mergeCell ref="BQ108:BR108"/>
    <mergeCell ref="AY101:AZ101"/>
    <mergeCell ref="BK110:BL110"/>
    <mergeCell ref="BK105:BL105"/>
    <mergeCell ref="BS104:BT104"/>
    <mergeCell ref="BK108:BL108"/>
    <mergeCell ref="BO101:BP101"/>
    <mergeCell ref="BK101:BL101"/>
    <mergeCell ref="BO99:BP99"/>
    <mergeCell ref="BG99:BH99"/>
    <mergeCell ref="BM105:BN105"/>
    <mergeCell ref="BK100:BL100"/>
    <mergeCell ref="BQ101:BR101"/>
    <mergeCell ref="BQ104:BR104"/>
    <mergeCell ref="BS102:BT102"/>
    <mergeCell ref="BM99:BN99"/>
    <mergeCell ref="BQ102:BR102"/>
    <mergeCell ref="BC84:BD84"/>
    <mergeCell ref="BE86:BF86"/>
    <mergeCell ref="BC100:BD100"/>
    <mergeCell ref="BI94:BJ94"/>
    <mergeCell ref="BS101:BT101"/>
    <mergeCell ref="BM100:BN100"/>
    <mergeCell ref="BO100:BP100"/>
    <mergeCell ref="BO105:BP105"/>
    <mergeCell ref="BO108:BP108"/>
    <mergeCell ref="BG108:BH108"/>
    <mergeCell ref="BS100:BT100"/>
    <mergeCell ref="BE106:BF106"/>
    <mergeCell ref="BG106:BH106"/>
    <mergeCell ref="BI106:BJ106"/>
    <mergeCell ref="BM101:BN101"/>
    <mergeCell ref="BI105:BJ105"/>
    <mergeCell ref="BI103:BJ103"/>
    <mergeCell ref="BO103:BP103"/>
    <mergeCell ref="BE104:BF104"/>
    <mergeCell ref="BK102:BL102"/>
    <mergeCell ref="BM102:BN102"/>
    <mergeCell ref="BE100:BF100"/>
    <mergeCell ref="BG100:BH100"/>
    <mergeCell ref="BI108:BJ108"/>
    <mergeCell ref="BI107:BJ107"/>
    <mergeCell ref="BI101:BJ101"/>
    <mergeCell ref="BK97:BL97"/>
    <mergeCell ref="BM84:BN84"/>
    <mergeCell ref="BM85:BN85"/>
    <mergeCell ref="BM86:BN86"/>
    <mergeCell ref="BM89:BN89"/>
    <mergeCell ref="BI89:BJ89"/>
    <mergeCell ref="BC88:BD88"/>
    <mergeCell ref="BE94:BF94"/>
    <mergeCell ref="BO97:BP97"/>
    <mergeCell ref="BM98:BN98"/>
    <mergeCell ref="BM97:BN97"/>
    <mergeCell ref="BI102:BJ102"/>
    <mergeCell ref="BE103:BF103"/>
    <mergeCell ref="BE95:BF95"/>
    <mergeCell ref="BO95:BP95"/>
    <mergeCell ref="BO87:BP87"/>
    <mergeCell ref="BO92:BP92"/>
    <mergeCell ref="BM95:BN95"/>
    <mergeCell ref="BM96:BN96"/>
    <mergeCell ref="BI97:BJ97"/>
    <mergeCell ref="BI98:BJ98"/>
    <mergeCell ref="BM94:BN94"/>
    <mergeCell ref="BE85:BF85"/>
    <mergeCell ref="BG88:BH88"/>
    <mergeCell ref="BG85:BH85"/>
    <mergeCell ref="BC98:BD98"/>
    <mergeCell ref="BO102:BP102"/>
    <mergeCell ref="BE91:BF91"/>
    <mergeCell ref="BF1:BT1"/>
    <mergeCell ref="A1:BD1"/>
    <mergeCell ref="AR146:AS146"/>
    <mergeCell ref="AU145:BB145"/>
    <mergeCell ref="BJ146:BN146"/>
    <mergeCell ref="BJ145:BR145"/>
    <mergeCell ref="BE3:BF3"/>
    <mergeCell ref="BI3:BJ3"/>
    <mergeCell ref="BS30:BT30"/>
    <mergeCell ref="BE31:BF31"/>
    <mergeCell ref="BG31:BH31"/>
    <mergeCell ref="BG32:BH32"/>
    <mergeCell ref="BE32:BF32"/>
    <mergeCell ref="BE25:BF25"/>
    <mergeCell ref="BE27:BF27"/>
    <mergeCell ref="BE28:BF28"/>
    <mergeCell ref="BE29:BF29"/>
    <mergeCell ref="BE30:BF30"/>
    <mergeCell ref="AA66:AB66"/>
    <mergeCell ref="AW103:AX103"/>
    <mergeCell ref="AW105:AX105"/>
    <mergeCell ref="AW109:AX109"/>
    <mergeCell ref="AG76:AH76"/>
    <mergeCell ref="AG77:AH77"/>
    <mergeCell ref="AM79:AN79"/>
    <mergeCell ref="AM82:AN82"/>
    <mergeCell ref="AM83:AN83"/>
    <mergeCell ref="AM84:AN84"/>
    <mergeCell ref="BM139:BN139"/>
    <mergeCell ref="BC101:BD101"/>
    <mergeCell ref="BE101:BF101"/>
    <mergeCell ref="BS109:BT109"/>
    <mergeCell ref="AJ151:AP151"/>
    <mergeCell ref="BJ149:BN149"/>
    <mergeCell ref="AJ148:AP148"/>
    <mergeCell ref="AJ149:AP149"/>
    <mergeCell ref="AU151:BB151"/>
    <mergeCell ref="BL151:BN151"/>
    <mergeCell ref="AR148:AS148"/>
    <mergeCell ref="BF151:BH151"/>
    <mergeCell ref="AU149:AZ149"/>
    <mergeCell ref="AU150:AZ150"/>
    <mergeCell ref="BB150:BF150"/>
    <mergeCell ref="AW143:AX143"/>
    <mergeCell ref="AW144:AX144"/>
    <mergeCell ref="AR145:AS145"/>
    <mergeCell ref="AU147:AZ147"/>
    <mergeCell ref="AU148:AZ148"/>
    <mergeCell ref="AJ147:AP147"/>
    <mergeCell ref="BB146:BF146"/>
    <mergeCell ref="BJ150:BN150"/>
    <mergeCell ref="AR149:AS149"/>
    <mergeCell ref="BB147:BF147"/>
    <mergeCell ref="BB148:BF148"/>
    <mergeCell ref="BB149:BF149"/>
    <mergeCell ref="AR147:AS147"/>
    <mergeCell ref="AJ150:AP150"/>
    <mergeCell ref="BJ147:BN147"/>
    <mergeCell ref="BJ148:BN148"/>
    <mergeCell ref="AY143:AZ143"/>
    <mergeCell ref="AY144:AZ144"/>
    <mergeCell ref="AJ145:AP145"/>
    <mergeCell ref="AJ146:AP146"/>
    <mergeCell ref="AU146:AZ146"/>
    <mergeCell ref="BI142:BJ142"/>
    <mergeCell ref="BC103:BD103"/>
    <mergeCell ref="AM105:AN105"/>
    <mergeCell ref="AM107:AN107"/>
    <mergeCell ref="AM108:AN108"/>
    <mergeCell ref="AM110:AN110"/>
    <mergeCell ref="AM109:AN109"/>
    <mergeCell ref="AM142:AN142"/>
    <mergeCell ref="AM99:AN99"/>
    <mergeCell ref="AM101:AN101"/>
    <mergeCell ref="AM102:AN102"/>
    <mergeCell ref="BE119:BF119"/>
    <mergeCell ref="BG119:BH119"/>
    <mergeCell ref="AY109:AZ109"/>
    <mergeCell ref="BE105:BF105"/>
    <mergeCell ref="BC102:BD102"/>
    <mergeCell ref="BE102:BF102"/>
    <mergeCell ref="BE107:BF107"/>
    <mergeCell ref="BG107:BH107"/>
    <mergeCell ref="AM127:AN127"/>
    <mergeCell ref="AM128:AN128"/>
    <mergeCell ref="BI130:BJ130"/>
    <mergeCell ref="BE132:BF132"/>
    <mergeCell ref="BG132:BH132"/>
    <mergeCell ref="AW99:AX99"/>
    <mergeCell ref="AW100:AX100"/>
    <mergeCell ref="AY103:AZ103"/>
    <mergeCell ref="BC108:BD108"/>
    <mergeCell ref="AW108:AX108"/>
    <mergeCell ref="AW107:AX107"/>
    <mergeCell ref="AW102:AX102"/>
    <mergeCell ref="BI99:BJ99"/>
    <mergeCell ref="BI100:BJ100"/>
    <mergeCell ref="BC96:BD96"/>
    <mergeCell ref="BC97:BD97"/>
    <mergeCell ref="BE97:BF97"/>
    <mergeCell ref="BG102:BH102"/>
    <mergeCell ref="BG103:BH103"/>
    <mergeCell ref="BG101:BH101"/>
    <mergeCell ref="BC85:BD85"/>
    <mergeCell ref="BE84:BF84"/>
    <mergeCell ref="BC76:BD76"/>
    <mergeCell ref="BE76:BF76"/>
    <mergeCell ref="BC89:BD89"/>
    <mergeCell ref="BC87:BD87"/>
    <mergeCell ref="BE87:BF87"/>
    <mergeCell ref="BI67:BJ67"/>
    <mergeCell ref="BC92:BD92"/>
    <mergeCell ref="BG84:BH84"/>
    <mergeCell ref="BE83:BF83"/>
    <mergeCell ref="BG82:BH82"/>
    <mergeCell ref="BG83:BH83"/>
    <mergeCell ref="BG77:BH77"/>
    <mergeCell ref="BE78:BF78"/>
    <mergeCell ref="BE82:BF82"/>
    <mergeCell ref="BI74:BJ74"/>
    <mergeCell ref="BI82:BJ82"/>
    <mergeCell ref="BI83:BJ83"/>
    <mergeCell ref="BI84:BJ84"/>
    <mergeCell ref="BC82:BD82"/>
    <mergeCell ref="BE77:BF77"/>
    <mergeCell ref="BI86:BJ86"/>
    <mergeCell ref="BI88:BJ88"/>
    <mergeCell ref="BI85:BJ85"/>
    <mergeCell ref="BG41:BH41"/>
    <mergeCell ref="BE98:BF98"/>
    <mergeCell ref="BE99:BF99"/>
    <mergeCell ref="BG92:BH92"/>
    <mergeCell ref="BG93:BH93"/>
    <mergeCell ref="BG94:BH94"/>
    <mergeCell ref="BG95:BH95"/>
    <mergeCell ref="BI51:BJ51"/>
    <mergeCell ref="BI50:BJ50"/>
    <mergeCell ref="BC31:BD31"/>
    <mergeCell ref="BE45:BF45"/>
    <mergeCell ref="BE42:BF42"/>
    <mergeCell ref="BC46:BD46"/>
    <mergeCell ref="BI93:BJ93"/>
    <mergeCell ref="BG98:BH98"/>
    <mergeCell ref="BI38:BJ38"/>
    <mergeCell ref="BG79:BH79"/>
    <mergeCell ref="BE73:BF73"/>
    <mergeCell ref="BG67:BH67"/>
    <mergeCell ref="BE65:BF65"/>
    <mergeCell ref="BI75:BJ75"/>
    <mergeCell ref="BI53:BJ53"/>
    <mergeCell ref="BC54:BD54"/>
    <mergeCell ref="BE54:BF54"/>
    <mergeCell ref="BG54:BH54"/>
    <mergeCell ref="BI54:BJ54"/>
    <mergeCell ref="BI55:BJ55"/>
    <mergeCell ref="BE55:BF55"/>
    <mergeCell ref="BC64:BD64"/>
    <mergeCell ref="BG90:BH90"/>
    <mergeCell ref="BG45:BH45"/>
    <mergeCell ref="BC44:BD44"/>
    <mergeCell ref="BC5:BD5"/>
    <mergeCell ref="BC11:BD11"/>
    <mergeCell ref="BC16:BD16"/>
    <mergeCell ref="BC17:BD17"/>
    <mergeCell ref="BI26:BJ26"/>
    <mergeCell ref="BI27:BJ27"/>
    <mergeCell ref="BG4:BH4"/>
    <mergeCell ref="BG30:BH30"/>
    <mergeCell ref="BG16:BH16"/>
    <mergeCell ref="BG17:BH17"/>
    <mergeCell ref="BG18:BH18"/>
    <mergeCell ref="BG19:BH19"/>
    <mergeCell ref="BE5:BF5"/>
    <mergeCell ref="BG20:BH20"/>
    <mergeCell ref="BE12:BF12"/>
    <mergeCell ref="BE16:BF16"/>
    <mergeCell ref="BE20:BF20"/>
    <mergeCell ref="BG27:BH27"/>
    <mergeCell ref="BG28:BH28"/>
    <mergeCell ref="BG25:BH25"/>
    <mergeCell ref="BG9:BH9"/>
    <mergeCell ref="BE15:BF15"/>
    <mergeCell ref="BE23:BF23"/>
    <mergeCell ref="BG23:BH23"/>
    <mergeCell ref="BG12:BH12"/>
    <mergeCell ref="BC15:BD15"/>
    <mergeCell ref="BC23:BD23"/>
    <mergeCell ref="BI14:BJ14"/>
    <mergeCell ref="BC25:BD25"/>
    <mergeCell ref="BC27:BD27"/>
    <mergeCell ref="BM19:BN19"/>
    <mergeCell ref="BI17:BJ17"/>
    <mergeCell ref="BI18:BJ18"/>
    <mergeCell ref="BQ24:BR24"/>
    <mergeCell ref="BQ26:BR26"/>
    <mergeCell ref="BQ23:BR23"/>
    <mergeCell ref="BQ21:BR21"/>
    <mergeCell ref="BM24:BN24"/>
    <mergeCell ref="BM28:BN28"/>
    <mergeCell ref="BS19:BT19"/>
    <mergeCell ref="BS20:BT20"/>
    <mergeCell ref="BC9:BD9"/>
    <mergeCell ref="BE9:BF9"/>
    <mergeCell ref="BI28:BJ28"/>
    <mergeCell ref="BG11:BH11"/>
    <mergeCell ref="BS18:BT18"/>
    <mergeCell ref="BS21:BT21"/>
    <mergeCell ref="BS25:BT25"/>
    <mergeCell ref="BS27:BT27"/>
    <mergeCell ref="BS10:BT10"/>
    <mergeCell ref="BS41:BT41"/>
    <mergeCell ref="BS42:BT42"/>
    <mergeCell ref="BS55:BT55"/>
    <mergeCell ref="BS53:BT53"/>
    <mergeCell ref="BS51:BT51"/>
    <mergeCell ref="BS80:BT80"/>
    <mergeCell ref="BS95:BT95"/>
    <mergeCell ref="BS96:BT96"/>
    <mergeCell ref="BS54:BT54"/>
    <mergeCell ref="BS66:BT66"/>
    <mergeCell ref="BS60:BT60"/>
    <mergeCell ref="BQ18:BR18"/>
    <mergeCell ref="BI16:BJ16"/>
    <mergeCell ref="BC3:BD3"/>
    <mergeCell ref="BI31:BJ31"/>
    <mergeCell ref="BI32:BJ32"/>
    <mergeCell ref="BI5:BJ5"/>
    <mergeCell ref="BI11:BJ11"/>
    <mergeCell ref="BI12:BJ12"/>
    <mergeCell ref="BG3:BH3"/>
    <mergeCell ref="BG21:BH21"/>
    <mergeCell ref="BI19:BJ19"/>
    <mergeCell ref="BI20:BJ20"/>
    <mergeCell ref="BE17:BF17"/>
    <mergeCell ref="BE18:BF18"/>
    <mergeCell ref="BE19:BF19"/>
    <mergeCell ref="BC21:BD21"/>
    <mergeCell ref="BI21:BJ21"/>
    <mergeCell ref="BI25:BJ25"/>
    <mergeCell ref="BE13:BF13"/>
    <mergeCell ref="BE4:BF4"/>
    <mergeCell ref="BC20:BD20"/>
    <mergeCell ref="BG76:BH76"/>
    <mergeCell ref="BG64:BH64"/>
    <mergeCell ref="BS88:BT88"/>
    <mergeCell ref="BS56:BT56"/>
    <mergeCell ref="BS94:BT94"/>
    <mergeCell ref="BS98:BT98"/>
    <mergeCell ref="BS71:BT71"/>
    <mergeCell ref="BS73:BT73"/>
    <mergeCell ref="BS74:BT74"/>
    <mergeCell ref="BS75:BT75"/>
    <mergeCell ref="BS84:BT84"/>
    <mergeCell ref="BS85:BT85"/>
    <mergeCell ref="BS83:BT83"/>
    <mergeCell ref="BS65:BT65"/>
    <mergeCell ref="BS48:BT48"/>
    <mergeCell ref="BS49:BT49"/>
    <mergeCell ref="BS50:BT50"/>
    <mergeCell ref="BI63:BJ63"/>
    <mergeCell ref="BO84:BP84"/>
    <mergeCell ref="BM92:BN92"/>
    <mergeCell ref="BM93:BN93"/>
    <mergeCell ref="BG80:BH80"/>
    <mergeCell ref="BO81:BP81"/>
    <mergeCell ref="BQ81:BR81"/>
    <mergeCell ref="BO75:BP75"/>
    <mergeCell ref="BO78:BP78"/>
    <mergeCell ref="BO79:BP79"/>
    <mergeCell ref="BO72:BP72"/>
    <mergeCell ref="BQ72:BR72"/>
    <mergeCell ref="BM65:BN65"/>
    <mergeCell ref="BM57:BN57"/>
    <mergeCell ref="BO57:BP57"/>
    <mergeCell ref="BI71:BJ71"/>
    <mergeCell ref="BI65:BJ65"/>
    <mergeCell ref="BS86:BT86"/>
    <mergeCell ref="BO98:BP98"/>
    <mergeCell ref="BK96:BL96"/>
    <mergeCell ref="BQ97:BR97"/>
    <mergeCell ref="BQ93:BR93"/>
    <mergeCell ref="BS77:BT77"/>
    <mergeCell ref="BS78:BT78"/>
    <mergeCell ref="BI64:BJ64"/>
    <mergeCell ref="BE63:BF63"/>
    <mergeCell ref="BG63:BH63"/>
    <mergeCell ref="BI59:BJ59"/>
    <mergeCell ref="BI61:BJ61"/>
    <mergeCell ref="BS93:BT93"/>
    <mergeCell ref="BM70:BN70"/>
    <mergeCell ref="BO80:BP80"/>
    <mergeCell ref="BM78:BN78"/>
    <mergeCell ref="BO73:BP73"/>
    <mergeCell ref="BO70:BP70"/>
    <mergeCell ref="BM87:BN87"/>
    <mergeCell ref="BK98:BL98"/>
    <mergeCell ref="BQ94:BR94"/>
    <mergeCell ref="BQ95:BR95"/>
    <mergeCell ref="BO96:BP96"/>
    <mergeCell ref="BI81:BJ81"/>
    <mergeCell ref="BM80:BN80"/>
    <mergeCell ref="BQ96:BR96"/>
    <mergeCell ref="BS81:BT81"/>
    <mergeCell ref="BI69:BJ69"/>
    <mergeCell ref="BQ85:BR85"/>
    <mergeCell ref="BQ86:BR86"/>
    <mergeCell ref="BK74:BL74"/>
    <mergeCell ref="BI33:BJ33"/>
    <mergeCell ref="BI36:BJ36"/>
    <mergeCell ref="BQ88:BR88"/>
    <mergeCell ref="BQ89:BR89"/>
    <mergeCell ref="BQ90:BR90"/>
    <mergeCell ref="BQ91:BR91"/>
    <mergeCell ref="BQ92:BR92"/>
    <mergeCell ref="BS90:BT90"/>
    <mergeCell ref="BS91:BT91"/>
    <mergeCell ref="BS92:BT92"/>
    <mergeCell ref="BS58:BT58"/>
    <mergeCell ref="BI66:BJ66"/>
    <mergeCell ref="BS82:BT82"/>
    <mergeCell ref="BK68:BL68"/>
    <mergeCell ref="BK59:BL59"/>
    <mergeCell ref="BK62:BL62"/>
    <mergeCell ref="BI60:BJ60"/>
    <mergeCell ref="BQ80:BR80"/>
    <mergeCell ref="BM62:BN62"/>
    <mergeCell ref="BO83:BP83"/>
    <mergeCell ref="BO77:BP77"/>
    <mergeCell ref="BM68:BN68"/>
    <mergeCell ref="BM75:BN75"/>
    <mergeCell ref="BM79:BN79"/>
    <mergeCell ref="BM69:BN69"/>
    <mergeCell ref="BM71:BN71"/>
    <mergeCell ref="BQ78:BR78"/>
    <mergeCell ref="BQ84:BR84"/>
    <mergeCell ref="BQ82:BR82"/>
    <mergeCell ref="BO66:BP66"/>
    <mergeCell ref="BQ61:BR61"/>
    <mergeCell ref="AY26:AZ26"/>
    <mergeCell ref="AY27:AZ27"/>
    <mergeCell ref="AY18:AZ18"/>
    <mergeCell ref="BE44:BF44"/>
    <mergeCell ref="BO94:BP94"/>
    <mergeCell ref="BO91:BP91"/>
    <mergeCell ref="BK89:BL89"/>
    <mergeCell ref="BO85:BP85"/>
    <mergeCell ref="BM82:BN82"/>
    <mergeCell ref="BM83:BN83"/>
    <mergeCell ref="BC91:BD91"/>
    <mergeCell ref="BE46:BF46"/>
    <mergeCell ref="AY17:AZ17"/>
    <mergeCell ref="BC93:BD93"/>
    <mergeCell ref="BE49:BF49"/>
    <mergeCell ref="BE48:BF48"/>
    <mergeCell ref="BC32:BD32"/>
    <mergeCell ref="BO74:BP74"/>
    <mergeCell ref="BK70:BL70"/>
    <mergeCell ref="BM66:BN66"/>
    <mergeCell ref="BM63:BN63"/>
    <mergeCell ref="BO34:BP34"/>
    <mergeCell ref="BI47:BJ47"/>
    <mergeCell ref="BK47:BL47"/>
    <mergeCell ref="AY69:AZ69"/>
    <mergeCell ref="AY41:AZ41"/>
    <mergeCell ref="AY42:AZ42"/>
    <mergeCell ref="BK52:BL52"/>
    <mergeCell ref="BK51:BL51"/>
    <mergeCell ref="AY23:AZ23"/>
    <mergeCell ref="BO86:BP86"/>
    <mergeCell ref="BK71:BL71"/>
    <mergeCell ref="AW13:AX13"/>
    <mergeCell ref="AY13:AZ13"/>
    <mergeCell ref="AY60:AZ60"/>
    <mergeCell ref="AY51:AZ51"/>
    <mergeCell ref="AW50:AX50"/>
    <mergeCell ref="AW72:AX72"/>
    <mergeCell ref="BE43:BF43"/>
    <mergeCell ref="BC66:BD66"/>
    <mergeCell ref="BE66:BF66"/>
    <mergeCell ref="BE57:BF57"/>
    <mergeCell ref="BC50:BD50"/>
    <mergeCell ref="BC63:BD63"/>
    <mergeCell ref="BC18:BD18"/>
    <mergeCell ref="BC19:BD19"/>
    <mergeCell ref="AY50:AZ50"/>
    <mergeCell ref="AY61:AZ61"/>
    <mergeCell ref="AY62:AZ62"/>
    <mergeCell ref="AW58:AX58"/>
    <mergeCell ref="AW59:AX59"/>
    <mergeCell ref="AW61:AX61"/>
    <mergeCell ref="AY52:AZ52"/>
    <mergeCell ref="AY40:AZ40"/>
    <mergeCell ref="BC62:BD62"/>
    <mergeCell ref="BC57:BD57"/>
    <mergeCell ref="BC65:BD65"/>
    <mergeCell ref="AW63:AX63"/>
    <mergeCell ref="BC30:BD30"/>
    <mergeCell ref="AW66:AX66"/>
    <mergeCell ref="AW54:AX54"/>
    <mergeCell ref="AY54:AZ54"/>
    <mergeCell ref="AW31:AX31"/>
    <mergeCell ref="AW32:AX32"/>
    <mergeCell ref="BK10:BL10"/>
    <mergeCell ref="BK4:BL4"/>
    <mergeCell ref="BK30:BL30"/>
    <mergeCell ref="BK31:BL31"/>
    <mergeCell ref="BK13:BL13"/>
    <mergeCell ref="AY3:AZ3"/>
    <mergeCell ref="AY5:AZ5"/>
    <mergeCell ref="AY11:AZ11"/>
    <mergeCell ref="AY12:AZ12"/>
    <mergeCell ref="AY16:AZ16"/>
    <mergeCell ref="AW3:AX3"/>
    <mergeCell ref="AW5:AX5"/>
    <mergeCell ref="AW11:AX11"/>
    <mergeCell ref="AW12:AX12"/>
    <mergeCell ref="BC13:BD13"/>
    <mergeCell ref="BG5:BH5"/>
    <mergeCell ref="AW75:AX75"/>
    <mergeCell ref="AW16:AX16"/>
    <mergeCell ref="AW25:AX25"/>
    <mergeCell ref="AY4:AZ4"/>
    <mergeCell ref="AY21:AZ21"/>
    <mergeCell ref="AY25:AZ25"/>
    <mergeCell ref="AY75:AZ75"/>
    <mergeCell ref="AY49:AZ49"/>
    <mergeCell ref="AY19:AZ19"/>
    <mergeCell ref="AY20:AZ20"/>
    <mergeCell ref="AW70:AX70"/>
    <mergeCell ref="AY64:AZ64"/>
    <mergeCell ref="AY65:AZ65"/>
    <mergeCell ref="AY67:AZ67"/>
    <mergeCell ref="AY66:AZ66"/>
    <mergeCell ref="AW4:AX4"/>
    <mergeCell ref="BM40:BN40"/>
    <mergeCell ref="BQ53:BR53"/>
    <mergeCell ref="BQ54:BR54"/>
    <mergeCell ref="BO54:BP54"/>
    <mergeCell ref="BO41:BP41"/>
    <mergeCell ref="BO45:BP45"/>
    <mergeCell ref="BO46:BP46"/>
    <mergeCell ref="BO48:BP48"/>
    <mergeCell ref="BK3:BL3"/>
    <mergeCell ref="BK5:BL5"/>
    <mergeCell ref="BK11:BL11"/>
    <mergeCell ref="BK12:BL12"/>
    <mergeCell ref="BK16:BL16"/>
    <mergeCell ref="BK17:BL17"/>
    <mergeCell ref="BK18:BL18"/>
    <mergeCell ref="BK19:BL19"/>
    <mergeCell ref="BK20:BL20"/>
    <mergeCell ref="BK21:BL21"/>
    <mergeCell ref="BK25:BL25"/>
    <mergeCell ref="BK27:BL27"/>
    <mergeCell ref="BK39:BL39"/>
    <mergeCell ref="BK29:BL29"/>
    <mergeCell ref="BK40:BL40"/>
    <mergeCell ref="BK33:BL33"/>
    <mergeCell ref="BK37:BL37"/>
    <mergeCell ref="BK32:BL32"/>
    <mergeCell ref="BK26:BL26"/>
    <mergeCell ref="BK28:BL28"/>
    <mergeCell ref="BK34:BL34"/>
    <mergeCell ref="BK15:BL15"/>
    <mergeCell ref="BK14:BL14"/>
    <mergeCell ref="BK9:BL9"/>
    <mergeCell ref="BQ77:BR77"/>
    <mergeCell ref="BS69:BT69"/>
    <mergeCell ref="BQ70:BR70"/>
    <mergeCell ref="BQ66:BR66"/>
    <mergeCell ref="BQ79:BR79"/>
    <mergeCell ref="BQ69:BR69"/>
    <mergeCell ref="BQ74:BR74"/>
    <mergeCell ref="BQ64:BR64"/>
    <mergeCell ref="BQ65:BR65"/>
    <mergeCell ref="BS64:BT64"/>
    <mergeCell ref="BK65:BL65"/>
    <mergeCell ref="BM44:BN44"/>
    <mergeCell ref="BQ52:BR52"/>
    <mergeCell ref="BQ55:BR55"/>
    <mergeCell ref="BM60:BN60"/>
    <mergeCell ref="BO60:BP60"/>
    <mergeCell ref="BQ45:BR45"/>
    <mergeCell ref="BM73:BN73"/>
    <mergeCell ref="BM74:BN74"/>
    <mergeCell ref="BM64:BN64"/>
    <mergeCell ref="BK64:BL64"/>
    <mergeCell ref="BO68:BP68"/>
    <mergeCell ref="BO67:BP67"/>
    <mergeCell ref="BO65:BP65"/>
    <mergeCell ref="BO69:BP69"/>
    <mergeCell ref="BO71:BP71"/>
    <mergeCell ref="BO56:BP56"/>
    <mergeCell ref="BO50:BP50"/>
    <mergeCell ref="BQ51:BR51"/>
    <mergeCell ref="BO53:BP53"/>
    <mergeCell ref="BM58:BN58"/>
    <mergeCell ref="BK61:BL61"/>
    <mergeCell ref="BO43:BP43"/>
    <mergeCell ref="BS45:BT45"/>
    <mergeCell ref="BS46:BT46"/>
    <mergeCell ref="BQ48:BR48"/>
    <mergeCell ref="BQ49:BR49"/>
    <mergeCell ref="BS52:BT52"/>
    <mergeCell ref="BQ46:BR46"/>
    <mergeCell ref="BQ47:BR47"/>
    <mergeCell ref="BS47:BT47"/>
    <mergeCell ref="BQ50:BR50"/>
    <mergeCell ref="BQ56:BR56"/>
    <mergeCell ref="BQ83:BR83"/>
    <mergeCell ref="BS67:BT67"/>
    <mergeCell ref="BS68:BT68"/>
    <mergeCell ref="BS70:BT70"/>
    <mergeCell ref="BS79:BT79"/>
    <mergeCell ref="BS59:BT59"/>
    <mergeCell ref="BS61:BT61"/>
    <mergeCell ref="BS62:BT62"/>
    <mergeCell ref="BQ76:BR76"/>
    <mergeCell ref="BS76:BT76"/>
    <mergeCell ref="BS63:BT63"/>
    <mergeCell ref="BQ67:BR67"/>
    <mergeCell ref="BQ68:BR68"/>
    <mergeCell ref="BQ71:BR71"/>
    <mergeCell ref="BQ73:BR73"/>
    <mergeCell ref="BQ62:BR62"/>
    <mergeCell ref="BS72:BT72"/>
    <mergeCell ref="BQ59:BR59"/>
    <mergeCell ref="BQ63:BR63"/>
    <mergeCell ref="BQ60:BR60"/>
    <mergeCell ref="BQ75:BR75"/>
    <mergeCell ref="BS39:BT39"/>
    <mergeCell ref="BQ39:BR39"/>
    <mergeCell ref="BQ40:BR40"/>
    <mergeCell ref="BS40:BT40"/>
    <mergeCell ref="BQ34:BR34"/>
    <mergeCell ref="BO44:BP44"/>
    <mergeCell ref="BQ44:BR44"/>
    <mergeCell ref="BS44:BT44"/>
    <mergeCell ref="BS38:BT38"/>
    <mergeCell ref="BS24:BT24"/>
    <mergeCell ref="BQ38:BR38"/>
    <mergeCell ref="BS3:BT3"/>
    <mergeCell ref="BS5:BT5"/>
    <mergeCell ref="BS12:BT12"/>
    <mergeCell ref="BS11:BT11"/>
    <mergeCell ref="BS16:BT16"/>
    <mergeCell ref="BS17:BT17"/>
    <mergeCell ref="BS23:BT23"/>
    <mergeCell ref="BS32:BT32"/>
    <mergeCell ref="BS31:BT31"/>
    <mergeCell ref="BQ31:BR31"/>
    <mergeCell ref="BQ32:BR32"/>
    <mergeCell ref="BQ41:BR41"/>
    <mergeCell ref="BQ42:BR42"/>
    <mergeCell ref="BS26:BT26"/>
    <mergeCell ref="BQ3:BR3"/>
    <mergeCell ref="BQ5:BR5"/>
    <mergeCell ref="BQ11:BR11"/>
    <mergeCell ref="BQ12:BR12"/>
    <mergeCell ref="BQ16:BR16"/>
    <mergeCell ref="BS33:BT33"/>
    <mergeCell ref="BQ17:BR17"/>
    <mergeCell ref="BQ33:BR33"/>
    <mergeCell ref="BQ58:BR58"/>
    <mergeCell ref="BM43:BN43"/>
    <mergeCell ref="BS43:BT43"/>
    <mergeCell ref="BM3:BN3"/>
    <mergeCell ref="BO31:BP31"/>
    <mergeCell ref="BO38:BP38"/>
    <mergeCell ref="BO30:BP30"/>
    <mergeCell ref="BM5:BN5"/>
    <mergeCell ref="BO40:BP40"/>
    <mergeCell ref="BM16:BN16"/>
    <mergeCell ref="BM51:BN51"/>
    <mergeCell ref="BM52:BN52"/>
    <mergeCell ref="BM55:BN55"/>
    <mergeCell ref="BM56:BN56"/>
    <mergeCell ref="BM48:BN48"/>
    <mergeCell ref="BM49:BN49"/>
    <mergeCell ref="BM50:BN50"/>
    <mergeCell ref="BM41:BN41"/>
    <mergeCell ref="BM42:BN42"/>
    <mergeCell ref="BO3:BP3"/>
    <mergeCell ref="BM39:BN39"/>
    <mergeCell ref="BM21:BN21"/>
    <mergeCell ref="BM26:BN26"/>
    <mergeCell ref="BM47:BN47"/>
    <mergeCell ref="BS34:BT34"/>
    <mergeCell ref="BQ36:BR36"/>
    <mergeCell ref="BS36:BT36"/>
    <mergeCell ref="BQ37:BR37"/>
    <mergeCell ref="BS37:BT37"/>
    <mergeCell ref="BQ35:BR35"/>
    <mergeCell ref="BS35:BT35"/>
    <mergeCell ref="BO16:BP16"/>
    <mergeCell ref="BO17:BP17"/>
    <mergeCell ref="BO18:BP18"/>
    <mergeCell ref="BO19:BP19"/>
    <mergeCell ref="BO20:BP20"/>
    <mergeCell ref="BO21:BP21"/>
    <mergeCell ref="BO25:BP25"/>
    <mergeCell ref="BO27:BP27"/>
    <mergeCell ref="BO62:BP62"/>
    <mergeCell ref="BO14:BP14"/>
    <mergeCell ref="BO35:BP35"/>
    <mergeCell ref="BO61:BP61"/>
    <mergeCell ref="BO64:BP64"/>
    <mergeCell ref="BI77:BJ77"/>
    <mergeCell ref="BM72:BN72"/>
    <mergeCell ref="BO63:BP63"/>
    <mergeCell ref="BO7:BP7"/>
    <mergeCell ref="BM29:BN29"/>
    <mergeCell ref="BM59:BN59"/>
    <mergeCell ref="BM61:BN61"/>
    <mergeCell ref="BO28:BP28"/>
    <mergeCell ref="BO29:BP29"/>
    <mergeCell ref="BO58:BP58"/>
    <mergeCell ref="BO59:BP59"/>
    <mergeCell ref="BM32:BN32"/>
    <mergeCell ref="BM30:BN30"/>
    <mergeCell ref="BM31:BN31"/>
    <mergeCell ref="BO49:BP49"/>
    <mergeCell ref="BO47:BP47"/>
    <mergeCell ref="BO51:BP51"/>
    <mergeCell ref="BO52:BP52"/>
    <mergeCell ref="BO55:BP55"/>
    <mergeCell ref="AC30:AD30"/>
    <mergeCell ref="AC33:AD33"/>
    <mergeCell ref="AC42:AD42"/>
    <mergeCell ref="BK49:BL49"/>
    <mergeCell ref="BK53:BL53"/>
    <mergeCell ref="AY48:AZ48"/>
    <mergeCell ref="AW68:AX68"/>
    <mergeCell ref="BG43:BH43"/>
    <mergeCell ref="BG66:BH66"/>
    <mergeCell ref="BC49:BD49"/>
    <mergeCell ref="BG49:BH49"/>
    <mergeCell ref="BG50:BH50"/>
    <mergeCell ref="BG51:BH51"/>
    <mergeCell ref="BG46:BH46"/>
    <mergeCell ref="BK67:BL67"/>
    <mergeCell ref="BI58:BJ58"/>
    <mergeCell ref="BG55:BH55"/>
    <mergeCell ref="AY56:AZ56"/>
    <mergeCell ref="BE59:BF59"/>
    <mergeCell ref="BK56:BL56"/>
    <mergeCell ref="AY68:AZ68"/>
    <mergeCell ref="AW34:AX34"/>
    <mergeCell ref="AY34:AZ34"/>
    <mergeCell ref="AY46:AZ46"/>
    <mergeCell ref="AW44:AX44"/>
    <mergeCell ref="AW47:AX47"/>
    <mergeCell ref="AY45:AZ45"/>
    <mergeCell ref="AY58:AZ58"/>
    <mergeCell ref="AY59:AZ59"/>
    <mergeCell ref="AW67:AX67"/>
    <mergeCell ref="AC63:AD63"/>
    <mergeCell ref="AC47:AD47"/>
    <mergeCell ref="BG61:BH61"/>
    <mergeCell ref="BG62:BH62"/>
    <mergeCell ref="BI70:BJ70"/>
    <mergeCell ref="AY63:AZ63"/>
    <mergeCell ref="BC4:BD4"/>
    <mergeCell ref="AA20:AB20"/>
    <mergeCell ref="AA31:AB31"/>
    <mergeCell ref="AA14:AB14"/>
    <mergeCell ref="AC14:AD14"/>
    <mergeCell ref="AA13:AB13"/>
    <mergeCell ref="BI13:BJ13"/>
    <mergeCell ref="AW60:AX60"/>
    <mergeCell ref="BG65:BH65"/>
    <mergeCell ref="BG56:BH56"/>
    <mergeCell ref="BE61:BF61"/>
    <mergeCell ref="BE62:BF62"/>
    <mergeCell ref="BE58:BF58"/>
    <mergeCell ref="AA53:AB53"/>
    <mergeCell ref="BG59:BH59"/>
    <mergeCell ref="BI49:BJ49"/>
    <mergeCell ref="BC43:BD43"/>
    <mergeCell ref="BC56:BD56"/>
    <mergeCell ref="BC51:BD51"/>
    <mergeCell ref="BI52:BJ52"/>
    <mergeCell ref="AM42:AN42"/>
    <mergeCell ref="AA35:AB35"/>
    <mergeCell ref="AA60:AB60"/>
    <mergeCell ref="AA30:AB30"/>
    <mergeCell ref="AC5:AD5"/>
    <mergeCell ref="AC4:AD4"/>
    <mergeCell ref="AA54:AB54"/>
    <mergeCell ref="AC54:AD54"/>
    <mergeCell ref="AA4:AB4"/>
    <mergeCell ref="AC16:AD16"/>
    <mergeCell ref="AC17:AD17"/>
    <mergeCell ref="AA34:AB34"/>
    <mergeCell ref="AC31:AD31"/>
    <mergeCell ref="AA33:AB33"/>
    <mergeCell ref="AG47:AH47"/>
    <mergeCell ref="AU44:AV44"/>
    <mergeCell ref="AM47:AN47"/>
    <mergeCell ref="AW40:AX40"/>
    <mergeCell ref="AW41:AX41"/>
    <mergeCell ref="AG33:AH33"/>
    <mergeCell ref="AG35:AH35"/>
    <mergeCell ref="AG36:AH36"/>
    <mergeCell ref="AW27:AX27"/>
    <mergeCell ref="AW28:AX28"/>
    <mergeCell ref="AW43:AX43"/>
    <mergeCell ref="AW29:AX29"/>
    <mergeCell ref="AO44:AP44"/>
    <mergeCell ref="AO45:AP45"/>
    <mergeCell ref="AM35:AN35"/>
    <mergeCell ref="AC35:AD35"/>
    <mergeCell ref="AG34:AH34"/>
    <mergeCell ref="AM34:AN34"/>
    <mergeCell ref="AA27:AB27"/>
    <mergeCell ref="AA28:AB28"/>
    <mergeCell ref="AA42:AB42"/>
    <mergeCell ref="AA29:AB29"/>
    <mergeCell ref="AC27:AD27"/>
    <mergeCell ref="AC28:AD28"/>
    <mergeCell ref="AA18:AB18"/>
    <mergeCell ref="AA19:AB19"/>
    <mergeCell ref="AA23:AB23"/>
    <mergeCell ref="AC23:AD23"/>
    <mergeCell ref="AC38:AD38"/>
    <mergeCell ref="AC39:AD39"/>
    <mergeCell ref="BK50:BL50"/>
    <mergeCell ref="BG42:BH42"/>
    <mergeCell ref="BG58:BH58"/>
    <mergeCell ref="AG49:AH49"/>
    <mergeCell ref="AW56:AX56"/>
    <mergeCell ref="BK54:BL54"/>
    <mergeCell ref="BI45:BJ45"/>
    <mergeCell ref="BE37:BF37"/>
    <mergeCell ref="BK58:BL58"/>
    <mergeCell ref="BK48:BL48"/>
    <mergeCell ref="BK55:BL55"/>
    <mergeCell ref="BI56:BJ56"/>
    <mergeCell ref="BE51:BF51"/>
    <mergeCell ref="BC47:BD47"/>
    <mergeCell ref="BE47:BF47"/>
    <mergeCell ref="BE56:BF56"/>
    <mergeCell ref="BK41:BL41"/>
    <mergeCell ref="BG39:BH39"/>
    <mergeCell ref="BC34:BD34"/>
    <mergeCell ref="AM50:AN50"/>
    <mergeCell ref="AA41:AB41"/>
    <mergeCell ref="AC36:AD36"/>
    <mergeCell ref="AC45:AD45"/>
    <mergeCell ref="AY39:AZ39"/>
    <mergeCell ref="AW36:AX36"/>
    <mergeCell ref="AU41:AV41"/>
    <mergeCell ref="AU42:AV42"/>
    <mergeCell ref="AY37:AZ37"/>
    <mergeCell ref="AC66:AD66"/>
    <mergeCell ref="AC52:AD52"/>
    <mergeCell ref="AA56:AB56"/>
    <mergeCell ref="AA48:AB48"/>
    <mergeCell ref="AA49:AB49"/>
    <mergeCell ref="AA50:AB50"/>
    <mergeCell ref="AA58:AB58"/>
    <mergeCell ref="AC64:AD64"/>
    <mergeCell ref="BM4:BN4"/>
    <mergeCell ref="AW48:AX48"/>
    <mergeCell ref="AY44:AZ44"/>
    <mergeCell ref="BC55:BD55"/>
    <mergeCell ref="AM44:AN44"/>
    <mergeCell ref="AG41:AH41"/>
    <mergeCell ref="AG42:AH42"/>
    <mergeCell ref="AG45:AH45"/>
    <mergeCell ref="AG46:AH46"/>
    <mergeCell ref="AG48:AH48"/>
    <mergeCell ref="AO43:AP43"/>
    <mergeCell ref="AW62:AX62"/>
    <mergeCell ref="BE50:BF50"/>
    <mergeCell ref="AC40:AD40"/>
    <mergeCell ref="AA17:AB17"/>
    <mergeCell ref="AA26:AB26"/>
    <mergeCell ref="AA16:AB16"/>
    <mergeCell ref="AC34:AD34"/>
    <mergeCell ref="AC13:AD13"/>
    <mergeCell ref="AA21:AB21"/>
    <mergeCell ref="AA25:AB25"/>
    <mergeCell ref="AY32:AZ32"/>
    <mergeCell ref="AG44:AH44"/>
    <mergeCell ref="AG40:AH40"/>
    <mergeCell ref="BS4:BT4"/>
    <mergeCell ref="BK38:BL38"/>
    <mergeCell ref="AA52:AB52"/>
    <mergeCell ref="AA65:AB65"/>
    <mergeCell ref="AA67:AB67"/>
    <mergeCell ref="AA36:AB36"/>
    <mergeCell ref="AA37:AB37"/>
    <mergeCell ref="AA39:AB39"/>
    <mergeCell ref="AA38:AB38"/>
    <mergeCell ref="AA61:AB61"/>
    <mergeCell ref="AA62:AB62"/>
    <mergeCell ref="AA51:AB51"/>
    <mergeCell ref="AY29:AZ29"/>
    <mergeCell ref="BE35:BF35"/>
    <mergeCell ref="BE36:BF36"/>
    <mergeCell ref="AA59:AB59"/>
    <mergeCell ref="BG47:BH47"/>
    <mergeCell ref="BM17:BN17"/>
    <mergeCell ref="BM18:BN18"/>
    <mergeCell ref="AG26:AH26"/>
    <mergeCell ref="BC26:BD26"/>
    <mergeCell ref="BE26:BF26"/>
    <mergeCell ref="BG26:BH26"/>
    <mergeCell ref="AC56:AD56"/>
    <mergeCell ref="AA47:AB47"/>
    <mergeCell ref="AC48:AD48"/>
    <mergeCell ref="AC49:AD49"/>
    <mergeCell ref="AG43:AH43"/>
    <mergeCell ref="AM43:AN43"/>
    <mergeCell ref="BC48:BD48"/>
    <mergeCell ref="AC37:AD37"/>
    <mergeCell ref="AA40:AB40"/>
    <mergeCell ref="AG32:AH32"/>
    <mergeCell ref="AG52:AH52"/>
    <mergeCell ref="AG53:AH53"/>
    <mergeCell ref="AG54:AH54"/>
    <mergeCell ref="AG55:AH55"/>
    <mergeCell ref="AG56:AH56"/>
    <mergeCell ref="AG58:AH58"/>
    <mergeCell ref="BO4:BP4"/>
    <mergeCell ref="BQ4:BR4"/>
    <mergeCell ref="AM51:AN51"/>
    <mergeCell ref="AM52:AN52"/>
    <mergeCell ref="AM53:AN53"/>
    <mergeCell ref="BM25:BN25"/>
    <mergeCell ref="BM27:BN27"/>
    <mergeCell ref="BO39:BP39"/>
    <mergeCell ref="BO24:BP24"/>
    <mergeCell ref="BM45:BN45"/>
    <mergeCell ref="BM46:BN46"/>
    <mergeCell ref="BM35:BN35"/>
    <mergeCell ref="BM14:BN14"/>
    <mergeCell ref="BM53:BN53"/>
    <mergeCell ref="BM20:BN20"/>
    <mergeCell ref="BM36:BN36"/>
    <mergeCell ref="AW26:AX26"/>
    <mergeCell ref="BE52:BF52"/>
    <mergeCell ref="AM45:AN45"/>
    <mergeCell ref="BI4:BJ4"/>
    <mergeCell ref="BE11:BF11"/>
    <mergeCell ref="BM33:BN33"/>
    <mergeCell ref="BO5:BP5"/>
    <mergeCell ref="BO11:BP11"/>
    <mergeCell ref="BO12:BP12"/>
    <mergeCell ref="AG69:AH69"/>
    <mergeCell ref="AG71:AH71"/>
    <mergeCell ref="AG70:AH70"/>
    <mergeCell ref="AM46:AN46"/>
    <mergeCell ref="AO63:AP63"/>
    <mergeCell ref="AO54:AP54"/>
    <mergeCell ref="AO55:AP55"/>
    <mergeCell ref="AO56:AP56"/>
    <mergeCell ref="AU45:AV45"/>
    <mergeCell ref="BC53:BD53"/>
    <mergeCell ref="BE53:BF53"/>
    <mergeCell ref="AY71:AZ71"/>
    <mergeCell ref="BE68:BF68"/>
    <mergeCell ref="BC67:BD67"/>
    <mergeCell ref="BC60:BD60"/>
    <mergeCell ref="BE60:BF60"/>
    <mergeCell ref="BE67:BF67"/>
    <mergeCell ref="BC58:BD58"/>
    <mergeCell ref="BC59:BD59"/>
    <mergeCell ref="BC61:BD61"/>
    <mergeCell ref="BE64:BF64"/>
    <mergeCell ref="AM65:AN65"/>
    <mergeCell ref="AM64:AN64"/>
    <mergeCell ref="AG60:AH60"/>
    <mergeCell ref="AO61:AP61"/>
    <mergeCell ref="AW49:AX49"/>
    <mergeCell ref="AW46:AX46"/>
    <mergeCell ref="BE69:BF69"/>
    <mergeCell ref="AM69:AN69"/>
    <mergeCell ref="AM70:AN70"/>
    <mergeCell ref="AM71:AN71"/>
    <mergeCell ref="AY70:AZ70"/>
    <mergeCell ref="AM56:AN56"/>
    <mergeCell ref="AM58:AN58"/>
    <mergeCell ref="AM60:AN60"/>
    <mergeCell ref="AW65:AX65"/>
    <mergeCell ref="AW30:AX30"/>
    <mergeCell ref="AW51:AX51"/>
    <mergeCell ref="AY30:AZ30"/>
    <mergeCell ref="AY31:AZ31"/>
    <mergeCell ref="AY33:AZ33"/>
    <mergeCell ref="AY47:AZ47"/>
    <mergeCell ref="AY55:AZ55"/>
    <mergeCell ref="BC77:BD77"/>
    <mergeCell ref="AM61:AN61"/>
    <mergeCell ref="AM62:AN62"/>
    <mergeCell ref="AM75:AN75"/>
    <mergeCell ref="AM31:AN31"/>
    <mergeCell ref="AM32:AN32"/>
    <mergeCell ref="AM33:AN33"/>
    <mergeCell ref="AO30:AP30"/>
    <mergeCell ref="AO31:AP31"/>
    <mergeCell ref="AO32:AP32"/>
    <mergeCell ref="AO33:AP33"/>
    <mergeCell ref="AO34:AP34"/>
    <mergeCell ref="AO35:AP35"/>
    <mergeCell ref="AY43:AZ43"/>
    <mergeCell ref="AW52:AX52"/>
    <mergeCell ref="AW55:AX55"/>
    <mergeCell ref="AM67:AN67"/>
    <mergeCell ref="AW33:AX33"/>
    <mergeCell ref="AM72:AN72"/>
    <mergeCell ref="AO41:AP41"/>
    <mergeCell ref="AO42:AP42"/>
    <mergeCell ref="BK87:BL87"/>
    <mergeCell ref="AW82:AX82"/>
    <mergeCell ref="AW53:AX53"/>
    <mergeCell ref="AY77:AZ77"/>
    <mergeCell ref="BE79:BF79"/>
    <mergeCell ref="BE71:BF71"/>
    <mergeCell ref="AY53:AZ53"/>
    <mergeCell ref="AW79:AX79"/>
    <mergeCell ref="AW64:AX64"/>
    <mergeCell ref="BG53:BH53"/>
    <mergeCell ref="BE80:BF80"/>
    <mergeCell ref="AY72:AZ72"/>
    <mergeCell ref="AW76:AX76"/>
    <mergeCell ref="AY76:AZ76"/>
    <mergeCell ref="BC52:BD52"/>
    <mergeCell ref="BI76:BJ76"/>
    <mergeCell ref="BK66:BL66"/>
    <mergeCell ref="BC71:BD71"/>
    <mergeCell ref="AW80:AX80"/>
    <mergeCell ref="BK72:BL72"/>
    <mergeCell ref="BK63:BL63"/>
    <mergeCell ref="BK79:BL79"/>
    <mergeCell ref="BK73:BL73"/>
    <mergeCell ref="BK80:BL80"/>
    <mergeCell ref="BG70:BH70"/>
    <mergeCell ref="BI78:BJ78"/>
    <mergeCell ref="BI79:BJ79"/>
    <mergeCell ref="BC78:BD78"/>
    <mergeCell ref="BG60:BH60"/>
    <mergeCell ref="AY78:AZ78"/>
    <mergeCell ref="BI80:BJ80"/>
    <mergeCell ref="BC79:BD79"/>
    <mergeCell ref="BK88:BL88"/>
    <mergeCell ref="AG98:AH98"/>
    <mergeCell ref="AY98:AZ98"/>
    <mergeCell ref="AY99:AZ99"/>
    <mergeCell ref="AY94:AZ94"/>
    <mergeCell ref="AY95:AZ95"/>
    <mergeCell ref="AW98:AX98"/>
    <mergeCell ref="AW95:AX95"/>
    <mergeCell ref="BK86:BL86"/>
    <mergeCell ref="BK78:BL78"/>
    <mergeCell ref="BK82:BL82"/>
    <mergeCell ref="BK83:BL83"/>
    <mergeCell ref="BK84:BL84"/>
    <mergeCell ref="BK77:BL77"/>
    <mergeCell ref="BK85:BL85"/>
    <mergeCell ref="BG87:BH87"/>
    <mergeCell ref="BI87:BJ87"/>
    <mergeCell ref="AY79:AZ79"/>
    <mergeCell ref="AW83:AX83"/>
    <mergeCell ref="AW84:AX84"/>
    <mergeCell ref="AW85:AX85"/>
    <mergeCell ref="AW86:AX86"/>
    <mergeCell ref="BK95:BL95"/>
    <mergeCell ref="BI90:BJ90"/>
    <mergeCell ref="AW78:AX78"/>
    <mergeCell ref="AY84:AZ84"/>
    <mergeCell ref="AY85:AZ85"/>
    <mergeCell ref="AY90:AZ90"/>
    <mergeCell ref="AU80:AV80"/>
    <mergeCell ref="AU78:AV78"/>
    <mergeCell ref="AW88:AX88"/>
    <mergeCell ref="AU91:AV91"/>
    <mergeCell ref="AO100:AP100"/>
    <mergeCell ref="AO101:AP101"/>
    <mergeCell ref="AW93:AX93"/>
    <mergeCell ref="AC80:AD80"/>
    <mergeCell ref="AM87:AN87"/>
    <mergeCell ref="AY87:AZ87"/>
    <mergeCell ref="AW77:AX77"/>
    <mergeCell ref="BC86:BD86"/>
    <mergeCell ref="AG79:AH79"/>
    <mergeCell ref="AC78:AD78"/>
    <mergeCell ref="AW101:AX101"/>
    <mergeCell ref="AW87:AX87"/>
    <mergeCell ref="AO88:AP88"/>
    <mergeCell ref="X31:Y31"/>
    <mergeCell ref="X48:Y48"/>
    <mergeCell ref="X88:Y88"/>
    <mergeCell ref="X80:Y80"/>
    <mergeCell ref="X81:Y81"/>
    <mergeCell ref="X89:Y89"/>
    <mergeCell ref="AA79:AB79"/>
    <mergeCell ref="X101:Y101"/>
    <mergeCell ref="AC85:AD85"/>
    <mergeCell ref="AU87:AV87"/>
    <mergeCell ref="AG83:AH83"/>
    <mergeCell ref="AO75:AP75"/>
    <mergeCell ref="AC75:AD75"/>
    <mergeCell ref="AC74:AD74"/>
    <mergeCell ref="AO89:AP89"/>
    <mergeCell ref="AO90:AP90"/>
    <mergeCell ref="AM77:AN77"/>
    <mergeCell ref="AM68:AN68"/>
    <mergeCell ref="AM55:AN55"/>
    <mergeCell ref="V17:W17"/>
    <mergeCell ref="X51:Y51"/>
    <mergeCell ref="V13:W13"/>
    <mergeCell ref="AG50:AH50"/>
    <mergeCell ref="AG51:AH51"/>
    <mergeCell ref="AC51:AD51"/>
    <mergeCell ref="AC41:AD41"/>
    <mergeCell ref="AY102:AZ102"/>
    <mergeCell ref="AC83:AD83"/>
    <mergeCell ref="AM80:AN80"/>
    <mergeCell ref="AY80:AZ80"/>
    <mergeCell ref="AC98:AD98"/>
    <mergeCell ref="AC92:AD92"/>
    <mergeCell ref="AA91:AB91"/>
    <mergeCell ref="AA92:AB92"/>
    <mergeCell ref="AC72:AD72"/>
    <mergeCell ref="AW91:AX91"/>
    <mergeCell ref="AA80:AB80"/>
    <mergeCell ref="AU99:AV99"/>
    <mergeCell ref="AU100:AV100"/>
    <mergeCell ref="AU101:AV101"/>
    <mergeCell ref="AU102:AV102"/>
    <mergeCell ref="AU83:AV83"/>
    <mergeCell ref="AU84:AV84"/>
    <mergeCell ref="AU85:AV85"/>
    <mergeCell ref="AU86:AV86"/>
    <mergeCell ref="AA87:AB87"/>
    <mergeCell ref="AC90:AD90"/>
    <mergeCell ref="AW94:AX94"/>
    <mergeCell ref="AG82:AH82"/>
    <mergeCell ref="X23:Y23"/>
    <mergeCell ref="V55:W55"/>
    <mergeCell ref="AA3:AB3"/>
    <mergeCell ref="AA5:AB5"/>
    <mergeCell ref="AA11:AB11"/>
    <mergeCell ref="AA12:AB12"/>
    <mergeCell ref="V16:W16"/>
    <mergeCell ref="V18:W18"/>
    <mergeCell ref="V19:W19"/>
    <mergeCell ref="X55:Y55"/>
    <mergeCell ref="X56:Y56"/>
    <mergeCell ref="X58:Y58"/>
    <mergeCell ref="X59:Y59"/>
    <mergeCell ref="X60:Y60"/>
    <mergeCell ref="X61:Y61"/>
    <mergeCell ref="AC29:AD29"/>
    <mergeCell ref="AC32:AD32"/>
    <mergeCell ref="V7:W7"/>
    <mergeCell ref="X7:Y7"/>
    <mergeCell ref="AA7:AB7"/>
    <mergeCell ref="AC7:AD7"/>
    <mergeCell ref="V6:W6"/>
    <mergeCell ref="X6:Y6"/>
    <mergeCell ref="AA6:AB6"/>
    <mergeCell ref="AC6:AD6"/>
    <mergeCell ref="V3:W3"/>
    <mergeCell ref="V35:W35"/>
    <mergeCell ref="V36:W36"/>
    <mergeCell ref="V37:W37"/>
    <mergeCell ref="V38:W38"/>
    <mergeCell ref="V34:W34"/>
    <mergeCell ref="V5:W5"/>
    <mergeCell ref="V31:W31"/>
    <mergeCell ref="V33:W33"/>
    <mergeCell ref="V62:W62"/>
    <mergeCell ref="V63:W63"/>
    <mergeCell ref="V64:W64"/>
    <mergeCell ref="V67:W67"/>
    <mergeCell ref="V39:W39"/>
    <mergeCell ref="V40:W40"/>
    <mergeCell ref="V41:W41"/>
    <mergeCell ref="V42:W42"/>
    <mergeCell ref="V46:W46"/>
    <mergeCell ref="V48:W48"/>
    <mergeCell ref="V49:W49"/>
    <mergeCell ref="V50:W50"/>
    <mergeCell ref="V51:W51"/>
    <mergeCell ref="X25:Y25"/>
    <mergeCell ref="X27:Y27"/>
    <mergeCell ref="X28:Y28"/>
    <mergeCell ref="X29:Y29"/>
    <mergeCell ref="X30:Y30"/>
    <mergeCell ref="X26:Y26"/>
    <mergeCell ref="X37:Y37"/>
    <mergeCell ref="X36:Y36"/>
    <mergeCell ref="V43:W43"/>
    <mergeCell ref="X33:Y33"/>
    <mergeCell ref="X49:Y49"/>
    <mergeCell ref="X34:Y34"/>
    <mergeCell ref="X53:Y53"/>
    <mergeCell ref="X54:Y54"/>
    <mergeCell ref="V54:W54"/>
    <mergeCell ref="V44:W44"/>
    <mergeCell ref="V52:W52"/>
    <mergeCell ref="V20:W20"/>
    <mergeCell ref="V21:W21"/>
    <mergeCell ref="V25:W25"/>
    <mergeCell ref="V27:W27"/>
    <mergeCell ref="V28:W28"/>
    <mergeCell ref="V29:W29"/>
    <mergeCell ref="V30:W30"/>
    <mergeCell ref="V26:W26"/>
    <mergeCell ref="X32:Y32"/>
    <mergeCell ref="X70:Y70"/>
    <mergeCell ref="AU98:AV98"/>
    <mergeCell ref="AC89:AD89"/>
    <mergeCell ref="AM96:AN96"/>
    <mergeCell ref="AM97:AN97"/>
    <mergeCell ref="AM98:AN98"/>
    <mergeCell ref="AC26:AD26"/>
    <mergeCell ref="AA55:AB55"/>
    <mergeCell ref="AA32:AB32"/>
    <mergeCell ref="AC95:AD95"/>
    <mergeCell ref="AC86:AD86"/>
    <mergeCell ref="AA90:AB90"/>
    <mergeCell ref="AA78:AB78"/>
    <mergeCell ref="AA76:AB76"/>
    <mergeCell ref="AC79:AD79"/>
    <mergeCell ref="AC71:AD71"/>
    <mergeCell ref="X62:Y62"/>
    <mergeCell ref="X63:Y63"/>
    <mergeCell ref="AU89:AV89"/>
    <mergeCell ref="V66:W66"/>
    <mergeCell ref="X68:Y68"/>
    <mergeCell ref="AA98:AB98"/>
    <mergeCell ref="V23:W23"/>
    <mergeCell ref="V68:W68"/>
    <mergeCell ref="X64:Y64"/>
    <mergeCell ref="X65:Y65"/>
    <mergeCell ref="X52:Y52"/>
    <mergeCell ref="X82:Y82"/>
    <mergeCell ref="X83:Y83"/>
    <mergeCell ref="V81:W81"/>
    <mergeCell ref="V80:W80"/>
    <mergeCell ref="X100:Y100"/>
    <mergeCell ref="AA73:AB73"/>
    <mergeCell ref="AA74:AB74"/>
    <mergeCell ref="AA75:AB75"/>
    <mergeCell ref="AA77:AB77"/>
    <mergeCell ref="AA63:AB63"/>
    <mergeCell ref="AA72:AB72"/>
    <mergeCell ref="AA64:AB64"/>
    <mergeCell ref="AA89:AB89"/>
    <mergeCell ref="AA88:AB88"/>
    <mergeCell ref="V73:W73"/>
    <mergeCell ref="X69:Y69"/>
    <mergeCell ref="V84:W84"/>
    <mergeCell ref="V75:W75"/>
    <mergeCell ref="V76:W76"/>
    <mergeCell ref="V77:W77"/>
    <mergeCell ref="V78:W78"/>
    <mergeCell ref="V85:W85"/>
    <mergeCell ref="V70:W70"/>
    <mergeCell ref="V87:W87"/>
    <mergeCell ref="V89:W89"/>
    <mergeCell ref="V59:W59"/>
    <mergeCell ref="V60:W60"/>
    <mergeCell ref="V61:W61"/>
    <mergeCell ref="V104:W104"/>
    <mergeCell ref="V122:W122"/>
    <mergeCell ref="V141:W141"/>
    <mergeCell ref="V139:W139"/>
    <mergeCell ref="V118:W118"/>
    <mergeCell ref="V71:W71"/>
    <mergeCell ref="X35:Y35"/>
    <mergeCell ref="X38:Y38"/>
    <mergeCell ref="X39:Y39"/>
    <mergeCell ref="X40:Y40"/>
    <mergeCell ref="X41:Y41"/>
    <mergeCell ref="X42:Y42"/>
    <mergeCell ref="X44:Y44"/>
    <mergeCell ref="X45:Y45"/>
    <mergeCell ref="X43:Y43"/>
    <mergeCell ref="V47:W47"/>
    <mergeCell ref="V107:W107"/>
    <mergeCell ref="V108:W108"/>
    <mergeCell ref="V72:W72"/>
    <mergeCell ref="V110:W110"/>
    <mergeCell ref="X46:Y46"/>
    <mergeCell ref="X128:Y128"/>
    <mergeCell ref="X131:Y131"/>
    <mergeCell ref="V90:W90"/>
    <mergeCell ref="V91:W91"/>
    <mergeCell ref="V105:W105"/>
    <mergeCell ref="V95:W95"/>
    <mergeCell ref="V96:W96"/>
    <mergeCell ref="V88:W88"/>
    <mergeCell ref="V53:W53"/>
    <mergeCell ref="X50:Y50"/>
    <mergeCell ref="X47:Y47"/>
    <mergeCell ref="V142:W142"/>
    <mergeCell ref="V111:W111"/>
    <mergeCell ref="V112:W112"/>
    <mergeCell ref="V113:W113"/>
    <mergeCell ref="V114:W114"/>
    <mergeCell ref="V115:W115"/>
    <mergeCell ref="V116:W116"/>
    <mergeCell ref="V117:W117"/>
    <mergeCell ref="V120:W120"/>
    <mergeCell ref="V121:W121"/>
    <mergeCell ref="V123:W123"/>
    <mergeCell ref="V124:W124"/>
    <mergeCell ref="V125:W125"/>
    <mergeCell ref="V126:W126"/>
    <mergeCell ref="V127:W127"/>
    <mergeCell ref="V128:W128"/>
    <mergeCell ref="V109:W109"/>
    <mergeCell ref="V129:W129"/>
    <mergeCell ref="V119:W119"/>
    <mergeCell ref="V131:W131"/>
    <mergeCell ref="V137:W137"/>
    <mergeCell ref="V138:W138"/>
    <mergeCell ref="V135:W135"/>
    <mergeCell ref="V136:W136"/>
    <mergeCell ref="V140:W140"/>
    <mergeCell ref="X102:Y102"/>
    <mergeCell ref="X103:Y103"/>
    <mergeCell ref="AM100:AN100"/>
    <mergeCell ref="V93:W93"/>
    <mergeCell ref="V94:W94"/>
    <mergeCell ref="V92:W92"/>
    <mergeCell ref="X90:Y90"/>
    <mergeCell ref="V101:W101"/>
    <mergeCell ref="V100:W100"/>
    <mergeCell ref="AC91:AD91"/>
    <mergeCell ref="AM90:AN90"/>
    <mergeCell ref="AM91:AN91"/>
    <mergeCell ref="AM95:AN95"/>
    <mergeCell ref="AG100:AH100"/>
    <mergeCell ref="AC97:AD97"/>
    <mergeCell ref="AA94:AB94"/>
    <mergeCell ref="AC99:AD99"/>
    <mergeCell ref="AA97:AB97"/>
    <mergeCell ref="V102:W102"/>
    <mergeCell ref="V103:W103"/>
    <mergeCell ref="AA101:AB101"/>
    <mergeCell ref="AA102:AB102"/>
    <mergeCell ref="V98:W98"/>
    <mergeCell ref="V99:W99"/>
    <mergeCell ref="AM92:AN92"/>
    <mergeCell ref="V97:W97"/>
    <mergeCell ref="AG91:AH91"/>
    <mergeCell ref="AC94:AD94"/>
    <mergeCell ref="AC96:AD96"/>
    <mergeCell ref="AG93:AH93"/>
    <mergeCell ref="AO91:AP91"/>
    <mergeCell ref="AO92:AP92"/>
    <mergeCell ref="BQ87:BR87"/>
    <mergeCell ref="BE92:BF92"/>
    <mergeCell ref="BE93:BF93"/>
    <mergeCell ref="BC95:BD95"/>
    <mergeCell ref="BG91:BH91"/>
    <mergeCell ref="AA95:AB95"/>
    <mergeCell ref="AY97:AZ97"/>
    <mergeCell ref="BI95:BJ95"/>
    <mergeCell ref="BS87:BT87"/>
    <mergeCell ref="BE72:BF72"/>
    <mergeCell ref="BG72:BH72"/>
    <mergeCell ref="BI72:BJ72"/>
    <mergeCell ref="BK45:BL45"/>
    <mergeCell ref="BK46:BL46"/>
    <mergeCell ref="AU92:AV92"/>
    <mergeCell ref="AU93:AV93"/>
    <mergeCell ref="AM88:AN88"/>
    <mergeCell ref="AM89:AN89"/>
    <mergeCell ref="AM86:AN86"/>
    <mergeCell ref="AC69:AD69"/>
    <mergeCell ref="BK76:BL76"/>
    <mergeCell ref="BK69:BL69"/>
    <mergeCell ref="AW96:AX96"/>
    <mergeCell ref="AW92:AX92"/>
    <mergeCell ref="AU88:AV88"/>
    <mergeCell ref="AA70:AB70"/>
    <mergeCell ref="AG72:AH72"/>
    <mergeCell ref="AG73:AH73"/>
    <mergeCell ref="BO82:BP82"/>
    <mergeCell ref="BO76:BP76"/>
    <mergeCell ref="AG87:AH87"/>
    <mergeCell ref="AY92:AZ92"/>
    <mergeCell ref="BO122:BP122"/>
    <mergeCell ref="AG94:AH94"/>
    <mergeCell ref="AO99:AP99"/>
    <mergeCell ref="V86:W86"/>
    <mergeCell ref="X87:Y87"/>
    <mergeCell ref="V74:W74"/>
    <mergeCell ref="V79:W79"/>
    <mergeCell ref="V82:W82"/>
    <mergeCell ref="V69:W69"/>
    <mergeCell ref="AW74:AX74"/>
    <mergeCell ref="BG74:BH74"/>
    <mergeCell ref="BC75:BD75"/>
    <mergeCell ref="AM74:AN74"/>
    <mergeCell ref="V83:W83"/>
    <mergeCell ref="AC70:AD70"/>
    <mergeCell ref="AC73:AD73"/>
    <mergeCell ref="AW71:AX71"/>
    <mergeCell ref="AA71:AB71"/>
    <mergeCell ref="AA85:AB85"/>
    <mergeCell ref="AA86:AB86"/>
    <mergeCell ref="AC77:AD77"/>
    <mergeCell ref="AW73:AX73"/>
    <mergeCell ref="AC87:AD87"/>
    <mergeCell ref="AY82:AZ82"/>
    <mergeCell ref="AY73:AZ73"/>
    <mergeCell ref="AY74:AZ74"/>
    <mergeCell ref="AW69:AX69"/>
    <mergeCell ref="AO72:AP72"/>
    <mergeCell ref="AO73:AP73"/>
    <mergeCell ref="AO74:AP74"/>
    <mergeCell ref="AG78:AH78"/>
    <mergeCell ref="AA99:AB99"/>
    <mergeCell ref="BQ114:BR114"/>
    <mergeCell ref="BS114:BT114"/>
    <mergeCell ref="AM113:AN113"/>
    <mergeCell ref="AM114:AN114"/>
    <mergeCell ref="BS110:BT110"/>
    <mergeCell ref="BK119:BL119"/>
    <mergeCell ref="AG110:AH110"/>
    <mergeCell ref="AA122:AB122"/>
    <mergeCell ref="BM90:BN90"/>
    <mergeCell ref="BM91:BN91"/>
    <mergeCell ref="BI91:BJ91"/>
    <mergeCell ref="AC88:AD88"/>
    <mergeCell ref="BC90:BD90"/>
    <mergeCell ref="BO93:BP93"/>
    <mergeCell ref="BO88:BP88"/>
    <mergeCell ref="BO89:BP89"/>
    <mergeCell ref="BM88:BN88"/>
    <mergeCell ref="AU96:AV96"/>
    <mergeCell ref="AU97:AV97"/>
    <mergeCell ref="BO90:BP90"/>
    <mergeCell ref="AG90:AH90"/>
    <mergeCell ref="AW97:AX97"/>
    <mergeCell ref="BG96:BH96"/>
    <mergeCell ref="BG97:BH97"/>
    <mergeCell ref="BK91:BL91"/>
    <mergeCell ref="BK92:BL92"/>
    <mergeCell ref="BK93:BL93"/>
    <mergeCell ref="BK94:BL94"/>
    <mergeCell ref="AY88:AZ88"/>
    <mergeCell ref="AY96:AZ96"/>
    <mergeCell ref="BM122:BN122"/>
    <mergeCell ref="AW139:AX139"/>
    <mergeCell ref="AY139:AZ139"/>
    <mergeCell ref="BC139:BD139"/>
    <mergeCell ref="BE139:BF139"/>
    <mergeCell ref="BG139:BH139"/>
    <mergeCell ref="BI139:BJ139"/>
    <mergeCell ref="BK139:BL139"/>
    <mergeCell ref="V130:W130"/>
    <mergeCell ref="V132:W132"/>
    <mergeCell ref="V133:W133"/>
    <mergeCell ref="V134:W134"/>
    <mergeCell ref="AM131:AN131"/>
    <mergeCell ref="AW131:AX131"/>
    <mergeCell ref="AY131:AZ131"/>
    <mergeCell ref="BC131:BD131"/>
    <mergeCell ref="BG131:BH131"/>
    <mergeCell ref="BI131:BJ131"/>
    <mergeCell ref="BK130:BL130"/>
    <mergeCell ref="BI132:BJ132"/>
    <mergeCell ref="BK132:BL132"/>
    <mergeCell ref="BK133:BL133"/>
    <mergeCell ref="AO137:AP137"/>
    <mergeCell ref="AO138:AP138"/>
    <mergeCell ref="BK135:BL135"/>
    <mergeCell ref="AW137:AX137"/>
    <mergeCell ref="BE137:BF137"/>
    <mergeCell ref="BG137:BH137"/>
    <mergeCell ref="BI137:BJ137"/>
    <mergeCell ref="BK137:BL137"/>
    <mergeCell ref="BC132:BD132"/>
    <mergeCell ref="AA131:AB131"/>
    <mergeCell ref="AC131:AD131"/>
    <mergeCell ref="BK122:BL122"/>
    <mergeCell ref="BI119:BJ119"/>
    <mergeCell ref="BE115:BF115"/>
    <mergeCell ref="BG115:BH115"/>
    <mergeCell ref="BI120:BJ120"/>
    <mergeCell ref="BK120:BL120"/>
    <mergeCell ref="BI125:BJ125"/>
    <mergeCell ref="AA24:AB24"/>
    <mergeCell ref="AC24:AD24"/>
    <mergeCell ref="AG24:AH24"/>
    <mergeCell ref="AM24:AN24"/>
    <mergeCell ref="AW24:AX24"/>
    <mergeCell ref="AY24:AZ24"/>
    <mergeCell ref="BE24:BF24"/>
    <mergeCell ref="BG24:BH24"/>
    <mergeCell ref="BC24:BD24"/>
    <mergeCell ref="BK24:BL24"/>
    <mergeCell ref="AY122:AZ122"/>
    <mergeCell ref="BG122:BH122"/>
    <mergeCell ref="AC82:AD82"/>
    <mergeCell ref="AC105:AD105"/>
    <mergeCell ref="AA100:AB100"/>
    <mergeCell ref="AA110:AB110"/>
    <mergeCell ref="AC25:AD25"/>
    <mergeCell ref="BG86:BH86"/>
    <mergeCell ref="BE89:BF89"/>
    <mergeCell ref="BG78:BH78"/>
    <mergeCell ref="AY83:AZ83"/>
    <mergeCell ref="AY86:AZ86"/>
    <mergeCell ref="AA93:AB93"/>
    <mergeCell ref="BK90:BL90"/>
    <mergeCell ref="AY93:AZ93"/>
    <mergeCell ref="AG23:AH23"/>
    <mergeCell ref="AM23:AN23"/>
    <mergeCell ref="AW23:AX23"/>
    <mergeCell ref="AO23:AP23"/>
    <mergeCell ref="AO24:AP24"/>
    <mergeCell ref="AW7:AX7"/>
    <mergeCell ref="AY7:AZ7"/>
    <mergeCell ref="BC7:BD7"/>
    <mergeCell ref="BE7:BF7"/>
    <mergeCell ref="BG7:BH7"/>
    <mergeCell ref="BI7:BJ7"/>
    <mergeCell ref="BK7:BL7"/>
    <mergeCell ref="BM7:BN7"/>
    <mergeCell ref="V32:W32"/>
    <mergeCell ref="BO26:BP26"/>
    <mergeCell ref="V22:W22"/>
    <mergeCell ref="X22:Y22"/>
    <mergeCell ref="AA22:AB22"/>
    <mergeCell ref="AC22:AD22"/>
    <mergeCell ref="AG22:AH22"/>
    <mergeCell ref="AM22:AN22"/>
    <mergeCell ref="AW22:AX22"/>
    <mergeCell ref="AY22:AZ22"/>
    <mergeCell ref="BC22:BD22"/>
    <mergeCell ref="BE22:BF22"/>
    <mergeCell ref="BG22:BH22"/>
    <mergeCell ref="BI22:BJ22"/>
    <mergeCell ref="BK22:BL22"/>
    <mergeCell ref="BM22:BN22"/>
    <mergeCell ref="BO22:BP22"/>
    <mergeCell ref="V24:W24"/>
    <mergeCell ref="X24:Y24"/>
    <mergeCell ref="AY6:AZ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Q7:BR7"/>
    <mergeCell ref="BS7:BT7"/>
    <mergeCell ref="BO13:BP13"/>
    <mergeCell ref="BQ13:BR13"/>
    <mergeCell ref="BS13:BT13"/>
    <mergeCell ref="V8:W8"/>
    <mergeCell ref="X8:Y8"/>
    <mergeCell ref="AA8:AB8"/>
    <mergeCell ref="AC8:AD8"/>
    <mergeCell ref="AG8:AH8"/>
    <mergeCell ref="AM8:AN8"/>
    <mergeCell ref="AW8:AX8"/>
    <mergeCell ref="AY8:AZ8"/>
    <mergeCell ref="BC8:BD8"/>
    <mergeCell ref="BE8:BF8"/>
    <mergeCell ref="BG8:BH8"/>
    <mergeCell ref="BI8:BJ8"/>
    <mergeCell ref="BK8:BL8"/>
    <mergeCell ref="BM8:BN8"/>
    <mergeCell ref="BO9:BP9"/>
    <mergeCell ref="BQ9:BR9"/>
    <mergeCell ref="BS8:BT8"/>
    <mergeCell ref="V11:W11"/>
    <mergeCell ref="BQ10:BR10"/>
    <mergeCell ref="AC11:AD11"/>
    <mergeCell ref="BI9:BJ9"/>
    <mergeCell ref="BM9:BN9"/>
    <mergeCell ref="BI10:BJ10"/>
    <mergeCell ref="BO10:BP10"/>
    <mergeCell ref="BM10:BN10"/>
    <mergeCell ref="BM11:BN11"/>
    <mergeCell ref="BM12:BN12"/>
    <mergeCell ref="BM13:BN13"/>
    <mergeCell ref="AA140:AB140"/>
    <mergeCell ref="AC140:AD140"/>
    <mergeCell ref="AG140:AH140"/>
    <mergeCell ref="AM140:AN140"/>
    <mergeCell ref="AW140:AX140"/>
    <mergeCell ref="AY140:AZ140"/>
    <mergeCell ref="BC140:BD140"/>
    <mergeCell ref="BE140:BF140"/>
    <mergeCell ref="BG140:BH140"/>
    <mergeCell ref="BI140:BJ140"/>
    <mergeCell ref="BK140:BL140"/>
    <mergeCell ref="BM140:BN140"/>
    <mergeCell ref="BO140:BP140"/>
    <mergeCell ref="BQ140:BR140"/>
    <mergeCell ref="BI124:BJ124"/>
    <mergeCell ref="BK124:BL124"/>
    <mergeCell ref="BM124:BN124"/>
    <mergeCell ref="BM131:BN131"/>
    <mergeCell ref="BO131:BP131"/>
    <mergeCell ref="BE126:BF126"/>
    <mergeCell ref="BS140:BT140"/>
    <mergeCell ref="AM122:AN122"/>
    <mergeCell ref="AW122:AX122"/>
    <mergeCell ref="BQ122:BR122"/>
    <mergeCell ref="BS122:BT122"/>
    <mergeCell ref="BS22:BT22"/>
    <mergeCell ref="BQ22:BR22"/>
    <mergeCell ref="BI23:BJ23"/>
    <mergeCell ref="BK23:BL23"/>
    <mergeCell ref="BM23:BN23"/>
    <mergeCell ref="BO23:BP23"/>
    <mergeCell ref="X141:Y141"/>
    <mergeCell ref="AA141:AB141"/>
    <mergeCell ref="AC141:AD141"/>
    <mergeCell ref="AG141:AH141"/>
    <mergeCell ref="AM141:AN141"/>
    <mergeCell ref="AW141:AX141"/>
    <mergeCell ref="AY141:AZ141"/>
    <mergeCell ref="BC141:BD141"/>
    <mergeCell ref="BE141:BF141"/>
    <mergeCell ref="BG141:BH141"/>
    <mergeCell ref="BI141:BJ141"/>
    <mergeCell ref="BK141:BL141"/>
    <mergeCell ref="BM141:BN141"/>
    <mergeCell ref="BO141:BP141"/>
    <mergeCell ref="BQ141:BR141"/>
    <mergeCell ref="BS141:BT141"/>
    <mergeCell ref="AY124:AZ124"/>
    <mergeCell ref="AG123:AH123"/>
    <mergeCell ref="AM123:AN123"/>
    <mergeCell ref="AM124:AN124"/>
    <mergeCell ref="BE33:BF33"/>
    <mergeCell ref="BS131:BT131"/>
    <mergeCell ref="BO139:BP139"/>
    <mergeCell ref="AA123:AB123"/>
    <mergeCell ref="AC123:AD123"/>
    <mergeCell ref="AW123:AX123"/>
    <mergeCell ref="AY123:AZ123"/>
    <mergeCell ref="BC123:BD123"/>
    <mergeCell ref="BE123:BF123"/>
    <mergeCell ref="BG123:BH123"/>
    <mergeCell ref="BI123:BJ123"/>
    <mergeCell ref="BK123:BL123"/>
    <mergeCell ref="BM123:BN123"/>
    <mergeCell ref="BO123:BP123"/>
    <mergeCell ref="BQ123:BR123"/>
    <mergeCell ref="BS123:BT123"/>
    <mergeCell ref="AA124:AB124"/>
    <mergeCell ref="AC124:AD124"/>
    <mergeCell ref="AW124:AX124"/>
    <mergeCell ref="BQ139:BR139"/>
    <mergeCell ref="BS139:BT139"/>
    <mergeCell ref="BK125:BL125"/>
    <mergeCell ref="BM125:BN125"/>
    <mergeCell ref="BO125:BP125"/>
    <mergeCell ref="BQ125:BR125"/>
    <mergeCell ref="BS125:BT125"/>
    <mergeCell ref="AO123:AP123"/>
    <mergeCell ref="AC126:AD126"/>
    <mergeCell ref="AW126:AX126"/>
    <mergeCell ref="AY126:AZ126"/>
    <mergeCell ref="BC126:BD126"/>
    <mergeCell ref="BQ131:BR131"/>
    <mergeCell ref="AM139:AN139"/>
  </mergeCells>
  <conditionalFormatting sqref="BI5 BE21 BE48 BE50 BE64:BE66 BE107 BK33 BK50 BK85 BK95:BK99 BM50 BM95:BM99 BO61:BO62 BO88 BO92:BO99 AY36 AY39 AY48 AY50 AY68:AY69 AY75:AY76 AY86 BA37:BB37 AC5 BK48 BS30:BS33 BG5 AY71 BS50 AR86:AT86 BM85:BM86 J64:M64 U64 BG95:BG99 BS88:BS92 AA103 BQ88:BQ92 BC107 J103:U103 J193 BQ103 BM39:BM42 AY42 BK42 BE42 BO50:BO52 AC50:AC55 BQ50:BQ62 BG61:BG62 BI61:BI62 BA61:BC62 BS64:BS67 BE53:BE54 BK53:BK54 BM53:BM54 AY54 AE103:AF103 BE73:BE76 BK73:BK76 BM73:BM76 BS73:BS76 AE66:AN66 BS70:BS71 J37:V37 AA35 J35:T36 BS48 J95:Q96 AJ95:AK95 AT95:AU95 R96:S96 U95:V95 V35:V36 Z50:AA62 V72 V96 J98:V99 Z105:AA105 AE39:AF39 AE5:AG5 AE64:AF65 AI64:AL65 AE40:AG42 AE67:AG67 AI68:AL71 AI73:AL79 AI86 AG68:AG79 AE73:AF79 AG90 AI92:AL94 AE91:AG99 AQ50:AS50 AQ49:AR49 AI67:AM67 AI90:AM91 AQ96:AS96 AQ107:AT108 Z5:AA5 Z42 J65:W65 Z64:AA65 X5 X66:AA66 X96 Z98:AA99 AC73:AC75 Z27:AA27 BG27 AI45:AM46 AE45:AG46 BI45:BI46 BA45:BC46 BG45:BG46 BO45:BO46 BE45:BE46 BK45:BK46 BS45:BS46 BM45:BM46 BQ45:BQ46 AC48 BQ48 BM48 BO48 BG48 BA48:BC48 BI48 J48:U62 V48:V65 AG48:AG66 X48:X65 Z48:AA48 AQ48:AU48 AI80:AM85 BG73:BG83 BI73:BI83 AI101:AL101 AE68:AF71 BO55 AQ88:AT90 AQ94:AU94 BG86 BI85:BI86 BK88:BK90 BM89:BM90 BO90 BA73:BC86 BG92 BI92:BI99 BQ95:BQ99 BS95:BS99 BA91:BC99 BE93:BE99 AC98:AC99 Z97 X98:X99 BO69:BO71 BQ69:BQ71 BM69:BM71 BK69:BK71 BA64:BC71 AC64:AC69 AC71 Z67:AA69 J75:V75 J76:P76 U76:V76 J73:L73 AY93:AY99 V101:V103 AG101:AG103 Z101:AA102 X101:X102 AM101:AM103 BA5:BC5 J5:V5 AI5:AM5 AL25 AQ5:AU5 J27:M27 T27:V27 AQ26:AS26 AA28:AA29 BI25:BI27 BQ5 X46 AM64:AM66 AM68:AM79 Z88:AA95 X88:X94 J88:V94 BA88:BC89 BI88:BI89 BG88:BG89 AC88:AC96 AG88 AE88:AF90 AJ88:AM89 AQ35:AT37 AE35:AF37 AI35:AL37 BS40:BS42 BA39:BC42 J39:U42 AI39:AL42 Z39:AA41 BA25:BC25 X25 Z25:AA25 AE25:AG25 BG25 AC25 AI27:AM33 X27:X33 AE27:AG33 AC27:AC33 BA28:BC33 AQ29:AT33 Z30:AA33 BG30:BG33 J28:V33 BI30:BI33 BO31:BO33 BQ11:BQ12 AI11:AM12 J11:V12 BA11:BC12 X11:X12 AE11:AG12 BG11:BG12 BI11:BI12 BI16:BI20 BG16:BG21 AE16:AG21 Z16:AA21 X16:X21 BA16:BC21 J16:V21 AI16:AM21 AQ16:AT21 BS16:BS20 AG35:AG39 V38:V42 X35:X42 AM35:AM42 AE80:AG86 AC77:AC86 J77:V86 X68:X86 Z71:AA86 BQ73:BQ84 BO73:BO84 AI48:AM58 AI60:AM62 AI59:AL59 AQ61:AT62 BG59 AM105 AC105 AE105:AG105 J105:V105 J107:V108 AE107:AG108 AC107:AC108 AI107:AM108 Z107:AA108 AC58:AC62 AC102:AC103 J97:U97 AI96:AL99 AM92:AM99 J66:U67 X67:Y67 AQ11:AT12 AQ24:AT25 AO24:AO25 AQ63 AO63 AO76 AQ95 AO95 AQ97:AT97 AQ101:AT101 AO97:AO108 AW5 AW24:AW25 AW16:AW21 AW27:AW33 AW36:AW37 AU29:AU38 AW39:AW41 AQ39:AU42 AW48 AW64:AW66 AW51:AW55 AU61:AU66 AQ64:AT67 AV67:AW67 AQ68:AU71 AW68:AW71 AQ78:AT85 AQ73:AU77 AW88:AW90 AW73:AW86 AU78:AU89 AW92 AW95:AW96 AQ98:AU100 AW98:AW101 AW107:AW108 AU101:AU108 BE68:BE71 BG64:BG71 BK64:BK67 BM64:BM67 BQ64:BQ67 BO64:BO67 BI64:BI71 Q73:V73 R74:V74 J74:P74 BM21:BM22 BK21:BK22 BQ16:BQ22 BO16:BO22 BK25:BK30 BO25:BO29 BQ25:BQ33 BM25:BM32 AA38 BC36 BQ37:BQ42 BO37:BO42 BK37:BK39 BI37:BI42 J68:V71 J25:V25 AI23 AK23:AL23 AY27:AY29 BC27 BA27 Z36:AA37 AC35:AC42 BE35:BE39 BG35:BG42 J46:V46 AU6:AU26 AE48:AF62 AY57:AY58 AQ51:AU60 BS56:BS62 AW57:AW62 BA50:BC59 BE56:BE57 BG50:BG57 BI50:BI59 AW10:AW12 AQ91:AU92 J44:T45 Z45:AA45 U44:V44 Z46 AK15 Z11:AA14 Z15 AC11:AC21 AW46 AY45:AY46 AQ44:AU44 AQ46:AU46 AQ45:AS45 AU45 AY10 AQ27:AU28">
    <cfRule type="beginsWith" dxfId="1703" priority="3033" operator="beginsWith" text="УП">
      <formula>LEFT(J5,LEN("УП"))="УП"</formula>
    </cfRule>
    <cfRule type="containsText" dxfId="1702" priority="3039" operator="containsText" text="|">
      <formula>NOT(ISERROR(SEARCH("|",J5)))</formula>
    </cfRule>
    <cfRule type="beginsWith" dxfId="1701" priority="3042" operator="beginsWith" text="К">
      <formula>LEFT(J5,LEN("К"))="К"</formula>
    </cfRule>
  </conditionalFormatting>
  <conditionalFormatting sqref="BI5 BE21 BE48 BE50 BE64:BE66 BE107 BK33 BK50 BK85 BK95:BK99 BM50 BM95:BM99 BO61:BO62 BO88 BO92:BO99 AY36 AY39 AY48 AY50 AY68:AY69 AY75:AY76 AY86 BA37:BB37 AC5 BK48 BS30:BS33 BG5 AY71 BS50 AR86:AT86 BM85:BM86 J64:M64 U64 BG95:BG99 BS88:BS92 AA103 BQ88:BQ92 BC107 J103:U103 J193 BQ103 BM39:BM42 AY42 BK42 BE42 BO50:BO52 AC50:AC55 BQ50:BQ62 BG61:BG62 BI61:BI62 BA61:BC62 BS64:BS67 BE53:BE54 BK53:BK54 BM53:BM54 AY54 AE103:AF103 BE73:BE76 BK73:BK76 BM73:BM76 BS73:BS76 AE66:AN66 BS70:BS71 J37:V37 AA35 J35:T36 BS48 J95:Q96 AJ95:AK95 AT95:AU95 R96:S96 U95:V95 V35:V36 Z50:AA62 V72 V96 J98:V99 Z105:AA105 AE39:AF39 AE5:AG5 AE64:AF65 AI64:AL65 AE40:AG42 AE67:AG67 AI68:AL71 AI73:AL79 AI86 AG68:AG79 AE73:AF79 AG90 AI92:AL94 AE91:AG99 AQ50:AS50 AQ49:AR49 AI67:AM67 AI90:AM91 AQ96:AS96 AQ107:AT108 Z5:AA5 Z42 J65:W65 Z64:AA65 X5 X66:AA66 X96 Z98:AA99 AC73:AC75 Z27:AA27 BG27 AI45:AM46 AE45:AG46 BI45:BI46 BA45:BC46 BG45:BG46 BO45:BO46 BE45:BE46 BK45:BK46 BS45:BS46 BM45:BM46 BQ45:BQ46 AC48 BQ48 BM48 BO48 BG48 BA48:BC48 BI48 J48:U62 V48:V65 AG48:AG66 X48:X65 Z48:AA48 AQ48:AU48 AI80:AM85 BG73:BG83 BI73:BI83 AI101:AL101 AE68:AF71 BO55 AQ88:AT90 AQ94:AU94 BG86 BI85:BI86 BK88:BK90 BM89:BM90 BO90 BA73:BC86 BG92 BI92:BI99 BQ95:BQ99 BS95:BS99 BA91:BC99 BE93:BE99 AC98:AC99 Z97 X98:X99 BO69:BO71 BQ69:BQ71 BM69:BM71 BK69:BK71 BA64:BC71 AC64:AC69 AC71 Z67:AA69 J75:V75 J76:P76 U76:V76 J73:L73 AY93:AY99 V101:V103 AG101:AG103 Z101:AA102 X101:X102 AM101:AM103 BA5:BC5 J5:V5 AI5:AM5 AL25 AQ5:AU5 J27:M27 T27:V27 AQ26:AS26 AA28:AA29 BI25:BI27 BQ5 X46 AM64:AM66 AM68:AM79 Z88:AA95 X88:X94 J88:V94 BA88:BC89 BI88:BI89 BG88:BG89 AC88:AC96 AG88 AE88:AF90 AJ88:AM89 AQ35:AT37 AE35:AF37 AI35:AL37 BS40:BS42 BA39:BC42 J39:U42 AI39:AL42 Z39:AA41 BA25:BC25 X25 Z25:AA25 AE25:AG25 BG25 AC25 AI27:AM33 X27:X33 AE27:AG33 AC27:AC33 BA28:BC33 AQ29:AT33 Z30:AA33 BG30:BG33 J28:V33 BI30:BI33 BO31:BO33 BQ11:BQ12 AI11:AM12 J11:V12 BA11:BC12 X11:X12 AE11:AG12 BG11:BG12 BI11:BI12 BI16:BI20 BG16:BG21 AE16:AG21 Z16:AA21 X16:X21 BA16:BC21 J16:V21 AI16:AM21 AQ16:AT21 BS16:BS20 AG35:AG39 V38:V42 X35:X42 AM35:AM42 AE80:AG86 AC77:AC86 J77:V86 X68:X86 Z71:AA86 BQ73:BQ84 BO73:BO84 AI48:AM58 AI60:AM62 AI59:AL59 AQ61:AT62 BG59 AM105 AC105 AE105:AG105 J105:V105 J107:V108 AE107:AG108 AC107:AC108 AI107:AM108 Z107:AA108 AC58:AC62 AC102:AC103 J97:U97 AI96:AL99 AM92:AM99 J66:U67 X67:Y67 AQ11:AT12 AQ24:AT25 AO24:AO25 AQ63 AO63 AO76 AQ95 AO95 AQ97:AT97 AQ101:AT101 AO97:AO108 AW5 AW24:AW25 AW16:AW21 AW27:AW33 AW36:AW37 AU29:AU38 AW39:AW41 AQ39:AU42 AW48 AW64:AW66 AW51:AW55 AU61:AU66 AQ64:AT67 AV67:AW67 AQ68:AU71 AW68:AW71 AQ78:AT85 AQ73:AU77 AW88:AW90 AW73:AW86 AU78:AU89 AW92 AW95:AW96 AQ98:AU100 AW98:AW101 AW107:AW108 AU101:AU108 BE68:BE71 BG64:BG71 BK64:BK67 BM64:BM67 BQ64:BQ67 BO64:BO67 BI64:BI71 Q73:V73 R74:V74 J74:P74 BM21:BM22 BK21:BK22 BQ16:BQ22 BO16:BO22 BK25:BK30 BO25:BO29 BQ25:BQ33 BM25:BM32 AA38 BC36 BQ37:BQ42 BO37:BO42 BK37:BK39 BI37:BI42 J68:V71 J25:V25 AI23 AK23:AL23 AY27:AY29 BC27 BA27 Z36:AA37 AC35:AC42 BE35:BE39 BG35:BG42 J46:V46 AU6:AU26 AE48:AF62 AY57:AY58 AQ51:AU60 BS56:BS62 AW57:AW62 BA50:BC59 BE56:BE57 BG50:BG57 BI50:BI59 AW10:AW12 AQ91:AU92 J44:T45 Z45:AA45 U44:V44 Z46 AK15 Z11:AA14 Z15 AC11:AC21 AW46 AY45:AY46 AQ44:AU44 AQ46:AU46 AQ45:AS45 AU45 AY10 AQ27:AU28">
    <cfRule type="beginsWith" dxfId="1700" priority="3038" operator="beginsWith" text="С">
      <formula>LEFT(J5,LEN("С"))="С"</formula>
    </cfRule>
  </conditionalFormatting>
  <conditionalFormatting sqref="BI5 BE21 BE48 BE50 BE64:BE66 BE107 BK33 BK50 BK85 BK95:BK99 BM50 BM95:BM99 BO61:BO62 BO88 BO92:BO99 AY36 AY39 AY48 AY50 AY68:AY69 AY75:AY76 AY86 BA37:BB37 AC5 BK48 BS30:BS33 BG5 AY71 BS50 AR86:AT86 BM85:BM86 J64:M64 U64 BG95:BG99 BS88:BS92 AA103 BQ88:BQ92 BC107 J103:U103 J193 BQ103 BM39:BM42 AY42 BK42 BE42 BO50:BO52 AC50:AC55 BQ50:BQ62 BG61:BG62 BI61:BI62 BA61:BC62 BS64:BS67 BE53:BE54 BK53:BK54 BM53:BM54 AY54 AE103:AF103 BE73:BE76 BK73:BK76 BM73:BM76 BS73:BS76 AE66:AN66 BS70:BS71 J37:V37 AA35 J35:T36 BS48 J95:Q96 AJ95:AK95 AT95:AU95 R96:S96 U95:V95 V35:V36 Z50:AA62 V72 V96 J98:V99 Z105:AA105 AE39:AF39 AE5:AG5 AE64:AF65 AI64:AL65 AE40:AG42 AE67:AG67 AI68:AL71 AI73:AL79 AI86 AG68:AG79 AE73:AF79 AG90 AI92:AL94 AE91:AG99 AQ50:AS50 AQ49:AR49 AI67:AM67 AI90:AM91 AQ96:AS96 AQ107:AT108 Z5:AA5 Z42 J65:W65 Z64:AA65 X5 X66:AA66 X96 Z98:AA99 AC73:AC75 Z27:AA27 BG27 AI45:AM46 AE45:AG46 BI45:BI46 BA45:BC46 BG45:BG46 BO45:BO46 BE45:BE46 BK45:BK46 BS45:BS46 BM45:BM46 BQ45:BQ46 AC48 BQ48 BM48 BO48 BG48 BA48:BC48 BI48 J48:U62 V48:V65 AG48:AG66 X48:X65 Z48:AA48 AQ48:AU48 AI80:AM85 BG73:BG83 BI73:BI83 AI101:AL101 AE68:AF71 BO55 AQ88:AT90 AQ94:AU94 BG86 BI85:BI86 BK88:BK90 BM89:BM90 BO90 BA73:BC86 BG92 BI92:BI99 BQ95:BQ99 BS95:BS99 BA91:BC99 BE93:BE99 AC98:AC99 Z97 X98:X99 BO69:BO71 BQ69:BQ71 BM69:BM71 BK69:BK71 BA64:BC71 AC64:AC69 AC71 Z67:AA69 J75:V75 J76:P76 U76:V76 J73:L73 AY93:AY99 V101:V103 AG101:AG103 Z101:AA102 X101:X102 AM101:AM103 BA5:BC5 J5:V5 AI5:AM5 AL25 AQ5:AU5 J27:M27 T27:V27 AQ26:AS26 AA28:AA29 BI25:BI27 BQ5 X46 AM64:AM66 AM68:AM79 Z88:AA95 X88:X94 J88:V94 BA88:BC89 BI88:BI89 BG88:BG89 AC88:AC96 AG88 AE88:AF90 AJ88:AM89 AQ35:AT37 AE35:AF37 AI35:AL37 BS40:BS42 BA39:BC42 J39:U42 AI39:AL42 Z39:AA41 BA25:BC25 X25 Z25:AA25 AE25:AG25 BG25 AC25 AI27:AM33 X27:X33 AE27:AG33 AC27:AC33 BA28:BC33 AQ29:AT33 Z30:AA33 BG30:BG33 J28:V33 BI30:BI33 BO31:BO33 BQ11:BQ12 AI11:AM12 J11:V12 BA11:BC12 X11:X12 AE11:AG12 BG11:BG12 BI11:BI12 BI16:BI20 BG16:BG21 AE16:AG21 Z16:AA21 X16:X21 BA16:BC21 J16:V21 AI16:AM21 AQ16:AT21 BS16:BS20 AG35:AG39 V38:V42 X35:X42 AM35:AM42 AE80:AG86 AC77:AC86 J77:V86 X68:X86 Z71:AA86 BQ73:BQ84 BO73:BO84 AI48:AM58 AI60:AM62 AI59:AL59 AQ61:AT62 BG59 AM105 AC105 AE105:AG105 J105:V105 J107:V108 AE107:AG108 AC107:AC108 AI107:AM108 Z107:AA108 AC58:AC62 AC102:AC103 J97:U97 AI96:AL99 AM92:AM99 J66:U67 X67:Y67 AQ11:AT12 AQ24:AT25 AO24:AO25 AQ63 AO63 AO76 AQ95 AO95 AQ97:AT97 AQ101:AT101 AO97:AO108 AW5 AW24:AW25 AW16:AW21 AW27:AW33 AW36:AW37 AU29:AU38 AW39:AW41 AQ39:AU42 AW48 AW64:AW66 AW51:AW55 AU61:AU66 AQ64:AT67 AV67:AW67 AQ68:AU71 AW68:AW71 AQ78:AT85 AQ73:AU77 AW88:AW90 AW73:AW86 AU78:AU89 AW92 AW95:AW96 AQ98:AU100 AW98:AW101 AW107:AW108 AU101:AU108 BE68:BE71 BG64:BG71 BK64:BK67 BM64:BM67 BQ64:BQ67 BO64:BO67 BI64:BI71 Q73:V73 R74:V74 J74:P74 BM21:BM22 BK21:BK22 BQ16:BQ22 BO16:BO22 BK25:BK30 BO25:BO29 BQ25:BQ33 BM25:BM32 AA38 BC36 BQ37:BQ42 BO37:BO42 BK37:BK39 BI37:BI42 J68:V71 J25:V25 AI23 AK23:AL23 AY27:AY29 BC27 BA27 Z36:AA37 AC35:AC42 BE35:BE39 BG35:BG42 J46:V46 AU6:AU26 AE48:AF62 AY57:AY58 AQ51:AU60 BS56:BS62 AW57:AW62 BA50:BC59 BE56:BE57 BG50:BG57 BI50:BI59 AW10:AW12 AQ91:AU92 J44:T45 Z45:AA45 U44:V44 Z46 AK15 Z11:AA14 Z15 AC11:AC21 AW46 AY45:AY46 AQ44:AU44 AQ46:AU46 AQ45:AS45 AU45 AY10 AQ27:AU28">
    <cfRule type="beginsWith" dxfId="1699" priority="3043" operator="beginsWith" text="*">
      <formula>LEFT(J5,LEN("*"))="*"</formula>
    </cfRule>
  </conditionalFormatting>
  <conditionalFormatting sqref="BI5 BE21 BE48 BE50 BE64:BE66 BE107 BK33 BK50 BK85 BK95:BK99 BM50 BM95:BM99 BO61:BO62 BO88 BO92:BO99 AY36 AY39 AY48 AY50 AY68:AY69 AY75:AY76 AY86 BA37:BB37 AC5 BK48 BS30:BS33 BG5 AY71 BS50 AR86:AT86 BM85:BM86 J64:M64 U64 BG95:BG99 BS88:BS92 AA103 BQ88:BQ92 BC107 J103:U103 J193 BQ103 BM39:BM42 AY42 BK42 BE42 BO50:BO52 AC50:AC55 BQ50:BQ62 BG61:BG62 BI61:BI62 BA61:BC62 BS64:BS67 BE53:BE54 BK53:BK54 BM53:BM54 AY54 AE103:AF103 BE73:BE76 BK73:BK76 BM73:BM76 BS73:BS76 AE66:AN66 BS70:BS71 J37:V37 AA35 J35:T36 BS48 J95:Q96 AJ95:AK95 AT95:AU95 R96:S96 U95:V95 V35:V36 Z50:AA62 V72 V96 J98:V99 Z105:AA105 AE39:AF39 AE5:AG5 AE64:AF65 AI64:AL65 AE40:AG42 AE67:AG67 AI68:AL71 AI73:AL79 AI86 AG68:AG79 AE73:AF79 AG90 AI92:AL94 AE91:AG99 AQ50:AS50 AQ49:AR49 AI67:AM67 AI90:AM91 AQ96:AS96 AQ107:AT108 Z5:AA5 Z42 J65:W65 Z64:AA65 X5 X66:AA66 X96 Z98:AA99 AC73:AC75 Z27:AA27 BG27 AI45:AM46 AE45:AG46 BI45:BI46 BA45:BC46 BG45:BG46 BO45:BO46 BE45:BE46 BK45:BK46 BS45:BS46 BM45:BM46 BQ45:BQ46 AC48 BQ48 BM48 BO48 BG48 BA48:BC48 BI48 J48:U62 V48:V65 AG48:AG66 X48:X65 Z48:AA48 AQ48:AU48 AI80:AM85 BG73:BG83 BI73:BI83 AI101:AL101 AE68:AF71 BO55 AQ88:AT90 AQ94:AU94 BG86 BI85:BI86 BK88:BK90 BM89:BM90 BO90 BA73:BC86 BG92 BI92:BI99 BQ95:BQ99 BS95:BS99 BA91:BC99 BE93:BE99 AC98:AC99 Z97 X98:X99 BO69:BO71 BQ69:BQ71 BM69:BM71 BK69:BK71 BA64:BC71 AC64:AC69 AC71 Z67:AA69 J75:V75 J76:P76 U76:V76 J73:L73 AY93:AY99 V101:V103 AG101:AG103 Z101:AA102 X101:X102 AM101:AM103 BA5:BC5 J5:V5 AI5:AM5 AL25 AQ5:AU5 J27:M27 T27:V27 AQ26:AS26 AA28:AA29 BI25:BI27 BQ5 X46 AM64:AM66 AM68:AM79 Z88:AA95 X88:X94 J88:V94 BA88:BC89 BI88:BI89 BG88:BG89 AC88:AC96 AG88 AE88:AF90 AJ88:AM89 AQ35:AT37 AE35:AF37 AI35:AL37 BS40:BS42 BA39:BC42 J39:U42 AI39:AL42 Z39:AA41 BA25:BC25 X25 Z25:AA25 AE25:AG25 BG25 AC25 AI27:AM33 X27:X33 AE27:AG33 AC27:AC33 BA28:BC33 AQ29:AT33 Z30:AA33 BG30:BG33 J28:V33 BI30:BI33 BO31:BO33 BQ11:BQ12 AI11:AM12 J11:V12 BA11:BC12 X11:X12 AE11:AG12 BG11:BG12 BI11:BI12 BI16:BI20 BG16:BG21 AE16:AG21 Z16:AA21 X16:X21 BA16:BC21 J16:V21 AI16:AM21 AQ16:AT21 BS16:BS20 AG35:AG39 V38:V42 X35:X42 AM35:AM42 AE80:AG86 AC77:AC86 J77:V86 X68:X86 Z71:AA86 BQ73:BQ84 BO73:BO84 AI48:AM58 AI60:AM62 AI59:AL59 AQ61:AT62 BG59 AM105 AC105 AE105:AG105 J105:V105 J107:V108 AE107:AG108 AC107:AC108 AI107:AM108 Z107:AA108 AC58:AC62 AC102:AC103 J97:U97 AI96:AL99 AM92:AM99 J66:U67 X67:Y67 AQ11:AT12 AQ24:AT25 AO24:AO25 AQ63 AO63 AO76 AQ95 AO95 AQ97:AT97 AQ101:AT101 AO97:AO108 AW5 AW24:AW25 AW16:AW21 AW27:AW33 AW36:AW37 AU29:AU38 AW39:AW41 AQ39:AU42 AW48 AW64:AW66 AW51:AW55 AU61:AU66 AQ64:AT67 AV67:AW67 AQ68:AU71 AW68:AW71 AQ78:AT85 AQ73:AU77 AW88:AW90 AW73:AW86 AU78:AU89 AW92 AW95:AW96 AQ98:AU100 AW98:AW101 AW107:AW108 AU101:AU108 BE68:BE71 BG64:BG71 BK64:BK67 BM64:BM67 BQ64:BQ67 BO64:BO67 BI64:BI71 Q73:V73 R74:V74 J74:P74 BM21:BM22 BK21:BK22 BQ16:BQ22 BO16:BO22 BK25:BK30 BO25:BO29 BQ25:BQ33 BM25:BM32 AA38 BC36 BQ37:BQ42 BO37:BO42 BK37:BK39 BI37:BI42 J68:V71 J25:V25 AI23 AK23:AL23 AY27:AY29 BC27 BA27 Z36:AA37 AC35:AC42 BE35:BE39 BG35:BG42 J46:V46 AU6:AU26 AE48:AF62 AY57:AY58 AQ51:AU60 BS56:BS62 AW57:AW62 BA50:BC59 BE56:BE57 BG50:BG57 BI50:BI59 AW10:AW12 AQ91:AU92 J44:T45 Z45:AA45 U44:V44 Z46 AK15 Z11:AA14 Z15 AC11:AC21 AW46 AY45:AY46 AQ44:AU44 AQ46:AU46 AQ45:AS45 AU45 AY10 AQ27:AU28">
    <cfRule type="beginsWith" dxfId="1698" priority="3040" operator="beginsWith" text="Д">
      <formula>LEFT(J5,LEN("Д"))="Д"</formula>
    </cfRule>
    <cfRule type="containsText" dxfId="1697" priority="3041" operator="containsText" text="ГИА">
      <formula>NOT(ISERROR(SEARCH("ГИА",J5)))</formula>
    </cfRule>
  </conditionalFormatting>
  <conditionalFormatting sqref="BI5 BE21 BE48 BE50 BE64:BE66 BE107 BK33 BK50 BK85 BK95:BK99 BM50 BM95:BM99 BO61:BO62 BO88 BO92:BO99 AY36 AY39 AY48 AY50 AY68:AY69 AY75:AY76 AY86 BA37:BB37 AC5 BK48 BS30:BS33 BG5 AY71 BS50 AR86:AT86 BM85:BM86 J64:M64 U64 BG95:BG99 BS88:BS92 AA103 BQ88:BQ92 BC107 J103:U103 J193 BQ103 BM39:BM42 AY42 BK42 BE42 BO50:BO52 AC50:AC55 BQ50:BQ62 BG61:BG62 BI61:BI62 BA61:BC62 BS64:BS67 BE53:BE54 BK53:BK54 BM53:BM54 AY54 AE103:AF103 BE73:BE76 BK73:BK76 BM73:BM76 BS73:BS76 AE66:AN66 BS70:BS71 J37:V37 AA35 J35:T36 BS48 J95:Q96 AJ95:AK95 AT95:AU95 R96:S96 U95:V95 V35:V36 Z50:AA62 V72 V96 J98:V99 Z105:AA105 AE39:AF39 AE5:AG5 AE64:AF65 AI64:AL65 AE40:AG42 AE67:AG67 AI68:AL71 AI73:AL79 AI86 AG68:AG79 AE73:AF79 AG90 AI92:AL94 AE91:AG99 AQ50:AS50 AQ49:AR49 AI67:AM67 AI90:AM91 AQ96:AS96 AQ107:AT108 Z5:AA5 Z42 J65:W65 Z64:AA65 X5 X66:AA66 X96 Z98:AA99 AC73:AC75 Z27:AA27 BG27 AI45:AM46 AE45:AG46 BI45:BI46 BA45:BC46 BG45:BG46 BO45:BO46 BE45:BE46 BK45:BK46 BS45:BS46 BM45:BM46 BQ45:BQ46 AC48 BQ48 BM48 BO48 BG48 BA48:BC48 BI48 J48:U62 V48:V65 AG48:AG66 X48:X65 Z48:AA48 AQ48:AU48 AI80:AM85 BG73:BG83 BI73:BI83 AI101:AL101 AE68:AF71 BO55 AQ88:AT90 AQ94:AU94 BG86 BI85:BI86 BK88:BK90 BM89:BM90 BO90 BA73:BC86 BG92 BI92:BI99 BQ95:BQ99 BS95:BS99 BA91:BC99 BE93:BE99 AC98:AC99 Z97 X98:X99 BO69:BO71 BQ69:BQ71 BM69:BM71 BK69:BK71 BA64:BC71 AC64:AC69 AC71 Z67:AA69 J75:V75 J76:P76 U76:V76 J73:L73 AY93:AY99 V101:V103 AG101:AG103 Z101:AA102 X101:X102 AM101:AM103 BA5:BC5 J5:V5 AI5:AM5 AL25 AQ5:AU5 J27:M27 T27:V27 AQ26:AS26 AA28:AA29 BI25:BI27 BQ5 X46 AM64:AM66 AM68:AM79 Z88:AA95 X88:X94 J88:V94 BA88:BC89 BI88:BI89 BG88:BG89 AC88:AC96 AG88 AE88:AF90 AJ88:AM89 AQ35:AT37 AE35:AF37 AI35:AL37 BS40:BS42 BA39:BC42 J39:U42 AI39:AL42 Z39:AA41 BA25:BC25 X25 Z25:AA25 AE25:AG25 BG25 AC25 AI27:AM33 X27:X33 AE27:AG33 AC27:AC33 BA28:BC33 AQ29:AT33 Z30:AA33 BG30:BG33 J28:V33 BI30:BI33 BO31:BO33 BQ11:BQ12 AI11:AM12 J11:V12 BA11:BC12 X11:X12 AE11:AG12 BG11:BG12 BI11:BI12 BI16:BI20 BG16:BG21 AE16:AG21 Z16:AA21 X16:X21 BA16:BC21 J16:V21 AI16:AM21 AQ16:AT21 BS16:BS20 AG35:AG39 V38:V42 X35:X42 AM35:AM42 AE80:AG86 AC77:AC86 J77:V86 X68:X86 Z71:AA86 BQ73:BQ84 BO73:BO84 AI48:AM58 AI60:AM62 AI59:AL59 AQ61:AT62 BG59 AM105 AC105 AE105:AG105 J105:V105 J107:V108 AE107:AG108 AC107:AC108 AI107:AM108 Z107:AA108 AC58:AC62 AC102:AC103 J97:U97 AI96:AL99 AM92:AM99 J66:U67 X67:Y67 AQ11:AT12 AQ24:AT25 AO24:AO25 AQ63 AO63 AO76 AQ95 AO95 AQ97:AT97 AQ101:AT101 AO97:AO108 AW5 AW24:AW25 AW16:AW21 AW27:AW33 AW36:AW37 AU29:AU38 AW39:AW41 AQ39:AU42 AW48 AW64:AW66 AW51:AW55 AU61:AU66 AQ64:AT67 AV67:AW67 AQ68:AU71 AW68:AW71 AQ78:AT85 AQ73:AU77 AW88:AW90 AW73:AW86 AU78:AU89 AW92 AW95:AW96 AQ98:AU100 AW98:AW101 AW107:AW108 AU101:AU108 BE68:BE71 BG64:BG71 BK64:BK67 BM64:BM67 BQ64:BQ67 BO64:BO67 BI64:BI71 Q73:V73 R74:V74 J74:P74 BM21:BM22 BK21:BK22 BQ16:BQ22 BO16:BO22 BK25:BK30 BO25:BO29 BQ25:BQ33 BM25:BM32 AA38 BC36 BQ37:BQ42 BO37:BO42 BK37:BK39 BI37:BI42 J68:V71 J25:V25 AI23 AK23:AL23 AY27:AY29 BC27 BA27 Z36:AA37 AC35:AC42 BE35:BE39 BG35:BG42 J46:V46 AU6:AU26 AE48:AF62 AY57:AY58 AQ51:AU60 BS56:BS62 AW57:AW62 BA50:BC59 BE56:BE57 BG50:BG57 BI50:BI59 AW10:AW12 AQ91:AU92 J44:T45 Z45:AA45 U44:V44 Z46 AK15 Z11:AA14 Z15 AC11:AC21 AW46 AY45:AY46 AQ44:AU44 AQ46:AU46 AQ45:AS45 AU45 AY10 AQ27:AU28">
    <cfRule type="beginsWith" dxfId="1696" priority="3034" operator="beginsWith" text="ПП">
      <formula>LEFT(J5,LEN("ПП"))="ПП"</formula>
    </cfRule>
  </conditionalFormatting>
  <conditionalFormatting sqref="AI150">
    <cfRule type="beginsWith" dxfId="1695" priority="2977" operator="beginsWith" text="УП">
      <formula>LEFT(AI150,LEN("УП"))="УП"</formula>
    </cfRule>
    <cfRule type="containsText" dxfId="1694" priority="2980" operator="containsText" text="|">
      <formula>NOT(ISERROR(SEARCH("|",AI150)))</formula>
    </cfRule>
    <cfRule type="beginsWith" dxfId="1693" priority="2983" operator="beginsWith" text="К">
      <formula>LEFT(AI150,LEN("К"))="К"</formula>
    </cfRule>
  </conditionalFormatting>
  <conditionalFormatting sqref="AI150">
    <cfRule type="beginsWith" dxfId="1692" priority="2979" operator="beginsWith" text="С">
      <formula>LEFT(AI150,LEN("С"))="С"</formula>
    </cfRule>
  </conditionalFormatting>
  <conditionalFormatting sqref="AI150">
    <cfRule type="beginsWith" dxfId="1691" priority="2984" operator="beginsWith" text="*">
      <formula>LEFT(AI150,LEN("*"))="*"</formula>
    </cfRule>
  </conditionalFormatting>
  <conditionalFormatting sqref="AI150">
    <cfRule type="beginsWith" dxfId="1690" priority="2981" operator="beginsWith" text="Д">
      <formula>LEFT(AI150,LEN("Д"))="Д"</formula>
    </cfRule>
    <cfRule type="containsText" dxfId="1689" priority="2982" operator="containsText" text="ГИА">
      <formula>NOT(ISERROR(SEARCH("ГИА",AI150)))</formula>
    </cfRule>
  </conditionalFormatting>
  <conditionalFormatting sqref="AI150">
    <cfRule type="beginsWith" dxfId="1688" priority="2978" operator="beginsWith" text="ПП">
      <formula>LEFT(AI150,LEN("ПП"))="ПП"</formula>
    </cfRule>
  </conditionalFormatting>
  <conditionalFormatting sqref="AI145">
    <cfRule type="beginsWith" dxfId="1687" priority="3017" operator="beginsWith" text="УП">
      <formula>LEFT(AI145,LEN("УП"))="УП"</formula>
    </cfRule>
    <cfRule type="containsText" dxfId="1686" priority="3020" operator="containsText" text="|">
      <formula>NOT(ISERROR(SEARCH("|",AI145)))</formula>
    </cfRule>
    <cfRule type="beginsWith" dxfId="1685" priority="3023" operator="beginsWith" text="К">
      <formula>LEFT(AI145,LEN("К"))="К"</formula>
    </cfRule>
  </conditionalFormatting>
  <conditionalFormatting sqref="AI145">
    <cfRule type="beginsWith" dxfId="1684" priority="3019" operator="beginsWith" text="С">
      <formula>LEFT(AI145,LEN("С"))="С"</formula>
    </cfRule>
  </conditionalFormatting>
  <conditionalFormatting sqref="AI145">
    <cfRule type="beginsWith" dxfId="1683" priority="3024" operator="beginsWith" text="*">
      <formula>LEFT(AI145,LEN("*"))="*"</formula>
    </cfRule>
  </conditionalFormatting>
  <conditionalFormatting sqref="AI145">
    <cfRule type="beginsWith" dxfId="1682" priority="3021" operator="beginsWith" text="Д">
      <formula>LEFT(AI145,LEN("Д"))="Д"</formula>
    </cfRule>
    <cfRule type="containsText" dxfId="1681" priority="3022" operator="containsText" text="ГИА">
      <formula>NOT(ISERROR(SEARCH("ГИА",AI145)))</formula>
    </cfRule>
  </conditionalFormatting>
  <conditionalFormatting sqref="AI145">
    <cfRule type="beginsWith" dxfId="1680" priority="3018" operator="beginsWith" text="ПП">
      <formula>LEFT(AI145,LEN("ПП"))="ПП"</formula>
    </cfRule>
  </conditionalFormatting>
  <conditionalFormatting sqref="AI146">
    <cfRule type="beginsWith" dxfId="1679" priority="3009" operator="beginsWith" text="УП">
      <formula>LEFT(AI146,LEN("УП"))="УП"</formula>
    </cfRule>
    <cfRule type="containsText" dxfId="1678" priority="3012" operator="containsText" text="|">
      <formula>NOT(ISERROR(SEARCH("|",AI146)))</formula>
    </cfRule>
    <cfRule type="beginsWith" dxfId="1677" priority="3015" operator="beginsWith" text="К">
      <formula>LEFT(AI146,LEN("К"))="К"</formula>
    </cfRule>
  </conditionalFormatting>
  <conditionalFormatting sqref="AI146">
    <cfRule type="beginsWith" dxfId="1676" priority="3011" operator="beginsWith" text="С">
      <formula>LEFT(AI146,LEN("С"))="С"</formula>
    </cfRule>
  </conditionalFormatting>
  <conditionalFormatting sqref="AI146">
    <cfRule type="beginsWith" dxfId="1675" priority="3016" operator="beginsWith" text="*">
      <formula>LEFT(AI146,LEN("*"))="*"</formula>
    </cfRule>
  </conditionalFormatting>
  <conditionalFormatting sqref="AI146">
    <cfRule type="beginsWith" dxfId="1674" priority="3013" operator="beginsWith" text="Д">
      <formula>LEFT(AI146,LEN("Д"))="Д"</formula>
    </cfRule>
    <cfRule type="containsText" dxfId="1673" priority="3014" operator="containsText" text="ГИА">
      <formula>NOT(ISERROR(SEARCH("ГИА",AI146)))</formula>
    </cfRule>
  </conditionalFormatting>
  <conditionalFormatting sqref="AI146">
    <cfRule type="beginsWith" dxfId="1672" priority="3010" operator="beginsWith" text="ПП">
      <formula>LEFT(AI146,LEN("ПП"))="ПП"</formula>
    </cfRule>
  </conditionalFormatting>
  <conditionalFormatting sqref="AI147">
    <cfRule type="beginsWith" dxfId="1671" priority="3001" operator="beginsWith" text="УП">
      <formula>LEFT(AI147,LEN("УП"))="УП"</formula>
    </cfRule>
    <cfRule type="containsText" dxfId="1670" priority="3004" operator="containsText" text="|">
      <formula>NOT(ISERROR(SEARCH("|",AI147)))</formula>
    </cfRule>
    <cfRule type="beginsWith" dxfId="1669" priority="3007" operator="beginsWith" text="К">
      <formula>LEFT(AI147,LEN("К"))="К"</formula>
    </cfRule>
  </conditionalFormatting>
  <conditionalFormatting sqref="AI147">
    <cfRule type="beginsWith" dxfId="1668" priority="3003" operator="beginsWith" text="С">
      <formula>LEFT(AI147,LEN("С"))="С"</formula>
    </cfRule>
  </conditionalFormatting>
  <conditionalFormatting sqref="AI147">
    <cfRule type="beginsWith" dxfId="1667" priority="3008" operator="beginsWith" text="*">
      <formula>LEFT(AI147,LEN("*"))="*"</formula>
    </cfRule>
  </conditionalFormatting>
  <conditionalFormatting sqref="AI147">
    <cfRule type="beginsWith" dxfId="1666" priority="3005" operator="beginsWith" text="Д">
      <formula>LEFT(AI147,LEN("Д"))="Д"</formula>
    </cfRule>
    <cfRule type="containsText" dxfId="1665" priority="3006" operator="containsText" text="ГИА">
      <formula>NOT(ISERROR(SEARCH("ГИА",AI147)))</formula>
    </cfRule>
  </conditionalFormatting>
  <conditionalFormatting sqref="AI147">
    <cfRule type="beginsWith" dxfId="1664" priority="3002" operator="beginsWith" text="ПП">
      <formula>LEFT(AI147,LEN("ПП"))="ПП"</formula>
    </cfRule>
  </conditionalFormatting>
  <conditionalFormatting sqref="AI148">
    <cfRule type="beginsWith" dxfId="1663" priority="2993" operator="beginsWith" text="УП">
      <formula>LEFT(AI148,LEN("УП"))="УП"</formula>
    </cfRule>
    <cfRule type="containsText" dxfId="1662" priority="2996" operator="containsText" text="|">
      <formula>NOT(ISERROR(SEARCH("|",AI148)))</formula>
    </cfRule>
    <cfRule type="beginsWith" dxfId="1661" priority="2999" operator="beginsWith" text="К">
      <formula>LEFT(AI148,LEN("К"))="К"</formula>
    </cfRule>
  </conditionalFormatting>
  <conditionalFormatting sqref="AI148">
    <cfRule type="beginsWith" dxfId="1660" priority="2995" operator="beginsWith" text="С">
      <formula>LEFT(AI148,LEN("С"))="С"</formula>
    </cfRule>
  </conditionalFormatting>
  <conditionalFormatting sqref="AI148">
    <cfRule type="beginsWith" dxfId="1659" priority="3000" operator="beginsWith" text="*">
      <formula>LEFT(AI148,LEN("*"))="*"</formula>
    </cfRule>
  </conditionalFormatting>
  <conditionalFormatting sqref="AI148">
    <cfRule type="beginsWith" dxfId="1658" priority="2997" operator="beginsWith" text="Д">
      <formula>LEFT(AI148,LEN("Д"))="Д"</formula>
    </cfRule>
    <cfRule type="containsText" dxfId="1657" priority="2998" operator="containsText" text="ГИА">
      <formula>NOT(ISERROR(SEARCH("ГИА",AI148)))</formula>
    </cfRule>
  </conditionalFormatting>
  <conditionalFormatting sqref="AI148">
    <cfRule type="beginsWith" dxfId="1656" priority="2994" operator="beginsWith" text="ПП">
      <formula>LEFT(AI148,LEN("ПП"))="ПП"</formula>
    </cfRule>
  </conditionalFormatting>
  <conditionalFormatting sqref="AI149">
    <cfRule type="beginsWith" dxfId="1655" priority="2985" operator="beginsWith" text="УП">
      <formula>LEFT(AI149,LEN("УП"))="УП"</formula>
    </cfRule>
    <cfRule type="containsText" dxfId="1654" priority="2988" operator="containsText" text="|">
      <formula>NOT(ISERROR(SEARCH("|",AI149)))</formula>
    </cfRule>
    <cfRule type="beginsWith" dxfId="1653" priority="2991" operator="beginsWith" text="К">
      <formula>LEFT(AI149,LEN("К"))="К"</formula>
    </cfRule>
  </conditionalFormatting>
  <conditionalFormatting sqref="AI149">
    <cfRule type="beginsWith" dxfId="1652" priority="2987" operator="beginsWith" text="С">
      <formula>LEFT(AI149,LEN("С"))="С"</formula>
    </cfRule>
  </conditionalFormatting>
  <conditionalFormatting sqref="AI149">
    <cfRule type="beginsWith" dxfId="1651" priority="2992" operator="beginsWith" text="*">
      <formula>LEFT(AI149,LEN("*"))="*"</formula>
    </cfRule>
  </conditionalFormatting>
  <conditionalFormatting sqref="AI149">
    <cfRule type="beginsWith" dxfId="1650" priority="2989" operator="beginsWith" text="Д">
      <formula>LEFT(AI149,LEN("Д"))="Д"</formula>
    </cfRule>
    <cfRule type="containsText" dxfId="1649" priority="2990" operator="containsText" text="ГИА">
      <formula>NOT(ISERROR(SEARCH("ГИА",AI149)))</formula>
    </cfRule>
  </conditionalFormatting>
  <conditionalFormatting sqref="AI149">
    <cfRule type="beginsWith" dxfId="1648" priority="2986" operator="beginsWith" text="ПП">
      <formula>LEFT(AI149,LEN("ПП"))="ПП"</formula>
    </cfRule>
  </conditionalFormatting>
  <conditionalFormatting sqref="AQ145">
    <cfRule type="beginsWith" dxfId="1647" priority="2961" operator="beginsWith" text="УП">
      <formula>LEFT(AQ145,LEN("УП"))="УП"</formula>
    </cfRule>
    <cfRule type="containsText" dxfId="1646" priority="2964" operator="containsText" text="|">
      <formula>NOT(ISERROR(SEARCH("|",AQ145)))</formula>
    </cfRule>
    <cfRule type="beginsWith" dxfId="1645" priority="2967" operator="beginsWith" text="К">
      <formula>LEFT(AQ145,LEN("К"))="К"</formula>
    </cfRule>
  </conditionalFormatting>
  <conditionalFormatting sqref="AQ145">
    <cfRule type="beginsWith" dxfId="1644" priority="2963" operator="beginsWith" text="С">
      <formula>LEFT(AQ145,LEN("С"))="С"</formula>
    </cfRule>
  </conditionalFormatting>
  <conditionalFormatting sqref="AQ145">
    <cfRule type="beginsWith" dxfId="1643" priority="2968" operator="beginsWith" text="*">
      <formula>LEFT(AQ145,LEN("*"))="*"</formula>
    </cfRule>
  </conditionalFormatting>
  <conditionalFormatting sqref="AQ145">
    <cfRule type="beginsWith" dxfId="1642" priority="2965" operator="beginsWith" text="Д">
      <formula>LEFT(AQ145,LEN("Д"))="Д"</formula>
    </cfRule>
    <cfRule type="containsText" dxfId="1641" priority="2966" operator="containsText" text="ГИА">
      <formula>NOT(ISERROR(SEARCH("ГИА",AQ145)))</formula>
    </cfRule>
  </conditionalFormatting>
  <conditionalFormatting sqref="AQ145">
    <cfRule type="beginsWith" dxfId="1640" priority="2962" operator="beginsWith" text="ПП">
      <formula>LEFT(AQ145,LEN("ПП"))="ПП"</formula>
    </cfRule>
  </conditionalFormatting>
  <conditionalFormatting sqref="AQ146">
    <cfRule type="beginsWith" dxfId="1639" priority="2953" operator="beginsWith" text="УП">
      <formula>LEFT(AQ146,LEN("УП"))="УП"</formula>
    </cfRule>
    <cfRule type="containsText" dxfId="1638" priority="2956" operator="containsText" text="|">
      <formula>NOT(ISERROR(SEARCH("|",AQ146)))</formula>
    </cfRule>
    <cfRule type="beginsWith" dxfId="1637" priority="2959" operator="beginsWith" text="К">
      <formula>LEFT(AQ146,LEN("К"))="К"</formula>
    </cfRule>
  </conditionalFormatting>
  <conditionalFormatting sqref="AQ146">
    <cfRule type="beginsWith" dxfId="1636" priority="2955" operator="beginsWith" text="С">
      <formula>LEFT(AQ146,LEN("С"))="С"</formula>
    </cfRule>
  </conditionalFormatting>
  <conditionalFormatting sqref="AQ146">
    <cfRule type="beginsWith" dxfId="1635" priority="2960" operator="beginsWith" text="*">
      <formula>LEFT(AQ146,LEN("*"))="*"</formula>
    </cfRule>
  </conditionalFormatting>
  <conditionalFormatting sqref="AQ146">
    <cfRule type="beginsWith" dxfId="1634" priority="2957" operator="beginsWith" text="Д">
      <formula>LEFT(AQ146,LEN("Д"))="Д"</formula>
    </cfRule>
    <cfRule type="containsText" dxfId="1633" priority="2958" operator="containsText" text="ГИА">
      <formula>NOT(ISERROR(SEARCH("ГИА",AQ146)))</formula>
    </cfRule>
  </conditionalFormatting>
  <conditionalFormatting sqref="AQ146">
    <cfRule type="beginsWith" dxfId="1632" priority="2954" operator="beginsWith" text="ПП">
      <formula>LEFT(AQ146,LEN("ПП"))="ПП"</formula>
    </cfRule>
  </conditionalFormatting>
  <conditionalFormatting sqref="AQ147">
    <cfRule type="beginsWith" dxfId="1631" priority="2945" operator="beginsWith" text="УП">
      <formula>LEFT(AQ147,LEN("УП"))="УП"</formula>
    </cfRule>
    <cfRule type="containsText" dxfId="1630" priority="2948" operator="containsText" text="|">
      <formula>NOT(ISERROR(SEARCH("|",AQ147)))</formula>
    </cfRule>
    <cfRule type="beginsWith" dxfId="1629" priority="2951" operator="beginsWith" text="К">
      <formula>LEFT(AQ147,LEN("К"))="К"</formula>
    </cfRule>
  </conditionalFormatting>
  <conditionalFormatting sqref="AQ147">
    <cfRule type="beginsWith" dxfId="1628" priority="2947" operator="beginsWith" text="С">
      <formula>LEFT(AQ147,LEN("С"))="С"</formula>
    </cfRule>
  </conditionalFormatting>
  <conditionalFormatting sqref="AQ147">
    <cfRule type="beginsWith" dxfId="1627" priority="2952" operator="beginsWith" text="*">
      <formula>LEFT(AQ147,LEN("*"))="*"</formula>
    </cfRule>
  </conditionalFormatting>
  <conditionalFormatting sqref="AQ147">
    <cfRule type="beginsWith" dxfId="1626" priority="2949" operator="beginsWith" text="Д">
      <formula>LEFT(AQ147,LEN("Д"))="Д"</formula>
    </cfRule>
    <cfRule type="containsText" dxfId="1625" priority="2950" operator="containsText" text="ГИА">
      <formula>NOT(ISERROR(SEARCH("ГИА",AQ147)))</formula>
    </cfRule>
  </conditionalFormatting>
  <conditionalFormatting sqref="AQ147">
    <cfRule type="beginsWith" dxfId="1624" priority="2946" operator="beginsWith" text="ПП">
      <formula>LEFT(AQ147,LEN("ПП"))="ПП"</formula>
    </cfRule>
  </conditionalFormatting>
  <conditionalFormatting sqref="BS39">
    <cfRule type="beginsWith" dxfId="1623" priority="2929" operator="beginsWith" text="УП">
      <formula>LEFT(BS39,LEN("УП"))="УП"</formula>
    </cfRule>
    <cfRule type="containsText" dxfId="1622" priority="2932" operator="containsText" text="|">
      <formula>NOT(ISERROR(SEARCH("|",BS39)))</formula>
    </cfRule>
    <cfRule type="beginsWith" dxfId="1621" priority="2935" operator="beginsWith" text="К">
      <formula>LEFT(BS39,LEN("К"))="К"</formula>
    </cfRule>
  </conditionalFormatting>
  <conditionalFormatting sqref="BS39">
    <cfRule type="beginsWith" dxfId="1620" priority="2931" operator="beginsWith" text="С">
      <formula>LEFT(BS39,LEN("С"))="С"</formula>
    </cfRule>
  </conditionalFormatting>
  <conditionalFormatting sqref="BS39">
    <cfRule type="beginsWith" dxfId="1619" priority="2936" operator="beginsWith" text="*">
      <formula>LEFT(BS39,LEN("*"))="*"</formula>
    </cfRule>
  </conditionalFormatting>
  <conditionalFormatting sqref="BS39">
    <cfRule type="beginsWith" dxfId="1618" priority="2933" operator="beginsWith" text="Д">
      <formula>LEFT(BS39,LEN("Д"))="Д"</formula>
    </cfRule>
    <cfRule type="containsText" dxfId="1617" priority="2934" operator="containsText" text="ГИА">
      <formula>NOT(ISERROR(SEARCH("ГИА",BS39)))</formula>
    </cfRule>
  </conditionalFormatting>
  <conditionalFormatting sqref="BS39">
    <cfRule type="beginsWith" dxfId="1616" priority="2930" operator="beginsWith" text="ПП">
      <formula>LEFT(BS39,LEN("ПП"))="ПП"</formula>
    </cfRule>
  </conditionalFormatting>
  <conditionalFormatting sqref="BI21:BI22">
    <cfRule type="beginsWith" dxfId="1615" priority="2753" operator="beginsWith" text="УП">
      <formula>LEFT(BI21,LEN("УП"))="УП"</formula>
    </cfRule>
    <cfRule type="containsText" dxfId="1614" priority="2756" operator="containsText" text="|">
      <formula>NOT(ISERROR(SEARCH("|",BI21)))</formula>
    </cfRule>
    <cfRule type="beginsWith" dxfId="1613" priority="2759" operator="beginsWith" text="К">
      <formula>LEFT(BI21,LEN("К"))="К"</formula>
    </cfRule>
  </conditionalFormatting>
  <conditionalFormatting sqref="BI21:BI22">
    <cfRule type="beginsWith" dxfId="1612" priority="2755" operator="beginsWith" text="С">
      <formula>LEFT(BI21,LEN("С"))="С"</formula>
    </cfRule>
  </conditionalFormatting>
  <conditionalFormatting sqref="BI21:BI22">
    <cfRule type="beginsWith" dxfId="1611" priority="2760" operator="beginsWith" text="*">
      <formula>LEFT(BI21,LEN("*"))="*"</formula>
    </cfRule>
  </conditionalFormatting>
  <conditionalFormatting sqref="BI21:BI22">
    <cfRule type="beginsWith" dxfId="1610" priority="2757" operator="beginsWith" text="Д">
      <formula>LEFT(BI21,LEN("Д"))="Д"</formula>
    </cfRule>
    <cfRule type="containsText" dxfId="1609" priority="2758" operator="containsText" text="ГИА">
      <formula>NOT(ISERROR(SEARCH("ГИА",BI21)))</formula>
    </cfRule>
  </conditionalFormatting>
  <conditionalFormatting sqref="BI21:BI22">
    <cfRule type="beginsWith" dxfId="1608" priority="2754" operator="beginsWith" text="ПП">
      <formula>LEFT(BI21,LEN("ПП"))="ПП"</formula>
    </cfRule>
  </conditionalFormatting>
  <conditionalFormatting sqref="BS21 BS25:BS29">
    <cfRule type="beginsWith" dxfId="1607" priority="2745" operator="beginsWith" text="УП">
      <formula>LEFT(BS21,LEN("УП"))="УП"</formula>
    </cfRule>
    <cfRule type="containsText" dxfId="1606" priority="2748" operator="containsText" text="|">
      <formula>NOT(ISERROR(SEARCH("|",BS21)))</formula>
    </cfRule>
    <cfRule type="beginsWith" dxfId="1605" priority="2751" operator="beginsWith" text="К">
      <formula>LEFT(BS21,LEN("К"))="К"</formula>
    </cfRule>
  </conditionalFormatting>
  <conditionalFormatting sqref="BS21 BS25:BS29">
    <cfRule type="beginsWith" dxfId="1604" priority="2747" operator="beginsWith" text="С">
      <formula>LEFT(BS21,LEN("С"))="С"</formula>
    </cfRule>
  </conditionalFormatting>
  <conditionalFormatting sqref="BS21 BS25:BS29">
    <cfRule type="beginsWith" dxfId="1603" priority="2752" operator="beginsWith" text="*">
      <formula>LEFT(BS21,LEN("*"))="*"</formula>
    </cfRule>
  </conditionalFormatting>
  <conditionalFormatting sqref="BS21 BS25:BS29">
    <cfRule type="beginsWith" dxfId="1602" priority="2749" operator="beginsWith" text="Д">
      <formula>LEFT(BS21,LEN("Д"))="Д"</formula>
    </cfRule>
    <cfRule type="containsText" dxfId="1601" priority="2750" operator="containsText" text="ГИА">
      <formula>NOT(ISERROR(SEARCH("ГИА",BS21)))</formula>
    </cfRule>
  </conditionalFormatting>
  <conditionalFormatting sqref="BS21 BS25:BS29">
    <cfRule type="beginsWith" dxfId="1600" priority="2746" operator="beginsWith" text="ПП">
      <formula>LEFT(BS21,LEN("ПП"))="ПП"</formula>
    </cfRule>
  </conditionalFormatting>
  <conditionalFormatting sqref="BA36:BB36">
    <cfRule type="beginsWith" dxfId="1599" priority="2609" operator="beginsWith" text="УП">
      <formula>LEFT(BA36,LEN("УП"))="УП"</formula>
    </cfRule>
    <cfRule type="containsText" dxfId="1598" priority="2612" operator="containsText" text="|">
      <formula>NOT(ISERROR(SEARCH("|",BA36)))</formula>
    </cfRule>
    <cfRule type="beginsWith" dxfId="1597" priority="2615" operator="beginsWith" text="К">
      <formula>LEFT(BA36,LEN("К"))="К"</formula>
    </cfRule>
  </conditionalFormatting>
  <conditionalFormatting sqref="BA36:BB36">
    <cfRule type="beginsWith" dxfId="1596" priority="2611" operator="beginsWith" text="С">
      <formula>LEFT(BA36,LEN("С"))="С"</formula>
    </cfRule>
  </conditionalFormatting>
  <conditionalFormatting sqref="BA36:BB36">
    <cfRule type="beginsWith" dxfId="1595" priority="2616" operator="beginsWith" text="*">
      <formula>LEFT(BA36,LEN("*"))="*"</formula>
    </cfRule>
  </conditionalFormatting>
  <conditionalFormatting sqref="BA36:BB36">
    <cfRule type="beginsWith" dxfId="1594" priority="2613" operator="beginsWith" text="Д">
      <formula>LEFT(BA36,LEN("Д"))="Д"</formula>
    </cfRule>
    <cfRule type="containsText" dxfId="1593" priority="2614" operator="containsText" text="ГИА">
      <formula>NOT(ISERROR(SEARCH("ГИА",BA36)))</formula>
    </cfRule>
  </conditionalFormatting>
  <conditionalFormatting sqref="BA36:BB36">
    <cfRule type="beginsWith" dxfId="1592" priority="2610" operator="beginsWith" text="ПП">
      <formula>LEFT(BA36,LEN("ПП"))="ПП"</formula>
    </cfRule>
  </conditionalFormatting>
  <conditionalFormatting sqref="BM35:BM36 BK35:BK36 BI35:BI36">
    <cfRule type="beginsWith" dxfId="1591" priority="2561" operator="beginsWith" text="УП">
      <formula>LEFT(BI35,LEN("УП"))="УП"</formula>
    </cfRule>
    <cfRule type="containsText" dxfId="1590" priority="2564" operator="containsText" text="|">
      <formula>NOT(ISERROR(SEARCH("|",BI35)))</formula>
    </cfRule>
    <cfRule type="beginsWith" dxfId="1589" priority="2567" operator="beginsWith" text="К">
      <formula>LEFT(BI35,LEN("К"))="К"</formula>
    </cfRule>
  </conditionalFormatting>
  <conditionalFormatting sqref="BM35:BM36 BK35:BK36 BI35:BI36">
    <cfRule type="beginsWith" dxfId="1588" priority="2563" operator="beginsWith" text="С">
      <formula>LEFT(BI35,LEN("С"))="С"</formula>
    </cfRule>
  </conditionalFormatting>
  <conditionalFormatting sqref="BM35:BM36 BK35:BK36 BI35:BI36">
    <cfRule type="beginsWith" dxfId="1587" priority="2568" operator="beginsWith" text="*">
      <formula>LEFT(BI35,LEN("*"))="*"</formula>
    </cfRule>
  </conditionalFormatting>
  <conditionalFormatting sqref="BM35:BM36 BK35:BK36 BI35:BI36">
    <cfRule type="beginsWith" dxfId="1586" priority="2565" operator="beginsWith" text="Д">
      <formula>LEFT(BI35,LEN("Д"))="Д"</formula>
    </cfRule>
    <cfRule type="containsText" dxfId="1585" priority="2566" operator="containsText" text="ГИА">
      <formula>NOT(ISERROR(SEARCH("ГИА",BI35)))</formula>
    </cfRule>
  </conditionalFormatting>
  <conditionalFormatting sqref="BM35:BM36 BK35:BK36 BI35:BI36">
    <cfRule type="beginsWith" dxfId="1584" priority="2562" operator="beginsWith" text="ПП">
      <formula>LEFT(BI35,LEN("ПП"))="ПП"</formula>
    </cfRule>
  </conditionalFormatting>
  <conditionalFormatting sqref="BO35 BQ35:BQ36">
    <cfRule type="beginsWith" dxfId="1583" priority="2529" operator="beginsWith" text="УП">
      <formula>LEFT(BO35,LEN("УП"))="УП"</formula>
    </cfRule>
    <cfRule type="containsText" dxfId="1582" priority="2532" operator="containsText" text="|">
      <formula>NOT(ISERROR(SEARCH("|",BO35)))</formula>
    </cfRule>
    <cfRule type="beginsWith" dxfId="1581" priority="2535" operator="beginsWith" text="К">
      <formula>LEFT(BO35,LEN("К"))="К"</formula>
    </cfRule>
  </conditionalFormatting>
  <conditionalFormatting sqref="BO35 BQ35:BQ36">
    <cfRule type="beginsWith" dxfId="1580" priority="2531" operator="beginsWith" text="С">
      <formula>LEFT(BO35,LEN("С"))="С"</formula>
    </cfRule>
  </conditionalFormatting>
  <conditionalFormatting sqref="BO35 BQ35:BQ36">
    <cfRule type="beginsWith" dxfId="1579" priority="2536" operator="beginsWith" text="*">
      <formula>LEFT(BO35,LEN("*"))="*"</formula>
    </cfRule>
  </conditionalFormatting>
  <conditionalFormatting sqref="BO35 BQ35:BQ36">
    <cfRule type="beginsWith" dxfId="1578" priority="2533" operator="beginsWith" text="Д">
      <formula>LEFT(BO35,LEN("Д"))="Д"</formula>
    </cfRule>
    <cfRule type="containsText" dxfId="1577" priority="2534" operator="containsText" text="ГИА">
      <formula>NOT(ISERROR(SEARCH("ГИА",BO35)))</formula>
    </cfRule>
  </conditionalFormatting>
  <conditionalFormatting sqref="BO35 BQ35:BQ36">
    <cfRule type="beginsWith" dxfId="1576" priority="2530" operator="beginsWith" text="ПП">
      <formula>LEFT(BO35,LEN("ПП"))="ПП"</formula>
    </cfRule>
  </conditionalFormatting>
  <conditionalFormatting sqref="BM37:BM38">
    <cfRule type="beginsWith" dxfId="1575" priority="2505" operator="beginsWith" text="УП">
      <formula>LEFT(BM37,LEN("УП"))="УП"</formula>
    </cfRule>
    <cfRule type="containsText" dxfId="1574" priority="2508" operator="containsText" text="|">
      <formula>NOT(ISERROR(SEARCH("|",BM37)))</formula>
    </cfRule>
    <cfRule type="beginsWith" dxfId="1573" priority="2511" operator="beginsWith" text="К">
      <formula>LEFT(BM37,LEN("К"))="К"</formula>
    </cfRule>
  </conditionalFormatting>
  <conditionalFormatting sqref="BM37:BM38">
    <cfRule type="beginsWith" dxfId="1572" priority="2507" operator="beginsWith" text="С">
      <formula>LEFT(BM37,LEN("С"))="С"</formula>
    </cfRule>
  </conditionalFormatting>
  <conditionalFormatting sqref="BM37:BM38">
    <cfRule type="beginsWith" dxfId="1571" priority="2512" operator="beginsWith" text="*">
      <formula>LEFT(BM37,LEN("*"))="*"</formula>
    </cfRule>
  </conditionalFormatting>
  <conditionalFormatting sqref="BM37:BM38">
    <cfRule type="beginsWith" dxfId="1570" priority="2509" operator="beginsWith" text="Д">
      <formula>LEFT(BM37,LEN("Д"))="Д"</formula>
    </cfRule>
    <cfRule type="containsText" dxfId="1569" priority="2510" operator="containsText" text="ГИА">
      <formula>NOT(ISERROR(SEARCH("ГИА",BM37)))</formula>
    </cfRule>
  </conditionalFormatting>
  <conditionalFormatting sqref="BM37:BM38">
    <cfRule type="beginsWith" dxfId="1568" priority="2506" operator="beginsWith" text="ПП">
      <formula>LEFT(BM37,LEN("ПП"))="ПП"</formula>
    </cfRule>
  </conditionalFormatting>
  <conditionalFormatting sqref="BM33">
    <cfRule type="beginsWith" dxfId="1567" priority="2489" operator="beginsWith" text="УП">
      <formula>LEFT(BM33,LEN("УП"))="УП"</formula>
    </cfRule>
    <cfRule type="containsText" dxfId="1566" priority="2492" operator="containsText" text="|">
      <formula>NOT(ISERROR(SEARCH("|",BM33)))</formula>
    </cfRule>
    <cfRule type="beginsWith" dxfId="1565" priority="2495" operator="beginsWith" text="К">
      <formula>LEFT(BM33,LEN("К"))="К"</formula>
    </cfRule>
  </conditionalFormatting>
  <conditionalFormatting sqref="BM33">
    <cfRule type="beginsWith" dxfId="1564" priority="2491" operator="beginsWith" text="С">
      <formula>LEFT(BM33,LEN("С"))="С"</formula>
    </cfRule>
  </conditionalFormatting>
  <conditionalFormatting sqref="BM33">
    <cfRule type="beginsWith" dxfId="1563" priority="2496" operator="beginsWith" text="*">
      <formula>LEFT(BM33,LEN("*"))="*"</formula>
    </cfRule>
  </conditionalFormatting>
  <conditionalFormatting sqref="BM33">
    <cfRule type="beginsWith" dxfId="1562" priority="2493" operator="beginsWith" text="Д">
      <formula>LEFT(BM33,LEN("Д"))="Д"</formula>
    </cfRule>
    <cfRule type="containsText" dxfId="1561" priority="2494" operator="containsText" text="ГИА">
      <formula>NOT(ISERROR(SEARCH("ГИА",BM33)))</formula>
    </cfRule>
  </conditionalFormatting>
  <conditionalFormatting sqref="BM33">
    <cfRule type="beginsWith" dxfId="1560" priority="2490" operator="beginsWith" text="ПП">
      <formula>LEFT(BM33,LEN("ПП"))="ПП"</formula>
    </cfRule>
  </conditionalFormatting>
  <conditionalFormatting sqref="AC45">
    <cfRule type="beginsWith" dxfId="1559" priority="2449" operator="beginsWith" text="УП">
      <formula>LEFT(AC45,LEN("УП"))="УП"</formula>
    </cfRule>
    <cfRule type="containsText" dxfId="1558" priority="2452" operator="containsText" text="|">
      <formula>NOT(ISERROR(SEARCH("|",AC45)))</formula>
    </cfRule>
    <cfRule type="beginsWith" dxfId="1557" priority="2455" operator="beginsWith" text="К">
      <formula>LEFT(AC45,LEN("К"))="К"</formula>
    </cfRule>
  </conditionalFormatting>
  <conditionalFormatting sqref="AC45">
    <cfRule type="beginsWith" dxfId="1556" priority="2451" operator="beginsWith" text="С">
      <formula>LEFT(AC45,LEN("С"))="С"</formula>
    </cfRule>
  </conditionalFormatting>
  <conditionalFormatting sqref="AC45">
    <cfRule type="beginsWith" dxfId="1555" priority="2456" operator="beginsWith" text="*">
      <formula>LEFT(AC45,LEN("*"))="*"</formula>
    </cfRule>
  </conditionalFormatting>
  <conditionalFormatting sqref="AC45">
    <cfRule type="beginsWith" dxfId="1554" priority="2453" operator="beginsWith" text="Д">
      <formula>LEFT(AC45,LEN("Д"))="Д"</formula>
    </cfRule>
    <cfRule type="containsText" dxfId="1553" priority="2454" operator="containsText" text="ГИА">
      <formula>NOT(ISERROR(SEARCH("ГИА",AC45)))</formula>
    </cfRule>
  </conditionalFormatting>
  <conditionalFormatting sqref="AC45">
    <cfRule type="beginsWith" dxfId="1552" priority="2450" operator="beginsWith" text="ПП">
      <formula>LEFT(AC45,LEN("ПП"))="ПП"</formula>
    </cfRule>
  </conditionalFormatting>
  <conditionalFormatting sqref="AA42">
    <cfRule type="beginsWith" dxfId="1551" priority="2409" operator="beginsWith" text="УП">
      <formula>LEFT(AA42,LEN("УП"))="УП"</formula>
    </cfRule>
    <cfRule type="containsText" dxfId="1550" priority="2412" operator="containsText" text="|">
      <formula>NOT(ISERROR(SEARCH("|",AA42)))</formula>
    </cfRule>
    <cfRule type="beginsWith" dxfId="1549" priority="2415" operator="beginsWith" text="К">
      <formula>LEFT(AA42,LEN("К"))="К"</formula>
    </cfRule>
  </conditionalFormatting>
  <conditionalFormatting sqref="AA42">
    <cfRule type="beginsWith" dxfId="1548" priority="2411" operator="beginsWith" text="С">
      <formula>LEFT(AA42,LEN("С"))="С"</formula>
    </cfRule>
  </conditionalFormatting>
  <conditionalFormatting sqref="AA42">
    <cfRule type="beginsWith" dxfId="1547" priority="2416" operator="beginsWith" text="*">
      <formula>LEFT(AA42,LEN("*"))="*"</formula>
    </cfRule>
  </conditionalFormatting>
  <conditionalFormatting sqref="AA42">
    <cfRule type="beginsWith" dxfId="1546" priority="2413" operator="beginsWith" text="Д">
      <formula>LEFT(AA42,LEN("Д"))="Д"</formula>
    </cfRule>
    <cfRule type="containsText" dxfId="1545" priority="2414" operator="containsText" text="ГИА">
      <formula>NOT(ISERROR(SEARCH("ГИА",AA42)))</formula>
    </cfRule>
  </conditionalFormatting>
  <conditionalFormatting sqref="AA42">
    <cfRule type="beginsWith" dxfId="1544" priority="2410" operator="beginsWith" text="ПП">
      <formula>LEFT(AA42,LEN("ПП"))="ПП"</formula>
    </cfRule>
  </conditionalFormatting>
  <conditionalFormatting sqref="AW42">
    <cfRule type="beginsWith" dxfId="1543" priority="2393" operator="beginsWith" text="УП">
      <formula>LEFT(AW42,LEN("УП"))="УП"</formula>
    </cfRule>
    <cfRule type="containsText" dxfId="1542" priority="2396" operator="containsText" text="|">
      <formula>NOT(ISERROR(SEARCH("|",AW42)))</formula>
    </cfRule>
    <cfRule type="beginsWith" dxfId="1541" priority="2399" operator="beginsWith" text="К">
      <formula>LEFT(AW42,LEN("К"))="К"</formula>
    </cfRule>
  </conditionalFormatting>
  <conditionalFormatting sqref="AW42">
    <cfRule type="beginsWith" dxfId="1540" priority="2395" operator="beginsWith" text="С">
      <formula>LEFT(AW42,LEN("С"))="С"</formula>
    </cfRule>
  </conditionalFormatting>
  <conditionalFormatting sqref="AW42">
    <cfRule type="beginsWith" dxfId="1539" priority="2400" operator="beginsWith" text="*">
      <formula>LEFT(AW42,LEN("*"))="*"</formula>
    </cfRule>
  </conditionalFormatting>
  <conditionalFormatting sqref="AW42">
    <cfRule type="beginsWith" dxfId="1538" priority="2397" operator="beginsWith" text="Д">
      <formula>LEFT(AW42,LEN("Д"))="Д"</formula>
    </cfRule>
    <cfRule type="containsText" dxfId="1537" priority="2398" operator="containsText" text="ГИА">
      <formula>NOT(ISERROR(SEARCH("ГИА",AW42)))</formula>
    </cfRule>
  </conditionalFormatting>
  <conditionalFormatting sqref="AW42">
    <cfRule type="beginsWith" dxfId="1536" priority="2394" operator="beginsWith" text="ПП">
      <formula>LEFT(AW42,LEN("ПП"))="ПП"</formula>
    </cfRule>
  </conditionalFormatting>
  <conditionalFormatting sqref="AC46">
    <cfRule type="beginsWith" dxfId="1535" priority="2377" operator="beginsWith" text="УП">
      <formula>LEFT(AC46,LEN("УП"))="УП"</formula>
    </cfRule>
    <cfRule type="containsText" dxfId="1534" priority="2380" operator="containsText" text="|">
      <formula>NOT(ISERROR(SEARCH("|",AC46)))</formula>
    </cfRule>
    <cfRule type="beginsWith" dxfId="1533" priority="2383" operator="beginsWith" text="К">
      <formula>LEFT(AC46,LEN("К"))="К"</formula>
    </cfRule>
  </conditionalFormatting>
  <conditionalFormatting sqref="AC46">
    <cfRule type="beginsWith" dxfId="1532" priority="2379" operator="beginsWith" text="С">
      <formula>LEFT(AC46,LEN("С"))="С"</formula>
    </cfRule>
  </conditionalFormatting>
  <conditionalFormatting sqref="AC46">
    <cfRule type="beginsWith" dxfId="1531" priority="2384" operator="beginsWith" text="*">
      <formula>LEFT(AC46,LEN("*"))="*"</formula>
    </cfRule>
  </conditionalFormatting>
  <conditionalFormatting sqref="AC46">
    <cfRule type="beginsWith" dxfId="1530" priority="2381" operator="beginsWith" text="Д">
      <formula>LEFT(AC46,LEN("Д"))="Д"</formula>
    </cfRule>
    <cfRule type="containsText" dxfId="1529" priority="2382" operator="containsText" text="ГИА">
      <formula>NOT(ISERROR(SEARCH("ГИА",AC46)))</formula>
    </cfRule>
  </conditionalFormatting>
  <conditionalFormatting sqref="AC46">
    <cfRule type="beginsWith" dxfId="1528" priority="2378" operator="beginsWith" text="ПП">
      <formula>LEFT(AC46,LEN("ПП"))="ПП"</formula>
    </cfRule>
  </conditionalFormatting>
  <conditionalFormatting sqref="AT50">
    <cfRule type="beginsWith" dxfId="1527" priority="2361" operator="beginsWith" text="УП">
      <formula>LEFT(AT50,LEN("УП"))="УП"</formula>
    </cfRule>
    <cfRule type="containsText" dxfId="1526" priority="2364" operator="containsText" text="|">
      <formula>NOT(ISERROR(SEARCH("|",AT50)))</formula>
    </cfRule>
    <cfRule type="beginsWith" dxfId="1525" priority="2367" operator="beginsWith" text="К">
      <formula>LEFT(AT50,LEN("К"))="К"</formula>
    </cfRule>
  </conditionalFormatting>
  <conditionalFormatting sqref="AT50">
    <cfRule type="beginsWith" dxfId="1524" priority="2363" operator="beginsWith" text="С">
      <formula>LEFT(AT50,LEN("С"))="С"</formula>
    </cfRule>
  </conditionalFormatting>
  <conditionalFormatting sqref="AT50">
    <cfRule type="beginsWith" dxfId="1523" priority="2368" operator="beginsWith" text="*">
      <formula>LEFT(AT50,LEN("*"))="*"</formula>
    </cfRule>
  </conditionalFormatting>
  <conditionalFormatting sqref="AT50">
    <cfRule type="beginsWith" dxfId="1522" priority="2365" operator="beginsWith" text="Д">
      <formula>LEFT(AT50,LEN("Д"))="Д"</formula>
    </cfRule>
    <cfRule type="containsText" dxfId="1521" priority="2366" operator="containsText" text="ГИА">
      <formula>NOT(ISERROR(SEARCH("ГИА",AT50)))</formula>
    </cfRule>
  </conditionalFormatting>
  <conditionalFormatting sqref="AT50">
    <cfRule type="beginsWith" dxfId="1520" priority="2362" operator="beginsWith" text="ПП">
      <formula>LEFT(AT50,LEN("ПП"))="ПП"</formula>
    </cfRule>
  </conditionalFormatting>
  <conditionalFormatting sqref="AC49 Z49:AA49">
    <cfRule type="beginsWith" dxfId="1519" priority="2353" operator="beginsWith" text="УП">
      <formula>LEFT(Z49,LEN("УП"))="УП"</formula>
    </cfRule>
    <cfRule type="containsText" dxfId="1518" priority="2356" operator="containsText" text="|">
      <formula>NOT(ISERROR(SEARCH("|",Z49)))</formula>
    </cfRule>
    <cfRule type="beginsWith" dxfId="1517" priority="2359" operator="beginsWith" text="К">
      <formula>LEFT(Z49,LEN("К"))="К"</formula>
    </cfRule>
  </conditionalFormatting>
  <conditionalFormatting sqref="AC49 Z49:AA49">
    <cfRule type="beginsWith" dxfId="1516" priority="2355" operator="beginsWith" text="С">
      <formula>LEFT(Z49,LEN("С"))="С"</formula>
    </cfRule>
  </conditionalFormatting>
  <conditionalFormatting sqref="AC49 Z49:AA49">
    <cfRule type="beginsWith" dxfId="1515" priority="2360" operator="beginsWith" text="*">
      <formula>LEFT(Z49,LEN("*"))="*"</formula>
    </cfRule>
  </conditionalFormatting>
  <conditionalFormatting sqref="AC49 Z49:AA49">
    <cfRule type="beginsWith" dxfId="1514" priority="2357" operator="beginsWith" text="Д">
      <formula>LEFT(Z49,LEN("Д"))="Д"</formula>
    </cfRule>
    <cfRule type="containsText" dxfId="1513" priority="2358" operator="containsText" text="ГИА">
      <formula>NOT(ISERROR(SEARCH("ГИА",Z49)))</formula>
    </cfRule>
  </conditionalFormatting>
  <conditionalFormatting sqref="AC49 Z49:AA49">
    <cfRule type="beginsWith" dxfId="1512" priority="2354" operator="beginsWith" text="ПП">
      <formula>LEFT(Z49,LEN("ПП"))="ПП"</formula>
    </cfRule>
  </conditionalFormatting>
  <conditionalFormatting sqref="BE49 BS49 AY49 BI49 BM49 BA49:BC49 BG49 BK49 BO49 BQ49 AS49:AU49 AW49">
    <cfRule type="beginsWith" dxfId="1511" priority="2345" operator="beginsWith" text="УП">
      <formula>LEFT(AS49,LEN("УП"))="УП"</formula>
    </cfRule>
    <cfRule type="containsText" dxfId="1510" priority="2348" operator="containsText" text="|">
      <formula>NOT(ISERROR(SEARCH("|",AS49)))</formula>
    </cfRule>
    <cfRule type="beginsWith" dxfId="1509" priority="2351" operator="beginsWith" text="К">
      <formula>LEFT(AS49,LEN("К"))="К"</formula>
    </cfRule>
  </conditionalFormatting>
  <conditionalFormatting sqref="BE49 BS49 AY49 BI49 BM49 BA49:BC49 BG49 BK49 BO49 BQ49 AS49:AU49 AW49">
    <cfRule type="beginsWith" dxfId="1508" priority="2347" operator="beginsWith" text="С">
      <formula>LEFT(AS49,LEN("С"))="С"</formula>
    </cfRule>
  </conditionalFormatting>
  <conditionalFormatting sqref="BE49 BS49 AY49 BI49 BM49 BA49:BC49 BG49 BK49 BO49 BQ49 AS49:AU49 AW49">
    <cfRule type="beginsWith" dxfId="1507" priority="2352" operator="beginsWith" text="*">
      <formula>LEFT(AS49,LEN("*"))="*"</formula>
    </cfRule>
  </conditionalFormatting>
  <conditionalFormatting sqref="BE49 BS49 AY49 BI49 BM49 BA49:BC49 BG49 BK49 BO49 BQ49 AS49:AU49 AW49">
    <cfRule type="beginsWith" dxfId="1506" priority="2349" operator="beginsWith" text="Д">
      <formula>LEFT(AS49,LEN("Д"))="Д"</formula>
    </cfRule>
    <cfRule type="containsText" dxfId="1505" priority="2350" operator="containsText" text="ГИА">
      <formula>NOT(ISERROR(SEARCH("ГИА",AS49)))</formula>
    </cfRule>
  </conditionalFormatting>
  <conditionalFormatting sqref="BE49 BS49 AY49 BI49 BM49 BA49:BC49 BG49 BK49 BO49 BQ49 AS49:AU49 AW49">
    <cfRule type="beginsWith" dxfId="1504" priority="2346" operator="beginsWith" text="ПП">
      <formula>LEFT(AS49,LEN("ПП"))="ПП"</formula>
    </cfRule>
  </conditionalFormatting>
  <conditionalFormatting sqref="BK56:BK57 BM56:BM57 BO56:BO57">
    <cfRule type="beginsWith" dxfId="1503" priority="2337" operator="beginsWith" text="УП">
      <formula>LEFT(BK56,LEN("УП"))="УП"</formula>
    </cfRule>
    <cfRule type="containsText" dxfId="1502" priority="2340" operator="containsText" text="|">
      <formula>NOT(ISERROR(SEARCH("|",BK56)))</formula>
    </cfRule>
    <cfRule type="beginsWith" dxfId="1501" priority="2343" operator="beginsWith" text="К">
      <formula>LEFT(BK56,LEN("К"))="К"</formula>
    </cfRule>
  </conditionalFormatting>
  <conditionalFormatting sqref="BK56:BK57 BM56:BM57 BO56:BO57">
    <cfRule type="beginsWith" dxfId="1500" priority="2339" operator="beginsWith" text="С">
      <formula>LEFT(BK56,LEN("С"))="С"</formula>
    </cfRule>
  </conditionalFormatting>
  <conditionalFormatting sqref="BK56:BK57 BM56:BM57 BO56:BO57">
    <cfRule type="beginsWith" dxfId="1499" priority="2344" operator="beginsWith" text="*">
      <formula>LEFT(BK56,LEN("*"))="*"</formula>
    </cfRule>
  </conditionalFormatting>
  <conditionalFormatting sqref="BK56:BK57 BM56:BM57 BO56:BO57">
    <cfRule type="beginsWith" dxfId="1498" priority="2341" operator="beginsWith" text="Д">
      <formula>LEFT(BK56,LEN("Д"))="Д"</formula>
    </cfRule>
    <cfRule type="containsText" dxfId="1497" priority="2342" operator="containsText" text="ГИА">
      <formula>NOT(ISERROR(SEARCH("ГИА",BK56)))</formula>
    </cfRule>
  </conditionalFormatting>
  <conditionalFormatting sqref="BK56:BK57 BM56:BM57 BO56:BO57">
    <cfRule type="beginsWith" dxfId="1496" priority="2338" operator="beginsWith" text="ПП">
      <formula>LEFT(BK56,LEN("ПП"))="ПП"</formula>
    </cfRule>
  </conditionalFormatting>
  <conditionalFormatting sqref="AC56:AC57">
    <cfRule type="beginsWith" dxfId="1495" priority="2329" operator="beginsWith" text="УП">
      <formula>LEFT(AC56,LEN("УП"))="УП"</formula>
    </cfRule>
    <cfRule type="containsText" dxfId="1494" priority="2332" operator="containsText" text="|">
      <formula>NOT(ISERROR(SEARCH("|",AC56)))</formula>
    </cfRule>
    <cfRule type="beginsWith" dxfId="1493" priority="2335" operator="beginsWith" text="К">
      <formula>LEFT(AC56,LEN("К"))="К"</formula>
    </cfRule>
  </conditionalFormatting>
  <conditionalFormatting sqref="AC56:AC57">
    <cfRule type="beginsWith" dxfId="1492" priority="2331" operator="beginsWith" text="С">
      <formula>LEFT(AC56,LEN("С"))="С"</formula>
    </cfRule>
  </conditionalFormatting>
  <conditionalFormatting sqref="AC56:AC57">
    <cfRule type="beginsWith" dxfId="1491" priority="2336" operator="beginsWith" text="*">
      <formula>LEFT(AC56,LEN("*"))="*"</formula>
    </cfRule>
  </conditionalFormatting>
  <conditionalFormatting sqref="AC56:AC57">
    <cfRule type="beginsWith" dxfId="1490" priority="2333" operator="beginsWith" text="Д">
      <formula>LEFT(AC56,LEN("Д"))="Д"</formula>
    </cfRule>
    <cfRule type="containsText" dxfId="1489" priority="2334" operator="containsText" text="ГИА">
      <formula>NOT(ISERROR(SEARCH("ГИА",AC56)))</formula>
    </cfRule>
  </conditionalFormatting>
  <conditionalFormatting sqref="AC56:AC57">
    <cfRule type="beginsWith" dxfId="1488" priority="2330" operator="beginsWith" text="ПП">
      <formula>LEFT(AC56,LEN("ПП"))="ПП"</formula>
    </cfRule>
  </conditionalFormatting>
  <conditionalFormatting sqref="AY70">
    <cfRule type="beginsWith" dxfId="1487" priority="2321" operator="beginsWith" text="УП">
      <formula>LEFT(AY70,LEN("УП"))="УП"</formula>
    </cfRule>
    <cfRule type="containsText" dxfId="1486" priority="2324" operator="containsText" text="|">
      <formula>NOT(ISERROR(SEARCH("|",AY70)))</formula>
    </cfRule>
    <cfRule type="beginsWith" dxfId="1485" priority="2327" operator="beginsWith" text="К">
      <formula>LEFT(AY70,LEN("К"))="К"</formula>
    </cfRule>
  </conditionalFormatting>
  <conditionalFormatting sqref="AY70">
    <cfRule type="beginsWith" dxfId="1484" priority="2323" operator="beginsWith" text="С">
      <formula>LEFT(AY70,LEN("С"))="С"</formula>
    </cfRule>
  </conditionalFormatting>
  <conditionalFormatting sqref="AY70">
    <cfRule type="beginsWith" dxfId="1483" priority="2328" operator="beginsWith" text="*">
      <formula>LEFT(AY70,LEN("*"))="*"</formula>
    </cfRule>
  </conditionalFormatting>
  <conditionalFormatting sqref="AY70">
    <cfRule type="beginsWith" dxfId="1482" priority="2325" operator="beginsWith" text="Д">
      <formula>LEFT(AY70,LEN("Д"))="Д"</formula>
    </cfRule>
    <cfRule type="containsText" dxfId="1481" priority="2326" operator="containsText" text="ГИА">
      <formula>NOT(ISERROR(SEARCH("ГИА",AY70)))</formula>
    </cfRule>
  </conditionalFormatting>
  <conditionalFormatting sqref="AY70">
    <cfRule type="beginsWith" dxfId="1480" priority="2322" operator="beginsWith" text="ПП">
      <formula>LEFT(AY70,LEN("ПП"))="ПП"</formula>
    </cfRule>
  </conditionalFormatting>
  <conditionalFormatting sqref="BG93:BG94">
    <cfRule type="beginsWith" dxfId="1479" priority="2313" operator="beginsWith" text="УП">
      <formula>LEFT(BG93,LEN("УП"))="УП"</formula>
    </cfRule>
    <cfRule type="containsText" dxfId="1478" priority="2316" operator="containsText" text="|">
      <formula>NOT(ISERROR(SEARCH("|",BG93)))</formula>
    </cfRule>
    <cfRule type="beginsWith" dxfId="1477" priority="2319" operator="beginsWith" text="К">
      <formula>LEFT(BG93,LEN("К"))="К"</formula>
    </cfRule>
  </conditionalFormatting>
  <conditionalFormatting sqref="BG93:BG94">
    <cfRule type="beginsWith" dxfId="1476" priority="2315" operator="beginsWith" text="С">
      <formula>LEFT(BG93,LEN("С"))="С"</formula>
    </cfRule>
  </conditionalFormatting>
  <conditionalFormatting sqref="BG93:BG94">
    <cfRule type="beginsWith" dxfId="1475" priority="2320" operator="beginsWith" text="*">
      <formula>LEFT(BG93,LEN("*"))="*"</formula>
    </cfRule>
  </conditionalFormatting>
  <conditionalFormatting sqref="BG93:BG94">
    <cfRule type="beginsWith" dxfId="1474" priority="2317" operator="beginsWith" text="Д">
      <formula>LEFT(BG93,LEN("Д"))="Д"</formula>
    </cfRule>
    <cfRule type="containsText" dxfId="1473" priority="2318" operator="containsText" text="ГИА">
      <formula>NOT(ISERROR(SEARCH("ГИА",BG93)))</formula>
    </cfRule>
  </conditionalFormatting>
  <conditionalFormatting sqref="BG93:BG94">
    <cfRule type="beginsWith" dxfId="1472" priority="2314" operator="beginsWith" text="ПП">
      <formula>LEFT(BG93,LEN("ПП"))="ПП"</formula>
    </cfRule>
  </conditionalFormatting>
  <conditionalFormatting sqref="AG89">
    <cfRule type="beginsWith" dxfId="1471" priority="2281" operator="beginsWith" text="УП">
      <formula>LEFT(AG89,LEN("УП"))="УП"</formula>
    </cfRule>
    <cfRule type="containsText" dxfId="1470" priority="2284" operator="containsText" text="|">
      <formula>NOT(ISERROR(SEARCH("|",AG89)))</formula>
    </cfRule>
    <cfRule type="beginsWith" dxfId="1469" priority="2287" operator="beginsWith" text="К">
      <formula>LEFT(AG89,LEN("К"))="К"</formula>
    </cfRule>
  </conditionalFormatting>
  <conditionalFormatting sqref="AG89">
    <cfRule type="beginsWith" dxfId="1468" priority="2283" operator="beginsWith" text="С">
      <formula>LEFT(AG89,LEN("С"))="С"</formula>
    </cfRule>
  </conditionalFormatting>
  <conditionalFormatting sqref="AG89">
    <cfRule type="beginsWith" dxfId="1467" priority="2288" operator="beginsWith" text="*">
      <formula>LEFT(AG89,LEN("*"))="*"</formula>
    </cfRule>
  </conditionalFormatting>
  <conditionalFormatting sqref="AG89">
    <cfRule type="beginsWith" dxfId="1466" priority="2285" operator="beginsWith" text="Д">
      <formula>LEFT(AG89,LEN("Д"))="Д"</formula>
    </cfRule>
    <cfRule type="containsText" dxfId="1465" priority="2286" operator="containsText" text="ГИА">
      <formula>NOT(ISERROR(SEARCH("ГИА",AG89)))</formula>
    </cfRule>
  </conditionalFormatting>
  <conditionalFormatting sqref="AG89">
    <cfRule type="beginsWith" dxfId="1464" priority="2282" operator="beginsWith" text="ПП">
      <formula>LEFT(AG89,LEN("ПП"))="ПП"</formula>
    </cfRule>
  </conditionalFormatting>
  <conditionalFormatting sqref="AW94">
    <cfRule type="beginsWith" dxfId="1463" priority="2297" operator="beginsWith" text="УП">
      <formula>LEFT(AW94,LEN("УП"))="УП"</formula>
    </cfRule>
    <cfRule type="containsText" dxfId="1462" priority="2300" operator="containsText" text="|">
      <formula>NOT(ISERROR(SEARCH("|",AW94)))</formula>
    </cfRule>
    <cfRule type="beginsWith" dxfId="1461" priority="2303" operator="beginsWith" text="К">
      <formula>LEFT(AW94,LEN("К"))="К"</formula>
    </cfRule>
  </conditionalFormatting>
  <conditionalFormatting sqref="AW94">
    <cfRule type="beginsWith" dxfId="1460" priority="2299" operator="beginsWith" text="С">
      <formula>LEFT(AW94,LEN("С"))="С"</formula>
    </cfRule>
  </conditionalFormatting>
  <conditionalFormatting sqref="AW94">
    <cfRule type="beginsWith" dxfId="1459" priority="2304" operator="beginsWith" text="*">
      <formula>LEFT(AW94,LEN("*"))="*"</formula>
    </cfRule>
  </conditionalFormatting>
  <conditionalFormatting sqref="AW94">
    <cfRule type="beginsWith" dxfId="1458" priority="2301" operator="beginsWith" text="Д">
      <formula>LEFT(AW94,LEN("Д"))="Д"</formula>
    </cfRule>
    <cfRule type="containsText" dxfId="1457" priority="2302" operator="containsText" text="ГИА">
      <formula>NOT(ISERROR(SEARCH("ГИА",AW94)))</formula>
    </cfRule>
  </conditionalFormatting>
  <conditionalFormatting sqref="AW94">
    <cfRule type="beginsWith" dxfId="1456" priority="2298" operator="beginsWith" text="ПП">
      <formula>LEFT(AW94,LEN("ПП"))="ПП"</formula>
    </cfRule>
  </conditionalFormatting>
  <conditionalFormatting sqref="BM88">
    <cfRule type="beginsWith" dxfId="1455" priority="2289" operator="beginsWith" text="УП">
      <formula>LEFT(BM88,LEN("УП"))="УП"</formula>
    </cfRule>
    <cfRule type="containsText" dxfId="1454" priority="2292" operator="containsText" text="|">
      <formula>NOT(ISERROR(SEARCH("|",BM88)))</formula>
    </cfRule>
    <cfRule type="beginsWith" dxfId="1453" priority="2295" operator="beginsWith" text="К">
      <formula>LEFT(BM88,LEN("К"))="К"</formula>
    </cfRule>
  </conditionalFormatting>
  <conditionalFormatting sqref="BM88">
    <cfRule type="beginsWith" dxfId="1452" priority="2291" operator="beginsWith" text="С">
      <formula>LEFT(BM88,LEN("С"))="С"</formula>
    </cfRule>
  </conditionalFormatting>
  <conditionalFormatting sqref="BM88">
    <cfRule type="beginsWith" dxfId="1451" priority="2296" operator="beginsWith" text="*">
      <formula>LEFT(BM88,LEN("*"))="*"</formula>
    </cfRule>
  </conditionalFormatting>
  <conditionalFormatting sqref="BM88">
    <cfRule type="beginsWith" dxfId="1450" priority="2293" operator="beginsWith" text="Д">
      <formula>LEFT(BM88,LEN("Д"))="Д"</formula>
    </cfRule>
    <cfRule type="containsText" dxfId="1449" priority="2294" operator="containsText" text="ГИА">
      <formula>NOT(ISERROR(SEARCH("ГИА",BM88)))</formula>
    </cfRule>
  </conditionalFormatting>
  <conditionalFormatting sqref="BM88">
    <cfRule type="beginsWith" dxfId="1448" priority="2290" operator="beginsWith" text="ПП">
      <formula>LEFT(BM88,LEN("ПП"))="ПП"</formula>
    </cfRule>
  </conditionalFormatting>
  <conditionalFormatting sqref="AI88">
    <cfRule type="beginsWith" dxfId="1447" priority="2273" operator="beginsWith" text="УП">
      <formula>LEFT(AI88,LEN("УП"))="УП"</formula>
    </cfRule>
    <cfRule type="containsText" dxfId="1446" priority="2276" operator="containsText" text="|">
      <formula>NOT(ISERROR(SEARCH("|",AI88)))</formula>
    </cfRule>
    <cfRule type="beginsWith" dxfId="1445" priority="2279" operator="beginsWith" text="К">
      <formula>LEFT(AI88,LEN("К"))="К"</formula>
    </cfRule>
  </conditionalFormatting>
  <conditionalFormatting sqref="AI88">
    <cfRule type="beginsWith" dxfId="1444" priority="2275" operator="beginsWith" text="С">
      <formula>LEFT(AI88,LEN("С"))="С"</formula>
    </cfRule>
  </conditionalFormatting>
  <conditionalFormatting sqref="AI88">
    <cfRule type="beginsWith" dxfId="1443" priority="2280" operator="beginsWith" text="*">
      <formula>LEFT(AI88,LEN("*"))="*"</formula>
    </cfRule>
  </conditionalFormatting>
  <conditionalFormatting sqref="AI88">
    <cfRule type="beginsWith" dxfId="1442" priority="2277" operator="beginsWith" text="Д">
      <formula>LEFT(AI88,LEN("Д"))="Д"</formula>
    </cfRule>
    <cfRule type="containsText" dxfId="1441" priority="2278" operator="containsText" text="ГИА">
      <formula>NOT(ISERROR(SEARCH("ГИА",AI88)))</formula>
    </cfRule>
  </conditionalFormatting>
  <conditionalFormatting sqref="AI88">
    <cfRule type="beginsWith" dxfId="1440" priority="2274" operator="beginsWith" text="ПП">
      <formula>LEFT(AI88,LEN("ПП"))="ПП"</formula>
    </cfRule>
  </conditionalFormatting>
  <conditionalFormatting sqref="AM86 AO86">
    <cfRule type="beginsWith" dxfId="1439" priority="2265" operator="beginsWith" text="УП">
      <formula>LEFT(AM86,LEN("УП"))="УП"</formula>
    </cfRule>
    <cfRule type="containsText" dxfId="1438" priority="2268" operator="containsText" text="|">
      <formula>NOT(ISERROR(SEARCH("|",AM86)))</formula>
    </cfRule>
    <cfRule type="beginsWith" dxfId="1437" priority="2271" operator="beginsWith" text="К">
      <formula>LEFT(AM86,LEN("К"))="К"</formula>
    </cfRule>
  </conditionalFormatting>
  <conditionalFormatting sqref="AM86 AO86">
    <cfRule type="beginsWith" dxfId="1436" priority="2267" operator="beginsWith" text="С">
      <formula>LEFT(AM86,LEN("С"))="С"</formula>
    </cfRule>
  </conditionalFormatting>
  <conditionalFormatting sqref="AM86 AO86">
    <cfRule type="beginsWith" dxfId="1435" priority="2272" operator="beginsWith" text="*">
      <formula>LEFT(AM86,LEN("*"))="*"</formula>
    </cfRule>
  </conditionalFormatting>
  <conditionalFormatting sqref="AM86 AO86">
    <cfRule type="beginsWith" dxfId="1434" priority="2269" operator="beginsWith" text="Д">
      <formula>LEFT(AM86,LEN("Д"))="Д"</formula>
    </cfRule>
    <cfRule type="containsText" dxfId="1433" priority="2270" operator="containsText" text="ГИА">
      <formula>NOT(ISERROR(SEARCH("ГИА",AM86)))</formula>
    </cfRule>
  </conditionalFormatting>
  <conditionalFormatting sqref="AM86 AO86">
    <cfRule type="beginsWith" dxfId="1432" priority="2266" operator="beginsWith" text="ПП">
      <formula>LEFT(AM86,LEN("ПП"))="ПП"</formula>
    </cfRule>
  </conditionalFormatting>
  <conditionalFormatting sqref="BO86 BQ86 BS86">
    <cfRule type="beginsWith" dxfId="1431" priority="2257" operator="beginsWith" text="УП">
      <formula>LEFT(BO86,LEN("УП"))="УП"</formula>
    </cfRule>
    <cfRule type="containsText" dxfId="1430" priority="2260" operator="containsText" text="|">
      <formula>NOT(ISERROR(SEARCH("|",BO86)))</formula>
    </cfRule>
    <cfRule type="beginsWith" dxfId="1429" priority="2263" operator="beginsWith" text="К">
      <formula>LEFT(BO86,LEN("К"))="К"</formula>
    </cfRule>
  </conditionalFormatting>
  <conditionalFormatting sqref="BO86 BQ86 BS86">
    <cfRule type="beginsWith" dxfId="1428" priority="2259" operator="beginsWith" text="С">
      <formula>LEFT(BO86,LEN("С"))="С"</formula>
    </cfRule>
  </conditionalFormatting>
  <conditionalFormatting sqref="BO86 BQ86 BS86">
    <cfRule type="beginsWith" dxfId="1427" priority="2264" operator="beginsWith" text="*">
      <formula>LEFT(BO86,LEN("*"))="*"</formula>
    </cfRule>
  </conditionalFormatting>
  <conditionalFormatting sqref="BO86 BQ86 BS86">
    <cfRule type="beginsWith" dxfId="1426" priority="2261" operator="beginsWith" text="Д">
      <formula>LEFT(BO86,LEN("Д"))="Д"</formula>
    </cfRule>
    <cfRule type="containsText" dxfId="1425" priority="2262" operator="containsText" text="ГИА">
      <formula>NOT(ISERROR(SEARCH("ГИА",BO86)))</formula>
    </cfRule>
  </conditionalFormatting>
  <conditionalFormatting sqref="BO86 BQ86 BS86">
    <cfRule type="beginsWith" dxfId="1424" priority="2258" operator="beginsWith" text="ПП">
      <formula>LEFT(BO86,LEN("ПП"))="ПП"</formula>
    </cfRule>
  </conditionalFormatting>
  <conditionalFormatting sqref="BM68 BO68">
    <cfRule type="beginsWith" dxfId="1423" priority="2249" operator="beginsWith" text="УП">
      <formula>LEFT(BM68,LEN("УП"))="УП"</formula>
    </cfRule>
    <cfRule type="containsText" dxfId="1422" priority="2252" operator="containsText" text="|">
      <formula>NOT(ISERROR(SEARCH("|",BM68)))</formula>
    </cfRule>
    <cfRule type="beginsWith" dxfId="1421" priority="2255" operator="beginsWith" text="К">
      <formula>LEFT(BM68,LEN("К"))="К"</formula>
    </cfRule>
  </conditionalFormatting>
  <conditionalFormatting sqref="BM68 BO68">
    <cfRule type="beginsWith" dxfId="1420" priority="2251" operator="beginsWith" text="С">
      <formula>LEFT(BM68,LEN("С"))="С"</formula>
    </cfRule>
  </conditionalFormatting>
  <conditionalFormatting sqref="BM68 BO68">
    <cfRule type="beginsWith" dxfId="1419" priority="2256" operator="beginsWith" text="*">
      <formula>LEFT(BM68,LEN("*"))="*"</formula>
    </cfRule>
  </conditionalFormatting>
  <conditionalFormatting sqref="BM68 BO68">
    <cfRule type="beginsWith" dxfId="1418" priority="2253" operator="beginsWith" text="Д">
      <formula>LEFT(BM68,LEN("Д"))="Д"</formula>
    </cfRule>
    <cfRule type="containsText" dxfId="1417" priority="2254" operator="containsText" text="ГИА">
      <formula>NOT(ISERROR(SEARCH("ГИА",BM68)))</formula>
    </cfRule>
  </conditionalFormatting>
  <conditionalFormatting sqref="BM68 BO68">
    <cfRule type="beginsWith" dxfId="1416" priority="2250" operator="beginsWith" text="ПП">
      <formula>LEFT(BM68,LEN("ПП"))="ПП"</formula>
    </cfRule>
  </conditionalFormatting>
  <conditionalFormatting sqref="S64 N64:Q64">
    <cfRule type="beginsWith" dxfId="1415" priority="2185" operator="beginsWith" text="УП">
      <formula>LEFT(N64,LEN("УП"))="УП"</formula>
    </cfRule>
    <cfRule type="containsText" dxfId="1414" priority="2188" operator="containsText" text="|">
      <formula>NOT(ISERROR(SEARCH("|",N64)))</formula>
    </cfRule>
    <cfRule type="beginsWith" dxfId="1413" priority="2191" operator="beginsWith" text="К">
      <formula>LEFT(N64,LEN("К"))="К"</formula>
    </cfRule>
  </conditionalFormatting>
  <conditionalFormatting sqref="S64 N64:Q64">
    <cfRule type="beginsWith" dxfId="1412" priority="2187" operator="beginsWith" text="С">
      <formula>LEFT(N64,LEN("С"))="С"</formula>
    </cfRule>
  </conditionalFormatting>
  <conditionalFormatting sqref="S64 N64:Q64">
    <cfRule type="beginsWith" dxfId="1411" priority="2192" operator="beginsWith" text="*">
      <formula>LEFT(N64,LEN("*"))="*"</formula>
    </cfRule>
  </conditionalFormatting>
  <conditionalFormatting sqref="S64 N64:Q64">
    <cfRule type="beginsWith" dxfId="1410" priority="2189" operator="beginsWith" text="Д">
      <formula>LEFT(N64,LEN("Д"))="Д"</formula>
    </cfRule>
    <cfRule type="containsText" dxfId="1409" priority="2190" operator="containsText" text="ГИА">
      <formula>NOT(ISERROR(SEARCH("ГИА",N64)))</formula>
    </cfRule>
  </conditionalFormatting>
  <conditionalFormatting sqref="S64 N64:Q64">
    <cfRule type="beginsWith" dxfId="1408" priority="2186" operator="beginsWith" text="ПП">
      <formula>LEFT(N64,LEN("ПП"))="ПП"</formula>
    </cfRule>
  </conditionalFormatting>
  <conditionalFormatting sqref="BK68">
    <cfRule type="beginsWith" dxfId="1407" priority="2233" operator="beginsWith" text="УП">
      <formula>LEFT(BK68,LEN("УП"))="УП"</formula>
    </cfRule>
    <cfRule type="containsText" dxfId="1406" priority="2236" operator="containsText" text="|">
      <formula>NOT(ISERROR(SEARCH("|",BK68)))</formula>
    </cfRule>
    <cfRule type="beginsWith" dxfId="1405" priority="2239" operator="beginsWith" text="К">
      <formula>LEFT(BK68,LEN("К"))="К"</formula>
    </cfRule>
  </conditionalFormatting>
  <conditionalFormatting sqref="BK68">
    <cfRule type="beginsWith" dxfId="1404" priority="2235" operator="beginsWith" text="С">
      <formula>LEFT(BK68,LEN("С"))="С"</formula>
    </cfRule>
  </conditionalFormatting>
  <conditionalFormatting sqref="BK68">
    <cfRule type="beginsWith" dxfId="1403" priority="2240" operator="beginsWith" text="*">
      <formula>LEFT(BK68,LEN("*"))="*"</formula>
    </cfRule>
  </conditionalFormatting>
  <conditionalFormatting sqref="BK68">
    <cfRule type="beginsWith" dxfId="1402" priority="2237" operator="beginsWith" text="Д">
      <formula>LEFT(BK68,LEN("Д"))="Д"</formula>
    </cfRule>
    <cfRule type="containsText" dxfId="1401" priority="2238" operator="containsText" text="ГИА">
      <formula>NOT(ISERROR(SEARCH("ГИА",BK68)))</formula>
    </cfRule>
  </conditionalFormatting>
  <conditionalFormatting sqref="BK68">
    <cfRule type="beginsWith" dxfId="1400" priority="2234" operator="beginsWith" text="ПП">
      <formula>LEFT(BK68,LEN("ПП"))="ПП"</formula>
    </cfRule>
  </conditionalFormatting>
  <conditionalFormatting sqref="BO85 BQ85 BS85">
    <cfRule type="beginsWith" dxfId="1399" priority="2209" operator="beginsWith" text="УП">
      <formula>LEFT(BO85,LEN("УП"))="УП"</formula>
    </cfRule>
    <cfRule type="containsText" dxfId="1398" priority="2212" operator="containsText" text="|">
      <formula>NOT(ISERROR(SEARCH("|",BO85)))</formula>
    </cfRule>
    <cfRule type="beginsWith" dxfId="1397" priority="2215" operator="beginsWith" text="К">
      <formula>LEFT(BO85,LEN("К"))="К"</formula>
    </cfRule>
  </conditionalFormatting>
  <conditionalFormatting sqref="BO85 BQ85 BS85">
    <cfRule type="beginsWith" dxfId="1396" priority="2211" operator="beginsWith" text="С">
      <formula>LEFT(BO85,LEN("С"))="С"</formula>
    </cfRule>
  </conditionalFormatting>
  <conditionalFormatting sqref="BO85 BQ85 BS85">
    <cfRule type="beginsWith" dxfId="1395" priority="2216" operator="beginsWith" text="*">
      <formula>LEFT(BO85,LEN("*"))="*"</formula>
    </cfRule>
  </conditionalFormatting>
  <conditionalFormatting sqref="BO85 BQ85 BS85">
    <cfRule type="beginsWith" dxfId="1394" priority="2213" operator="beginsWith" text="Д">
      <formula>LEFT(BO85,LEN("Д"))="Д"</formula>
    </cfRule>
    <cfRule type="containsText" dxfId="1393" priority="2214" operator="containsText" text="ГИА">
      <formula>NOT(ISERROR(SEARCH("ГИА",BO85)))</formula>
    </cfRule>
  </conditionalFormatting>
  <conditionalFormatting sqref="BO85 BQ85 BS85">
    <cfRule type="beginsWith" dxfId="1392" priority="2210" operator="beginsWith" text="ПП">
      <formula>LEFT(BO85,LEN("ПП"))="ПП"</formula>
    </cfRule>
  </conditionalFormatting>
  <conditionalFormatting sqref="BG85">
    <cfRule type="beginsWith" dxfId="1391" priority="2217" operator="beginsWith" text="УП">
      <formula>LEFT(BG85,LEN("УП"))="УП"</formula>
    </cfRule>
    <cfRule type="containsText" dxfId="1390" priority="2220" operator="containsText" text="|">
      <formula>NOT(ISERROR(SEARCH("|",BG85)))</formula>
    </cfRule>
    <cfRule type="beginsWith" dxfId="1389" priority="2223" operator="beginsWith" text="К">
      <formula>LEFT(BG85,LEN("К"))="К"</formula>
    </cfRule>
  </conditionalFormatting>
  <conditionalFormatting sqref="BG85">
    <cfRule type="beginsWith" dxfId="1388" priority="2219" operator="beginsWith" text="С">
      <formula>LEFT(BG85,LEN("С"))="С"</formula>
    </cfRule>
  </conditionalFormatting>
  <conditionalFormatting sqref="BG85">
    <cfRule type="beginsWith" dxfId="1387" priority="2224" operator="beginsWith" text="*">
      <formula>LEFT(BG85,LEN("*"))="*"</formula>
    </cfRule>
  </conditionalFormatting>
  <conditionalFormatting sqref="BG85">
    <cfRule type="beginsWith" dxfId="1386" priority="2221" operator="beginsWith" text="Д">
      <formula>LEFT(BG85,LEN("Д"))="Д"</formula>
    </cfRule>
    <cfRule type="containsText" dxfId="1385" priority="2222" operator="containsText" text="ГИА">
      <formula>NOT(ISERROR(SEARCH("ГИА",BG85)))</formula>
    </cfRule>
  </conditionalFormatting>
  <conditionalFormatting sqref="BG85">
    <cfRule type="beginsWith" dxfId="1384" priority="2218" operator="beginsWith" text="ПП">
      <formula>LEFT(BG85,LEN("ПП"))="ПП"</formula>
    </cfRule>
  </conditionalFormatting>
  <conditionalFormatting sqref="BI84 BK84">
    <cfRule type="beginsWith" dxfId="1383" priority="2201" operator="beginsWith" text="УП">
      <formula>LEFT(BI84,LEN("УП"))="УП"</formula>
    </cfRule>
    <cfRule type="containsText" dxfId="1382" priority="2204" operator="containsText" text="|">
      <formula>NOT(ISERROR(SEARCH("|",BI84)))</formula>
    </cfRule>
    <cfRule type="beginsWith" dxfId="1381" priority="2207" operator="beginsWith" text="К">
      <formula>LEFT(BI84,LEN("К"))="К"</formula>
    </cfRule>
  </conditionalFormatting>
  <conditionalFormatting sqref="BI84 BK84">
    <cfRule type="beginsWith" dxfId="1380" priority="2203" operator="beginsWith" text="С">
      <formula>LEFT(BI84,LEN("С"))="С"</formula>
    </cfRule>
  </conditionalFormatting>
  <conditionalFormatting sqref="BI84 BK84">
    <cfRule type="beginsWith" dxfId="1379" priority="2208" operator="beginsWith" text="*">
      <formula>LEFT(BI84,LEN("*"))="*"</formula>
    </cfRule>
  </conditionalFormatting>
  <conditionalFormatting sqref="BI84 BK84">
    <cfRule type="beginsWith" dxfId="1378" priority="2205" operator="beginsWith" text="Д">
      <formula>LEFT(BI84,LEN("Д"))="Д"</formula>
    </cfRule>
    <cfRule type="containsText" dxfId="1377" priority="2206" operator="containsText" text="ГИА">
      <formula>NOT(ISERROR(SEARCH("ГИА",BI84)))</formula>
    </cfRule>
  </conditionalFormatting>
  <conditionalFormatting sqref="BI84 BK84">
    <cfRule type="beginsWith" dxfId="1376" priority="2202" operator="beginsWith" text="ПП">
      <formula>LEFT(BI84,LEN("ПП"))="ПП"</formula>
    </cfRule>
  </conditionalFormatting>
  <conditionalFormatting sqref="R64">
    <cfRule type="beginsWith" dxfId="1375" priority="2177" operator="beginsWith" text="УП">
      <formula>LEFT(R64,LEN("УП"))="УП"</formula>
    </cfRule>
    <cfRule type="containsText" dxfId="1374" priority="2180" operator="containsText" text="|">
      <formula>NOT(ISERROR(SEARCH("|",R64)))</formula>
    </cfRule>
    <cfRule type="beginsWith" dxfId="1373" priority="2183" operator="beginsWith" text="К">
      <formula>LEFT(R64,LEN("К"))="К"</formula>
    </cfRule>
  </conditionalFormatting>
  <conditionalFormatting sqref="R64">
    <cfRule type="beginsWith" dxfId="1372" priority="2179" operator="beginsWith" text="С">
      <formula>LEFT(R64,LEN("С"))="С"</formula>
    </cfRule>
  </conditionalFormatting>
  <conditionalFormatting sqref="R64">
    <cfRule type="beginsWith" dxfId="1371" priority="2184" operator="beginsWith" text="*">
      <formula>LEFT(R64,LEN("*"))="*"</formula>
    </cfRule>
  </conditionalFormatting>
  <conditionalFormatting sqref="R64">
    <cfRule type="beginsWith" dxfId="1370" priority="2181" operator="beginsWith" text="Д">
      <formula>LEFT(R64,LEN("Д"))="Д"</formula>
    </cfRule>
    <cfRule type="containsText" dxfId="1369" priority="2182" operator="containsText" text="ГИА">
      <formula>NOT(ISERROR(SEARCH("ГИА",R64)))</formula>
    </cfRule>
  </conditionalFormatting>
  <conditionalFormatting sqref="R64">
    <cfRule type="beginsWith" dxfId="1368" priority="2178" operator="beginsWith" text="ПП">
      <formula>LEFT(R64,LEN("ПП"))="ПП"</formula>
    </cfRule>
  </conditionalFormatting>
  <conditionalFormatting sqref="BS103">
    <cfRule type="beginsWith" dxfId="1367" priority="2169" operator="beginsWith" text="УП">
      <formula>LEFT(BS103,LEN("УП"))="УП"</formula>
    </cfRule>
    <cfRule type="containsText" dxfId="1366" priority="2172" operator="containsText" text="|">
      <formula>NOT(ISERROR(SEARCH("|",BS103)))</formula>
    </cfRule>
    <cfRule type="beginsWith" dxfId="1365" priority="2175" operator="beginsWith" text="К">
      <formula>LEFT(BS103,LEN("К"))="К"</formula>
    </cfRule>
  </conditionalFormatting>
  <conditionalFormatting sqref="BS103">
    <cfRule type="beginsWith" dxfId="1364" priority="2171" operator="beginsWith" text="С">
      <formula>LEFT(BS103,LEN("С"))="С"</formula>
    </cfRule>
  </conditionalFormatting>
  <conditionalFormatting sqref="BS103">
    <cfRule type="beginsWith" dxfId="1363" priority="2176" operator="beginsWith" text="*">
      <formula>LEFT(BS103,LEN("*"))="*"</formula>
    </cfRule>
  </conditionalFormatting>
  <conditionalFormatting sqref="BS103">
    <cfRule type="beginsWith" dxfId="1362" priority="2173" operator="beginsWith" text="Д">
      <formula>LEFT(BS103,LEN("Д"))="Д"</formula>
    </cfRule>
    <cfRule type="containsText" dxfId="1361" priority="2174" operator="containsText" text="ГИА">
      <formula>NOT(ISERROR(SEARCH("ГИА",BS103)))</formula>
    </cfRule>
  </conditionalFormatting>
  <conditionalFormatting sqref="BS103">
    <cfRule type="beginsWith" dxfId="1360" priority="2170" operator="beginsWith" text="ПП">
      <formula>LEFT(BS103,LEN("ПП"))="ПП"</formula>
    </cfRule>
  </conditionalFormatting>
  <conditionalFormatting sqref="BS105">
    <cfRule type="beginsWith" dxfId="1359" priority="2161" operator="beginsWith" text="УП">
      <formula>LEFT(BS105,LEN("УП"))="УП"</formula>
    </cfRule>
    <cfRule type="containsText" dxfId="1358" priority="2164" operator="containsText" text="|">
      <formula>NOT(ISERROR(SEARCH("|",BS105)))</formula>
    </cfRule>
    <cfRule type="beginsWith" dxfId="1357" priority="2167" operator="beginsWith" text="К">
      <formula>LEFT(BS105,LEN("К"))="К"</formula>
    </cfRule>
  </conditionalFormatting>
  <conditionalFormatting sqref="BS105">
    <cfRule type="beginsWith" dxfId="1356" priority="2163" operator="beginsWith" text="С">
      <formula>LEFT(BS105,LEN("С"))="С"</formula>
    </cfRule>
  </conditionalFormatting>
  <conditionalFormatting sqref="BS105">
    <cfRule type="beginsWith" dxfId="1355" priority="2168" operator="beginsWith" text="*">
      <formula>LEFT(BS105,LEN("*"))="*"</formula>
    </cfRule>
  </conditionalFormatting>
  <conditionalFormatting sqref="BS105">
    <cfRule type="beginsWith" dxfId="1354" priority="2165" operator="beginsWith" text="Д">
      <formula>LEFT(BS105,LEN("Д"))="Д"</formula>
    </cfRule>
    <cfRule type="containsText" dxfId="1353" priority="2166" operator="containsText" text="ГИА">
      <formula>NOT(ISERROR(SEARCH("ГИА",BS105)))</formula>
    </cfRule>
  </conditionalFormatting>
  <conditionalFormatting sqref="BS105">
    <cfRule type="beginsWith" dxfId="1352" priority="2162" operator="beginsWith" text="ПП">
      <formula>LEFT(BS105,LEN("ПП"))="ПП"</formula>
    </cfRule>
  </conditionalFormatting>
  <conditionalFormatting sqref="AI103 AK103:AL103 AQ103 AQ105 AK105:AL105 AI105">
    <cfRule type="beginsWith" dxfId="1351" priority="2137" operator="beginsWith" text="УП">
      <formula>LEFT(AI103,LEN("УП"))="УП"</formula>
    </cfRule>
    <cfRule type="containsText" dxfId="1350" priority="2140" operator="containsText" text="|">
      <formula>NOT(ISERROR(SEARCH("|",AI103)))</formula>
    </cfRule>
    <cfRule type="beginsWith" dxfId="1349" priority="2143" operator="beginsWith" text="К">
      <formula>LEFT(AI103,LEN("К"))="К"</formula>
    </cfRule>
  </conditionalFormatting>
  <conditionalFormatting sqref="AI103 AK103:AL103 AQ103 AQ105 AK105:AL105 AI105">
    <cfRule type="beginsWith" dxfId="1348" priority="2139" operator="beginsWith" text="С">
      <formula>LEFT(AI103,LEN("С"))="С"</formula>
    </cfRule>
  </conditionalFormatting>
  <conditionalFormatting sqref="AI103 AK103:AL103 AQ103 AQ105 AK105:AL105 AI105">
    <cfRule type="beginsWith" dxfId="1347" priority="2144" operator="beginsWith" text="*">
      <formula>LEFT(AI103,LEN("*"))="*"</formula>
    </cfRule>
  </conditionalFormatting>
  <conditionalFormatting sqref="AI103 AK103:AL103 AQ103 AQ105 AK105:AL105 AI105">
    <cfRule type="beginsWith" dxfId="1346" priority="2141" operator="beginsWith" text="Д">
      <formula>LEFT(AI103,LEN("Д"))="Д"</formula>
    </cfRule>
    <cfRule type="containsText" dxfId="1345" priority="2142" operator="containsText" text="ГИА">
      <formula>NOT(ISERROR(SEARCH("ГИА",AI103)))</formula>
    </cfRule>
  </conditionalFormatting>
  <conditionalFormatting sqref="AI103 AK103:AL103 AQ103 AQ105 AK105:AL105 AI105">
    <cfRule type="beginsWith" dxfId="1344" priority="2138" operator="beginsWith" text="ПП">
      <formula>LEFT(AI103,LEN("ПП"))="ПП"</formula>
    </cfRule>
  </conditionalFormatting>
  <conditionalFormatting sqref="BQ105 AJ103 AR103:AT103 AY103 BA103:BC103 BE103 BG103 BI103 BK103 BM103 BO103 BO105 BM105 BK105 BI105 BG105 BE105 BA105:BC105 AY105 AR105:AT105 AJ105 AW105 AW103">
    <cfRule type="beginsWith" dxfId="1343" priority="2121" operator="beginsWith" text="УП">
      <formula>LEFT(AJ103,LEN("УП"))="УП"</formula>
    </cfRule>
    <cfRule type="containsText" dxfId="1342" priority="2124" operator="containsText" text="|">
      <formula>NOT(ISERROR(SEARCH("|",AJ103)))</formula>
    </cfRule>
    <cfRule type="beginsWith" dxfId="1341" priority="2127" operator="beginsWith" text="К">
      <formula>LEFT(AJ103,LEN("К"))="К"</formula>
    </cfRule>
  </conditionalFormatting>
  <conditionalFormatting sqref="BQ105 AJ103 AR103:AT103 AY103 BA103:BC103 BE103 BG103 BI103 BK103 BM103 BO103 BO105 BM105 BK105 BI105 BG105 BE105 BA105:BC105 AY105 AR105:AT105 AJ105 AW105 AW103">
    <cfRule type="beginsWith" dxfId="1340" priority="2123" operator="beginsWith" text="С">
      <formula>LEFT(AJ103,LEN("С"))="С"</formula>
    </cfRule>
  </conditionalFormatting>
  <conditionalFormatting sqref="BQ105 AJ103 AR103:AT103 AY103 BA103:BC103 BE103 BG103 BI103 BK103 BM103 BO103 BO105 BM105 BK105 BI105 BG105 BE105 BA105:BC105 AY105 AR105:AT105 AJ105 AW105 AW103">
    <cfRule type="beginsWith" dxfId="1339" priority="2128" operator="beginsWith" text="*">
      <formula>LEFT(AJ103,LEN("*"))="*"</formula>
    </cfRule>
  </conditionalFormatting>
  <conditionalFormatting sqref="BQ105 AJ103 AR103:AT103 AY103 BA103:BC103 BE103 BG103 BI103 BK103 BM103 BO103 BO105 BM105 BK105 BI105 BG105 BE105 BA105:BC105 AY105 AR105:AT105 AJ105 AW105 AW103">
    <cfRule type="beginsWith" dxfId="1338" priority="2125" operator="beginsWith" text="Д">
      <formula>LEFT(AJ103,LEN("Д"))="Д"</formula>
    </cfRule>
    <cfRule type="containsText" dxfId="1337" priority="2126" operator="containsText" text="ГИА">
      <formula>NOT(ISERROR(SEARCH("ГИА",AJ103)))</formula>
    </cfRule>
  </conditionalFormatting>
  <conditionalFormatting sqref="BQ105 AJ103 AR103:AT103 AY103 BA103:BC103 BE103 BG103 BI103 BK103 BM103 BO103 BO105 BM105 BK105 BI105 BG105 BE105 BA105:BC105 AY105 AR105:AT105 AJ105 AW105 AW103">
    <cfRule type="beginsWith" dxfId="1336" priority="2122" operator="beginsWith" text="ПП">
      <formula>LEFT(AJ103,LEN("ПП"))="ПП"</formula>
    </cfRule>
  </conditionalFormatting>
  <conditionalFormatting sqref="BO5 BO11:BO12">
    <cfRule type="beginsWith" dxfId="1335" priority="1993" operator="beginsWith" text="УП">
      <formula>LEFT(BO5,LEN("УП"))="УП"</formula>
    </cfRule>
    <cfRule type="containsText" dxfId="1334" priority="1996" operator="containsText" text="|">
      <formula>NOT(ISERROR(SEARCH("|",BO5)))</formula>
    </cfRule>
    <cfRule type="beginsWith" dxfId="1333" priority="1999" operator="beginsWith" text="К">
      <formula>LEFT(BO5,LEN("К"))="К"</formula>
    </cfRule>
  </conditionalFormatting>
  <conditionalFormatting sqref="BO5 BO11:BO12">
    <cfRule type="beginsWith" dxfId="1332" priority="1995" operator="beginsWith" text="С">
      <formula>LEFT(BO5,LEN("С"))="С"</formula>
    </cfRule>
  </conditionalFormatting>
  <conditionalFormatting sqref="BO5 BO11:BO12">
    <cfRule type="beginsWith" dxfId="1331" priority="2000" operator="beginsWith" text="*">
      <formula>LEFT(BO5,LEN("*"))="*"</formula>
    </cfRule>
  </conditionalFormatting>
  <conditionalFormatting sqref="BO5 BO11:BO12">
    <cfRule type="beginsWith" dxfId="1330" priority="1997" operator="beginsWith" text="Д">
      <formula>LEFT(BO5,LEN("Д"))="Д"</formula>
    </cfRule>
    <cfRule type="containsText" dxfId="1329" priority="1998" operator="containsText" text="ГИА">
      <formula>NOT(ISERROR(SEARCH("ГИА",BO5)))</formula>
    </cfRule>
  </conditionalFormatting>
  <conditionalFormatting sqref="BO5 BO11:BO12">
    <cfRule type="beginsWith" dxfId="1328" priority="1994" operator="beginsWith" text="ПП">
      <formula>LEFT(BO5,LEN("ПП"))="ПП"</formula>
    </cfRule>
  </conditionalFormatting>
  <conditionalFormatting sqref="BS5 BS11:BS12">
    <cfRule type="beginsWith" dxfId="1327" priority="1953" operator="beginsWith" text="УП">
      <formula>LEFT(BS5,LEN("УП"))="УП"</formula>
    </cfRule>
    <cfRule type="containsText" dxfId="1326" priority="1956" operator="containsText" text="|">
      <formula>NOT(ISERROR(SEARCH("|",BS5)))</formula>
    </cfRule>
    <cfRule type="beginsWith" dxfId="1325" priority="1959" operator="beginsWith" text="К">
      <formula>LEFT(BS5,LEN("К"))="К"</formula>
    </cfRule>
  </conditionalFormatting>
  <conditionalFormatting sqref="BS5 BS11:BS12">
    <cfRule type="beginsWith" dxfId="1324" priority="1955" operator="beginsWith" text="С">
      <formula>LEFT(BS5,LEN("С"))="С"</formula>
    </cfRule>
  </conditionalFormatting>
  <conditionalFormatting sqref="BS5 BS11:BS12">
    <cfRule type="beginsWith" dxfId="1323" priority="1960" operator="beginsWith" text="*">
      <formula>LEFT(BS5,LEN("*"))="*"</formula>
    </cfRule>
  </conditionalFormatting>
  <conditionalFormatting sqref="BS5 BS11:BS12">
    <cfRule type="beginsWith" dxfId="1322" priority="1957" operator="beginsWith" text="Д">
      <formula>LEFT(BS5,LEN("Д"))="Д"</formula>
    </cfRule>
    <cfRule type="containsText" dxfId="1321" priority="1958" operator="containsText" text="ГИА">
      <formula>NOT(ISERROR(SEARCH("ГИА",BS5)))</formula>
    </cfRule>
  </conditionalFormatting>
  <conditionalFormatting sqref="BS5 BS11:BS12">
    <cfRule type="beginsWith" dxfId="1320" priority="1954" operator="beginsWith" text="ПП">
      <formula>LEFT(BS5,LEN("ПП"))="ПП"</formula>
    </cfRule>
  </conditionalFormatting>
  <conditionalFormatting sqref="BS51:BS55">
    <cfRule type="beginsWith" dxfId="1319" priority="1945" operator="beginsWith" text="УП">
      <formula>LEFT(BS51,LEN("УП"))="УП"</formula>
    </cfRule>
    <cfRule type="containsText" dxfId="1318" priority="1948" operator="containsText" text="|">
      <formula>NOT(ISERROR(SEARCH("|",BS51)))</formula>
    </cfRule>
    <cfRule type="beginsWith" dxfId="1317" priority="1951" operator="beginsWith" text="К">
      <formula>LEFT(BS51,LEN("К"))="К"</formula>
    </cfRule>
  </conditionalFormatting>
  <conditionalFormatting sqref="BS51:BS55">
    <cfRule type="beginsWith" dxfId="1316" priority="1947" operator="beginsWith" text="С">
      <formula>LEFT(BS51,LEN("С"))="С"</formula>
    </cfRule>
  </conditionalFormatting>
  <conditionalFormatting sqref="BS51:BS55">
    <cfRule type="beginsWith" dxfId="1315" priority="1952" operator="beginsWith" text="*">
      <formula>LEFT(BS51,LEN("*"))="*"</formula>
    </cfRule>
  </conditionalFormatting>
  <conditionalFormatting sqref="BS51:BS55">
    <cfRule type="beginsWith" dxfId="1314" priority="1949" operator="beginsWith" text="Д">
      <formula>LEFT(BS51,LEN("Д"))="Д"</formula>
    </cfRule>
    <cfRule type="containsText" dxfId="1313" priority="1950" operator="containsText" text="ГИА">
      <formula>NOT(ISERROR(SEARCH("ГИА",BS51)))</formula>
    </cfRule>
  </conditionalFormatting>
  <conditionalFormatting sqref="BS51:BS55">
    <cfRule type="beginsWith" dxfId="1312" priority="1946" operator="beginsWith" text="ПП">
      <formula>LEFT(BS51,LEN("ПП"))="ПП"</formula>
    </cfRule>
  </conditionalFormatting>
  <conditionalFormatting sqref="BS77:BS83">
    <cfRule type="beginsWith" dxfId="1311" priority="1937" operator="beginsWith" text="УП">
      <formula>LEFT(BS77,LEN("УП"))="УП"</formula>
    </cfRule>
    <cfRule type="containsText" dxfId="1310" priority="1940" operator="containsText" text="|">
      <formula>NOT(ISERROR(SEARCH("|",BS77)))</formula>
    </cfRule>
    <cfRule type="beginsWith" dxfId="1309" priority="1943" operator="beginsWith" text="К">
      <formula>LEFT(BS77,LEN("К"))="К"</formula>
    </cfRule>
  </conditionalFormatting>
  <conditionalFormatting sqref="BS77:BS83">
    <cfRule type="beginsWith" dxfId="1308" priority="1939" operator="beginsWith" text="С">
      <formula>LEFT(BS77,LEN("С"))="С"</formula>
    </cfRule>
  </conditionalFormatting>
  <conditionalFormatting sqref="BS77:BS83">
    <cfRule type="beginsWith" dxfId="1307" priority="1944" operator="beginsWith" text="*">
      <formula>LEFT(BS77,LEN("*"))="*"</formula>
    </cfRule>
  </conditionalFormatting>
  <conditionalFormatting sqref="BS77:BS83">
    <cfRule type="beginsWith" dxfId="1306" priority="1941" operator="beginsWith" text="Д">
      <formula>LEFT(BS77,LEN("Д"))="Д"</formula>
    </cfRule>
    <cfRule type="containsText" dxfId="1305" priority="1942" operator="containsText" text="ГИА">
      <formula>NOT(ISERROR(SEARCH("ГИА",BS77)))</formula>
    </cfRule>
  </conditionalFormatting>
  <conditionalFormatting sqref="BS77:BS83">
    <cfRule type="beginsWith" dxfId="1304" priority="1938" operator="beginsWith" text="ПП">
      <formula>LEFT(BS77,LEN("ПП"))="ПП"</formula>
    </cfRule>
  </conditionalFormatting>
  <conditionalFormatting sqref="BA38:BB38 J38:U38 AE38:AF38 Z38 AI38:AL38 AQ38:AT38 AW38">
    <cfRule type="beginsWith" dxfId="1303" priority="1793" operator="beginsWith" text="УП">
      <formula>LEFT(J38,LEN("УП"))="УП"</formula>
    </cfRule>
    <cfRule type="containsText" dxfId="1302" priority="1796" operator="containsText" text="|">
      <formula>NOT(ISERROR(SEARCH("|",J38)))</formula>
    </cfRule>
    <cfRule type="beginsWith" dxfId="1301" priority="1799" operator="beginsWith" text="К">
      <formula>LEFT(J38,LEN("К"))="К"</formula>
    </cfRule>
  </conditionalFormatting>
  <conditionalFormatting sqref="BA38:BB38 J38:U38 AE38:AF38 Z38 AI38:AL38 AQ38:AT38 AW38">
    <cfRule type="beginsWith" dxfId="1300" priority="1795" operator="beginsWith" text="С">
      <formula>LEFT(J38,LEN("С"))="С"</formula>
    </cfRule>
  </conditionalFormatting>
  <conditionalFormatting sqref="BA38:BB38 J38:U38 AE38:AF38 Z38 AI38:AL38 AQ38:AT38 AW38">
    <cfRule type="beginsWith" dxfId="1299" priority="1800" operator="beginsWith" text="*">
      <formula>LEFT(J38,LEN("*"))="*"</formula>
    </cfRule>
  </conditionalFormatting>
  <conditionalFormatting sqref="BA38:BB38 J38:U38 AE38:AF38 Z38 AI38:AL38 AQ38:AT38 AW38">
    <cfRule type="beginsWith" dxfId="1298" priority="1797" operator="beginsWith" text="Д">
      <formula>LEFT(J38,LEN("Д"))="Д"</formula>
    </cfRule>
    <cfRule type="containsText" dxfId="1297" priority="1798" operator="containsText" text="ГИА">
      <formula>NOT(ISERROR(SEARCH("ГИА",J38)))</formula>
    </cfRule>
  </conditionalFormatting>
  <conditionalFormatting sqref="BA38:BB38 J38:U38 AE38:AF38 Z38 AI38:AL38 AQ38:AT38 AW38">
    <cfRule type="beginsWith" dxfId="1296" priority="1794" operator="beginsWith" text="ПП">
      <formula>LEFT(J38,LEN("ПП"))="ПП"</formula>
    </cfRule>
  </conditionalFormatting>
  <conditionalFormatting sqref="AC101 J101:U101 BQ101 BS101 AE101:AF101">
    <cfRule type="beginsWith" dxfId="1295" priority="1729" operator="beginsWith" text="УП">
      <formula>LEFT(J101,LEN("УП"))="УП"</formula>
    </cfRule>
    <cfRule type="containsText" dxfId="1294" priority="1732" operator="containsText" text="|">
      <formula>NOT(ISERROR(SEARCH("|",J101)))</formula>
    </cfRule>
    <cfRule type="beginsWith" dxfId="1293" priority="1735" operator="beginsWith" text="К">
      <formula>LEFT(J101,LEN("К"))="К"</formula>
    </cfRule>
  </conditionalFormatting>
  <conditionalFormatting sqref="AC101 J101:U101 BQ101 BS101 AE101:AF101">
    <cfRule type="beginsWith" dxfId="1292" priority="1731" operator="beginsWith" text="С">
      <formula>LEFT(J101,LEN("С"))="С"</formula>
    </cfRule>
  </conditionalFormatting>
  <conditionalFormatting sqref="AC101 J101:U101 BQ101 BS101 AE101:AF101">
    <cfRule type="beginsWith" dxfId="1291" priority="1736" operator="beginsWith" text="*">
      <formula>LEFT(J101,LEN("*"))="*"</formula>
    </cfRule>
  </conditionalFormatting>
  <conditionalFormatting sqref="AC101 J101:U101 BQ101 BS101 AE101:AF101">
    <cfRule type="beginsWith" dxfId="1290" priority="1733" operator="beginsWith" text="Д">
      <formula>LEFT(J101,LEN("Д"))="Д"</formula>
    </cfRule>
    <cfRule type="containsText" dxfId="1289" priority="1734" operator="containsText" text="ГИА">
      <formula>NOT(ISERROR(SEARCH("ГИА",J101)))</formula>
    </cfRule>
  </conditionalFormatting>
  <conditionalFormatting sqref="AC101 J101:U101 BQ101 BS101 AE101:AF101">
    <cfRule type="beginsWith" dxfId="1288" priority="1730" operator="beginsWith" text="ПП">
      <formula>LEFT(J101,LEN("ПП"))="ПП"</formula>
    </cfRule>
  </conditionalFormatting>
  <conditionalFormatting sqref="AY101 BA101:BC101 BE101 BG101 BI101 BK101 BM101 BO101">
    <cfRule type="beginsWith" dxfId="1287" priority="1721" operator="beginsWith" text="УП">
      <formula>LEFT(AY101,LEN("УП"))="УП"</formula>
    </cfRule>
    <cfRule type="containsText" dxfId="1286" priority="1724" operator="containsText" text="|">
      <formula>NOT(ISERROR(SEARCH("|",AY101)))</formula>
    </cfRule>
    <cfRule type="beginsWith" dxfId="1285" priority="1727" operator="beginsWith" text="К">
      <formula>LEFT(AY101,LEN("К"))="К"</formula>
    </cfRule>
  </conditionalFormatting>
  <conditionalFormatting sqref="AY101 BA101:BC101 BE101 BG101 BI101 BK101 BM101 BO101">
    <cfRule type="beginsWith" dxfId="1284" priority="1723" operator="beginsWith" text="С">
      <formula>LEFT(AY101,LEN("С"))="С"</formula>
    </cfRule>
  </conditionalFormatting>
  <conditionalFormatting sqref="AY101 BA101:BC101 BE101 BG101 BI101 BK101 BM101 BO101">
    <cfRule type="beginsWith" dxfId="1283" priority="1728" operator="beginsWith" text="*">
      <formula>LEFT(AY101,LEN("*"))="*"</formula>
    </cfRule>
  </conditionalFormatting>
  <conditionalFormatting sqref="AY101 BA101:BC101 BE101 BG101 BI101 BK101 BM101 BO101">
    <cfRule type="beginsWith" dxfId="1282" priority="1725" operator="beginsWith" text="Д">
      <formula>LEFT(AY101,LEN("Д"))="Д"</formula>
    </cfRule>
    <cfRule type="containsText" dxfId="1281" priority="1726" operator="containsText" text="ГИА">
      <formula>NOT(ISERROR(SEARCH("ГИА",AY101)))</formula>
    </cfRule>
  </conditionalFormatting>
  <conditionalFormatting sqref="AY101 BA101:BC101 BE101 BG101 BI101 BK101 BM101 BO101">
    <cfRule type="beginsWith" dxfId="1280" priority="1722" operator="beginsWith" text="ПП">
      <formula>LEFT(AY101,LEN("ПП"))="ПП"</formula>
    </cfRule>
  </conditionalFormatting>
  <conditionalFormatting sqref="AE102:AF102 J102:U102 BS102">
    <cfRule type="beginsWith" dxfId="1279" priority="1713" operator="beginsWith" text="УП">
      <formula>LEFT(J102,LEN("УП"))="УП"</formula>
    </cfRule>
    <cfRule type="containsText" dxfId="1278" priority="1716" operator="containsText" text="|">
      <formula>NOT(ISERROR(SEARCH("|",J102)))</formula>
    </cfRule>
    <cfRule type="beginsWith" dxfId="1277" priority="1719" operator="beginsWith" text="К">
      <formula>LEFT(J102,LEN("К"))="К"</formula>
    </cfRule>
  </conditionalFormatting>
  <conditionalFormatting sqref="AE102:AF102 J102:U102 BS102">
    <cfRule type="beginsWith" dxfId="1276" priority="1715" operator="beginsWith" text="С">
      <formula>LEFT(J102,LEN("С"))="С"</formula>
    </cfRule>
  </conditionalFormatting>
  <conditionalFormatting sqref="AE102:AF102 J102:U102 BS102">
    <cfRule type="beginsWith" dxfId="1275" priority="1720" operator="beginsWith" text="*">
      <formula>LEFT(J102,LEN("*"))="*"</formula>
    </cfRule>
  </conditionalFormatting>
  <conditionalFormatting sqref="AE102:AF102 J102:U102 BS102">
    <cfRule type="beginsWith" dxfId="1274" priority="1717" operator="beginsWith" text="Д">
      <formula>LEFT(J102,LEN("Д"))="Д"</formula>
    </cfRule>
    <cfRule type="containsText" dxfId="1273" priority="1718" operator="containsText" text="ГИА">
      <formula>NOT(ISERROR(SEARCH("ГИА",J102)))</formula>
    </cfRule>
  </conditionalFormatting>
  <conditionalFormatting sqref="AE102:AF102 J102:U102 BS102">
    <cfRule type="beginsWith" dxfId="1272" priority="1714" operator="beginsWith" text="ПП">
      <formula>LEFT(J102,LEN("ПП"))="ПП"</formula>
    </cfRule>
  </conditionalFormatting>
  <conditionalFormatting sqref="AY102 BA102:BC102 BE102 BG102 BI102 BK102 BM102 BO102 AI102:AL102 AQ102:AT102 BQ102 AW102">
    <cfRule type="beginsWith" dxfId="1271" priority="1705" operator="beginsWith" text="УП">
      <formula>LEFT(AI102,LEN("УП"))="УП"</formula>
    </cfRule>
    <cfRule type="containsText" dxfId="1270" priority="1708" operator="containsText" text="|">
      <formula>NOT(ISERROR(SEARCH("|",AI102)))</formula>
    </cfRule>
    <cfRule type="beginsWith" dxfId="1269" priority="1711" operator="beginsWith" text="К">
      <formula>LEFT(AI102,LEN("К"))="К"</formula>
    </cfRule>
  </conditionalFormatting>
  <conditionalFormatting sqref="AY102 BA102:BC102 BE102 BG102 BI102 BK102 BM102 BO102 AI102:AL102 AQ102:AT102 BQ102 AW102">
    <cfRule type="beginsWith" dxfId="1268" priority="1707" operator="beginsWith" text="С">
      <formula>LEFT(AI102,LEN("С"))="С"</formula>
    </cfRule>
  </conditionalFormatting>
  <conditionalFormatting sqref="AY102 BA102:BC102 BE102 BG102 BI102 BK102 BM102 BO102 AI102:AL102 AQ102:AT102 BQ102 AW102">
    <cfRule type="beginsWith" dxfId="1267" priority="1712" operator="beginsWith" text="*">
      <formula>LEFT(AI102,LEN("*"))="*"</formula>
    </cfRule>
  </conditionalFormatting>
  <conditionalFormatting sqref="AY102 BA102:BC102 BE102 BG102 BI102 BK102 BM102 BO102 AI102:AL102 AQ102:AT102 BQ102 AW102">
    <cfRule type="beginsWith" dxfId="1266" priority="1709" operator="beginsWith" text="Д">
      <formula>LEFT(AI102,LEN("Д"))="Д"</formula>
    </cfRule>
    <cfRule type="containsText" dxfId="1265" priority="1710" operator="containsText" text="ГИА">
      <formula>NOT(ISERROR(SEARCH("ГИА",AI102)))</formula>
    </cfRule>
  </conditionalFormatting>
  <conditionalFormatting sqref="AY102 BA102:BC102 BE102 BG102 BI102 BK102 BM102 BO102 AI102:AL102 AQ102:AT102 BQ102 AW102">
    <cfRule type="beginsWith" dxfId="1264" priority="1706" operator="beginsWith" text="ПП">
      <formula>LEFT(AI102,LEN("ПП"))="ПП"</formula>
    </cfRule>
  </conditionalFormatting>
  <conditionalFormatting sqref="BE63 BS63 BQ63 BI63 BG63 J63:U63 AE63:AF63 Z63:AA63 AI63:AJ63 AR63:AT63 AW63">
    <cfRule type="beginsWith" dxfId="1263" priority="1665" operator="beginsWith" text="УП">
      <formula>LEFT(J63,LEN("УП"))="УП"</formula>
    </cfRule>
    <cfRule type="containsText" dxfId="1262" priority="1668" operator="containsText" text="|">
      <formula>NOT(ISERROR(SEARCH("|",J63)))</formula>
    </cfRule>
    <cfRule type="beginsWith" dxfId="1261" priority="1671" operator="beginsWith" text="К">
      <formula>LEFT(J63,LEN("К"))="К"</formula>
    </cfRule>
  </conditionalFormatting>
  <conditionalFormatting sqref="BE63 BS63 BQ63 BI63 BG63 J63:U63 AE63:AF63 Z63:AA63 AI63:AJ63 AR63:AT63 AW63">
    <cfRule type="beginsWith" dxfId="1260" priority="1667" operator="beginsWith" text="С">
      <formula>LEFT(J63,LEN("С"))="С"</formula>
    </cfRule>
  </conditionalFormatting>
  <conditionalFormatting sqref="BE63 BS63 BQ63 BI63 BG63 J63:U63 AE63:AF63 Z63:AA63 AI63:AJ63 AR63:AT63 AW63">
    <cfRule type="beginsWith" dxfId="1259" priority="1672" operator="beginsWith" text="*">
      <formula>LEFT(J63,LEN("*"))="*"</formula>
    </cfRule>
  </conditionalFormatting>
  <conditionalFormatting sqref="BE63 BS63 BQ63 BI63 BG63 J63:U63 AE63:AF63 Z63:AA63 AI63:AJ63 AR63:AT63 AW63">
    <cfRule type="beginsWith" dxfId="1258" priority="1669" operator="beginsWith" text="Д">
      <formula>LEFT(J63,LEN("Д"))="Д"</formula>
    </cfRule>
    <cfRule type="containsText" dxfId="1257" priority="1670" operator="containsText" text="ГИА">
      <formula>NOT(ISERROR(SEARCH("ГИА",J63)))</formula>
    </cfRule>
  </conditionalFormatting>
  <conditionalFormatting sqref="BE63 BS63 BQ63 BI63 BG63 J63:U63 AE63:AF63 Z63:AA63 AI63:AJ63 AR63:AT63 AW63">
    <cfRule type="beginsWith" dxfId="1256" priority="1666" operator="beginsWith" text="ПП">
      <formula>LEFT(J63,LEN("ПП"))="ПП"</formula>
    </cfRule>
  </conditionalFormatting>
  <conditionalFormatting sqref="BK63 BM63 BO63">
    <cfRule type="beginsWith" dxfId="1255" priority="1657" operator="beginsWith" text="УП">
      <formula>LEFT(BK63,LEN("УП"))="УП"</formula>
    </cfRule>
    <cfRule type="containsText" dxfId="1254" priority="1660" operator="containsText" text="|">
      <formula>NOT(ISERROR(SEARCH("|",BK63)))</formula>
    </cfRule>
    <cfRule type="beginsWith" dxfId="1253" priority="1663" operator="beginsWith" text="К">
      <formula>LEFT(BK63,LEN("К"))="К"</formula>
    </cfRule>
  </conditionalFormatting>
  <conditionalFormatting sqref="BK63 BM63 BO63">
    <cfRule type="beginsWith" dxfId="1252" priority="1659" operator="beginsWith" text="С">
      <formula>LEFT(BK63,LEN("С"))="С"</formula>
    </cfRule>
  </conditionalFormatting>
  <conditionalFormatting sqref="BK63 BM63 BO63">
    <cfRule type="beginsWith" dxfId="1251" priority="1664" operator="beginsWith" text="*">
      <formula>LEFT(BK63,LEN("*"))="*"</formula>
    </cfRule>
  </conditionalFormatting>
  <conditionalFormatting sqref="BK63 BM63 BO63">
    <cfRule type="beginsWith" dxfId="1250" priority="1661" operator="beginsWith" text="Д">
      <formula>LEFT(BK63,LEN("Д"))="Д"</formula>
    </cfRule>
    <cfRule type="containsText" dxfId="1249" priority="1662" operator="containsText" text="ГИА">
      <formula>NOT(ISERROR(SEARCH("ГИА",BK63)))</formula>
    </cfRule>
  </conditionalFormatting>
  <conditionalFormatting sqref="BK63 BM63 BO63">
    <cfRule type="beginsWith" dxfId="1248" priority="1658" operator="beginsWith" text="ПП">
      <formula>LEFT(BK63,LEN("ПП"))="ПП"</formula>
    </cfRule>
  </conditionalFormatting>
  <conditionalFormatting sqref="AC63">
    <cfRule type="beginsWith" dxfId="1247" priority="1649" operator="beginsWith" text="УП">
      <formula>LEFT(AC63,LEN("УП"))="УП"</formula>
    </cfRule>
    <cfRule type="containsText" dxfId="1246" priority="1652" operator="containsText" text="|">
      <formula>NOT(ISERROR(SEARCH("|",AC63)))</formula>
    </cfRule>
    <cfRule type="beginsWith" dxfId="1245" priority="1655" operator="beginsWith" text="К">
      <formula>LEFT(AC63,LEN("К"))="К"</formula>
    </cfRule>
  </conditionalFormatting>
  <conditionalFormatting sqref="AC63">
    <cfRule type="beginsWith" dxfId="1244" priority="1651" operator="beginsWith" text="С">
      <formula>LEFT(AC63,LEN("С"))="С"</formula>
    </cfRule>
  </conditionalFormatting>
  <conditionalFormatting sqref="AC63">
    <cfRule type="beginsWith" dxfId="1243" priority="1656" operator="beginsWith" text="*">
      <formula>LEFT(AC63,LEN("*"))="*"</formula>
    </cfRule>
  </conditionalFormatting>
  <conditionalFormatting sqref="AC63">
    <cfRule type="beginsWith" dxfId="1242" priority="1653" operator="beginsWith" text="Д">
      <formula>LEFT(AC63,LEN("Д"))="Д"</formula>
    </cfRule>
    <cfRule type="containsText" dxfId="1241" priority="1654" operator="containsText" text="ГИА">
      <formula>NOT(ISERROR(SEARCH("ГИА",AC63)))</formula>
    </cfRule>
  </conditionalFormatting>
  <conditionalFormatting sqref="AC63">
    <cfRule type="beginsWith" dxfId="1240" priority="1650" operator="beginsWith" text="ПП">
      <formula>LEFT(AC63,LEN("ПП"))="ПП"</formula>
    </cfRule>
  </conditionalFormatting>
  <conditionalFormatting sqref="BO60">
    <cfRule type="beginsWith" dxfId="1239" priority="1641" operator="beginsWith" text="УП">
      <formula>LEFT(BO60,LEN("УП"))="УП"</formula>
    </cfRule>
    <cfRule type="containsText" dxfId="1238" priority="1644" operator="containsText" text="|">
      <formula>NOT(ISERROR(SEARCH("|",BO60)))</formula>
    </cfRule>
    <cfRule type="beginsWith" dxfId="1237" priority="1647" operator="beginsWith" text="К">
      <formula>LEFT(BO60,LEN("К"))="К"</formula>
    </cfRule>
  </conditionalFormatting>
  <conditionalFormatting sqref="BO60">
    <cfRule type="beginsWith" dxfId="1236" priority="1643" operator="beginsWith" text="С">
      <formula>LEFT(BO60,LEN("С"))="С"</formula>
    </cfRule>
  </conditionalFormatting>
  <conditionalFormatting sqref="BO60">
    <cfRule type="beginsWith" dxfId="1235" priority="1648" operator="beginsWith" text="*">
      <formula>LEFT(BO60,LEN("*"))="*"</formula>
    </cfRule>
  </conditionalFormatting>
  <conditionalFormatting sqref="BO60">
    <cfRule type="beginsWith" dxfId="1234" priority="1645" operator="beginsWith" text="Д">
      <formula>LEFT(BO60,LEN("Д"))="Д"</formula>
    </cfRule>
    <cfRule type="containsText" dxfId="1233" priority="1646" operator="containsText" text="ГИА">
      <formula>NOT(ISERROR(SEARCH("ГИА",BO60)))</formula>
    </cfRule>
  </conditionalFormatting>
  <conditionalFormatting sqref="BO60">
    <cfRule type="beginsWith" dxfId="1232" priority="1642" operator="beginsWith" text="ПП">
      <formula>LEFT(BO60,LEN("ПП"))="ПП"</formula>
    </cfRule>
  </conditionalFormatting>
  <conditionalFormatting sqref="AL63:AM63">
    <cfRule type="beginsWith" dxfId="1231" priority="1633" operator="beginsWith" text="УП">
      <formula>LEFT(AL63,LEN("УП"))="УП"</formula>
    </cfRule>
    <cfRule type="containsText" dxfId="1230" priority="1636" operator="containsText" text="|">
      <formula>NOT(ISERROR(SEARCH("|",AL63)))</formula>
    </cfRule>
    <cfRule type="beginsWith" dxfId="1229" priority="1639" operator="beginsWith" text="К">
      <formula>LEFT(AL63,LEN("К"))="К"</formula>
    </cfRule>
  </conditionalFormatting>
  <conditionalFormatting sqref="AL63:AM63">
    <cfRule type="beginsWith" dxfId="1228" priority="1635" operator="beginsWith" text="С">
      <formula>LEFT(AL63,LEN("С"))="С"</formula>
    </cfRule>
  </conditionalFormatting>
  <conditionalFormatting sqref="AL63:AM63">
    <cfRule type="beginsWith" dxfId="1227" priority="1640" operator="beginsWith" text="*">
      <formula>LEFT(AL63,LEN("*"))="*"</formula>
    </cfRule>
  </conditionalFormatting>
  <conditionalFormatting sqref="AL63:AM63">
    <cfRule type="beginsWith" dxfId="1226" priority="1637" operator="beginsWith" text="Д">
      <formula>LEFT(AL63,LEN("Д"))="Д"</formula>
    </cfRule>
    <cfRule type="containsText" dxfId="1225" priority="1638" operator="containsText" text="ГИА">
      <formula>NOT(ISERROR(SEARCH("ГИА",AL63)))</formula>
    </cfRule>
  </conditionalFormatting>
  <conditionalFormatting sqref="AL63:AM63">
    <cfRule type="beginsWith" dxfId="1224" priority="1634" operator="beginsWith" text="ПП">
      <formula>LEFT(AL63,LEN("ПП"))="ПП"</formula>
    </cfRule>
  </conditionalFormatting>
  <conditionalFormatting sqref="AY72 J72:L72 AC72 AE72:AF72 BA72:BC72 BI72 BG72 BO72 BS72 BQ72 BM72 BK72 BE72 AI72:AL72 AQ72:AU72 Q72:U72 AW72">
    <cfRule type="beginsWith" dxfId="1223" priority="1505" operator="beginsWith" text="УП">
      <formula>LEFT(J72,LEN("УП"))="УП"</formula>
    </cfRule>
    <cfRule type="containsText" dxfId="1222" priority="1508" operator="containsText" text="|">
      <formula>NOT(ISERROR(SEARCH("|",J72)))</formula>
    </cfRule>
    <cfRule type="beginsWith" dxfId="1221" priority="1511" operator="beginsWith" text="К">
      <formula>LEFT(J72,LEN("К"))="К"</formula>
    </cfRule>
  </conditionalFormatting>
  <conditionalFormatting sqref="AY72 J72:L72 AC72 AE72:AF72 BA72:BC72 BI72 BG72 BO72 BS72 BQ72 BM72 BK72 BE72 AI72:AL72 AQ72:AU72 Q72:U72 AW72">
    <cfRule type="beginsWith" dxfId="1220" priority="1507" operator="beginsWith" text="С">
      <formula>LEFT(J72,LEN("С"))="С"</formula>
    </cfRule>
  </conditionalFormatting>
  <conditionalFormatting sqref="AY72 J72:L72 AC72 AE72:AF72 BA72:BC72 BI72 BG72 BO72 BS72 BQ72 BM72 BK72 BE72 AI72:AL72 AQ72:AU72 Q72:U72 AW72">
    <cfRule type="beginsWith" dxfId="1219" priority="1512" operator="beginsWith" text="*">
      <formula>LEFT(J72,LEN("*"))="*"</formula>
    </cfRule>
  </conditionalFormatting>
  <conditionalFormatting sqref="AY72 J72:L72 AC72 AE72:AF72 BA72:BC72 BI72 BG72 BO72 BS72 BQ72 BM72 BK72 BE72 AI72:AL72 AQ72:AU72 Q72:U72 AW72">
    <cfRule type="beginsWith" dxfId="1218" priority="1509" operator="beginsWith" text="Д">
      <formula>LEFT(J72,LEN("Д"))="Д"</formula>
    </cfRule>
    <cfRule type="containsText" dxfId="1217" priority="1510" operator="containsText" text="ГИА">
      <formula>NOT(ISERROR(SEARCH("ГИА",J72)))</formula>
    </cfRule>
  </conditionalFormatting>
  <conditionalFormatting sqref="AY72 J72:L72 AC72 AE72:AF72 BA72:BC72 BI72 BG72 BO72 BS72 BQ72 BM72 BK72 BE72 AI72:AL72 AQ72:AU72 Q72:U72 AW72">
    <cfRule type="beginsWith" dxfId="1216" priority="1506" operator="beginsWith" text="ПП">
      <formula>LEFT(J72,LEN("ПП"))="ПП"</formula>
    </cfRule>
  </conditionalFormatting>
  <conditionalFormatting sqref="U35:U36">
    <cfRule type="beginsWith" dxfId="1215" priority="1497" operator="beginsWith" text="УП">
      <formula>LEFT(U35,LEN("УП"))="УП"</formula>
    </cfRule>
    <cfRule type="containsText" dxfId="1214" priority="1500" operator="containsText" text="|">
      <formula>NOT(ISERROR(SEARCH("|",U35)))</formula>
    </cfRule>
    <cfRule type="beginsWith" dxfId="1213" priority="1503" operator="beginsWith" text="К">
      <formula>LEFT(U35,LEN("К"))="К"</formula>
    </cfRule>
  </conditionalFormatting>
  <conditionalFormatting sqref="U35:U36">
    <cfRule type="beginsWith" dxfId="1212" priority="1499" operator="beginsWith" text="С">
      <formula>LEFT(U35,LEN("С"))="С"</formula>
    </cfRule>
  </conditionalFormatting>
  <conditionalFormatting sqref="U35:U36">
    <cfRule type="beginsWith" dxfId="1211" priority="1504" operator="beginsWith" text="*">
      <formula>LEFT(U35,LEN("*"))="*"</formula>
    </cfRule>
  </conditionalFormatting>
  <conditionalFormatting sqref="U35:U36">
    <cfRule type="beginsWith" dxfId="1210" priority="1501" operator="beginsWith" text="Д">
      <formula>LEFT(U35,LEN("Д"))="Д"</formula>
    </cfRule>
    <cfRule type="containsText" dxfId="1209" priority="1502" operator="containsText" text="ГИА">
      <formula>NOT(ISERROR(SEARCH("ГИА",U35)))</formula>
    </cfRule>
  </conditionalFormatting>
  <conditionalFormatting sqref="U35:U36">
    <cfRule type="beginsWith" dxfId="1208" priority="1498" operator="beginsWith" text="ПП">
      <formula>LEFT(U35,LEN("ПП"))="ПП"</formula>
    </cfRule>
  </conditionalFormatting>
  <conditionalFormatting sqref="T95">
    <cfRule type="beginsWith" dxfId="1207" priority="1473" operator="beginsWith" text="УП">
      <formula>LEFT(T95,LEN("УП"))="УП"</formula>
    </cfRule>
    <cfRule type="containsText" dxfId="1206" priority="1476" operator="containsText" text="|">
      <formula>NOT(ISERROR(SEARCH("|",T95)))</formula>
    </cfRule>
    <cfRule type="beginsWith" dxfId="1205" priority="1479" operator="beginsWith" text="К">
      <formula>LEFT(T95,LEN("К"))="К"</formula>
    </cfRule>
  </conditionalFormatting>
  <conditionalFormatting sqref="T95">
    <cfRule type="beginsWith" dxfId="1204" priority="1475" operator="beginsWith" text="С">
      <formula>LEFT(T95,LEN("С"))="С"</formula>
    </cfRule>
  </conditionalFormatting>
  <conditionalFormatting sqref="T95">
    <cfRule type="beginsWith" dxfId="1203" priority="1480" operator="beginsWith" text="*">
      <formula>LEFT(T95,LEN("*"))="*"</formula>
    </cfRule>
  </conditionalFormatting>
  <conditionalFormatting sqref="T95">
    <cfRule type="beginsWith" dxfId="1202" priority="1477" operator="beginsWith" text="Д">
      <formula>LEFT(T95,LEN("Д"))="Д"</formula>
    </cfRule>
    <cfRule type="containsText" dxfId="1201" priority="1478" operator="containsText" text="ГИА">
      <formula>NOT(ISERROR(SEARCH("ГИА",T95)))</formula>
    </cfRule>
  </conditionalFormatting>
  <conditionalFormatting sqref="T95">
    <cfRule type="beginsWith" dxfId="1200" priority="1474" operator="beginsWith" text="ПП">
      <formula>LEFT(T95,LEN("ПП"))="ПП"</formula>
    </cfRule>
  </conditionalFormatting>
  <conditionalFormatting sqref="AA96">
    <cfRule type="beginsWith" dxfId="1199" priority="1465" operator="beginsWith" text="УП">
      <formula>LEFT(AA96,LEN("УП"))="УП"</formula>
    </cfRule>
    <cfRule type="containsText" dxfId="1198" priority="1468" operator="containsText" text="|">
      <formula>NOT(ISERROR(SEARCH("|",AA96)))</formula>
    </cfRule>
    <cfRule type="beginsWith" dxfId="1197" priority="1471" operator="beginsWith" text="К">
      <formula>LEFT(AA96,LEN("К"))="К"</formula>
    </cfRule>
  </conditionalFormatting>
  <conditionalFormatting sqref="AA96">
    <cfRule type="beginsWith" dxfId="1196" priority="1467" operator="beginsWith" text="С">
      <formula>LEFT(AA96,LEN("С"))="С"</formula>
    </cfRule>
  </conditionalFormatting>
  <conditionalFormatting sqref="AA96">
    <cfRule type="beginsWith" dxfId="1195" priority="1472" operator="beginsWith" text="*">
      <formula>LEFT(AA96,LEN("*"))="*"</formula>
    </cfRule>
  </conditionalFormatting>
  <conditionalFormatting sqref="AA96">
    <cfRule type="beginsWith" dxfId="1194" priority="1469" operator="beginsWith" text="Д">
      <formula>LEFT(AA96,LEN("Д"))="Д"</formula>
    </cfRule>
    <cfRule type="containsText" dxfId="1193" priority="1470" operator="containsText" text="ГИА">
      <formula>NOT(ISERROR(SEARCH("ГИА",AA96)))</formula>
    </cfRule>
  </conditionalFormatting>
  <conditionalFormatting sqref="AA96">
    <cfRule type="beginsWith" dxfId="1192" priority="1466" operator="beginsWith" text="ПП">
      <formula>LEFT(AA96,LEN("ПП"))="ПП"</formula>
    </cfRule>
  </conditionalFormatting>
  <conditionalFormatting sqref="BK126 BO126 BM126 Z116:AB116 BO109:BO115 Z109:AA115 BM109:BM121 BK109:BK121 AY109:AY120 BA109:BC120 BE109:BE121 BO117:BO120 BE126 J138:L139 BO132:BO139 BQ109:BQ121 N138:V139 X109:X121 BG139 BA138:BA139 AY132:AY137 AI109:AM121 Z123:AA130 X123:X130 AI123:AM130 BI123:BI126 BA123:BC130 AW123:AW124 AE123:AG130 J123:V130 AC123:AC128 AE132:AG139 BA132:BC137 BI132:BI139 AI132:AM139 Z132:AA139 AC109:AC121 Z117:AA121 BA121 BC121 BG109:BG121 BI109:BI121 BM128:BM129 BI128:BI130 AQ129:AT130 AC130:AC139 AG131 BS123:BS131 BQ123:BQ139 BC131 BE129:BE137 BG123:BG137 X132:X139 J132:V137 BM132:BM139 BK132:BK139 AQ119:AT121 AO132:AO136 AO140 AQ109:AU118 AW109:AW121 AQ123:AT124 AU119:AU124 AQ125:AU128 AW126:AW130 AU129:AU131 AQ132:AU140 AW132:AW140 J109:V121 AE109:AG121 BS109:BS121 BC138:BC139">
    <cfRule type="containsText" dxfId="1191" priority="1457" operator="containsText" text="|">
      <formula>NOT(ISERROR(SEARCH("|",J109)))</formula>
    </cfRule>
    <cfRule type="expression" dxfId="1190" priority="1459" stopIfTrue="1">
      <formula>LEFT(J109,LEN("УП"))="УП"</formula>
    </cfRule>
    <cfRule type="expression" dxfId="1189" priority="1460" stopIfTrue="1">
      <formula>LEFT(J109,LEN("К"))="К"</formula>
    </cfRule>
  </conditionalFormatting>
  <conditionalFormatting sqref="BK126 BO126 BM126 Z116:AB116 BO109:BO115 Z109:AA115 BM109:BM121 BK109:BK121 AY109:AY120 BA109:BC120 BE109:BE121 BO117:BO120 BE126 J138:L139 BO132:BO139 BQ109:BQ121 N138:V139 X109:X121 BG139 BA138:BA139 AY132:AY137 AI109:AM121 Z123:AA130 X123:X130 AI123:AM130 BI123:BI126 BA123:BC130 AW123:AW124 AE123:AG130 J123:V130 AC123:AC128 AE132:AG139 BA132:BC137 BI132:BI139 AI132:AM139 Z132:AA139 AC109:AC121 Z117:AA121 BA121 BC121 BG109:BG121 BI109:BI121 BM128:BM129 BI128:BI130 AQ129:AT130 AC130:AC139 AG131 BS123:BS131 BQ123:BQ139 BC131 BE129:BE137 BG123:BG137 X132:X139 J132:V137 BM132:BM139 BK132:BK139 AQ119:AT121 AO132:AO136 AO140 AQ109:AU118 AW109:AW121 AQ123:AT124 AU119:AU124 AQ125:AU128 AW126:AW130 AU129:AU131 AQ132:AU140 AW132:AW140 J109:V121 AE109:AG121 BS109:BS121 BC138:BC139">
    <cfRule type="expression" dxfId="1188" priority="1461" stopIfTrue="1">
      <formula>LEFT(J109,LEN("С"))="С"</formula>
    </cfRule>
  </conditionalFormatting>
  <conditionalFormatting sqref="BK126 BO126 BM126 Z116:AB116 BO109:BO115 Z109:AA115 BM109:BM121 BK109:BK121 AY109:AY120 BA109:BC120 BE109:BE121 BO117:BO120 BE126 J138:L139 BO132:BO139 BQ109:BQ121 N138:V139 X109:X121 BG139 BA138:BA139 AY132:AY137 AI109:AM121 Z123:AA130 X123:X130 AI123:AM130 BI123:BI126 BA123:BC130 AW123:AW124 AE123:AG130 J123:V130 AC123:AC128 AE132:AG139 BA132:BC137 BI132:BI139 AI132:AM139 Z132:AA139 AC109:AC121 Z117:AA121 BA121 BC121 BG109:BG121 BI109:BI121 BM128:BM129 BI128:BI130 AQ129:AT130 AC130:AC139 AG131 BS123:BS131 BQ123:BQ139 BC131 BE129:BE137 BG123:BG137 X132:X139 J132:V137 BM132:BM139 BK132:BK139 AQ119:AT121 AO132:AO136 AO140 AQ109:AU118 AW109:AW121 AQ123:AT124 AU119:AU124 AQ125:AU128 AW126:AW130 AU129:AU131 AQ132:AU140 AW132:AW140 J109:V121 AE109:AG121 BS109:BS121 BC138:BC139">
    <cfRule type="expression" dxfId="1187" priority="1462" stopIfTrue="1">
      <formula>LEFT(J109,LEN("*"))="*"</formula>
    </cfRule>
  </conditionalFormatting>
  <conditionalFormatting sqref="BK126 BO126 BM126 Z116:AB116 BO109:BO115 Z109:AA115 BM109:BM121 BK109:BK121 AY109:AY120 BA109:BC120 BE109:BE121 BO117:BO120 BE126 J138:L139 BO132:BO139 BQ109:BQ121 N138:V139 X109:X121 BG139 BA138:BA139 AY132:AY137 AI109:AM121 Z123:AA130 X123:X130 AI123:AM130 BI123:BI126 BA123:BC130 AW123:AW124 AE123:AG130 J123:V130 AC123:AC128 AE132:AG139 BA132:BC137 BI132:BI139 AI132:AM139 Z132:AA139 AC109:AC121 Z117:AA121 BA121 BC121 BG109:BG121 BI109:BI121 BM128:BM129 BI128:BI130 AQ129:AT130 AC130:AC139 AG131 BS123:BS131 BQ123:BQ139 BC131 BE129:BE137 BG123:BG137 X132:X139 J132:V137 BM132:BM139 BK132:BK139 AQ119:AT121 AO132:AO136 AO140 AQ109:AU118 AW109:AW121 AQ123:AT124 AU119:AU124 AQ125:AU128 AW126:AW130 AU129:AU131 AQ132:AU140 AW132:AW140 J109:V121 AE109:AG121 BS109:BS121 BC138:BC139">
    <cfRule type="containsText" dxfId="1186" priority="1458" operator="containsText" text="ГИА">
      <formula>NOT(ISERROR(SEARCH("ГИА",J109)))</formula>
    </cfRule>
    <cfRule type="expression" dxfId="1185" priority="1463" stopIfTrue="1">
      <formula>LEFT(J109,LEN("Д"))="Д"</formula>
    </cfRule>
  </conditionalFormatting>
  <conditionalFormatting sqref="BK126 BO126 BM126 Z116:AB116 BO109:BO115 Z109:AA115 BM109:BM121 BK109:BK121 AY109:AY120 BA109:BC120 BE109:BE121 BO117:BO120 BE126 J138:L139 BO132:BO139 BQ109:BQ121 N138:V139 X109:X121 BG139 BA138:BA139 AY132:AY137 AI109:AM121 Z123:AA130 X123:X130 AI123:AM130 BI123:BI126 BA123:BC130 AW123:AW124 AE123:AG130 J123:V130 AC123:AC128 AE132:AG139 BA132:BC137 BI132:BI139 AI132:AM139 Z132:AA139 AC109:AC121 Z117:AA121 BA121 BC121 BG109:BG121 BI109:BI121 BM128:BM129 BI128:BI130 AQ129:AT130 AC130:AC139 AG131 BS123:BS131 BQ123:BQ139 BC131 BE129:BE137 BG123:BG137 X132:X139 J132:V137 BM132:BM139 BK132:BK139 AQ119:AT121 AO132:AO136 AO140 AQ109:AU118 AW109:AW121 AQ123:AT124 AU119:AU124 AQ125:AU128 AW126:AW130 AU129:AU131 AQ132:AU140 AW132:AW140 J109:V121 AE109:AG121 BS109:BS121 BC138:BC139">
    <cfRule type="expression" dxfId="1184" priority="1464" stopIfTrue="1">
      <formula>LEFT(J109,LEN("ПП"))="ПП"</formula>
    </cfRule>
  </conditionalFormatting>
  <conditionalFormatting sqref="AC129">
    <cfRule type="containsText" dxfId="1183" priority="1454" operator="containsText" text="|">
      <formula>NOT(ISERROR(SEARCH("|",AC129)))</formula>
    </cfRule>
    <cfRule type="expression" dxfId="1182" priority="1455" stopIfTrue="1">
      <formula>LEFT(AC129,LEN("УП"))="УП"</formula>
    </cfRule>
    <cfRule type="expression" dxfId="1181" priority="1456" stopIfTrue="1">
      <formula>LEFT(AC129,LEN("К"))="К"</formula>
    </cfRule>
  </conditionalFormatting>
  <conditionalFormatting sqref="AC129">
    <cfRule type="expression" dxfId="1180" priority="1453" stopIfTrue="1">
      <formula>LEFT(AC129,LEN("С"))="С"</formula>
    </cfRule>
  </conditionalFormatting>
  <conditionalFormatting sqref="AC129">
    <cfRule type="expression" dxfId="1179" priority="1452" stopIfTrue="1">
      <formula>LEFT(AC129,LEN("*"))="*"</formula>
    </cfRule>
  </conditionalFormatting>
  <conditionalFormatting sqref="AC129">
    <cfRule type="containsText" dxfId="1178" priority="1450" operator="containsText" text="ГИА">
      <formula>NOT(ISERROR(SEARCH("ГИА",AC129)))</formula>
    </cfRule>
    <cfRule type="expression" dxfId="1177" priority="1451" stopIfTrue="1">
      <formula>LEFT(AC129,LEN("Д"))="Д"</formula>
    </cfRule>
  </conditionalFormatting>
  <conditionalFormatting sqref="AC129">
    <cfRule type="expression" dxfId="1176" priority="1449" stopIfTrue="1">
      <formula>LEFT(AC129,LEN("ПП"))="ПП"</formula>
    </cfRule>
  </conditionalFormatting>
  <conditionalFormatting sqref="AD65">
    <cfRule type="beginsWith" dxfId="1175" priority="1433" operator="beginsWith" text="УП">
      <formula>LEFT(AD65,LEN("УП"))="УП"</formula>
    </cfRule>
    <cfRule type="containsText" dxfId="1174" priority="1436" operator="containsText" text="|">
      <formula>NOT(ISERROR(SEARCH("|",AD65)))</formula>
    </cfRule>
    <cfRule type="beginsWith" dxfId="1173" priority="1439" operator="beginsWith" text="К">
      <formula>LEFT(AD65,LEN("К"))="К"</formula>
    </cfRule>
  </conditionalFormatting>
  <conditionalFormatting sqref="AD65">
    <cfRule type="beginsWith" dxfId="1172" priority="1435" operator="beginsWith" text="С">
      <formula>LEFT(AD65,LEN("С"))="С"</formula>
    </cfRule>
  </conditionalFormatting>
  <conditionalFormatting sqref="AD65">
    <cfRule type="beginsWith" dxfId="1171" priority="1440" operator="beginsWith" text="*">
      <formula>LEFT(AD65,LEN("*"))="*"</formula>
    </cfRule>
  </conditionalFormatting>
  <conditionalFormatting sqref="AD65">
    <cfRule type="beginsWith" dxfId="1170" priority="1437" operator="beginsWith" text="Д">
      <formula>LEFT(AD65,LEN("Д"))="Д"</formula>
    </cfRule>
    <cfRule type="containsText" dxfId="1169" priority="1438" operator="containsText" text="ГИА">
      <formula>NOT(ISERROR(SEARCH("ГИА",AD65)))</formula>
    </cfRule>
  </conditionalFormatting>
  <conditionalFormatting sqref="AD65">
    <cfRule type="beginsWith" dxfId="1168" priority="1434" operator="beginsWith" text="ПП">
      <formula>LEFT(AD65,LEN("ПП"))="ПП"</formula>
    </cfRule>
  </conditionalFormatting>
  <conditionalFormatting sqref="V66">
    <cfRule type="beginsWith" dxfId="1167" priority="1425" operator="beginsWith" text="УП">
      <formula>LEFT(V66,LEN("УП"))="УП"</formula>
    </cfRule>
    <cfRule type="containsText" dxfId="1166" priority="1428" operator="containsText" text="|">
      <formula>NOT(ISERROR(SEARCH("|",V66)))</formula>
    </cfRule>
    <cfRule type="beginsWith" dxfId="1165" priority="1431" operator="beginsWith" text="К">
      <formula>LEFT(V66,LEN("К"))="К"</formula>
    </cfRule>
  </conditionalFormatting>
  <conditionalFormatting sqref="V66">
    <cfRule type="beginsWith" dxfId="1164" priority="1427" operator="beginsWith" text="С">
      <formula>LEFT(V66,LEN("С"))="С"</formula>
    </cfRule>
  </conditionalFormatting>
  <conditionalFormatting sqref="V66">
    <cfRule type="beginsWith" dxfId="1163" priority="1432" operator="beginsWith" text="*">
      <formula>LEFT(V66,LEN("*"))="*"</formula>
    </cfRule>
  </conditionalFormatting>
  <conditionalFormatting sqref="V66">
    <cfRule type="beginsWith" dxfId="1162" priority="1429" operator="beginsWith" text="Д">
      <formula>LEFT(V66,LEN("Д"))="Д"</formula>
    </cfRule>
    <cfRule type="containsText" dxfId="1161" priority="1430" operator="containsText" text="ГИА">
      <formula>NOT(ISERROR(SEARCH("ГИА",V66)))</formula>
    </cfRule>
  </conditionalFormatting>
  <conditionalFormatting sqref="V66">
    <cfRule type="beginsWith" dxfId="1160" priority="1426" operator="beginsWith" text="ПП">
      <formula>LEFT(V66,LEN("ПП"))="ПП"</formula>
    </cfRule>
  </conditionalFormatting>
  <conditionalFormatting sqref="AY108">
    <cfRule type="beginsWith" dxfId="1159" priority="1417" operator="beginsWith" text="УП">
      <formula>LEFT(AY108,LEN("УП"))="УП"</formula>
    </cfRule>
    <cfRule type="containsText" dxfId="1158" priority="1420" operator="containsText" text="|">
      <formula>NOT(ISERROR(SEARCH("|",AY108)))</formula>
    </cfRule>
    <cfRule type="beginsWith" dxfId="1157" priority="1423" operator="beginsWith" text="К">
      <formula>LEFT(AY108,LEN("К"))="К"</formula>
    </cfRule>
  </conditionalFormatting>
  <conditionalFormatting sqref="AY108">
    <cfRule type="beginsWith" dxfId="1156" priority="1419" operator="beginsWith" text="С">
      <formula>LEFT(AY108,LEN("С"))="С"</formula>
    </cfRule>
  </conditionalFormatting>
  <conditionalFormatting sqref="AY108">
    <cfRule type="beginsWith" dxfId="1155" priority="1424" operator="beginsWith" text="*">
      <formula>LEFT(AY108,LEN("*"))="*"</formula>
    </cfRule>
  </conditionalFormatting>
  <conditionalFormatting sqref="AY108">
    <cfRule type="beginsWith" dxfId="1154" priority="1421" operator="beginsWith" text="Д">
      <formula>LEFT(AY108,LEN("Д"))="Д"</formula>
    </cfRule>
    <cfRule type="containsText" dxfId="1153" priority="1422" operator="containsText" text="ГИА">
      <formula>NOT(ISERROR(SEARCH("ГИА",AY108)))</formula>
    </cfRule>
  </conditionalFormatting>
  <conditionalFormatting sqref="AY108">
    <cfRule type="beginsWith" dxfId="1152" priority="1418" operator="beginsWith" text="ПП">
      <formula>LEFT(AY108,LEN("ПП"))="ПП"</formula>
    </cfRule>
  </conditionalFormatting>
  <conditionalFormatting sqref="BS108">
    <cfRule type="beginsWith" dxfId="1151" priority="1409" operator="beginsWith" text="УП">
      <formula>LEFT(BS108,LEN("УП"))="УП"</formula>
    </cfRule>
    <cfRule type="containsText" dxfId="1150" priority="1412" operator="containsText" text="|">
      <formula>NOT(ISERROR(SEARCH("|",BS108)))</formula>
    </cfRule>
    <cfRule type="beginsWith" dxfId="1149" priority="1415" operator="beginsWith" text="К">
      <formula>LEFT(BS108,LEN("К"))="К"</formula>
    </cfRule>
  </conditionalFormatting>
  <conditionalFormatting sqref="BS108">
    <cfRule type="beginsWith" dxfId="1148" priority="1411" operator="beginsWith" text="С">
      <formula>LEFT(BS108,LEN("С"))="С"</formula>
    </cfRule>
  </conditionalFormatting>
  <conditionalFormatting sqref="BS108">
    <cfRule type="beginsWith" dxfId="1147" priority="1416" operator="beginsWith" text="*">
      <formula>LEFT(BS108,LEN("*"))="*"</formula>
    </cfRule>
  </conditionalFormatting>
  <conditionalFormatting sqref="BS108">
    <cfRule type="beginsWith" dxfId="1146" priority="1413" operator="beginsWith" text="Д">
      <formula>LEFT(BS108,LEN("Д"))="Д"</formula>
    </cfRule>
    <cfRule type="containsText" dxfId="1145" priority="1414" operator="containsText" text="ГИА">
      <formula>NOT(ISERROR(SEARCH("ГИА",BS108)))</formula>
    </cfRule>
  </conditionalFormatting>
  <conditionalFormatting sqref="BS108">
    <cfRule type="beginsWith" dxfId="1144" priority="1410" operator="beginsWith" text="ПП">
      <formula>LEFT(BS108,LEN("ПП"))="ПП"</formula>
    </cfRule>
  </conditionalFormatting>
  <conditionalFormatting sqref="BQ108 BI108 BG108 BO108 BM108 BK108">
    <cfRule type="beginsWith" dxfId="1143" priority="1401" operator="beginsWith" text="УП">
      <formula>LEFT(BG108,LEN("УП"))="УП"</formula>
    </cfRule>
    <cfRule type="containsText" dxfId="1142" priority="1404" operator="containsText" text="|">
      <formula>NOT(ISERROR(SEARCH("|",BG108)))</formula>
    </cfRule>
    <cfRule type="beginsWith" dxfId="1141" priority="1407" operator="beginsWith" text="К">
      <formula>LEFT(BG108,LEN("К"))="К"</formula>
    </cfRule>
  </conditionalFormatting>
  <conditionalFormatting sqref="BQ108 BI108 BG108 BO108 BM108 BK108">
    <cfRule type="beginsWith" dxfId="1140" priority="1403" operator="beginsWith" text="С">
      <formula>LEFT(BG108,LEN("С"))="С"</formula>
    </cfRule>
  </conditionalFormatting>
  <conditionalFormatting sqref="BQ108 BI108 BG108 BO108 BM108 BK108">
    <cfRule type="beginsWith" dxfId="1139" priority="1408" operator="beginsWith" text="*">
      <formula>LEFT(BG108,LEN("*"))="*"</formula>
    </cfRule>
  </conditionalFormatting>
  <conditionalFormatting sqref="BQ108 BI108 BG108 BO108 BM108 BK108">
    <cfRule type="beginsWith" dxfId="1138" priority="1405" operator="beginsWith" text="Д">
      <formula>LEFT(BG108,LEN("Д"))="Д"</formula>
    </cfRule>
    <cfRule type="containsText" dxfId="1137" priority="1406" operator="containsText" text="ГИА">
      <formula>NOT(ISERROR(SEARCH("ГИА",BG108)))</formula>
    </cfRule>
  </conditionalFormatting>
  <conditionalFormatting sqref="BQ108 BI108 BG108 BO108 BM108 BK108">
    <cfRule type="beginsWith" dxfId="1136" priority="1402" operator="beginsWith" text="ПП">
      <formula>LEFT(BG108,LEN("ПП"))="ПП"</formula>
    </cfRule>
  </conditionalFormatting>
  <conditionalFormatting sqref="BA108:BC108 BE108">
    <cfRule type="beginsWith" dxfId="1135" priority="1393" operator="beginsWith" text="УП">
      <formula>LEFT(BA108,LEN("УП"))="УП"</formula>
    </cfRule>
    <cfRule type="containsText" dxfId="1134" priority="1396" operator="containsText" text="|">
      <formula>NOT(ISERROR(SEARCH("|",BA108)))</formula>
    </cfRule>
    <cfRule type="beginsWith" dxfId="1133" priority="1399" operator="beginsWith" text="К">
      <formula>LEFT(BA108,LEN("К"))="К"</formula>
    </cfRule>
  </conditionalFormatting>
  <conditionalFormatting sqref="BA108:BC108 BE108">
    <cfRule type="beginsWith" dxfId="1132" priority="1395" operator="beginsWith" text="С">
      <formula>LEFT(BA108,LEN("С"))="С"</formula>
    </cfRule>
  </conditionalFormatting>
  <conditionalFormatting sqref="BA108:BC108 BE108">
    <cfRule type="beginsWith" dxfId="1131" priority="1400" operator="beginsWith" text="*">
      <formula>LEFT(BA108,LEN("*"))="*"</formula>
    </cfRule>
  </conditionalFormatting>
  <conditionalFormatting sqref="BA108:BC108 BE108">
    <cfRule type="beginsWith" dxfId="1130" priority="1397" operator="beginsWith" text="Д">
      <formula>LEFT(BA108,LEN("Д"))="Д"</formula>
    </cfRule>
    <cfRule type="containsText" dxfId="1129" priority="1398" operator="containsText" text="ГИА">
      <formula>NOT(ISERROR(SEARCH("ГИА",BA108)))</formula>
    </cfRule>
  </conditionalFormatting>
  <conditionalFormatting sqref="BA108:BC108 BE108">
    <cfRule type="beginsWith" dxfId="1128" priority="1394" operator="beginsWith" text="ПП">
      <formula>LEFT(BA108,LEN("ПП"))="ПП"</formula>
    </cfRule>
  </conditionalFormatting>
  <conditionalFormatting sqref="AY107">
    <cfRule type="beginsWith" dxfId="1127" priority="1385" operator="beginsWith" text="УП">
      <formula>LEFT(AY107,LEN("УП"))="УП"</formula>
    </cfRule>
    <cfRule type="containsText" dxfId="1126" priority="1388" operator="containsText" text="|">
      <formula>NOT(ISERROR(SEARCH("|",AY107)))</formula>
    </cfRule>
    <cfRule type="beginsWith" dxfId="1125" priority="1391" operator="beginsWith" text="К">
      <formula>LEFT(AY107,LEN("К"))="К"</formula>
    </cfRule>
  </conditionalFormatting>
  <conditionalFormatting sqref="AY107">
    <cfRule type="beginsWith" dxfId="1124" priority="1387" operator="beginsWith" text="С">
      <formula>LEFT(AY107,LEN("С"))="С"</formula>
    </cfRule>
  </conditionalFormatting>
  <conditionalFormatting sqref="AY107">
    <cfRule type="beginsWith" dxfId="1123" priority="1392" operator="beginsWith" text="*">
      <formula>LEFT(AY107,LEN("*"))="*"</formula>
    </cfRule>
  </conditionalFormatting>
  <conditionalFormatting sqref="AY107">
    <cfRule type="beginsWith" dxfId="1122" priority="1389" operator="beginsWith" text="Д">
      <formula>LEFT(AY107,LEN("Д"))="Д"</formula>
    </cfRule>
    <cfRule type="containsText" dxfId="1121" priority="1390" operator="containsText" text="ГИА">
      <formula>NOT(ISERROR(SEARCH("ГИА",AY107)))</formula>
    </cfRule>
  </conditionalFormatting>
  <conditionalFormatting sqref="AY107">
    <cfRule type="beginsWith" dxfId="1120" priority="1386" operator="beginsWith" text="ПП">
      <formula>LEFT(AY107,LEN("ПП"))="ПП"</formula>
    </cfRule>
  </conditionalFormatting>
  <conditionalFormatting sqref="BA107">
    <cfRule type="beginsWith" dxfId="1119" priority="1377" operator="beginsWith" text="УП">
      <formula>LEFT(BA107,LEN("УП"))="УП"</formula>
    </cfRule>
    <cfRule type="containsText" dxfId="1118" priority="1380" operator="containsText" text="|">
      <formula>NOT(ISERROR(SEARCH("|",BA107)))</formula>
    </cfRule>
    <cfRule type="beginsWith" dxfId="1117" priority="1383" operator="beginsWith" text="К">
      <formula>LEFT(BA107,LEN("К"))="К"</formula>
    </cfRule>
  </conditionalFormatting>
  <conditionalFormatting sqref="BA107">
    <cfRule type="beginsWith" dxfId="1116" priority="1379" operator="beginsWith" text="С">
      <formula>LEFT(BA107,LEN("С"))="С"</formula>
    </cfRule>
  </conditionalFormatting>
  <conditionalFormatting sqref="BA107">
    <cfRule type="beginsWith" dxfId="1115" priority="1384" operator="beginsWith" text="*">
      <formula>LEFT(BA107,LEN("*"))="*"</formula>
    </cfRule>
  </conditionalFormatting>
  <conditionalFormatting sqref="BA107">
    <cfRule type="beginsWith" dxfId="1114" priority="1381" operator="beginsWith" text="Д">
      <formula>LEFT(BA107,LEN("Д"))="Д"</formula>
    </cfRule>
    <cfRule type="containsText" dxfId="1113" priority="1382" operator="containsText" text="ГИА">
      <formula>NOT(ISERROR(SEARCH("ГИА",BA107)))</formula>
    </cfRule>
  </conditionalFormatting>
  <conditionalFormatting sqref="BA107">
    <cfRule type="beginsWith" dxfId="1112" priority="1378" operator="beginsWith" text="ПП">
      <formula>LEFT(BA107,LEN("ПП"))="ПП"</formula>
    </cfRule>
  </conditionalFormatting>
  <conditionalFormatting sqref="BB107">
    <cfRule type="beginsWith" dxfId="1111" priority="1369" operator="beginsWith" text="УП">
      <formula>LEFT(BB107,LEN("УП"))="УП"</formula>
    </cfRule>
    <cfRule type="containsText" dxfId="1110" priority="1372" operator="containsText" text="|">
      <formula>NOT(ISERROR(SEARCH("|",BB107)))</formula>
    </cfRule>
    <cfRule type="beginsWith" dxfId="1109" priority="1375" operator="beginsWith" text="К">
      <formula>LEFT(BB107,LEN("К"))="К"</formula>
    </cfRule>
  </conditionalFormatting>
  <conditionalFormatting sqref="BB107">
    <cfRule type="beginsWith" dxfId="1108" priority="1371" operator="beginsWith" text="С">
      <formula>LEFT(BB107,LEN("С"))="С"</formula>
    </cfRule>
  </conditionalFormatting>
  <conditionalFormatting sqref="BB107">
    <cfRule type="beginsWith" dxfId="1107" priority="1376" operator="beginsWith" text="*">
      <formula>LEFT(BB107,LEN("*"))="*"</formula>
    </cfRule>
  </conditionalFormatting>
  <conditionalFormatting sqref="BB107">
    <cfRule type="beginsWith" dxfId="1106" priority="1373" operator="beginsWith" text="Д">
      <formula>LEFT(BB107,LEN("Д"))="Д"</formula>
    </cfRule>
    <cfRule type="containsText" dxfId="1105" priority="1374" operator="containsText" text="ГИА">
      <formula>NOT(ISERROR(SEARCH("ГИА",BB107)))</formula>
    </cfRule>
  </conditionalFormatting>
  <conditionalFormatting sqref="BB107">
    <cfRule type="beginsWith" dxfId="1104" priority="1370" operator="beginsWith" text="ПП">
      <formula>LEFT(BB107,LEN("ПП"))="ПП"</formula>
    </cfRule>
  </conditionalFormatting>
  <conditionalFormatting sqref="BG107 BI107 BK107 BM107">
    <cfRule type="beginsWith" dxfId="1103" priority="1361" operator="beginsWith" text="УП">
      <formula>LEFT(BG107,LEN("УП"))="УП"</formula>
    </cfRule>
    <cfRule type="containsText" dxfId="1102" priority="1364" operator="containsText" text="|">
      <formula>NOT(ISERROR(SEARCH("|",BG107)))</formula>
    </cfRule>
    <cfRule type="beginsWith" dxfId="1101" priority="1367" operator="beginsWith" text="К">
      <formula>LEFT(BG107,LEN("К"))="К"</formula>
    </cfRule>
  </conditionalFormatting>
  <conditionalFormatting sqref="BG107 BI107 BK107 BM107">
    <cfRule type="beginsWith" dxfId="1100" priority="1363" operator="beginsWith" text="С">
      <formula>LEFT(BG107,LEN("С"))="С"</formula>
    </cfRule>
  </conditionalFormatting>
  <conditionalFormatting sqref="BG107 BI107 BK107 BM107">
    <cfRule type="beginsWith" dxfId="1099" priority="1368" operator="beginsWith" text="*">
      <formula>LEFT(BG107,LEN("*"))="*"</formula>
    </cfRule>
  </conditionalFormatting>
  <conditionalFormatting sqref="BG107 BI107 BK107 BM107">
    <cfRule type="beginsWith" dxfId="1098" priority="1365" operator="beginsWith" text="Д">
      <formula>LEFT(BG107,LEN("Д"))="Д"</formula>
    </cfRule>
    <cfRule type="containsText" dxfId="1097" priority="1366" operator="containsText" text="ГИА">
      <formula>NOT(ISERROR(SEARCH("ГИА",BG107)))</formula>
    </cfRule>
  </conditionalFormatting>
  <conditionalFormatting sqref="BG107 BI107 BK107 BM107">
    <cfRule type="beginsWith" dxfId="1096" priority="1362" operator="beginsWith" text="ПП">
      <formula>LEFT(BG107,LEN("ПП"))="ПП"</formula>
    </cfRule>
  </conditionalFormatting>
  <conditionalFormatting sqref="BO107 BQ107">
    <cfRule type="beginsWith" dxfId="1095" priority="1353" operator="beginsWith" text="УП">
      <formula>LEFT(BO107,LEN("УП"))="УП"</formula>
    </cfRule>
    <cfRule type="containsText" dxfId="1094" priority="1356" operator="containsText" text="|">
      <formula>NOT(ISERROR(SEARCH("|",BO107)))</formula>
    </cfRule>
    <cfRule type="beginsWith" dxfId="1093" priority="1359" operator="beginsWith" text="К">
      <formula>LEFT(BO107,LEN("К"))="К"</formula>
    </cfRule>
  </conditionalFormatting>
  <conditionalFormatting sqref="BO107 BQ107">
    <cfRule type="beginsWith" dxfId="1092" priority="1355" operator="beginsWith" text="С">
      <formula>LEFT(BO107,LEN("С"))="С"</formula>
    </cfRule>
  </conditionalFormatting>
  <conditionalFormatting sqref="BO107 BQ107">
    <cfRule type="beginsWith" dxfId="1091" priority="1360" operator="beginsWith" text="*">
      <formula>LEFT(BO107,LEN("*"))="*"</formula>
    </cfRule>
  </conditionalFormatting>
  <conditionalFormatting sqref="BO107 BQ107">
    <cfRule type="beginsWith" dxfId="1090" priority="1357" operator="beginsWith" text="Д">
      <formula>LEFT(BO107,LEN("Д"))="Д"</formula>
    </cfRule>
    <cfRule type="containsText" dxfId="1089" priority="1358" operator="containsText" text="ГИА">
      <formula>NOT(ISERROR(SEARCH("ГИА",BO107)))</formula>
    </cfRule>
  </conditionalFormatting>
  <conditionalFormatting sqref="BO107 BQ107">
    <cfRule type="beginsWith" dxfId="1088" priority="1354" operator="beginsWith" text="ПП">
      <formula>LEFT(BO107,LEN("ПП"))="ПП"</formula>
    </cfRule>
  </conditionalFormatting>
  <conditionalFormatting sqref="BS107">
    <cfRule type="beginsWith" dxfId="1087" priority="1345" operator="beginsWith" text="УП">
      <formula>LEFT(BS107,LEN("УП"))="УП"</formula>
    </cfRule>
    <cfRule type="containsText" dxfId="1086" priority="1348" operator="containsText" text="|">
      <formula>NOT(ISERROR(SEARCH("|",BS107)))</formula>
    </cfRule>
    <cfRule type="beginsWith" dxfId="1085" priority="1351" operator="beginsWith" text="К">
      <formula>LEFT(BS107,LEN("К"))="К"</formula>
    </cfRule>
  </conditionalFormatting>
  <conditionalFormatting sqref="BS107">
    <cfRule type="beginsWith" dxfId="1084" priority="1347" operator="beginsWith" text="С">
      <formula>LEFT(BS107,LEN("С"))="С"</formula>
    </cfRule>
  </conditionalFormatting>
  <conditionalFormatting sqref="BS107">
    <cfRule type="beginsWith" dxfId="1083" priority="1352" operator="beginsWith" text="*">
      <formula>LEFT(BS107,LEN("*"))="*"</formula>
    </cfRule>
  </conditionalFormatting>
  <conditionalFormatting sqref="BS107">
    <cfRule type="beginsWith" dxfId="1082" priority="1349" operator="beginsWith" text="Д">
      <formula>LEFT(BS107,LEN("Д"))="Д"</formula>
    </cfRule>
    <cfRule type="containsText" dxfId="1081" priority="1350" operator="containsText" text="ГИА">
      <formula>NOT(ISERROR(SEARCH("ГИА",BS107)))</formula>
    </cfRule>
  </conditionalFormatting>
  <conditionalFormatting sqref="BS107">
    <cfRule type="beginsWith" dxfId="1080" priority="1346" operator="beginsWith" text="ПП">
      <formula>LEFT(BS107,LEN("ПП"))="ПП"</formula>
    </cfRule>
  </conditionalFormatting>
  <conditionalFormatting sqref="BO30">
    <cfRule type="beginsWith" dxfId="1079" priority="1337" operator="beginsWith" text="УП">
      <formula>LEFT(BO30,LEN("УП"))="УП"</formula>
    </cfRule>
    <cfRule type="containsText" dxfId="1078" priority="1340" operator="containsText" text="|">
      <formula>NOT(ISERROR(SEARCH("|",BO30)))</formula>
    </cfRule>
    <cfRule type="beginsWith" dxfId="1077" priority="1343" operator="beginsWith" text="К">
      <formula>LEFT(BO30,LEN("К"))="К"</formula>
    </cfRule>
  </conditionalFormatting>
  <conditionalFormatting sqref="BO30">
    <cfRule type="beginsWith" dxfId="1076" priority="1339" operator="beginsWith" text="С">
      <formula>LEFT(BO30,LEN("С"))="С"</formula>
    </cfRule>
  </conditionalFormatting>
  <conditionalFormatting sqref="BO30">
    <cfRule type="beginsWith" dxfId="1075" priority="1344" operator="beginsWith" text="*">
      <formula>LEFT(BO30,LEN("*"))="*"</formula>
    </cfRule>
  </conditionalFormatting>
  <conditionalFormatting sqref="BO30">
    <cfRule type="beginsWith" dxfId="1074" priority="1341" operator="beginsWith" text="Д">
      <formula>LEFT(BO30,LEN("Д"))="Д"</formula>
    </cfRule>
    <cfRule type="containsText" dxfId="1073" priority="1342" operator="containsText" text="ГИА">
      <formula>NOT(ISERROR(SEARCH("ГИА",BO30)))</formula>
    </cfRule>
  </conditionalFormatting>
  <conditionalFormatting sqref="BO30">
    <cfRule type="beginsWith" dxfId="1072" priority="1338" operator="beginsWith" text="ПП">
      <formula>LEFT(BO30,LEN("ПП"))="ПП"</formula>
    </cfRule>
  </conditionalFormatting>
  <conditionalFormatting sqref="AC76">
    <cfRule type="beginsWith" dxfId="1071" priority="1329" operator="beginsWith" text="УП">
      <formula>LEFT(AC76,LEN("УП"))="УП"</formula>
    </cfRule>
    <cfRule type="containsText" dxfId="1070" priority="1332" operator="containsText" text="|">
      <formula>NOT(ISERROR(SEARCH("|",AC76)))</formula>
    </cfRule>
    <cfRule type="beginsWith" dxfId="1069" priority="1335" operator="beginsWith" text="К">
      <formula>LEFT(AC76,LEN("К"))="К"</formula>
    </cfRule>
  </conditionalFormatting>
  <conditionalFormatting sqref="AC76">
    <cfRule type="beginsWith" dxfId="1068" priority="1331" operator="beginsWith" text="С">
      <formula>LEFT(AC76,LEN("С"))="С"</formula>
    </cfRule>
  </conditionalFormatting>
  <conditionalFormatting sqref="AC76">
    <cfRule type="beginsWith" dxfId="1067" priority="1336" operator="beginsWith" text="*">
      <formula>LEFT(AC76,LEN("*"))="*"</formula>
    </cfRule>
  </conditionalFormatting>
  <conditionalFormatting sqref="AC76">
    <cfRule type="beginsWith" dxfId="1066" priority="1333" operator="beginsWith" text="Д">
      <formula>LEFT(AC76,LEN("Д"))="Д"</formula>
    </cfRule>
    <cfRule type="containsText" dxfId="1065" priority="1334" operator="containsText" text="ГИА">
      <formula>NOT(ISERROR(SEARCH("ГИА",AC76)))</formula>
    </cfRule>
  </conditionalFormatting>
  <conditionalFormatting sqref="AC76">
    <cfRule type="beginsWith" dxfId="1064" priority="1330" operator="beginsWith" text="ПП">
      <formula>LEFT(AC76,LEN("ПП"))="ПП"</formula>
    </cfRule>
  </conditionalFormatting>
  <conditionalFormatting sqref="BS132:BS139">
    <cfRule type="containsText" dxfId="1063" priority="1321" operator="containsText" text="|">
      <formula>NOT(ISERROR(SEARCH("|",BS132)))</formula>
    </cfRule>
    <cfRule type="expression" dxfId="1062" priority="1323" stopIfTrue="1">
      <formula>LEFT(BS132,LEN("УП"))="УП"</formula>
    </cfRule>
    <cfRule type="expression" dxfId="1061" priority="1324" stopIfTrue="1">
      <formula>LEFT(BS132,LEN("К"))="К"</formula>
    </cfRule>
  </conditionalFormatting>
  <conditionalFormatting sqref="BS132:BS139">
    <cfRule type="expression" dxfId="1060" priority="1325" stopIfTrue="1">
      <formula>LEFT(BS132,LEN("С"))="С"</formula>
    </cfRule>
  </conditionalFormatting>
  <conditionalFormatting sqref="BS132:BS139">
    <cfRule type="expression" dxfId="1059" priority="1326" stopIfTrue="1">
      <formula>LEFT(BS132,LEN("*"))="*"</formula>
    </cfRule>
  </conditionalFormatting>
  <conditionalFormatting sqref="BS132:BS139">
    <cfRule type="containsText" dxfId="1058" priority="1322" operator="containsText" text="ГИА">
      <formula>NOT(ISERROR(SEARCH("ГИА",BS132)))</formula>
    </cfRule>
    <cfRule type="expression" dxfId="1057" priority="1327" stopIfTrue="1">
      <formula>LEFT(BS132,LEN("Д"))="Д"</formula>
    </cfRule>
  </conditionalFormatting>
  <conditionalFormatting sqref="BS132:BS139">
    <cfRule type="expression" dxfId="1056" priority="1328" stopIfTrue="1">
      <formula>LEFT(BS132,LEN("ПП"))="ПП"</formula>
    </cfRule>
  </conditionalFormatting>
  <conditionalFormatting sqref="X26 Z26:AA26 AT26 AI26:AM26 J26:K26 AE26:AG26 BG26 AC26 BA26:BC26 P26:V26 AW26">
    <cfRule type="beginsWith" dxfId="1055" priority="1313" operator="beginsWith" text="УП">
      <formula>LEFT(J26,LEN("УП"))="УП"</formula>
    </cfRule>
    <cfRule type="containsText" dxfId="1054" priority="1316" operator="containsText" text="|">
      <formula>NOT(ISERROR(SEARCH("|",J26)))</formula>
    </cfRule>
    <cfRule type="beginsWith" dxfId="1053" priority="1319" operator="beginsWith" text="К">
      <formula>LEFT(J26,LEN("К"))="К"</formula>
    </cfRule>
  </conditionalFormatting>
  <conditionalFormatting sqref="X26 Z26:AA26 AT26 AI26:AM26 J26:K26 AE26:AG26 BG26 AC26 BA26:BC26 P26:V26 AW26">
    <cfRule type="beginsWith" dxfId="1052" priority="1315" operator="beginsWith" text="С">
      <formula>LEFT(J26,LEN("С"))="С"</formula>
    </cfRule>
  </conditionalFormatting>
  <conditionalFormatting sqref="X26 Z26:AA26 AT26 AI26:AM26 J26:K26 AE26:AG26 BG26 AC26 BA26:BC26 P26:V26 AW26">
    <cfRule type="beginsWith" dxfId="1051" priority="1320" operator="beginsWith" text="*">
      <formula>LEFT(J26,LEN("*"))="*"</formula>
    </cfRule>
  </conditionalFormatting>
  <conditionalFormatting sqref="X26 Z26:AA26 AT26 AI26:AM26 J26:K26 AE26:AG26 BG26 AC26 BA26:BC26 P26:V26 AW26">
    <cfRule type="beginsWith" dxfId="1050" priority="1317" operator="beginsWith" text="Д">
      <formula>LEFT(J26,LEN("Д"))="Д"</formula>
    </cfRule>
    <cfRule type="containsText" dxfId="1049" priority="1318" operator="containsText" text="ГИА">
      <formula>NOT(ISERROR(SEARCH("ГИА",J26)))</formula>
    </cfRule>
  </conditionalFormatting>
  <conditionalFormatting sqref="X26 Z26:AA26 AT26 AI26:AM26 J26:K26 AE26:AG26 BG26 AC26 BA26:BC26 P26:V26 AW26">
    <cfRule type="beginsWith" dxfId="1048" priority="1314" operator="beginsWith" text="ПП">
      <formula>LEFT(J26,LEN("ПП"))="ПП"</formula>
    </cfRule>
  </conditionalFormatting>
  <conditionalFormatting sqref="AI44:AM44 AE44:AG44 BI44 BA44:BC44 BG44 BO44 BE44 BK44 BS44 AY44 BM44 BQ44 AW44">
    <cfRule type="beginsWith" dxfId="1047" priority="1281" operator="beginsWith" text="УП">
      <formula>LEFT(AE44,LEN("УП"))="УП"</formula>
    </cfRule>
    <cfRule type="containsText" dxfId="1046" priority="1284" operator="containsText" text="|">
      <formula>NOT(ISERROR(SEARCH("|",AE44)))</formula>
    </cfRule>
    <cfRule type="beginsWith" dxfId="1045" priority="1287" operator="beginsWith" text="К">
      <formula>LEFT(AE44,LEN("К"))="К"</formula>
    </cfRule>
  </conditionalFormatting>
  <conditionalFormatting sqref="AI44:AM44 AE44:AG44 BI44 BA44:BC44 BG44 BO44 BE44 BK44 BS44 AY44 BM44 BQ44 AW44">
    <cfRule type="beginsWith" dxfId="1044" priority="1283" operator="beginsWith" text="С">
      <formula>LEFT(AE44,LEN("С"))="С"</formula>
    </cfRule>
  </conditionalFormatting>
  <conditionalFormatting sqref="AI44:AM44 AE44:AG44 BI44 BA44:BC44 BG44 BO44 BE44 BK44 BS44 AY44 BM44 BQ44 AW44">
    <cfRule type="beginsWith" dxfId="1043" priority="1288" operator="beginsWith" text="*">
      <formula>LEFT(AE44,LEN("*"))="*"</formula>
    </cfRule>
  </conditionalFormatting>
  <conditionalFormatting sqref="AI44:AM44 AE44:AG44 BI44 BA44:BC44 BG44 BO44 BE44 BK44 BS44 AY44 BM44 BQ44 AW44">
    <cfRule type="beginsWith" dxfId="1042" priority="1285" operator="beginsWith" text="Д">
      <formula>LEFT(AE44,LEN("Д"))="Д"</formula>
    </cfRule>
    <cfRule type="containsText" dxfId="1041" priority="1286" operator="containsText" text="ГИА">
      <formula>NOT(ISERROR(SEARCH("ГИА",AE44)))</formula>
    </cfRule>
  </conditionalFormatting>
  <conditionalFormatting sqref="AI44:AM44 AE44:AG44 BI44 BA44:BC44 BG44 BO44 BE44 BK44 BS44 AY44 BM44 BQ44 AW44">
    <cfRule type="beginsWith" dxfId="1040" priority="1282" operator="beginsWith" text="ПП">
      <formula>LEFT(AE44,LEN("ПП"))="ПП"</formula>
    </cfRule>
  </conditionalFormatting>
  <conditionalFormatting sqref="AC44">
    <cfRule type="beginsWith" dxfId="1039" priority="1273" operator="beginsWith" text="УП">
      <formula>LEFT(AC44,LEN("УП"))="УП"</formula>
    </cfRule>
    <cfRule type="containsText" dxfId="1038" priority="1276" operator="containsText" text="|">
      <formula>NOT(ISERROR(SEARCH("|",AC44)))</formula>
    </cfRule>
    <cfRule type="beginsWith" dxfId="1037" priority="1279" operator="beginsWith" text="К">
      <formula>LEFT(AC44,LEN("К"))="К"</formula>
    </cfRule>
  </conditionalFormatting>
  <conditionalFormatting sqref="AC44">
    <cfRule type="beginsWith" dxfId="1036" priority="1275" operator="beginsWith" text="С">
      <formula>LEFT(AC44,LEN("С"))="С"</formula>
    </cfRule>
  </conditionalFormatting>
  <conditionalFormatting sqref="AC44">
    <cfRule type="beginsWith" dxfId="1035" priority="1280" operator="beginsWith" text="*">
      <formula>LEFT(AC44,LEN("*"))="*"</formula>
    </cfRule>
  </conditionalFormatting>
  <conditionalFormatting sqref="AC44">
    <cfRule type="beginsWith" dxfId="1034" priority="1277" operator="beginsWith" text="Д">
      <formula>LEFT(AC44,LEN("Д"))="Д"</formula>
    </cfRule>
    <cfRule type="containsText" dxfId="1033" priority="1278" operator="containsText" text="ГИА">
      <formula>NOT(ISERROR(SEARCH("ГИА",AC44)))</formula>
    </cfRule>
  </conditionalFormatting>
  <conditionalFormatting sqref="AC44">
    <cfRule type="beginsWith" dxfId="1032" priority="1274" operator="beginsWith" text="ПП">
      <formula>LEFT(AC44,LEN("ПП"))="ПП"</formula>
    </cfRule>
  </conditionalFormatting>
  <conditionalFormatting sqref="AQ47:AU47 Z47:AA47 X47 AI47:AM47 AE47:AG47 J47:V47 BI47 BA47:BC47 BG47 BO47 BE47 BK47 BS47 AY47 BM47 BQ47 AW47">
    <cfRule type="beginsWith" dxfId="1031" priority="1241" operator="beginsWith" text="УП">
      <formula>LEFT(J47,LEN("УП"))="УП"</formula>
    </cfRule>
    <cfRule type="containsText" dxfId="1030" priority="1244" operator="containsText" text="|">
      <formula>NOT(ISERROR(SEARCH("|",J47)))</formula>
    </cfRule>
    <cfRule type="beginsWith" dxfId="1029" priority="1247" operator="beginsWith" text="К">
      <formula>LEFT(J47,LEN("К"))="К"</formula>
    </cfRule>
  </conditionalFormatting>
  <conditionalFormatting sqref="AQ47:AU47 Z47:AA47 X47 AI47:AM47 AE47:AG47 J47:V47 BI47 BA47:BC47 BG47 BO47 BE47 BK47 BS47 AY47 BM47 BQ47 AW47">
    <cfRule type="beginsWith" dxfId="1028" priority="1243" operator="beginsWith" text="С">
      <formula>LEFT(J47,LEN("С"))="С"</formula>
    </cfRule>
  </conditionalFormatting>
  <conditionalFormatting sqref="AQ47:AU47 Z47:AA47 X47 AI47:AM47 AE47:AG47 J47:V47 BI47 BA47:BC47 BG47 BO47 BE47 BK47 BS47 AY47 BM47 BQ47 AW47">
    <cfRule type="beginsWith" dxfId="1027" priority="1248" operator="beginsWith" text="*">
      <formula>LEFT(J47,LEN("*"))="*"</formula>
    </cfRule>
  </conditionalFormatting>
  <conditionalFormatting sqref="AQ47:AU47 Z47:AA47 X47 AI47:AM47 AE47:AG47 J47:V47 BI47 BA47:BC47 BG47 BO47 BE47 BK47 BS47 AY47 BM47 BQ47 AW47">
    <cfRule type="beginsWith" dxfId="1026" priority="1245" operator="beginsWith" text="Д">
      <formula>LEFT(J47,LEN("Д"))="Д"</formula>
    </cfRule>
    <cfRule type="containsText" dxfId="1025" priority="1246" operator="containsText" text="ГИА">
      <formula>NOT(ISERROR(SEARCH("ГИА",J47)))</formula>
    </cfRule>
  </conditionalFormatting>
  <conditionalFormatting sqref="AQ47:AU47 Z47:AA47 X47 AI47:AM47 AE47:AG47 J47:V47 BI47 BA47:BC47 BG47 BO47 BE47 BK47 BS47 AY47 BM47 BQ47 AW47">
    <cfRule type="beginsWith" dxfId="1024" priority="1242" operator="beginsWith" text="ПП">
      <formula>LEFT(J47,LEN("ПП"))="ПП"</formula>
    </cfRule>
  </conditionalFormatting>
  <conditionalFormatting sqref="AC47">
    <cfRule type="beginsWith" dxfId="1023" priority="1233" operator="beginsWith" text="УП">
      <formula>LEFT(AC47,LEN("УП"))="УП"</formula>
    </cfRule>
    <cfRule type="containsText" dxfId="1022" priority="1236" operator="containsText" text="|">
      <formula>NOT(ISERROR(SEARCH("|",AC47)))</formula>
    </cfRule>
    <cfRule type="beginsWith" dxfId="1021" priority="1239" operator="beginsWith" text="К">
      <formula>LEFT(AC47,LEN("К"))="К"</formula>
    </cfRule>
  </conditionalFormatting>
  <conditionalFormatting sqref="AC47">
    <cfRule type="beginsWith" dxfId="1020" priority="1235" operator="beginsWith" text="С">
      <formula>LEFT(AC47,LEN("С"))="С"</formula>
    </cfRule>
  </conditionalFormatting>
  <conditionalFormatting sqref="AC47">
    <cfRule type="beginsWith" dxfId="1019" priority="1240" operator="beginsWith" text="*">
      <formula>LEFT(AC47,LEN("*"))="*"</formula>
    </cfRule>
  </conditionalFormatting>
  <conditionalFormatting sqref="AC47">
    <cfRule type="beginsWith" dxfId="1018" priority="1237" operator="beginsWith" text="Д">
      <formula>LEFT(AC47,LEN("Д"))="Д"</formula>
    </cfRule>
    <cfRule type="containsText" dxfId="1017" priority="1238" operator="containsText" text="ГИА">
      <formula>NOT(ISERROR(SEARCH("ГИА",AC47)))</formula>
    </cfRule>
  </conditionalFormatting>
  <conditionalFormatting sqref="AC47">
    <cfRule type="beginsWith" dxfId="1016" priority="1234" operator="beginsWith" text="ПП">
      <formula>LEFT(AC47,LEN("ПП"))="ПП"</formula>
    </cfRule>
  </conditionalFormatting>
  <conditionalFormatting sqref="AC43 BQ43 BG43 BO43 BA43:BC43 J43:V43 AE43:AG43 AI43:AM43 X43 Z43:AA43 AQ43:AU43 AW43 BM43 BK43 BI43">
    <cfRule type="beginsWith" dxfId="1015" priority="1217" operator="beginsWith" text="УП">
      <formula>LEFT(J43,LEN("УП"))="УП"</formula>
    </cfRule>
    <cfRule type="containsText" dxfId="1014" priority="1220" operator="containsText" text="|">
      <formula>NOT(ISERROR(SEARCH("|",J43)))</formula>
    </cfRule>
    <cfRule type="beginsWith" dxfId="1013" priority="1223" operator="beginsWith" text="К">
      <formula>LEFT(J43,LEN("К"))="К"</formula>
    </cfRule>
  </conditionalFormatting>
  <conditionalFormatting sqref="AC43 BQ43 BG43 BO43 BA43:BC43 J43:V43 AE43:AG43 AI43:AM43 X43 Z43:AA43 AQ43:AU43 AW43 BM43 BK43 BI43">
    <cfRule type="beginsWith" dxfId="1012" priority="1219" operator="beginsWith" text="С">
      <formula>LEFT(J43,LEN("С"))="С"</formula>
    </cfRule>
  </conditionalFormatting>
  <conditionalFormatting sqref="AC43 BQ43 BG43 BO43 BA43:BC43 J43:V43 AE43:AG43 AI43:AM43 X43 Z43:AA43 AQ43:AU43 AW43 BM43 BK43 BI43">
    <cfRule type="beginsWith" dxfId="1011" priority="1224" operator="beginsWith" text="*">
      <formula>LEFT(J43,LEN("*"))="*"</formula>
    </cfRule>
  </conditionalFormatting>
  <conditionalFormatting sqref="AC43 BQ43 BG43 BO43 BA43:BC43 J43:V43 AE43:AG43 AI43:AM43 X43 Z43:AA43 AQ43:AU43 AW43 BM43 BK43 BI43">
    <cfRule type="beginsWith" dxfId="1010" priority="1221" operator="beginsWith" text="Д">
      <formula>LEFT(J43,LEN("Д"))="Д"</formula>
    </cfRule>
    <cfRule type="containsText" dxfId="1009" priority="1222" operator="containsText" text="ГИА">
      <formula>NOT(ISERROR(SEARCH("ГИА",J43)))</formula>
    </cfRule>
  </conditionalFormatting>
  <conditionalFormatting sqref="AC43 BQ43 BG43 BO43 BA43:BC43 J43:V43 AE43:AG43 AI43:AM43 X43 Z43:AA43 AQ43:AU43 AW43 BM43 BK43 BI43">
    <cfRule type="beginsWith" dxfId="1008" priority="1218" operator="beginsWith" text="ПП">
      <formula>LEFT(J43,LEN("ПП"))="ПП"</formula>
    </cfRule>
  </conditionalFormatting>
  <conditionalFormatting sqref="BE43">
    <cfRule type="beginsWith" dxfId="1007" priority="1201" operator="beginsWith" text="УП">
      <formula>LEFT(BE43,LEN("УП"))="УП"</formula>
    </cfRule>
    <cfRule type="containsText" dxfId="1006" priority="1204" operator="containsText" text="|">
      <formula>NOT(ISERROR(SEARCH("|",BE43)))</formula>
    </cfRule>
    <cfRule type="beginsWith" dxfId="1005" priority="1207" operator="beginsWith" text="К">
      <formula>LEFT(BE43,LEN("К"))="К"</formula>
    </cfRule>
  </conditionalFormatting>
  <conditionalFormatting sqref="BE43">
    <cfRule type="beginsWith" dxfId="1004" priority="1203" operator="beginsWith" text="С">
      <formula>LEFT(BE43,LEN("С"))="С"</formula>
    </cfRule>
  </conditionalFormatting>
  <conditionalFormatting sqref="BE43">
    <cfRule type="beginsWith" dxfId="1003" priority="1208" operator="beginsWith" text="*">
      <formula>LEFT(BE43,LEN("*"))="*"</formula>
    </cfRule>
  </conditionalFormatting>
  <conditionalFormatting sqref="BE43">
    <cfRule type="beginsWith" dxfId="1002" priority="1205" operator="beginsWith" text="Д">
      <formula>LEFT(BE43,LEN("Д"))="Д"</formula>
    </cfRule>
    <cfRule type="containsText" dxfId="1001" priority="1206" operator="containsText" text="ГИА">
      <formula>NOT(ISERROR(SEARCH("ГИА",BE43)))</formula>
    </cfRule>
  </conditionalFormatting>
  <conditionalFormatting sqref="BE43">
    <cfRule type="beginsWith" dxfId="1000" priority="1202" operator="beginsWith" text="ПП">
      <formula>LEFT(BE43,LEN("ПП"))="ПП"</formula>
    </cfRule>
  </conditionalFormatting>
  <conditionalFormatting sqref="BS43">
    <cfRule type="beginsWith" dxfId="999" priority="1185" operator="beginsWith" text="УП">
      <formula>LEFT(BS43,LEN("УП"))="УП"</formula>
    </cfRule>
    <cfRule type="containsText" dxfId="998" priority="1188" operator="containsText" text="|">
      <formula>NOT(ISERROR(SEARCH("|",BS43)))</formula>
    </cfRule>
    <cfRule type="beginsWith" dxfId="997" priority="1191" operator="beginsWith" text="К">
      <formula>LEFT(BS43,LEN("К"))="К"</formula>
    </cfRule>
  </conditionalFormatting>
  <conditionalFormatting sqref="BS43">
    <cfRule type="beginsWith" dxfId="996" priority="1187" operator="beginsWith" text="С">
      <formula>LEFT(BS43,LEN("С"))="С"</formula>
    </cfRule>
  </conditionalFormatting>
  <conditionalFormatting sqref="BS43">
    <cfRule type="beginsWith" dxfId="995" priority="1192" operator="beginsWith" text="*">
      <formula>LEFT(BS43,LEN("*"))="*"</formula>
    </cfRule>
  </conditionalFormatting>
  <conditionalFormatting sqref="BS43">
    <cfRule type="beginsWith" dxfId="994" priority="1189" operator="beginsWith" text="Д">
      <formula>LEFT(BS43,LEN("Д"))="Д"</formula>
    </cfRule>
    <cfRule type="containsText" dxfId="993" priority="1190" operator="containsText" text="ГИА">
      <formula>NOT(ISERROR(SEARCH("ГИА",BS43)))</formula>
    </cfRule>
  </conditionalFormatting>
  <conditionalFormatting sqref="BS43">
    <cfRule type="beginsWith" dxfId="992" priority="1186" operator="beginsWith" text="ПП">
      <formula>LEFT(BS43,LEN("ПП"))="ПП"</formula>
    </cfRule>
  </conditionalFormatting>
  <conditionalFormatting sqref="V100 AG100 Z100:AA100 X100 AI100:AM100">
    <cfRule type="beginsWith" dxfId="991" priority="1177" operator="beginsWith" text="УП">
      <formula>LEFT(V100,LEN("УП"))="УП"</formula>
    </cfRule>
    <cfRule type="containsText" dxfId="990" priority="1180" operator="containsText" text="|">
      <formula>NOT(ISERROR(SEARCH("|",V100)))</formula>
    </cfRule>
    <cfRule type="beginsWith" dxfId="989" priority="1183" operator="beginsWith" text="К">
      <formula>LEFT(V100,LEN("К"))="К"</formula>
    </cfRule>
  </conditionalFormatting>
  <conditionalFormatting sqref="V100 AG100 Z100:AA100 X100 AI100:AM100">
    <cfRule type="beginsWith" dxfId="988" priority="1179" operator="beginsWith" text="С">
      <formula>LEFT(V100,LEN("С"))="С"</formula>
    </cfRule>
  </conditionalFormatting>
  <conditionalFormatting sqref="V100 AG100 Z100:AA100 X100 AI100:AM100">
    <cfRule type="beginsWith" dxfId="987" priority="1184" operator="beginsWith" text="*">
      <formula>LEFT(V100,LEN("*"))="*"</formula>
    </cfRule>
  </conditionalFormatting>
  <conditionalFormatting sqref="V100 AG100 Z100:AA100 X100 AI100:AM100">
    <cfRule type="beginsWith" dxfId="986" priority="1181" operator="beginsWith" text="Д">
      <formula>LEFT(V100,LEN("Д"))="Д"</formula>
    </cfRule>
    <cfRule type="containsText" dxfId="985" priority="1182" operator="containsText" text="ГИА">
      <formula>NOT(ISERROR(SEARCH("ГИА",V100)))</formula>
    </cfRule>
  </conditionalFormatting>
  <conditionalFormatting sqref="V100 AG100 Z100:AA100 X100 AI100:AM100">
    <cfRule type="beginsWith" dxfId="984" priority="1178" operator="beginsWith" text="ПП">
      <formula>LEFT(V100,LEN("ПП"))="ПП"</formula>
    </cfRule>
  </conditionalFormatting>
  <conditionalFormatting sqref="AE100:AF100 AC100 J100:U100 BQ100 BS100">
    <cfRule type="beginsWith" dxfId="983" priority="1169" operator="beginsWith" text="УП">
      <formula>LEFT(J100,LEN("УП"))="УП"</formula>
    </cfRule>
    <cfRule type="containsText" dxfId="982" priority="1172" operator="containsText" text="|">
      <formula>NOT(ISERROR(SEARCH("|",J100)))</formula>
    </cfRule>
    <cfRule type="beginsWith" dxfId="981" priority="1175" operator="beginsWith" text="К">
      <formula>LEFT(J100,LEN("К"))="К"</formula>
    </cfRule>
  </conditionalFormatting>
  <conditionalFormatting sqref="AE100:AF100 AC100 J100:U100 BQ100 BS100">
    <cfRule type="beginsWith" dxfId="980" priority="1171" operator="beginsWith" text="С">
      <formula>LEFT(J100,LEN("С"))="С"</formula>
    </cfRule>
  </conditionalFormatting>
  <conditionalFormatting sqref="AE100:AF100 AC100 J100:U100 BQ100 BS100">
    <cfRule type="beginsWith" dxfId="979" priority="1176" operator="beginsWith" text="*">
      <formula>LEFT(J100,LEN("*"))="*"</formula>
    </cfRule>
  </conditionalFormatting>
  <conditionalFormatting sqref="AE100:AF100 AC100 J100:U100 BQ100 BS100">
    <cfRule type="beginsWith" dxfId="978" priority="1173" operator="beginsWith" text="Д">
      <formula>LEFT(J100,LEN("Д"))="Д"</formula>
    </cfRule>
    <cfRule type="containsText" dxfId="977" priority="1174" operator="containsText" text="ГИА">
      <formula>NOT(ISERROR(SEARCH("ГИА",J100)))</formula>
    </cfRule>
  </conditionalFormatting>
  <conditionalFormatting sqref="AE100:AF100 AC100 J100:U100 BQ100 BS100">
    <cfRule type="beginsWith" dxfId="976" priority="1170" operator="beginsWith" text="ПП">
      <formula>LEFT(J100,LEN("ПП"))="ПП"</formula>
    </cfRule>
  </conditionalFormatting>
  <conditionalFormatting sqref="AY100 BA100:BC100 BE100 BG100 BI100 BK100 BM100 BO100">
    <cfRule type="beginsWith" dxfId="975" priority="1161" operator="beginsWith" text="УП">
      <formula>LEFT(AY100,LEN("УП"))="УП"</formula>
    </cfRule>
    <cfRule type="containsText" dxfId="974" priority="1164" operator="containsText" text="|">
      <formula>NOT(ISERROR(SEARCH("|",AY100)))</formula>
    </cfRule>
    <cfRule type="beginsWith" dxfId="973" priority="1167" operator="beginsWith" text="К">
      <formula>LEFT(AY100,LEN("К"))="К"</formula>
    </cfRule>
  </conditionalFormatting>
  <conditionalFormatting sqref="AY100 BA100:BC100 BE100 BG100 BI100 BK100 BM100 BO100">
    <cfRule type="beginsWith" dxfId="972" priority="1163" operator="beginsWith" text="С">
      <formula>LEFT(AY100,LEN("С"))="С"</formula>
    </cfRule>
  </conditionalFormatting>
  <conditionalFormatting sqref="AY100 BA100:BC100 BE100 BG100 BI100 BK100 BM100 BO100">
    <cfRule type="beginsWith" dxfId="971" priority="1168" operator="beginsWith" text="*">
      <formula>LEFT(AY100,LEN("*"))="*"</formula>
    </cfRule>
  </conditionalFormatting>
  <conditionalFormatting sqref="AY100 BA100:BC100 BE100 BG100 BI100 BK100 BM100 BO100">
    <cfRule type="beginsWith" dxfId="970" priority="1165" operator="beginsWith" text="Д">
      <formula>LEFT(AY100,LEN("Д"))="Д"</formula>
    </cfRule>
    <cfRule type="containsText" dxfId="969" priority="1166" operator="containsText" text="ГИА">
      <formula>NOT(ISERROR(SEARCH("ГИА",AY100)))</formula>
    </cfRule>
  </conditionalFormatting>
  <conditionalFormatting sqref="AY100 BA100:BC100 BE100 BG100 BI100 BK100 BM100 BO100">
    <cfRule type="beginsWith" dxfId="968" priority="1162" operator="beginsWith" text="ПП">
      <formula>LEFT(AY100,LEN("ПП"))="ПП"</formula>
    </cfRule>
  </conditionalFormatting>
  <conditionalFormatting sqref="BO53:BO54">
    <cfRule type="beginsWith" dxfId="967" priority="1145" operator="beginsWith" text="УП">
      <formula>LEFT(BO53,LEN("УП"))="УП"</formula>
    </cfRule>
    <cfRule type="containsText" dxfId="966" priority="1148" operator="containsText" text="|">
      <formula>NOT(ISERROR(SEARCH("|",BO53)))</formula>
    </cfRule>
    <cfRule type="beginsWith" dxfId="965" priority="1151" operator="beginsWith" text="К">
      <formula>LEFT(BO53,LEN("К"))="К"</formula>
    </cfRule>
  </conditionalFormatting>
  <conditionalFormatting sqref="BO53:BO54">
    <cfRule type="beginsWith" dxfId="964" priority="1147" operator="beginsWith" text="С">
      <formula>LEFT(BO53,LEN("С"))="С"</formula>
    </cfRule>
  </conditionalFormatting>
  <conditionalFormatting sqref="BO53:BO54">
    <cfRule type="beginsWith" dxfId="963" priority="1152" operator="beginsWith" text="*">
      <formula>LEFT(BO53,LEN("*"))="*"</formula>
    </cfRule>
  </conditionalFormatting>
  <conditionalFormatting sqref="BO53:BO54">
    <cfRule type="beginsWith" dxfId="962" priority="1149" operator="beginsWith" text="Д">
      <formula>LEFT(BO53,LEN("Д"))="Д"</formula>
    </cfRule>
    <cfRule type="containsText" dxfId="961" priority="1150" operator="containsText" text="ГИА">
      <formula>NOT(ISERROR(SEARCH("ГИА",BO53)))</formula>
    </cfRule>
  </conditionalFormatting>
  <conditionalFormatting sqref="BO53:BO54">
    <cfRule type="beginsWith" dxfId="960" priority="1146" operator="beginsWith" text="ПП">
      <formula>LEFT(BO53,LEN("ПП"))="ПП"</formula>
    </cfRule>
  </conditionalFormatting>
  <conditionalFormatting sqref="AW91">
    <cfRule type="beginsWith" dxfId="959" priority="1049" operator="beginsWith" text="УП">
      <formula>LEFT(AW91,LEN("УП"))="УП"</formula>
    </cfRule>
    <cfRule type="containsText" dxfId="958" priority="1052" operator="containsText" text="|">
      <formula>NOT(ISERROR(SEARCH("|",AW91)))</formula>
    </cfRule>
    <cfRule type="beginsWith" dxfId="957" priority="1055" operator="beginsWith" text="К">
      <formula>LEFT(AW91,LEN("К"))="К"</formula>
    </cfRule>
  </conditionalFormatting>
  <conditionalFormatting sqref="AW91">
    <cfRule type="beginsWith" dxfId="956" priority="1051" operator="beginsWith" text="С">
      <formula>LEFT(AW91,LEN("С"))="С"</formula>
    </cfRule>
  </conditionalFormatting>
  <conditionalFormatting sqref="AW91">
    <cfRule type="beginsWith" dxfId="955" priority="1056" operator="beginsWith" text="*">
      <formula>LEFT(AW91,LEN("*"))="*"</formula>
    </cfRule>
  </conditionalFormatting>
  <conditionalFormatting sqref="AW91">
    <cfRule type="beginsWith" dxfId="954" priority="1053" operator="beginsWith" text="Д">
      <formula>LEFT(AW91,LEN("Д"))="Д"</formula>
    </cfRule>
    <cfRule type="containsText" dxfId="953" priority="1054" operator="containsText" text="ГИА">
      <formula>NOT(ISERROR(SEARCH("ГИА",AW91)))</formula>
    </cfRule>
  </conditionalFormatting>
  <conditionalFormatting sqref="AW91">
    <cfRule type="beginsWith" dxfId="952" priority="1050" operator="beginsWith" text="ПП">
      <formula>LEFT(AW91,LEN("ПП"))="ПП"</formula>
    </cfRule>
  </conditionalFormatting>
  <conditionalFormatting sqref="AY90">
    <cfRule type="beginsWith" dxfId="951" priority="1081" operator="beginsWith" text="УП">
      <formula>LEFT(AY90,LEN("УП"))="УП"</formula>
    </cfRule>
    <cfRule type="containsText" dxfId="950" priority="1084" operator="containsText" text="|">
      <formula>NOT(ISERROR(SEARCH("|",AY90)))</formula>
    </cfRule>
    <cfRule type="beginsWith" dxfId="949" priority="1087" operator="beginsWith" text="К">
      <formula>LEFT(AY90,LEN("К"))="К"</formula>
    </cfRule>
  </conditionalFormatting>
  <conditionalFormatting sqref="AY90">
    <cfRule type="beginsWith" dxfId="948" priority="1083" operator="beginsWith" text="С">
      <formula>LEFT(AY90,LEN("С"))="С"</formula>
    </cfRule>
  </conditionalFormatting>
  <conditionalFormatting sqref="AY90">
    <cfRule type="beginsWith" dxfId="947" priority="1088" operator="beginsWith" text="*">
      <formula>LEFT(AY90,LEN("*"))="*"</formula>
    </cfRule>
  </conditionalFormatting>
  <conditionalFormatting sqref="AY90">
    <cfRule type="beginsWith" dxfId="946" priority="1085" operator="beginsWith" text="Д">
      <formula>LEFT(AY90,LEN("Д"))="Д"</formula>
    </cfRule>
    <cfRule type="containsText" dxfId="945" priority="1086" operator="containsText" text="ГИА">
      <formula>NOT(ISERROR(SEARCH("ГИА",AY90)))</formula>
    </cfRule>
  </conditionalFormatting>
  <conditionalFormatting sqref="AY90">
    <cfRule type="beginsWith" dxfId="944" priority="1082" operator="beginsWith" text="ПП">
      <formula>LEFT(AY90,LEN("ПП"))="ПП"</formula>
    </cfRule>
  </conditionalFormatting>
  <conditionalFormatting sqref="BC90 BI91">
    <cfRule type="beginsWith" dxfId="943" priority="1073" operator="beginsWith" text="УП">
      <formula>LEFT(BC90,LEN("УП"))="УП"</formula>
    </cfRule>
    <cfRule type="containsText" dxfId="942" priority="1076" operator="containsText" text="|">
      <formula>NOT(ISERROR(SEARCH("|",BC90)))</formula>
    </cfRule>
    <cfRule type="beginsWith" dxfId="941" priority="1079" operator="beginsWith" text="К">
      <formula>LEFT(BC90,LEN("К"))="К"</formula>
    </cfRule>
  </conditionalFormatting>
  <conditionalFormatting sqref="BC90 BI91">
    <cfRule type="beginsWith" dxfId="940" priority="1075" operator="beginsWith" text="С">
      <formula>LEFT(BC90,LEN("С"))="С"</formula>
    </cfRule>
  </conditionalFormatting>
  <conditionalFormatting sqref="BC90 BI91">
    <cfRule type="beginsWith" dxfId="939" priority="1080" operator="beginsWith" text="*">
      <formula>LEFT(BC90,LEN("*"))="*"</formula>
    </cfRule>
  </conditionalFormatting>
  <conditionalFormatting sqref="BC90 BI91">
    <cfRule type="beginsWith" dxfId="938" priority="1077" operator="beginsWith" text="Д">
      <formula>LEFT(BC90,LEN("Д"))="Д"</formula>
    </cfRule>
    <cfRule type="containsText" dxfId="937" priority="1078" operator="containsText" text="ГИА">
      <formula>NOT(ISERROR(SEARCH("ГИА",BC90)))</formula>
    </cfRule>
  </conditionalFormatting>
  <conditionalFormatting sqref="BC90 BI91">
    <cfRule type="beginsWith" dxfId="936" priority="1074" operator="beginsWith" text="ПП">
      <formula>LEFT(BC90,LEN("ПП"))="ПП"</formula>
    </cfRule>
  </conditionalFormatting>
  <conditionalFormatting sqref="BK91 BM91">
    <cfRule type="beginsWith" dxfId="935" priority="1065" operator="beginsWith" text="УП">
      <formula>LEFT(BK91,LEN("УП"))="УП"</formula>
    </cfRule>
    <cfRule type="containsText" dxfId="934" priority="1068" operator="containsText" text="|">
      <formula>NOT(ISERROR(SEARCH("|",BK91)))</formula>
    </cfRule>
    <cfRule type="beginsWith" dxfId="933" priority="1071" operator="beginsWith" text="К">
      <formula>LEFT(BK91,LEN("К"))="К"</formula>
    </cfRule>
  </conditionalFormatting>
  <conditionalFormatting sqref="BK91 BM91">
    <cfRule type="beginsWith" dxfId="932" priority="1067" operator="beginsWith" text="С">
      <formula>LEFT(BK91,LEN("С"))="С"</formula>
    </cfRule>
  </conditionalFormatting>
  <conditionalFormatting sqref="BK91 BM91">
    <cfRule type="beginsWith" dxfId="931" priority="1072" operator="beginsWith" text="*">
      <formula>LEFT(BK91,LEN("*"))="*"</formula>
    </cfRule>
  </conditionalFormatting>
  <conditionalFormatting sqref="BK91 BM91">
    <cfRule type="beginsWith" dxfId="930" priority="1069" operator="beginsWith" text="Д">
      <formula>LEFT(BK91,LEN("Д"))="Д"</formula>
    </cfRule>
    <cfRule type="containsText" dxfId="929" priority="1070" operator="containsText" text="ГИА">
      <formula>NOT(ISERROR(SEARCH("ГИА",BK91)))</formula>
    </cfRule>
  </conditionalFormatting>
  <conditionalFormatting sqref="BK91 BM91">
    <cfRule type="beginsWith" dxfId="928" priority="1066" operator="beginsWith" text="ПП">
      <formula>LEFT(BK91,LEN("ПП"))="ПП"</formula>
    </cfRule>
  </conditionalFormatting>
  <conditionalFormatting sqref="AY91">
    <cfRule type="beginsWith" dxfId="927" priority="1057" operator="beginsWith" text="УП">
      <formula>LEFT(AY91,LEN("УП"))="УП"</formula>
    </cfRule>
    <cfRule type="containsText" dxfId="926" priority="1060" operator="containsText" text="|">
      <formula>NOT(ISERROR(SEARCH("|",AY91)))</formula>
    </cfRule>
    <cfRule type="beginsWith" dxfId="925" priority="1063" operator="beginsWith" text="К">
      <formula>LEFT(AY91,LEN("К"))="К"</formula>
    </cfRule>
  </conditionalFormatting>
  <conditionalFormatting sqref="AY91">
    <cfRule type="beginsWith" dxfId="924" priority="1059" operator="beginsWith" text="С">
      <formula>LEFT(AY91,LEN("С"))="С"</formula>
    </cfRule>
  </conditionalFormatting>
  <conditionalFormatting sqref="AY91">
    <cfRule type="beginsWith" dxfId="923" priority="1064" operator="beginsWith" text="*">
      <formula>LEFT(AY91,LEN("*"))="*"</formula>
    </cfRule>
  </conditionalFormatting>
  <conditionalFormatting sqref="AY91">
    <cfRule type="beginsWith" dxfId="922" priority="1061" operator="beginsWith" text="Д">
      <formula>LEFT(AY91,LEN("Д"))="Д"</formula>
    </cfRule>
    <cfRule type="containsText" dxfId="921" priority="1062" operator="containsText" text="ГИА">
      <formula>NOT(ISERROR(SEARCH("ГИА",AY91)))</formula>
    </cfRule>
  </conditionalFormatting>
  <conditionalFormatting sqref="AY91">
    <cfRule type="beginsWith" dxfId="920" priority="1058" operator="beginsWith" text="ПП">
      <formula>LEFT(AY91,LEN("ПП"))="ПП"</formula>
    </cfRule>
  </conditionalFormatting>
  <conditionalFormatting sqref="AU90">
    <cfRule type="beginsWith" dxfId="919" priority="1041" operator="beginsWith" text="УП">
      <formula>LEFT(AU90,LEN("УП"))="УП"</formula>
    </cfRule>
    <cfRule type="containsText" dxfId="918" priority="1044" operator="containsText" text="|">
      <formula>NOT(ISERROR(SEARCH("|",AU90)))</formula>
    </cfRule>
    <cfRule type="beginsWith" dxfId="917" priority="1047" operator="beginsWith" text="К">
      <formula>LEFT(AU90,LEN("К"))="К"</formula>
    </cfRule>
  </conditionalFormatting>
  <conditionalFormatting sqref="AU90">
    <cfRule type="beginsWith" dxfId="916" priority="1043" operator="beginsWith" text="С">
      <formula>LEFT(AU90,LEN("С"))="С"</formula>
    </cfRule>
  </conditionalFormatting>
  <conditionalFormatting sqref="AU90">
    <cfRule type="beginsWith" dxfId="915" priority="1048" operator="beginsWith" text="*">
      <formula>LEFT(AU90,LEN("*"))="*"</formula>
    </cfRule>
  </conditionalFormatting>
  <conditionalFormatting sqref="AU90">
    <cfRule type="beginsWith" dxfId="914" priority="1045" operator="beginsWith" text="Д">
      <formula>LEFT(AU90,LEN("Д"))="Д"</formula>
    </cfRule>
    <cfRule type="containsText" dxfId="913" priority="1046" operator="containsText" text="ГИА">
      <formula>NOT(ISERROR(SEARCH("ГИА",AU90)))</formula>
    </cfRule>
  </conditionalFormatting>
  <conditionalFormatting sqref="AU90">
    <cfRule type="beginsWith" dxfId="912" priority="1042" operator="beginsWith" text="ПП">
      <formula>LEFT(AU90,LEN("ПП"))="ПП"</formula>
    </cfRule>
  </conditionalFormatting>
  <conditionalFormatting sqref="BQ93:BQ94 BS93:BS94">
    <cfRule type="beginsWith" dxfId="911" priority="1025" operator="beginsWith" text="УП">
      <formula>LEFT(BQ93,LEN("УП"))="УП"</formula>
    </cfRule>
    <cfRule type="containsText" dxfId="910" priority="1028" operator="containsText" text="|">
      <formula>NOT(ISERROR(SEARCH("|",BQ93)))</formula>
    </cfRule>
    <cfRule type="beginsWith" dxfId="909" priority="1031" operator="beginsWith" text="К">
      <formula>LEFT(BQ93,LEN("К"))="К"</formula>
    </cfRule>
  </conditionalFormatting>
  <conditionalFormatting sqref="BQ93:BQ94 BS93:BS94">
    <cfRule type="beginsWith" dxfId="908" priority="1027" operator="beginsWith" text="С">
      <formula>LEFT(BQ93,LEN("С"))="С"</formula>
    </cfRule>
  </conditionalFormatting>
  <conditionalFormatting sqref="BQ93:BQ94 BS93:BS94">
    <cfRule type="beginsWith" dxfId="907" priority="1032" operator="beginsWith" text="*">
      <formula>LEFT(BQ93,LEN("*"))="*"</formula>
    </cfRule>
  </conditionalFormatting>
  <conditionalFormatting sqref="BQ93:BQ94 BS93:BS94">
    <cfRule type="beginsWith" dxfId="906" priority="1029" operator="beginsWith" text="Д">
      <formula>LEFT(BQ93,LEN("Д"))="Д"</formula>
    </cfRule>
    <cfRule type="containsText" dxfId="905" priority="1030" operator="containsText" text="ГИА">
      <formula>NOT(ISERROR(SEARCH("ГИА",BQ93)))</formula>
    </cfRule>
  </conditionalFormatting>
  <conditionalFormatting sqref="BQ93:BQ94 BS93:BS94">
    <cfRule type="beginsWith" dxfId="904" priority="1026" operator="beginsWith" text="ПП">
      <formula>LEFT(BQ93,LEN("ПП"))="ПП"</formula>
    </cfRule>
  </conditionalFormatting>
  <conditionalFormatting sqref="V97">
    <cfRule type="beginsWith" dxfId="903" priority="977" operator="beginsWith" text="УП">
      <formula>LEFT(V97,LEN("УП"))="УП"</formula>
    </cfRule>
    <cfRule type="containsText" dxfId="902" priority="980" operator="containsText" text="|">
      <formula>NOT(ISERROR(SEARCH("|",V97)))</formula>
    </cfRule>
    <cfRule type="beginsWith" dxfId="901" priority="983" operator="beginsWith" text="К">
      <formula>LEFT(V97,LEN("К"))="К"</formula>
    </cfRule>
  </conditionalFormatting>
  <conditionalFormatting sqref="V97">
    <cfRule type="beginsWith" dxfId="900" priority="979" operator="beginsWith" text="С">
      <formula>LEFT(V97,LEN("С"))="С"</formula>
    </cfRule>
  </conditionalFormatting>
  <conditionalFormatting sqref="V97">
    <cfRule type="beginsWith" dxfId="899" priority="984" operator="beginsWith" text="*">
      <formula>LEFT(V97,LEN("*"))="*"</formula>
    </cfRule>
  </conditionalFormatting>
  <conditionalFormatting sqref="V97">
    <cfRule type="beginsWith" dxfId="898" priority="981" operator="beginsWith" text="Д">
      <formula>LEFT(V97,LEN("Д"))="Д"</formula>
    </cfRule>
    <cfRule type="containsText" dxfId="897" priority="982" operator="containsText" text="ГИА">
      <formula>NOT(ISERROR(SEARCH("ГИА",V97)))</formula>
    </cfRule>
  </conditionalFormatting>
  <conditionalFormatting sqref="V97">
    <cfRule type="beginsWith" dxfId="896" priority="978" operator="beginsWith" text="ПП">
      <formula>LEFT(V97,LEN("ПП"))="ПП"</formula>
    </cfRule>
  </conditionalFormatting>
  <conditionalFormatting sqref="AQ93:AU93">
    <cfRule type="beginsWith" dxfId="895" priority="1009" operator="beginsWith" text="УП">
      <formula>LEFT(AQ93,LEN("УП"))="УП"</formula>
    </cfRule>
    <cfRule type="containsText" dxfId="894" priority="1012" operator="containsText" text="|">
      <formula>NOT(ISERROR(SEARCH("|",AQ93)))</formula>
    </cfRule>
    <cfRule type="beginsWith" dxfId="893" priority="1015" operator="beginsWith" text="К">
      <formula>LEFT(AQ93,LEN("К"))="К"</formula>
    </cfRule>
  </conditionalFormatting>
  <conditionalFormatting sqref="AQ93:AU93">
    <cfRule type="beginsWith" dxfId="892" priority="1011" operator="beginsWith" text="С">
      <formula>LEFT(AQ93,LEN("С"))="С"</formula>
    </cfRule>
  </conditionalFormatting>
  <conditionalFormatting sqref="AQ93:AU93">
    <cfRule type="beginsWith" dxfId="891" priority="1016" operator="beginsWith" text="*">
      <formula>LEFT(AQ93,LEN("*"))="*"</formula>
    </cfRule>
  </conditionalFormatting>
  <conditionalFormatting sqref="AQ93:AU93">
    <cfRule type="beginsWith" dxfId="890" priority="1013" operator="beginsWith" text="Д">
      <formula>LEFT(AQ93,LEN("Д"))="Д"</formula>
    </cfRule>
    <cfRule type="containsText" dxfId="889" priority="1014" operator="containsText" text="ГИА">
      <formula>NOT(ISERROR(SEARCH("ГИА",AQ93)))</formula>
    </cfRule>
  </conditionalFormatting>
  <conditionalFormatting sqref="AQ93:AU93">
    <cfRule type="beginsWith" dxfId="888" priority="1010" operator="beginsWith" text="ПП">
      <formula>LEFT(AQ93,LEN("ПП"))="ПП"</formula>
    </cfRule>
  </conditionalFormatting>
  <conditionalFormatting sqref="AW93">
    <cfRule type="beginsWith" dxfId="887" priority="1001" operator="beginsWith" text="УП">
      <formula>LEFT(AW93,LEN("УП"))="УП"</formula>
    </cfRule>
    <cfRule type="containsText" dxfId="886" priority="1004" operator="containsText" text="|">
      <formula>NOT(ISERROR(SEARCH("|",AW93)))</formula>
    </cfRule>
    <cfRule type="beginsWith" dxfId="885" priority="1007" operator="beginsWith" text="К">
      <formula>LEFT(AW93,LEN("К"))="К"</formula>
    </cfRule>
  </conditionalFormatting>
  <conditionalFormatting sqref="AW93">
    <cfRule type="beginsWith" dxfId="884" priority="1003" operator="beginsWith" text="С">
      <formula>LEFT(AW93,LEN("С"))="С"</formula>
    </cfRule>
  </conditionalFormatting>
  <conditionalFormatting sqref="AW93">
    <cfRule type="beginsWith" dxfId="883" priority="1008" operator="beginsWith" text="*">
      <formula>LEFT(AW93,LEN("*"))="*"</formula>
    </cfRule>
  </conditionalFormatting>
  <conditionalFormatting sqref="AW93">
    <cfRule type="beginsWith" dxfId="882" priority="1005" operator="beginsWith" text="Д">
      <formula>LEFT(AW93,LEN("Д"))="Д"</formula>
    </cfRule>
    <cfRule type="containsText" dxfId="881" priority="1006" operator="containsText" text="ГИА">
      <formula>NOT(ISERROR(SEARCH("ГИА",AW93)))</formula>
    </cfRule>
  </conditionalFormatting>
  <conditionalFormatting sqref="AW93">
    <cfRule type="beginsWith" dxfId="880" priority="1002" operator="beginsWith" text="ПП">
      <formula>LEFT(AW93,LEN("ПП"))="ПП"</formula>
    </cfRule>
  </conditionalFormatting>
  <conditionalFormatting sqref="AA97 AC97">
    <cfRule type="beginsWith" dxfId="879" priority="993" operator="beginsWith" text="УП">
      <formula>LEFT(AA97,LEN("УП"))="УП"</formula>
    </cfRule>
    <cfRule type="containsText" dxfId="878" priority="996" operator="containsText" text="|">
      <formula>NOT(ISERROR(SEARCH("|",AA97)))</formula>
    </cfRule>
    <cfRule type="beginsWith" dxfId="877" priority="999" operator="beginsWith" text="К">
      <formula>LEFT(AA97,LEN("К"))="К"</formula>
    </cfRule>
  </conditionalFormatting>
  <conditionalFormatting sqref="AA97 AC97">
    <cfRule type="beginsWith" dxfId="876" priority="995" operator="beginsWith" text="С">
      <formula>LEFT(AA97,LEN("С"))="С"</formula>
    </cfRule>
  </conditionalFormatting>
  <conditionalFormatting sqref="AA97 AC97">
    <cfRule type="beginsWith" dxfId="875" priority="1000" operator="beginsWith" text="*">
      <formula>LEFT(AA97,LEN("*"))="*"</formula>
    </cfRule>
  </conditionalFormatting>
  <conditionalFormatting sqref="AA97 AC97">
    <cfRule type="beginsWith" dxfId="874" priority="997" operator="beginsWith" text="Д">
      <formula>LEFT(AA97,LEN("Д"))="Д"</formula>
    </cfRule>
    <cfRule type="containsText" dxfId="873" priority="998" operator="containsText" text="ГИА">
      <formula>NOT(ISERROR(SEARCH("ГИА",AA97)))</formula>
    </cfRule>
  </conditionalFormatting>
  <conditionalFormatting sqref="AA97 AC97">
    <cfRule type="beginsWith" dxfId="872" priority="994" operator="beginsWith" text="ПП">
      <formula>LEFT(AA97,LEN("ПП"))="ПП"</formula>
    </cfRule>
  </conditionalFormatting>
  <conditionalFormatting sqref="X97">
    <cfRule type="beginsWith" dxfId="871" priority="985" operator="beginsWith" text="УП">
      <formula>LEFT(X97,LEN("УП"))="УП"</formula>
    </cfRule>
    <cfRule type="containsText" dxfId="870" priority="988" operator="containsText" text="|">
      <formula>NOT(ISERROR(SEARCH("|",X97)))</formula>
    </cfRule>
    <cfRule type="beginsWith" dxfId="869" priority="991" operator="beginsWith" text="К">
      <formula>LEFT(X97,LEN("К"))="К"</formula>
    </cfRule>
  </conditionalFormatting>
  <conditionalFormatting sqref="X97">
    <cfRule type="beginsWith" dxfId="868" priority="987" operator="beginsWith" text="С">
      <formula>LEFT(X97,LEN("С"))="С"</formula>
    </cfRule>
  </conditionalFormatting>
  <conditionalFormatting sqref="X97">
    <cfRule type="beginsWith" dxfId="867" priority="992" operator="beginsWith" text="*">
      <formula>LEFT(X97,LEN("*"))="*"</formula>
    </cfRule>
  </conditionalFormatting>
  <conditionalFormatting sqref="X97">
    <cfRule type="beginsWith" dxfId="866" priority="989" operator="beginsWith" text="Д">
      <formula>LEFT(X97,LEN("Д"))="Д"</formula>
    </cfRule>
    <cfRule type="containsText" dxfId="865" priority="990" operator="containsText" text="ГИА">
      <formula>NOT(ISERROR(SEARCH("ГИА",X97)))</formula>
    </cfRule>
  </conditionalFormatting>
  <conditionalFormatting sqref="X97">
    <cfRule type="beginsWith" dxfId="864" priority="986" operator="beginsWith" text="ПП">
      <formula>LEFT(X97,LEN("ПП"))="ПП"</formula>
    </cfRule>
  </conditionalFormatting>
  <conditionalFormatting sqref="BS69">
    <cfRule type="beginsWith" dxfId="863" priority="969" operator="beginsWith" text="УП">
      <formula>LEFT(BS69,LEN("УП"))="УП"</formula>
    </cfRule>
    <cfRule type="containsText" dxfId="862" priority="972" operator="containsText" text="|">
      <formula>NOT(ISERROR(SEARCH("|",BS69)))</formula>
    </cfRule>
    <cfRule type="beginsWith" dxfId="861" priority="975" operator="beginsWith" text="К">
      <formula>LEFT(BS69,LEN("К"))="К"</formula>
    </cfRule>
  </conditionalFormatting>
  <conditionalFormatting sqref="BS69">
    <cfRule type="beginsWith" dxfId="860" priority="971" operator="beginsWith" text="С">
      <formula>LEFT(BS69,LEN("С"))="С"</formula>
    </cfRule>
  </conditionalFormatting>
  <conditionalFormatting sqref="BS69">
    <cfRule type="beginsWith" dxfId="859" priority="976" operator="beginsWith" text="*">
      <formula>LEFT(BS69,LEN("*"))="*"</formula>
    </cfRule>
  </conditionalFormatting>
  <conditionalFormatting sqref="BS69">
    <cfRule type="beginsWith" dxfId="858" priority="973" operator="beginsWith" text="Д">
      <formula>LEFT(BS69,LEN("Д"))="Д"</formula>
    </cfRule>
    <cfRule type="containsText" dxfId="857" priority="974" operator="containsText" text="ГИА">
      <formula>NOT(ISERROR(SEARCH("ГИА",BS69)))</formula>
    </cfRule>
  </conditionalFormatting>
  <conditionalFormatting sqref="BS69">
    <cfRule type="beginsWith" dxfId="856" priority="970" operator="beginsWith" text="ПП">
      <formula>LEFT(BS69,LEN("ПП"))="ПП"</formula>
    </cfRule>
  </conditionalFormatting>
  <conditionalFormatting sqref="M72:P72">
    <cfRule type="beginsWith" dxfId="855" priority="961" operator="beginsWith" text="УП">
      <formula>LEFT(M72,LEN("УП"))="УП"</formula>
    </cfRule>
    <cfRule type="containsText" dxfId="854" priority="964" operator="containsText" text="|">
      <formula>NOT(ISERROR(SEARCH("|",M72)))</formula>
    </cfRule>
    <cfRule type="beginsWith" dxfId="853" priority="967" operator="beginsWith" text="К">
      <formula>LEFT(M72,LEN("К"))="К"</formula>
    </cfRule>
  </conditionalFormatting>
  <conditionalFormatting sqref="M72:P72">
    <cfRule type="beginsWith" dxfId="852" priority="963" operator="beginsWith" text="С">
      <formula>LEFT(M72,LEN("С"))="С"</formula>
    </cfRule>
  </conditionalFormatting>
  <conditionalFormatting sqref="M72:P72">
    <cfRule type="beginsWith" dxfId="851" priority="968" operator="beginsWith" text="*">
      <formula>LEFT(M72,LEN("*"))="*"</formula>
    </cfRule>
  </conditionalFormatting>
  <conditionalFormatting sqref="M72:P72">
    <cfRule type="beginsWith" dxfId="850" priority="965" operator="beginsWith" text="Д">
      <formula>LEFT(M72,LEN("Д"))="Д"</formula>
    </cfRule>
    <cfRule type="containsText" dxfId="849" priority="966" operator="containsText" text="ГИА">
      <formula>NOT(ISERROR(SEARCH("ГИА",M72)))</formula>
    </cfRule>
  </conditionalFormatting>
  <conditionalFormatting sqref="M72:P72">
    <cfRule type="beginsWith" dxfId="848" priority="962" operator="beginsWith" text="ПП">
      <formula>LEFT(M72,LEN("ПП"))="ПП"</formula>
    </cfRule>
  </conditionalFormatting>
  <conditionalFormatting sqref="BO116">
    <cfRule type="containsText" dxfId="847" priority="953" operator="containsText" text="|">
      <formula>NOT(ISERROR(SEARCH("|",BO116)))</formula>
    </cfRule>
    <cfRule type="expression" dxfId="846" priority="955" stopIfTrue="1">
      <formula>LEFT(BO116,LEN("УП"))="УП"</formula>
    </cfRule>
    <cfRule type="expression" dxfId="845" priority="956" stopIfTrue="1">
      <formula>LEFT(BO116,LEN("К"))="К"</formula>
    </cfRule>
  </conditionalFormatting>
  <conditionalFormatting sqref="BO116">
    <cfRule type="expression" dxfId="844" priority="957" stopIfTrue="1">
      <formula>LEFT(BO116,LEN("С"))="С"</formula>
    </cfRule>
  </conditionalFormatting>
  <conditionalFormatting sqref="BO116">
    <cfRule type="expression" dxfId="843" priority="958" stopIfTrue="1">
      <formula>LEFT(BO116,LEN("*"))="*"</formula>
    </cfRule>
  </conditionalFormatting>
  <conditionalFormatting sqref="BO116">
    <cfRule type="containsText" dxfId="842" priority="954" operator="containsText" text="ГИА">
      <formula>NOT(ISERROR(SEARCH("ГИА",BO116)))</formula>
    </cfRule>
    <cfRule type="expression" dxfId="841" priority="959" stopIfTrue="1">
      <formula>LEFT(BO116,LEN("Д"))="Д"</formula>
    </cfRule>
  </conditionalFormatting>
  <conditionalFormatting sqref="BO116">
    <cfRule type="expression" dxfId="840" priority="960" stopIfTrue="1">
      <formula>LEFT(BO116,LEN("ПП"))="ПП"</formula>
    </cfRule>
  </conditionalFormatting>
  <conditionalFormatting sqref="AY21">
    <cfRule type="beginsWith" dxfId="839" priority="945" operator="beginsWith" text="УП">
      <formula>LEFT(AY21,LEN("УП"))="УП"</formula>
    </cfRule>
    <cfRule type="containsText" dxfId="838" priority="948" operator="containsText" text="|">
      <formula>NOT(ISERROR(SEARCH("|",AY21)))</formula>
    </cfRule>
    <cfRule type="beginsWith" dxfId="837" priority="951" operator="beginsWith" text="К">
      <formula>LEFT(AY21,LEN("К"))="К"</formula>
    </cfRule>
  </conditionalFormatting>
  <conditionalFormatting sqref="AY21">
    <cfRule type="beginsWith" dxfId="836" priority="947" operator="beginsWith" text="С">
      <formula>LEFT(AY21,LEN("С"))="С"</formula>
    </cfRule>
  </conditionalFormatting>
  <conditionalFormatting sqref="AY21">
    <cfRule type="beginsWith" dxfId="835" priority="952" operator="beginsWith" text="*">
      <formula>LEFT(AY21,LEN("*"))="*"</formula>
    </cfRule>
  </conditionalFormatting>
  <conditionalFormatting sqref="AY21">
    <cfRule type="beginsWith" dxfId="834" priority="949" operator="beginsWith" text="Д">
      <formula>LEFT(AY21,LEN("Д"))="Д"</formula>
    </cfRule>
    <cfRule type="containsText" dxfId="833" priority="950" operator="containsText" text="ГИА">
      <formula>NOT(ISERROR(SEARCH("ГИА",AY21)))</formula>
    </cfRule>
  </conditionalFormatting>
  <conditionalFormatting sqref="AY21">
    <cfRule type="beginsWith" dxfId="832" priority="946" operator="beginsWith" text="ПП">
      <formula>LEFT(AY21,LEN("ПП"))="ПП"</formula>
    </cfRule>
  </conditionalFormatting>
  <conditionalFormatting sqref="AM25">
    <cfRule type="beginsWith" dxfId="831" priority="937" operator="beginsWith" text="УП">
      <formula>LEFT(AM25,LEN("УП"))="УП"</formula>
    </cfRule>
    <cfRule type="containsText" dxfId="830" priority="940" operator="containsText" text="|">
      <formula>NOT(ISERROR(SEARCH("|",AM25)))</formula>
    </cfRule>
    <cfRule type="beginsWith" dxfId="829" priority="943" operator="beginsWith" text="К">
      <formula>LEFT(AM25,LEN("К"))="К"</formula>
    </cfRule>
  </conditionalFormatting>
  <conditionalFormatting sqref="AM25">
    <cfRule type="beginsWith" dxfId="828" priority="939" operator="beginsWith" text="С">
      <formula>LEFT(AM25,LEN("С"))="С"</formula>
    </cfRule>
  </conditionalFormatting>
  <conditionalFormatting sqref="AM25">
    <cfRule type="beginsWith" dxfId="827" priority="944" operator="beginsWith" text="*">
      <formula>LEFT(AM25,LEN("*"))="*"</formula>
    </cfRule>
  </conditionalFormatting>
  <conditionalFormatting sqref="AM25">
    <cfRule type="beginsWith" dxfId="826" priority="941" operator="beginsWith" text="Д">
      <formula>LEFT(AM25,LEN("Д"))="Д"</formula>
    </cfRule>
    <cfRule type="containsText" dxfId="825" priority="942" operator="containsText" text="ГИА">
      <formula>NOT(ISERROR(SEARCH("ГИА",AM25)))</formula>
    </cfRule>
  </conditionalFormatting>
  <conditionalFormatting sqref="AM25">
    <cfRule type="beginsWith" dxfId="824" priority="938" operator="beginsWith" text="ПП">
      <formula>LEFT(AM25,LEN("ПП"))="ПП"</formula>
    </cfRule>
  </conditionalFormatting>
  <conditionalFormatting sqref="N26:O26">
    <cfRule type="beginsWith" dxfId="823" priority="929" operator="beginsWith" text="УП">
      <formula>LEFT(N26,LEN("УП"))="УП"</formula>
    </cfRule>
    <cfRule type="containsText" dxfId="822" priority="932" operator="containsText" text="|">
      <formula>NOT(ISERROR(SEARCH("|",N26)))</formula>
    </cfRule>
    <cfRule type="beginsWith" dxfId="821" priority="935" operator="beginsWith" text="К">
      <formula>LEFT(N26,LEN("К"))="К"</formula>
    </cfRule>
  </conditionalFormatting>
  <conditionalFormatting sqref="N26:O26">
    <cfRule type="beginsWith" dxfId="820" priority="931" operator="beginsWith" text="С">
      <formula>LEFT(N26,LEN("С"))="С"</formula>
    </cfRule>
  </conditionalFormatting>
  <conditionalFormatting sqref="N26:O26">
    <cfRule type="beginsWith" dxfId="819" priority="936" operator="beginsWith" text="*">
      <formula>LEFT(N26,LEN("*"))="*"</formula>
    </cfRule>
  </conditionalFormatting>
  <conditionalFormatting sqref="N26:O26">
    <cfRule type="beginsWith" dxfId="818" priority="933" operator="beginsWith" text="Д">
      <formula>LEFT(N26,LEN("Д"))="Д"</formula>
    </cfRule>
    <cfRule type="containsText" dxfId="817" priority="934" operator="containsText" text="ГИА">
      <formula>NOT(ISERROR(SEARCH("ГИА",N26)))</formula>
    </cfRule>
  </conditionalFormatting>
  <conditionalFormatting sqref="N26:O26">
    <cfRule type="beginsWith" dxfId="816" priority="930" operator="beginsWith" text="ПП">
      <formula>LEFT(N26,LEN("ПП"))="ПП"</formula>
    </cfRule>
  </conditionalFormatting>
  <conditionalFormatting sqref="R27:S27">
    <cfRule type="beginsWith" dxfId="815" priority="921" operator="beginsWith" text="УП">
      <formula>LEFT(R27,LEN("УП"))="УП"</formula>
    </cfRule>
    <cfRule type="containsText" dxfId="814" priority="924" operator="containsText" text="|">
      <formula>NOT(ISERROR(SEARCH("|",R27)))</formula>
    </cfRule>
    <cfRule type="beginsWith" dxfId="813" priority="927" operator="beginsWith" text="К">
      <formula>LEFT(R27,LEN("К"))="К"</formula>
    </cfRule>
  </conditionalFormatting>
  <conditionalFormatting sqref="R27:S27">
    <cfRule type="beginsWith" dxfId="812" priority="923" operator="beginsWith" text="С">
      <formula>LEFT(R27,LEN("С"))="С"</formula>
    </cfRule>
  </conditionalFormatting>
  <conditionalFormatting sqref="R27:S27">
    <cfRule type="beginsWith" dxfId="811" priority="928" operator="beginsWith" text="*">
      <formula>LEFT(R27,LEN("*"))="*"</formula>
    </cfRule>
  </conditionalFormatting>
  <conditionalFormatting sqref="R27:S27">
    <cfRule type="beginsWith" dxfId="810" priority="925" operator="beginsWith" text="Д">
      <formula>LEFT(R27,LEN("Д"))="Д"</formula>
    </cfRule>
    <cfRule type="containsText" dxfId="809" priority="926" operator="containsText" text="ГИА">
      <formula>NOT(ISERROR(SEARCH("ГИА",R27)))</formula>
    </cfRule>
  </conditionalFormatting>
  <conditionalFormatting sqref="R27:S27">
    <cfRule type="beginsWith" dxfId="808" priority="922" operator="beginsWith" text="ПП">
      <formula>LEFT(R27,LEN("ПП"))="ПП"</formula>
    </cfRule>
  </conditionalFormatting>
  <conditionalFormatting sqref="Z28:Z29">
    <cfRule type="beginsWith" dxfId="807" priority="913" operator="beginsWith" text="УП">
      <formula>LEFT(Z28,LEN("УП"))="УП"</formula>
    </cfRule>
    <cfRule type="containsText" dxfId="806" priority="916" operator="containsText" text="|">
      <formula>NOT(ISERROR(SEARCH("|",Z28)))</formula>
    </cfRule>
    <cfRule type="beginsWith" dxfId="805" priority="919" operator="beginsWith" text="К">
      <formula>LEFT(Z28,LEN("К"))="К"</formula>
    </cfRule>
  </conditionalFormatting>
  <conditionalFormatting sqref="Z28:Z29">
    <cfRule type="beginsWith" dxfId="804" priority="915" operator="beginsWith" text="С">
      <formula>LEFT(Z28,LEN("С"))="С"</formula>
    </cfRule>
  </conditionalFormatting>
  <conditionalFormatting sqref="Z28:Z29">
    <cfRule type="beginsWith" dxfId="803" priority="920" operator="beginsWith" text="*">
      <formula>LEFT(Z28,LEN("*"))="*"</formula>
    </cfRule>
  </conditionalFormatting>
  <conditionalFormatting sqref="Z28:Z29">
    <cfRule type="beginsWith" dxfId="802" priority="917" operator="beginsWith" text="Д">
      <formula>LEFT(Z28,LEN("Д"))="Д"</formula>
    </cfRule>
    <cfRule type="containsText" dxfId="801" priority="918" operator="containsText" text="ГИА">
      <formula>NOT(ISERROR(SEARCH("ГИА",Z28)))</formula>
    </cfRule>
  </conditionalFormatting>
  <conditionalFormatting sqref="Z28:Z29">
    <cfRule type="beginsWith" dxfId="800" priority="914" operator="beginsWith" text="ПП">
      <formula>LEFT(Z28,LEN("ПП"))="ПП"</formula>
    </cfRule>
  </conditionalFormatting>
  <conditionalFormatting sqref="AY127">
    <cfRule type="containsText" dxfId="799" priority="881" operator="containsText" text="|">
      <formula>NOT(ISERROR(SEARCH("|",AY127)))</formula>
    </cfRule>
    <cfRule type="expression" dxfId="798" priority="883" stopIfTrue="1">
      <formula>LEFT(AY127,LEN("УП"))="УП"</formula>
    </cfRule>
    <cfRule type="expression" dxfId="797" priority="884" stopIfTrue="1">
      <formula>LEFT(AY127,LEN("К"))="К"</formula>
    </cfRule>
  </conditionalFormatting>
  <conditionalFormatting sqref="AY127">
    <cfRule type="expression" dxfId="796" priority="885" stopIfTrue="1">
      <formula>LEFT(AY127,LEN("С"))="С"</formula>
    </cfRule>
  </conditionalFormatting>
  <conditionalFormatting sqref="AY127">
    <cfRule type="expression" dxfId="795" priority="886" stopIfTrue="1">
      <formula>LEFT(AY127,LEN("*"))="*"</formula>
    </cfRule>
  </conditionalFormatting>
  <conditionalFormatting sqref="AY127">
    <cfRule type="containsText" dxfId="794" priority="882" operator="containsText" text="ГИА">
      <formula>NOT(ISERROR(SEARCH("ГИА",AY127)))</formula>
    </cfRule>
    <cfRule type="expression" dxfId="793" priority="887" stopIfTrue="1">
      <formula>LEFT(AY127,LEN("Д"))="Д"</formula>
    </cfRule>
  </conditionalFormatting>
  <conditionalFormatting sqref="AY127">
    <cfRule type="expression" dxfId="792" priority="888" stopIfTrue="1">
      <formula>LEFT(AY127,LEN("ПП"))="ПП"</formula>
    </cfRule>
  </conditionalFormatting>
  <conditionalFormatting sqref="AY87 AR87:AT87 AM87 AE87:AG87 AC87 BG87 BA87:BC87 J87:V87 X87 Z87:AA87 AW87">
    <cfRule type="beginsWith" dxfId="791" priority="865" operator="beginsWith" text="УП">
      <formula>LEFT(J87,LEN("УП"))="УП"</formula>
    </cfRule>
    <cfRule type="containsText" dxfId="790" priority="868" operator="containsText" text="|">
      <formula>NOT(ISERROR(SEARCH("|",J87)))</formula>
    </cfRule>
    <cfRule type="beginsWith" dxfId="789" priority="871" operator="beginsWith" text="К">
      <formula>LEFT(J87,LEN("К"))="К"</formula>
    </cfRule>
  </conditionalFormatting>
  <conditionalFormatting sqref="AY87 AR87:AT87 AM87 AE87:AG87 AC87 BG87 BA87:BC87 J87:V87 X87 Z87:AA87 AW87">
    <cfRule type="beginsWith" dxfId="788" priority="867" operator="beginsWith" text="С">
      <formula>LEFT(J87,LEN("С"))="С"</formula>
    </cfRule>
  </conditionalFormatting>
  <conditionalFormatting sqref="AY87 AR87:AT87 AM87 AE87:AG87 AC87 BG87 BA87:BC87 J87:V87 X87 Z87:AA87 AW87">
    <cfRule type="beginsWith" dxfId="787" priority="872" operator="beginsWith" text="*">
      <formula>LEFT(J87,LEN("*"))="*"</formula>
    </cfRule>
  </conditionalFormatting>
  <conditionalFormatting sqref="AY87 AR87:AT87 AM87 AE87:AG87 AC87 BG87 BA87:BC87 J87:V87 X87 Z87:AA87 AW87">
    <cfRule type="beginsWith" dxfId="786" priority="869" operator="beginsWith" text="Д">
      <formula>LEFT(J87,LEN("Д"))="Д"</formula>
    </cfRule>
    <cfRule type="containsText" dxfId="785" priority="870" operator="containsText" text="ГИА">
      <formula>NOT(ISERROR(SEARCH("ГИА",J87)))</formula>
    </cfRule>
  </conditionalFormatting>
  <conditionalFormatting sqref="AY87 AR87:AT87 AM87 AE87:AG87 AC87 BG87 BA87:BC87 J87:V87 X87 Z87:AA87 AW87">
    <cfRule type="beginsWith" dxfId="784" priority="866" operator="beginsWith" text="ПП">
      <formula>LEFT(J87,LEN("ПП"))="ПП"</formula>
    </cfRule>
  </conditionalFormatting>
  <conditionalFormatting sqref="AI87:AK87">
    <cfRule type="beginsWith" dxfId="783" priority="857" operator="beginsWith" text="УП">
      <formula>LEFT(AI87,LEN("УП"))="УП"</formula>
    </cfRule>
    <cfRule type="containsText" dxfId="782" priority="860" operator="containsText" text="|">
      <formula>NOT(ISERROR(SEARCH("|",AI87)))</formula>
    </cfRule>
    <cfRule type="beginsWith" dxfId="781" priority="863" operator="beginsWith" text="К">
      <formula>LEFT(AI87,LEN("К"))="К"</formula>
    </cfRule>
  </conditionalFormatting>
  <conditionalFormatting sqref="AI87:AK87">
    <cfRule type="beginsWith" dxfId="780" priority="859" operator="beginsWith" text="С">
      <formula>LEFT(AI87,LEN("С"))="С"</formula>
    </cfRule>
  </conditionalFormatting>
  <conditionalFormatting sqref="AI87:AK87">
    <cfRule type="beginsWith" dxfId="779" priority="864" operator="beginsWith" text="*">
      <formula>LEFT(AI87,LEN("*"))="*"</formula>
    </cfRule>
  </conditionalFormatting>
  <conditionalFormatting sqref="AI87:AK87">
    <cfRule type="beginsWith" dxfId="778" priority="861" operator="beginsWith" text="Д">
      <formula>LEFT(AI87,LEN("Д"))="Д"</formula>
    </cfRule>
    <cfRule type="containsText" dxfId="777" priority="862" operator="containsText" text="ГИА">
      <formula>NOT(ISERROR(SEARCH("ГИА",AI87)))</formula>
    </cfRule>
  </conditionalFormatting>
  <conditionalFormatting sqref="AI87:AK87">
    <cfRule type="beginsWith" dxfId="776" priority="858" operator="beginsWith" text="ПП">
      <formula>LEFT(AI87,LEN("ПП"))="ПП"</formula>
    </cfRule>
  </conditionalFormatting>
  <conditionalFormatting sqref="BO87 BQ87">
    <cfRule type="beginsWith" dxfId="775" priority="849" operator="beginsWith" text="УП">
      <formula>LEFT(BO87,LEN("УП"))="УП"</formula>
    </cfRule>
    <cfRule type="containsText" dxfId="774" priority="852" operator="containsText" text="|">
      <formula>NOT(ISERROR(SEARCH("|",BO87)))</formula>
    </cfRule>
    <cfRule type="beginsWith" dxfId="773" priority="855" operator="beginsWith" text="К">
      <formula>LEFT(BO87,LEN("К"))="К"</formula>
    </cfRule>
  </conditionalFormatting>
  <conditionalFormatting sqref="BO87 BQ87">
    <cfRule type="beginsWith" dxfId="772" priority="851" operator="beginsWith" text="С">
      <formula>LEFT(BO87,LEN("С"))="С"</formula>
    </cfRule>
  </conditionalFormatting>
  <conditionalFormatting sqref="BO87 BQ87">
    <cfRule type="beginsWith" dxfId="771" priority="856" operator="beginsWith" text="*">
      <formula>LEFT(BO87,LEN("*"))="*"</formula>
    </cfRule>
  </conditionalFormatting>
  <conditionalFormatting sqref="BO87 BQ87">
    <cfRule type="beginsWith" dxfId="770" priority="853" operator="beginsWith" text="Д">
      <formula>LEFT(BO87,LEN("Д"))="Д"</formula>
    </cfRule>
    <cfRule type="containsText" dxfId="769" priority="854" operator="containsText" text="ГИА">
      <formula>NOT(ISERROR(SEARCH("ГИА",BO87)))</formula>
    </cfRule>
  </conditionalFormatting>
  <conditionalFormatting sqref="BO87 BQ87">
    <cfRule type="beginsWith" dxfId="768" priority="850" operator="beginsWith" text="ПП">
      <formula>LEFT(BO87,LEN("ПП"))="ПП"</formula>
    </cfRule>
  </conditionalFormatting>
  <conditionalFormatting sqref="BS34 BO34 AC34 BG34 BA34:BC34 BI34 BK34 J34:V34 AQ34:AT34 Z34:AA34 AE34:AG34 X34 AI34:AM34 AW34">
    <cfRule type="beginsWith" dxfId="767" priority="841" operator="beginsWith" text="УП">
      <formula>LEFT(J34,LEN("УП"))="УП"</formula>
    </cfRule>
    <cfRule type="containsText" dxfId="766" priority="844" operator="containsText" text="|">
      <formula>NOT(ISERROR(SEARCH("|",J34)))</formula>
    </cfRule>
    <cfRule type="beginsWith" dxfId="765" priority="847" operator="beginsWith" text="К">
      <formula>LEFT(J34,LEN("К"))="К"</formula>
    </cfRule>
  </conditionalFormatting>
  <conditionalFormatting sqref="BS34 BO34 AC34 BG34 BA34:BC34 BI34 BK34 J34:V34 AQ34:AT34 Z34:AA34 AE34:AG34 X34 AI34:AM34 AW34">
    <cfRule type="beginsWith" dxfId="764" priority="843" operator="beginsWith" text="С">
      <formula>LEFT(J34,LEN("С"))="С"</formula>
    </cfRule>
  </conditionalFormatting>
  <conditionalFormatting sqref="BS34 BO34 AC34 BG34 BA34:BC34 BI34 BK34 J34:V34 AQ34:AT34 Z34:AA34 AE34:AG34 X34 AI34:AM34 AW34">
    <cfRule type="beginsWith" dxfId="763" priority="848" operator="beginsWith" text="*">
      <formula>LEFT(J34,LEN("*"))="*"</formula>
    </cfRule>
  </conditionalFormatting>
  <conditionalFormatting sqref="BS34 BO34 AC34 BG34 BA34:BC34 BI34 BK34 J34:V34 AQ34:AT34 Z34:AA34 AE34:AG34 X34 AI34:AM34 AW34">
    <cfRule type="beginsWith" dxfId="762" priority="845" operator="beginsWith" text="Д">
      <formula>LEFT(J34,LEN("Д"))="Д"</formula>
    </cfRule>
    <cfRule type="containsText" dxfId="761" priority="846" operator="containsText" text="ГИА">
      <formula>NOT(ISERROR(SEARCH("ГИА",J34)))</formula>
    </cfRule>
  </conditionalFormatting>
  <conditionalFormatting sqref="BS34 BO34 AC34 BG34 BA34:BC34 BI34 BK34 J34:V34 AQ34:AT34 Z34:AA34 AE34:AG34 X34 AI34:AM34 AW34">
    <cfRule type="beginsWith" dxfId="760" priority="842" operator="beginsWith" text="ПП">
      <formula>LEFT(J34,LEN("ПП"))="ПП"</formula>
    </cfRule>
  </conditionalFormatting>
  <conditionalFormatting sqref="BM34">
    <cfRule type="beginsWith" dxfId="759" priority="817" operator="beginsWith" text="УП">
      <formula>LEFT(BM34,LEN("УП"))="УП"</formula>
    </cfRule>
    <cfRule type="containsText" dxfId="758" priority="820" operator="containsText" text="|">
      <formula>NOT(ISERROR(SEARCH("|",BM34)))</formula>
    </cfRule>
    <cfRule type="beginsWith" dxfId="757" priority="823" operator="beginsWith" text="К">
      <formula>LEFT(BM34,LEN("К"))="К"</formula>
    </cfRule>
  </conditionalFormatting>
  <conditionalFormatting sqref="BM34">
    <cfRule type="beginsWith" dxfId="756" priority="819" operator="beginsWith" text="С">
      <formula>LEFT(BM34,LEN("С"))="С"</formula>
    </cfRule>
  </conditionalFormatting>
  <conditionalFormatting sqref="BM34">
    <cfRule type="beginsWith" dxfId="755" priority="824" operator="beginsWith" text="*">
      <formula>LEFT(BM34,LEN("*"))="*"</formula>
    </cfRule>
  </conditionalFormatting>
  <conditionalFormatting sqref="BM34">
    <cfRule type="beginsWith" dxfId="754" priority="821" operator="beginsWith" text="Д">
      <formula>LEFT(BM34,LEN("Д"))="Д"</formula>
    </cfRule>
    <cfRule type="containsText" dxfId="753" priority="822" operator="containsText" text="ГИА">
      <formula>NOT(ISERROR(SEARCH("ГИА",BM34)))</formula>
    </cfRule>
  </conditionalFormatting>
  <conditionalFormatting sqref="BM34">
    <cfRule type="beginsWith" dxfId="752" priority="818" operator="beginsWith" text="ПП">
      <formula>LEFT(BM34,LEN("ПП"))="ПП"</formula>
    </cfRule>
  </conditionalFormatting>
  <conditionalFormatting sqref="BQ34">
    <cfRule type="beginsWith" dxfId="751" priority="801" operator="beginsWith" text="УП">
      <formula>LEFT(BQ34,LEN("УП"))="УП"</formula>
    </cfRule>
    <cfRule type="containsText" dxfId="750" priority="804" operator="containsText" text="|">
      <formula>NOT(ISERROR(SEARCH("|",BQ34)))</formula>
    </cfRule>
    <cfRule type="beginsWith" dxfId="749" priority="807" operator="beginsWith" text="К">
      <formula>LEFT(BQ34,LEN("К"))="К"</formula>
    </cfRule>
  </conditionalFormatting>
  <conditionalFormatting sqref="BQ34">
    <cfRule type="beginsWith" dxfId="748" priority="803" operator="beginsWith" text="С">
      <formula>LEFT(BQ34,LEN("С"))="С"</formula>
    </cfRule>
  </conditionalFormatting>
  <conditionalFormatting sqref="BQ34">
    <cfRule type="beginsWith" dxfId="747" priority="808" operator="beginsWith" text="*">
      <formula>LEFT(BQ34,LEN("*"))="*"</formula>
    </cfRule>
  </conditionalFormatting>
  <conditionalFormatting sqref="BQ34">
    <cfRule type="beginsWith" dxfId="746" priority="805" operator="beginsWith" text="Д">
      <formula>LEFT(BQ34,LEN("Д"))="Д"</formula>
    </cfRule>
    <cfRule type="containsText" dxfId="745" priority="806" operator="containsText" text="ГИА">
      <formula>NOT(ISERROR(SEARCH("ГИА",BQ34)))</formula>
    </cfRule>
  </conditionalFormatting>
  <conditionalFormatting sqref="BQ34">
    <cfRule type="beginsWith" dxfId="744" priority="802" operator="beginsWith" text="ПП">
      <formula>LEFT(BQ34,LEN("ПП"))="ПП"</formula>
    </cfRule>
  </conditionalFormatting>
  <conditionalFormatting sqref="BK24 J24:V24 BA24:BC24 X24 Z24:AA24 AE24:AG24 AC24 AI24:AK25 BG24 BE24">
    <cfRule type="beginsWith" dxfId="743" priority="793" operator="beginsWith" text="УП">
      <formula>LEFT(J24,LEN("УП"))="УП"</formula>
    </cfRule>
    <cfRule type="containsText" dxfId="742" priority="796" operator="containsText" text="|">
      <formula>NOT(ISERROR(SEARCH("|",J24)))</formula>
    </cfRule>
    <cfRule type="beginsWith" dxfId="741" priority="799" operator="beginsWith" text="К">
      <formula>LEFT(J24,LEN("К"))="К"</formula>
    </cfRule>
  </conditionalFormatting>
  <conditionalFormatting sqref="BK24 J24:V24 BA24:BC24 X24 Z24:AA24 AE24:AG24 AC24 AI24:AK25 BG24 BE24">
    <cfRule type="beginsWith" dxfId="740" priority="795" operator="beginsWith" text="С">
      <formula>LEFT(J24,LEN("С"))="С"</formula>
    </cfRule>
  </conditionalFormatting>
  <conditionalFormatting sqref="BK24 J24:V24 BA24:BC24 X24 Z24:AA24 AE24:AG24 AC24 AI24:AK25 BG24 BE24">
    <cfRule type="beginsWith" dxfId="739" priority="800" operator="beginsWith" text="*">
      <formula>LEFT(J24,LEN("*"))="*"</formula>
    </cfRule>
  </conditionalFormatting>
  <conditionalFormatting sqref="BK24 J24:V24 BA24:BC24 X24 Z24:AA24 AE24:AG24 AC24 AI24:AK25 BG24 BE24">
    <cfRule type="beginsWith" dxfId="738" priority="797" operator="beginsWith" text="Д">
      <formula>LEFT(J24,LEN("Д"))="Д"</formula>
    </cfRule>
    <cfRule type="containsText" dxfId="737" priority="798" operator="containsText" text="ГИА">
      <formula>NOT(ISERROR(SEARCH("ГИА",J24)))</formula>
    </cfRule>
  </conditionalFormatting>
  <conditionalFormatting sqref="BK24 J24:V24 BA24:BC24 X24 Z24:AA24 AE24:AG24 AC24 AI24:AK25 BG24 BE24">
    <cfRule type="beginsWith" dxfId="736" priority="794" operator="beginsWith" text="ПП">
      <formula>LEFT(J24,LEN("ПП"))="ПП"</formula>
    </cfRule>
  </conditionalFormatting>
  <conditionalFormatting sqref="BS24">
    <cfRule type="beginsWith" dxfId="735" priority="785" operator="beginsWith" text="УП">
      <formula>LEFT(BS24,LEN("УП"))="УП"</formula>
    </cfRule>
    <cfRule type="containsText" dxfId="734" priority="788" operator="containsText" text="|">
      <formula>NOT(ISERROR(SEARCH("|",BS24)))</formula>
    </cfRule>
    <cfRule type="beginsWith" dxfId="733" priority="791" operator="beginsWith" text="К">
      <formula>LEFT(BS24,LEN("К"))="К"</formula>
    </cfRule>
  </conditionalFormatting>
  <conditionalFormatting sqref="BS24">
    <cfRule type="beginsWith" dxfId="732" priority="787" operator="beginsWith" text="С">
      <formula>LEFT(BS24,LEN("С"))="С"</formula>
    </cfRule>
  </conditionalFormatting>
  <conditionalFormatting sqref="BS24">
    <cfRule type="beginsWith" dxfId="731" priority="792" operator="beginsWith" text="*">
      <formula>LEFT(BS24,LEN("*"))="*"</formula>
    </cfRule>
  </conditionalFormatting>
  <conditionalFormatting sqref="BS24">
    <cfRule type="beginsWith" dxfId="730" priority="789" operator="beginsWith" text="Д">
      <formula>LEFT(BS24,LEN("Д"))="Д"</formula>
    </cfRule>
    <cfRule type="containsText" dxfId="729" priority="790" operator="containsText" text="ГИА">
      <formula>NOT(ISERROR(SEARCH("ГИА",BS24)))</formula>
    </cfRule>
  </conditionalFormatting>
  <conditionalFormatting sqref="BS24">
    <cfRule type="beginsWith" dxfId="728" priority="786" operator="beginsWith" text="ПП">
      <formula>LEFT(BS24,LEN("ПП"))="ПП"</formula>
    </cfRule>
  </conditionalFormatting>
  <conditionalFormatting sqref="AM24">
    <cfRule type="beginsWith" dxfId="727" priority="777" operator="beginsWith" text="УП">
      <formula>LEFT(AM24,LEN("УП"))="УП"</formula>
    </cfRule>
    <cfRule type="containsText" dxfId="726" priority="780" operator="containsText" text="|">
      <formula>NOT(ISERROR(SEARCH("|",AM24)))</formula>
    </cfRule>
    <cfRule type="beginsWith" dxfId="725" priority="783" operator="beginsWith" text="К">
      <formula>LEFT(AM24,LEN("К"))="К"</formula>
    </cfRule>
  </conditionalFormatting>
  <conditionalFormatting sqref="AM24">
    <cfRule type="beginsWith" dxfId="724" priority="779" operator="beginsWith" text="С">
      <formula>LEFT(AM24,LEN("С"))="С"</formula>
    </cfRule>
  </conditionalFormatting>
  <conditionalFormatting sqref="AM24">
    <cfRule type="beginsWith" dxfId="723" priority="784" operator="beginsWith" text="*">
      <formula>LEFT(AM24,LEN("*"))="*"</formula>
    </cfRule>
  </conditionalFormatting>
  <conditionalFormatting sqref="AM24">
    <cfRule type="beginsWith" dxfId="722" priority="781" operator="beginsWith" text="Д">
      <formula>LEFT(AM24,LEN("Д"))="Д"</formula>
    </cfRule>
    <cfRule type="containsText" dxfId="721" priority="782" operator="containsText" text="ГИА">
      <formula>NOT(ISERROR(SEARCH("ГИА",AM24)))</formula>
    </cfRule>
  </conditionalFormatting>
  <conditionalFormatting sqref="AM24">
    <cfRule type="beginsWith" dxfId="720" priority="778" operator="beginsWith" text="ПП">
      <formula>LEFT(AM24,LEN("ПП"))="ПП"</formula>
    </cfRule>
  </conditionalFormatting>
  <conditionalFormatting sqref="X23 AE23:AG23 AC23 BA23:BC23 AQ23:AT23 Z23:AA23 BG23 J23:V23 BI23 BO23 BQ23 BK23 BM23 AW23 AM23 AO23">
    <cfRule type="beginsWith" dxfId="719" priority="769" operator="beginsWith" text="УП">
      <formula>LEFT(J23,LEN("УП"))="УП"</formula>
    </cfRule>
    <cfRule type="containsText" dxfId="718" priority="772" operator="containsText" text="|">
      <formula>NOT(ISERROR(SEARCH("|",J23)))</formula>
    </cfRule>
    <cfRule type="beginsWith" dxfId="717" priority="775" operator="beginsWith" text="К">
      <formula>LEFT(J23,LEN("К"))="К"</formula>
    </cfRule>
  </conditionalFormatting>
  <conditionalFormatting sqref="X23 AE23:AG23 AC23 BA23:BC23 AQ23:AT23 Z23:AA23 BG23 J23:V23 BI23 BO23 BQ23 BK23 BM23 AW23 AM23 AO23">
    <cfRule type="beginsWith" dxfId="716" priority="771" operator="beginsWith" text="С">
      <formula>LEFT(J23,LEN("С"))="С"</formula>
    </cfRule>
  </conditionalFormatting>
  <conditionalFormatting sqref="X23 AE23:AG23 AC23 BA23:BC23 AQ23:AT23 Z23:AA23 BG23 J23:V23 BI23 BO23 BQ23 BK23 BM23 AW23 AM23 AO23">
    <cfRule type="beginsWith" dxfId="715" priority="776" operator="beginsWith" text="*">
      <formula>LEFT(J23,LEN("*"))="*"</formula>
    </cfRule>
  </conditionalFormatting>
  <conditionalFormatting sqref="X23 AE23:AG23 AC23 BA23:BC23 AQ23:AT23 Z23:AA23 BG23 J23:V23 BI23 BO23 BQ23 BK23 BM23 AW23 AM23 AO23">
    <cfRule type="beginsWith" dxfId="714" priority="773" operator="beginsWith" text="Д">
      <formula>LEFT(J23,LEN("Д"))="Д"</formula>
    </cfRule>
    <cfRule type="containsText" dxfId="713" priority="774" operator="containsText" text="ГИА">
      <formula>NOT(ISERROR(SEARCH("ГИА",J23)))</formula>
    </cfRule>
  </conditionalFormatting>
  <conditionalFormatting sqref="X23 AE23:AG23 AC23 BA23:BC23 AQ23:AT23 Z23:AA23 BG23 J23:V23 BI23 BO23 BQ23 BK23 BM23 AW23 AM23 AO23">
    <cfRule type="beginsWith" dxfId="712" priority="770" operator="beginsWith" text="ПП">
      <formula>LEFT(J23,LEN("ПП"))="ПП"</formula>
    </cfRule>
  </conditionalFormatting>
  <conditionalFormatting sqref="BS23">
    <cfRule type="beginsWith" dxfId="711" priority="761" operator="beginsWith" text="УП">
      <formula>LEFT(BS23,LEN("УП"))="УП"</formula>
    </cfRule>
    <cfRule type="containsText" dxfId="710" priority="764" operator="containsText" text="|">
      <formula>NOT(ISERROR(SEARCH("|",BS23)))</formula>
    </cfRule>
    <cfRule type="beginsWith" dxfId="709" priority="767" operator="beginsWith" text="К">
      <formula>LEFT(BS23,LEN("К"))="К"</formula>
    </cfRule>
  </conditionalFormatting>
  <conditionalFormatting sqref="BS23">
    <cfRule type="beginsWith" dxfId="708" priority="763" operator="beginsWith" text="С">
      <formula>LEFT(BS23,LEN("С"))="С"</formula>
    </cfRule>
  </conditionalFormatting>
  <conditionalFormatting sqref="BS23">
    <cfRule type="beginsWith" dxfId="707" priority="768" operator="beginsWith" text="*">
      <formula>LEFT(BS23,LEN("*"))="*"</formula>
    </cfRule>
  </conditionalFormatting>
  <conditionalFormatting sqref="BS23">
    <cfRule type="beginsWith" dxfId="706" priority="765" operator="beginsWith" text="Д">
      <formula>LEFT(BS23,LEN("Д"))="Д"</formula>
    </cfRule>
    <cfRule type="containsText" dxfId="705" priority="766" operator="containsText" text="ГИА">
      <formula>NOT(ISERROR(SEARCH("ГИА",BS23)))</formula>
    </cfRule>
  </conditionalFormatting>
  <conditionalFormatting sqref="BS23">
    <cfRule type="beginsWith" dxfId="704" priority="762" operator="beginsWith" text="ПП">
      <formula>LEFT(BS23,LEN("ПП"))="ПП"</formula>
    </cfRule>
  </conditionalFormatting>
  <conditionalFormatting sqref="BE22 AC22 BG22 AE22:AG22 Z22:AA22 X22 BA22:BC22 J22:V22 AI22:AM22 AQ22:AT22 AW22">
    <cfRule type="beginsWith" dxfId="703" priority="753" operator="beginsWith" text="УП">
      <formula>LEFT(J22,LEN("УП"))="УП"</formula>
    </cfRule>
    <cfRule type="containsText" dxfId="702" priority="756" operator="containsText" text="|">
      <formula>NOT(ISERROR(SEARCH("|",J22)))</formula>
    </cfRule>
    <cfRule type="beginsWith" dxfId="701" priority="759" operator="beginsWith" text="К">
      <formula>LEFT(J22,LEN("К"))="К"</formula>
    </cfRule>
  </conditionalFormatting>
  <conditionalFormatting sqref="BE22 AC22 BG22 AE22:AG22 Z22:AA22 X22 BA22:BC22 J22:V22 AI22:AM22 AQ22:AT22 AW22">
    <cfRule type="beginsWith" dxfId="700" priority="755" operator="beginsWith" text="С">
      <formula>LEFT(J22,LEN("С"))="С"</formula>
    </cfRule>
  </conditionalFormatting>
  <conditionalFormatting sqref="BE22 AC22 BG22 AE22:AG22 Z22:AA22 X22 BA22:BC22 J22:V22 AI22:AM22 AQ22:AT22 AW22">
    <cfRule type="beginsWith" dxfId="699" priority="760" operator="beginsWith" text="*">
      <formula>LEFT(J22,LEN("*"))="*"</formula>
    </cfRule>
  </conditionalFormatting>
  <conditionalFormatting sqref="BE22 AC22 BG22 AE22:AG22 Z22:AA22 X22 BA22:BC22 J22:V22 AI22:AM22 AQ22:AT22 AW22">
    <cfRule type="beginsWith" dxfId="698" priority="757" operator="beginsWith" text="Д">
      <formula>LEFT(J22,LEN("Д"))="Д"</formula>
    </cfRule>
    <cfRule type="containsText" dxfId="697" priority="758" operator="containsText" text="ГИА">
      <formula>NOT(ISERROR(SEARCH("ГИА",J22)))</formula>
    </cfRule>
  </conditionalFormatting>
  <conditionalFormatting sqref="BE22 AC22 BG22 AE22:AG22 Z22:AA22 X22 BA22:BC22 J22:V22 AI22:AM22 AQ22:AT22 AW22">
    <cfRule type="beginsWith" dxfId="696" priority="754" operator="beginsWith" text="ПП">
      <formula>LEFT(J22,LEN("ПП"))="ПП"</formula>
    </cfRule>
  </conditionalFormatting>
  <conditionalFormatting sqref="AY22">
    <cfRule type="beginsWith" dxfId="695" priority="729" operator="beginsWith" text="УП">
      <formula>LEFT(AY22,LEN("УП"))="УП"</formula>
    </cfRule>
    <cfRule type="containsText" dxfId="694" priority="732" operator="containsText" text="|">
      <formula>NOT(ISERROR(SEARCH("|",AY22)))</formula>
    </cfRule>
    <cfRule type="beginsWith" dxfId="693" priority="735" operator="beginsWith" text="К">
      <formula>LEFT(AY22,LEN("К"))="К"</formula>
    </cfRule>
  </conditionalFormatting>
  <conditionalFormatting sqref="AY22">
    <cfRule type="beginsWith" dxfId="692" priority="731" operator="beginsWith" text="С">
      <formula>LEFT(AY22,LEN("С"))="С"</formula>
    </cfRule>
  </conditionalFormatting>
  <conditionalFormatting sqref="AY22">
    <cfRule type="beginsWith" dxfId="691" priority="736" operator="beginsWith" text="*">
      <formula>LEFT(AY22,LEN("*"))="*"</formula>
    </cfRule>
  </conditionalFormatting>
  <conditionalFormatting sqref="AY22">
    <cfRule type="beginsWith" dxfId="690" priority="733" operator="beginsWith" text="Д">
      <formula>LEFT(AY22,LEN("Д"))="Д"</formula>
    </cfRule>
    <cfRule type="containsText" dxfId="689" priority="734" operator="containsText" text="ГИА">
      <formula>NOT(ISERROR(SEARCH("ГИА",AY22)))</formula>
    </cfRule>
  </conditionalFormatting>
  <conditionalFormatting sqref="AY22">
    <cfRule type="beginsWith" dxfId="688" priority="730" operator="beginsWith" text="ПП">
      <formula>LEFT(AY22,LEN("ПП"))="ПП"</formula>
    </cfRule>
  </conditionalFormatting>
  <conditionalFormatting sqref="BS22">
    <cfRule type="beginsWith" dxfId="687" priority="737" operator="beginsWith" text="УП">
      <formula>LEFT(BS22,LEN("УП"))="УП"</formula>
    </cfRule>
    <cfRule type="containsText" dxfId="686" priority="740" operator="containsText" text="|">
      <formula>NOT(ISERROR(SEARCH("|",BS22)))</formula>
    </cfRule>
    <cfRule type="beginsWith" dxfId="685" priority="743" operator="beginsWith" text="К">
      <formula>LEFT(BS22,LEN("К"))="К"</formula>
    </cfRule>
  </conditionalFormatting>
  <conditionalFormatting sqref="BS22">
    <cfRule type="beginsWith" dxfId="684" priority="739" operator="beginsWith" text="С">
      <formula>LEFT(BS22,LEN("С"))="С"</formula>
    </cfRule>
  </conditionalFormatting>
  <conditionalFormatting sqref="BS22">
    <cfRule type="beginsWith" dxfId="683" priority="744" operator="beginsWith" text="*">
      <formula>LEFT(BS22,LEN("*"))="*"</formula>
    </cfRule>
  </conditionalFormatting>
  <conditionalFormatting sqref="BS22">
    <cfRule type="beginsWith" dxfId="682" priority="741" operator="beginsWith" text="Д">
      <formula>LEFT(BS22,LEN("Д"))="Д"</formula>
    </cfRule>
    <cfRule type="containsText" dxfId="681" priority="742" operator="containsText" text="ГИА">
      <formula>NOT(ISERROR(SEARCH("ГИА",BS22)))</formula>
    </cfRule>
  </conditionalFormatting>
  <conditionalFormatting sqref="BS22">
    <cfRule type="beginsWith" dxfId="680" priority="738" operator="beginsWith" text="ПП">
      <formula>LEFT(BS22,LEN("ПП"))="ПП"</formula>
    </cfRule>
  </conditionalFormatting>
  <conditionalFormatting sqref="BI6 AC6 BG6 AE6:AG6 Z6:AA6 X6 BA6:BC6 J6:V6 AI6:AM6 AQ6:AT6 BQ6 AW6">
    <cfRule type="beginsWith" dxfId="679" priority="721" operator="beginsWith" text="УП">
      <formula>LEFT(J6,LEN("УП"))="УП"</formula>
    </cfRule>
    <cfRule type="containsText" dxfId="678" priority="724" operator="containsText" text="|">
      <formula>NOT(ISERROR(SEARCH("|",J6)))</formula>
    </cfRule>
    <cfRule type="beginsWith" dxfId="677" priority="727" operator="beginsWith" text="К">
      <formula>LEFT(J6,LEN("К"))="К"</formula>
    </cfRule>
  </conditionalFormatting>
  <conditionalFormatting sqref="BI6 AC6 BG6 AE6:AG6 Z6:AA6 X6 BA6:BC6 J6:V6 AI6:AM6 AQ6:AT6 BQ6 AW6">
    <cfRule type="beginsWith" dxfId="676" priority="723" operator="beginsWith" text="С">
      <formula>LEFT(J6,LEN("С"))="С"</formula>
    </cfRule>
  </conditionalFormatting>
  <conditionalFormatting sqref="BI6 AC6 BG6 AE6:AG6 Z6:AA6 X6 BA6:BC6 J6:V6 AI6:AM6 AQ6:AT6 BQ6 AW6">
    <cfRule type="beginsWith" dxfId="675" priority="728" operator="beginsWith" text="*">
      <formula>LEFT(J6,LEN("*"))="*"</formula>
    </cfRule>
  </conditionalFormatting>
  <conditionalFormatting sqref="BI6 AC6 BG6 AE6:AG6 Z6:AA6 X6 BA6:BC6 J6:V6 AI6:AM6 AQ6:AT6 BQ6 AW6">
    <cfRule type="beginsWith" dxfId="674" priority="725" operator="beginsWith" text="Д">
      <formula>LEFT(J6,LEN("Д"))="Д"</formula>
    </cfRule>
    <cfRule type="containsText" dxfId="673" priority="726" operator="containsText" text="ГИА">
      <formula>NOT(ISERROR(SEARCH("ГИА",J6)))</formula>
    </cfRule>
  </conditionalFormatting>
  <conditionalFormatting sqref="BI6 AC6 BG6 AE6:AG6 Z6:AA6 X6 BA6:BC6 J6:V6 AI6:AM6 AQ6:AT6 BQ6 AW6">
    <cfRule type="beginsWith" dxfId="672" priority="722" operator="beginsWith" text="ПП">
      <formula>LEFT(J6,LEN("ПП"))="ПП"</formula>
    </cfRule>
  </conditionalFormatting>
  <conditionalFormatting sqref="BO6">
    <cfRule type="beginsWith" dxfId="671" priority="713" operator="beginsWith" text="УП">
      <formula>LEFT(BO6,LEN("УП"))="УП"</formula>
    </cfRule>
    <cfRule type="containsText" dxfId="670" priority="716" operator="containsText" text="|">
      <formula>NOT(ISERROR(SEARCH("|",BO6)))</formula>
    </cfRule>
    <cfRule type="beginsWith" dxfId="669" priority="719" operator="beginsWith" text="К">
      <formula>LEFT(BO6,LEN("К"))="К"</formula>
    </cfRule>
  </conditionalFormatting>
  <conditionalFormatting sqref="BO6">
    <cfRule type="beginsWith" dxfId="668" priority="715" operator="beginsWith" text="С">
      <formula>LEFT(BO6,LEN("С"))="С"</formula>
    </cfRule>
  </conditionalFormatting>
  <conditionalFormatting sqref="BO6">
    <cfRule type="beginsWith" dxfId="667" priority="720" operator="beginsWith" text="*">
      <formula>LEFT(BO6,LEN("*"))="*"</formula>
    </cfRule>
  </conditionalFormatting>
  <conditionalFormatting sqref="BO6">
    <cfRule type="beginsWith" dxfId="666" priority="717" operator="beginsWith" text="Д">
      <formula>LEFT(BO6,LEN("Д"))="Д"</formula>
    </cfRule>
    <cfRule type="containsText" dxfId="665" priority="718" operator="containsText" text="ГИА">
      <formula>NOT(ISERROR(SEARCH("ГИА",BO6)))</formula>
    </cfRule>
  </conditionalFormatting>
  <conditionalFormatting sqref="BO6">
    <cfRule type="beginsWith" dxfId="664" priority="714" operator="beginsWith" text="ПП">
      <formula>LEFT(BO6,LEN("ПП"))="ПП"</formula>
    </cfRule>
  </conditionalFormatting>
  <conditionalFormatting sqref="BS6">
    <cfRule type="beginsWith" dxfId="663" priority="705" operator="beginsWith" text="УП">
      <formula>LEFT(BS6,LEN("УП"))="УП"</formula>
    </cfRule>
    <cfRule type="containsText" dxfId="662" priority="708" operator="containsText" text="|">
      <formula>NOT(ISERROR(SEARCH("|",BS6)))</formula>
    </cfRule>
    <cfRule type="beginsWith" dxfId="661" priority="711" operator="beginsWith" text="К">
      <formula>LEFT(BS6,LEN("К"))="К"</formula>
    </cfRule>
  </conditionalFormatting>
  <conditionalFormatting sqref="BS6">
    <cfRule type="beginsWith" dxfId="660" priority="707" operator="beginsWith" text="С">
      <formula>LEFT(BS6,LEN("С"))="С"</formula>
    </cfRule>
  </conditionalFormatting>
  <conditionalFormatting sqref="BS6">
    <cfRule type="beginsWith" dxfId="659" priority="712" operator="beginsWith" text="*">
      <formula>LEFT(BS6,LEN("*"))="*"</formula>
    </cfRule>
  </conditionalFormatting>
  <conditionalFormatting sqref="BS6">
    <cfRule type="beginsWith" dxfId="658" priority="709" operator="beginsWith" text="Д">
      <formula>LEFT(BS6,LEN("Д"))="Д"</formula>
    </cfRule>
    <cfRule type="containsText" dxfId="657" priority="710" operator="containsText" text="ГИА">
      <formula>NOT(ISERROR(SEARCH("ГИА",BS6)))</formula>
    </cfRule>
  </conditionalFormatting>
  <conditionalFormatting sqref="BS6">
    <cfRule type="beginsWith" dxfId="656" priority="706" operator="beginsWith" text="ПП">
      <formula>LEFT(BS6,LEN("ПП"))="ПП"</formula>
    </cfRule>
  </conditionalFormatting>
  <conditionalFormatting sqref="AQ7:AT7 AI7:AM7 J7:V7 BA7:BC7 X7 Z7:AA7 AE7:AG7 BG7 AC7 BI7 AW7 BQ7:BQ8">
    <cfRule type="beginsWith" dxfId="655" priority="697" operator="beginsWith" text="УП">
      <formula>LEFT(J7,LEN("УП"))="УП"</formula>
    </cfRule>
    <cfRule type="containsText" dxfId="654" priority="700" operator="containsText" text="|">
      <formula>NOT(ISERROR(SEARCH("|",J7)))</formula>
    </cfRule>
    <cfRule type="beginsWith" dxfId="653" priority="703" operator="beginsWith" text="К">
      <formula>LEFT(J7,LEN("К"))="К"</formula>
    </cfRule>
  </conditionalFormatting>
  <conditionalFormatting sqref="AQ7:AT7 AI7:AM7 J7:V7 BA7:BC7 X7 Z7:AA7 AE7:AG7 BG7 AC7 BI7 AW7 BQ7:BQ8">
    <cfRule type="beginsWith" dxfId="652" priority="699" operator="beginsWith" text="С">
      <formula>LEFT(J7,LEN("С"))="С"</formula>
    </cfRule>
  </conditionalFormatting>
  <conditionalFormatting sqref="AQ7:AT7 AI7:AM7 J7:V7 BA7:BC7 X7 Z7:AA7 AE7:AG7 BG7 AC7 BI7 AW7 BQ7:BQ8">
    <cfRule type="beginsWith" dxfId="651" priority="704" operator="beginsWith" text="*">
      <formula>LEFT(J7,LEN("*"))="*"</formula>
    </cfRule>
  </conditionalFormatting>
  <conditionalFormatting sqref="AQ7:AT7 AI7:AM7 J7:V7 BA7:BC7 X7 Z7:AA7 AE7:AG7 BG7 AC7 BI7 AW7 BQ7:BQ8">
    <cfRule type="beginsWith" dxfId="650" priority="701" operator="beginsWith" text="Д">
      <formula>LEFT(J7,LEN("Д"))="Д"</formula>
    </cfRule>
    <cfRule type="containsText" dxfId="649" priority="702" operator="containsText" text="ГИА">
      <formula>NOT(ISERROR(SEARCH("ГИА",J7)))</formula>
    </cfRule>
  </conditionalFormatting>
  <conditionalFormatting sqref="AQ7:AT7 AI7:AM7 J7:V7 BA7:BC7 X7 Z7:AA7 AE7:AG7 BG7 AC7 BI7 AW7 BQ7:BQ8">
    <cfRule type="beginsWith" dxfId="648" priority="698" operator="beginsWith" text="ПП">
      <formula>LEFT(J7,LEN("ПП"))="ПП"</formula>
    </cfRule>
  </conditionalFormatting>
  <conditionalFormatting sqref="BO7:BO8">
    <cfRule type="beginsWith" dxfId="647" priority="689" operator="beginsWith" text="УП">
      <formula>LEFT(BO7,LEN("УП"))="УП"</formula>
    </cfRule>
    <cfRule type="containsText" dxfId="646" priority="692" operator="containsText" text="|">
      <formula>NOT(ISERROR(SEARCH("|",BO7)))</formula>
    </cfRule>
    <cfRule type="beginsWith" dxfId="645" priority="695" operator="beginsWith" text="К">
      <formula>LEFT(BO7,LEN("К"))="К"</formula>
    </cfRule>
  </conditionalFormatting>
  <conditionalFormatting sqref="BO7:BO8">
    <cfRule type="beginsWith" dxfId="644" priority="691" operator="beginsWith" text="С">
      <formula>LEFT(BO7,LEN("С"))="С"</formula>
    </cfRule>
  </conditionalFormatting>
  <conditionalFormatting sqref="BO7:BO8">
    <cfRule type="beginsWith" dxfId="643" priority="696" operator="beginsWith" text="*">
      <formula>LEFT(BO7,LEN("*"))="*"</formula>
    </cfRule>
  </conditionalFormatting>
  <conditionalFormatting sqref="BO7:BO8">
    <cfRule type="beginsWith" dxfId="642" priority="693" operator="beginsWith" text="Д">
      <formula>LEFT(BO7,LEN("Д"))="Д"</formula>
    </cfRule>
    <cfRule type="containsText" dxfId="641" priority="694" operator="containsText" text="ГИА">
      <formula>NOT(ISERROR(SEARCH("ГИА",BO7)))</formula>
    </cfRule>
  </conditionalFormatting>
  <conditionalFormatting sqref="BO7:BO8">
    <cfRule type="beginsWith" dxfId="640" priority="690" operator="beginsWith" text="ПП">
      <formula>LEFT(BO7,LEN("ПП"))="ПП"</formula>
    </cfRule>
  </conditionalFormatting>
  <conditionalFormatting sqref="BS7">
    <cfRule type="beginsWith" dxfId="639" priority="681" operator="beginsWith" text="УП">
      <formula>LEFT(BS7,LEN("УП"))="УП"</formula>
    </cfRule>
    <cfRule type="containsText" dxfId="638" priority="684" operator="containsText" text="|">
      <formula>NOT(ISERROR(SEARCH("|",BS7)))</formula>
    </cfRule>
    <cfRule type="beginsWith" dxfId="637" priority="687" operator="beginsWith" text="К">
      <formula>LEFT(BS7,LEN("К"))="К"</formula>
    </cfRule>
  </conditionalFormatting>
  <conditionalFormatting sqref="BS7">
    <cfRule type="beginsWith" dxfId="636" priority="683" operator="beginsWith" text="С">
      <formula>LEFT(BS7,LEN("С"))="С"</formula>
    </cfRule>
  </conditionalFormatting>
  <conditionalFormatting sqref="BS7">
    <cfRule type="beginsWith" dxfId="635" priority="688" operator="beginsWith" text="*">
      <formula>LEFT(BS7,LEN("*"))="*"</formula>
    </cfRule>
  </conditionalFormatting>
  <conditionalFormatting sqref="BS7">
    <cfRule type="beginsWith" dxfId="634" priority="685" operator="beginsWith" text="Д">
      <formula>LEFT(BS7,LEN("Д"))="Д"</formula>
    </cfRule>
    <cfRule type="containsText" dxfId="633" priority="686" operator="containsText" text="ГИА">
      <formula>NOT(ISERROR(SEARCH("ГИА",BS7)))</formula>
    </cfRule>
  </conditionalFormatting>
  <conditionalFormatting sqref="BS7">
    <cfRule type="beginsWith" dxfId="632" priority="682" operator="beginsWith" text="ПП">
      <formula>LEFT(BS7,LEN("ПП"))="ПП"</formula>
    </cfRule>
  </conditionalFormatting>
  <conditionalFormatting sqref="BQ9 AQ8:AT9 AI8:AM10 J8:V10 BA8:BC9 X8:X10 Z8:AA10 BG8:BG9 AC8:AC10 BI8:BI9 AW8:AW9 AE8:AG10 AQ10:AS10 BA10:BB10">
    <cfRule type="beginsWith" dxfId="631" priority="673" operator="beginsWith" text="УП">
      <formula>LEFT(J8,LEN("УП"))="УП"</formula>
    </cfRule>
    <cfRule type="containsText" dxfId="630" priority="676" operator="containsText" text="|">
      <formula>NOT(ISERROR(SEARCH("|",J8)))</formula>
    </cfRule>
    <cfRule type="beginsWith" dxfId="629" priority="679" operator="beginsWith" text="К">
      <formula>LEFT(J8,LEN("К"))="К"</formula>
    </cfRule>
  </conditionalFormatting>
  <conditionalFormatting sqref="BQ9 AQ8:AT9 AI8:AM10 J8:V10 BA8:BC9 X8:X10 Z8:AA10 BG8:BG9 AC8:AC10 BI8:BI9 AW8:AW9 AE8:AG10 AQ10:AS10 BA10:BB10">
    <cfRule type="beginsWith" dxfId="628" priority="675" operator="beginsWith" text="С">
      <formula>LEFT(J8,LEN("С"))="С"</formula>
    </cfRule>
  </conditionalFormatting>
  <conditionalFormatting sqref="BQ9 AQ8:AT9 AI8:AM10 J8:V10 BA8:BC9 X8:X10 Z8:AA10 BG8:BG9 AC8:AC10 BI8:BI9 AW8:AW9 AE8:AG10 AQ10:AS10 BA10:BB10">
    <cfRule type="beginsWith" dxfId="627" priority="680" operator="beginsWith" text="*">
      <formula>LEFT(J8,LEN("*"))="*"</formula>
    </cfRule>
  </conditionalFormatting>
  <conditionalFormatting sqref="BQ9 AQ8:AT9 AI8:AM10 J8:V10 BA8:BC9 X8:X10 Z8:AA10 BG8:BG9 AC8:AC10 BI8:BI9 AW8:AW9 AE8:AG10 AQ10:AS10 BA10:BB10">
    <cfRule type="beginsWith" dxfId="626" priority="677" operator="beginsWith" text="Д">
      <formula>LEFT(J8,LEN("Д"))="Д"</formula>
    </cfRule>
    <cfRule type="containsText" dxfId="625" priority="678" operator="containsText" text="ГИА">
      <formula>NOT(ISERROR(SEARCH("ГИА",J8)))</formula>
    </cfRule>
  </conditionalFormatting>
  <conditionalFormatting sqref="BQ9 AQ8:AT9 AI8:AM10 J8:V10 BA8:BC9 X8:X10 Z8:AA10 BG8:BG9 AC8:AC10 BI8:BI9 AW8:AW9 AE8:AG10 AQ10:AS10 BA10:BB10">
    <cfRule type="beginsWith" dxfId="624" priority="674" operator="beginsWith" text="ПП">
      <formula>LEFT(J8,LEN("ПП"))="ПП"</formula>
    </cfRule>
  </conditionalFormatting>
  <conditionalFormatting sqref="BO9">
    <cfRule type="beginsWith" dxfId="623" priority="665" operator="beginsWith" text="УП">
      <formula>LEFT(BO9,LEN("УП"))="УП"</formula>
    </cfRule>
    <cfRule type="containsText" dxfId="622" priority="668" operator="containsText" text="|">
      <formula>NOT(ISERROR(SEARCH("|",BO9)))</formula>
    </cfRule>
    <cfRule type="beginsWith" dxfId="621" priority="671" operator="beginsWith" text="К">
      <formula>LEFT(BO9,LEN("К"))="К"</formula>
    </cfRule>
  </conditionalFormatting>
  <conditionalFormatting sqref="BO9">
    <cfRule type="beginsWith" dxfId="620" priority="667" operator="beginsWith" text="С">
      <formula>LEFT(BO9,LEN("С"))="С"</formula>
    </cfRule>
  </conditionalFormatting>
  <conditionalFormatting sqref="BO9">
    <cfRule type="beginsWith" dxfId="619" priority="672" operator="beginsWith" text="*">
      <formula>LEFT(BO9,LEN("*"))="*"</formula>
    </cfRule>
  </conditionalFormatting>
  <conditionalFormatting sqref="BO9">
    <cfRule type="beginsWith" dxfId="618" priority="669" operator="beginsWith" text="Д">
      <formula>LEFT(BO9,LEN("Д"))="Д"</formula>
    </cfRule>
    <cfRule type="containsText" dxfId="617" priority="670" operator="containsText" text="ГИА">
      <formula>NOT(ISERROR(SEARCH("ГИА",BO9)))</formula>
    </cfRule>
  </conditionalFormatting>
  <conditionalFormatting sqref="BO9">
    <cfRule type="beginsWith" dxfId="616" priority="666" operator="beginsWith" text="ПП">
      <formula>LEFT(BO9,LEN("ПП"))="ПП"</formula>
    </cfRule>
  </conditionalFormatting>
  <conditionalFormatting sqref="BS8:BS10">
    <cfRule type="beginsWith" dxfId="615" priority="657" operator="beginsWith" text="УП">
      <formula>LEFT(BS8,LEN("УП"))="УП"</formula>
    </cfRule>
    <cfRule type="containsText" dxfId="614" priority="660" operator="containsText" text="|">
      <formula>NOT(ISERROR(SEARCH("|",BS8)))</formula>
    </cfRule>
    <cfRule type="beginsWith" dxfId="613" priority="663" operator="beginsWith" text="К">
      <formula>LEFT(BS8,LEN("К"))="К"</formula>
    </cfRule>
  </conditionalFormatting>
  <conditionalFormatting sqref="BS8:BS10">
    <cfRule type="beginsWith" dxfId="612" priority="659" operator="beginsWith" text="С">
      <formula>LEFT(BS8,LEN("С"))="С"</formula>
    </cfRule>
  </conditionalFormatting>
  <conditionalFormatting sqref="BS8:BS10">
    <cfRule type="beginsWith" dxfId="611" priority="664" operator="beginsWith" text="*">
      <formula>LEFT(BS8,LEN("*"))="*"</formula>
    </cfRule>
  </conditionalFormatting>
  <conditionalFormatting sqref="BS8:BS10">
    <cfRule type="beginsWith" dxfId="610" priority="661" operator="beginsWith" text="Д">
      <formula>LEFT(BS8,LEN("Д"))="Д"</formula>
    </cfRule>
    <cfRule type="containsText" dxfId="609" priority="662" operator="containsText" text="ГИА">
      <formula>NOT(ISERROR(SEARCH("ГИА",BS8)))</formula>
    </cfRule>
  </conditionalFormatting>
  <conditionalFormatting sqref="BS8:BS10">
    <cfRule type="beginsWith" dxfId="608" priority="658" operator="beginsWith" text="ПП">
      <formula>LEFT(BS8,LEN("ПП"))="ПП"</formula>
    </cfRule>
  </conditionalFormatting>
  <conditionalFormatting sqref="AQ13:AT15 AI13:AM14 J13:V15 BA13:BC15 X13:X15 BG13:BG14 BI13:BI14 BQ13:BQ15 AW13:AW15 AE13:AG15 AI15:AJ15 AM15">
    <cfRule type="beginsWith" dxfId="607" priority="649" operator="beginsWith" text="УП">
      <formula>LEFT(J13,LEN("УП"))="УП"</formula>
    </cfRule>
    <cfRule type="containsText" dxfId="606" priority="652" operator="containsText" text="|">
      <formula>NOT(ISERROR(SEARCH("|",J13)))</formula>
    </cfRule>
    <cfRule type="beginsWith" dxfId="605" priority="655" operator="beginsWith" text="К">
      <formula>LEFT(J13,LEN("К"))="К"</formula>
    </cfRule>
  </conditionalFormatting>
  <conditionalFormatting sqref="AQ13:AT15 AI13:AM14 J13:V15 BA13:BC15 X13:X15 BG13:BG14 BI13:BI14 BQ13:BQ15 AW13:AW15 AE13:AG15 AI15:AJ15 AM15">
    <cfRule type="beginsWith" dxfId="604" priority="651" operator="beginsWith" text="С">
      <formula>LEFT(J13,LEN("С"))="С"</formula>
    </cfRule>
  </conditionalFormatting>
  <conditionalFormatting sqref="AQ13:AT15 AI13:AM14 J13:V15 BA13:BC15 X13:X15 BG13:BG14 BI13:BI14 BQ13:BQ15 AW13:AW15 AE13:AG15 AI15:AJ15 AM15">
    <cfRule type="beginsWith" dxfId="603" priority="656" operator="beginsWith" text="*">
      <formula>LEFT(J13,LEN("*"))="*"</formula>
    </cfRule>
  </conditionalFormatting>
  <conditionalFormatting sqref="AQ13:AT15 AI13:AM14 J13:V15 BA13:BC15 X13:X15 BG13:BG14 BI13:BI14 BQ13:BQ15 AW13:AW15 AE13:AG15 AI15:AJ15 AM15">
    <cfRule type="beginsWith" dxfId="602" priority="653" operator="beginsWith" text="Д">
      <formula>LEFT(J13,LEN("Д"))="Д"</formula>
    </cfRule>
    <cfRule type="containsText" dxfId="601" priority="654" operator="containsText" text="ГИА">
      <formula>NOT(ISERROR(SEARCH("ГИА",J13)))</formula>
    </cfRule>
  </conditionalFormatting>
  <conditionalFormatting sqref="AQ13:AT15 AI13:AM14 J13:V15 BA13:BC15 X13:X15 BG13:BG14 BI13:BI14 BQ13:BQ15 AW13:AW15 AE13:AG15 AI15:AJ15 AM15">
    <cfRule type="beginsWith" dxfId="600" priority="650" operator="beginsWith" text="ПП">
      <formula>LEFT(J13,LEN("ПП"))="ПП"</formula>
    </cfRule>
  </conditionalFormatting>
  <conditionalFormatting sqref="BO13:BO15">
    <cfRule type="beginsWith" dxfId="599" priority="641" operator="beginsWith" text="УП">
      <formula>LEFT(BO13,LEN("УП"))="УП"</formula>
    </cfRule>
    <cfRule type="containsText" dxfId="598" priority="644" operator="containsText" text="|">
      <formula>NOT(ISERROR(SEARCH("|",BO13)))</formula>
    </cfRule>
    <cfRule type="beginsWith" dxfId="597" priority="647" operator="beginsWith" text="К">
      <formula>LEFT(BO13,LEN("К"))="К"</formula>
    </cfRule>
  </conditionalFormatting>
  <conditionalFormatting sqref="BO13:BO15">
    <cfRule type="beginsWith" dxfId="596" priority="643" operator="beginsWith" text="С">
      <formula>LEFT(BO13,LEN("С"))="С"</formula>
    </cfRule>
  </conditionalFormatting>
  <conditionalFormatting sqref="BO13:BO15">
    <cfRule type="beginsWith" dxfId="595" priority="648" operator="beginsWith" text="*">
      <formula>LEFT(BO13,LEN("*"))="*"</formula>
    </cfRule>
  </conditionalFormatting>
  <conditionalFormatting sqref="BO13:BO15">
    <cfRule type="beginsWith" dxfId="594" priority="645" operator="beginsWith" text="Д">
      <formula>LEFT(BO13,LEN("Д"))="Д"</formula>
    </cfRule>
    <cfRule type="containsText" dxfId="593" priority="646" operator="containsText" text="ГИА">
      <formula>NOT(ISERROR(SEARCH("ГИА",BO13)))</formula>
    </cfRule>
  </conditionalFormatting>
  <conditionalFormatting sqref="BO13:BO15">
    <cfRule type="beginsWith" dxfId="592" priority="642" operator="beginsWith" text="ПП">
      <formula>LEFT(BO13,LEN("ПП"))="ПП"</formula>
    </cfRule>
  </conditionalFormatting>
  <conditionalFormatting sqref="BS13:BS15">
    <cfRule type="beginsWith" dxfId="591" priority="633" operator="beginsWith" text="УП">
      <formula>LEFT(BS13,LEN("УП"))="УП"</formula>
    </cfRule>
    <cfRule type="containsText" dxfId="590" priority="636" operator="containsText" text="|">
      <formula>NOT(ISERROR(SEARCH("|",BS13)))</formula>
    </cfRule>
    <cfRule type="beginsWith" dxfId="589" priority="639" operator="beginsWith" text="К">
      <formula>LEFT(BS13,LEN("К"))="К"</formula>
    </cfRule>
  </conditionalFormatting>
  <conditionalFormatting sqref="BS13:BS15">
    <cfRule type="beginsWith" dxfId="588" priority="635" operator="beginsWith" text="С">
      <formula>LEFT(BS13,LEN("С"))="С"</formula>
    </cfRule>
  </conditionalFormatting>
  <conditionalFormatting sqref="BS13:BS15">
    <cfRule type="beginsWith" dxfId="587" priority="640" operator="beginsWith" text="*">
      <formula>LEFT(BS13,LEN("*"))="*"</formula>
    </cfRule>
  </conditionalFormatting>
  <conditionalFormatting sqref="BS13:BS15">
    <cfRule type="beginsWith" dxfId="586" priority="637" operator="beginsWith" text="Д">
      <formula>LEFT(BS13,LEN("Д"))="Д"</formula>
    </cfRule>
    <cfRule type="containsText" dxfId="585" priority="638" operator="containsText" text="ГИА">
      <formula>NOT(ISERROR(SEARCH("ГИА",BS13)))</formula>
    </cfRule>
  </conditionalFormatting>
  <conditionalFormatting sqref="BS13:BS15">
    <cfRule type="beginsWith" dxfId="584" priority="634" operator="beginsWith" text="ПП">
      <formula>LEFT(BS13,LEN("ПП"))="ПП"</formula>
    </cfRule>
  </conditionalFormatting>
  <conditionalFormatting sqref="AL86">
    <cfRule type="beginsWith" dxfId="583" priority="625" operator="beginsWith" text="УП">
      <formula>LEFT(AL86,LEN("УП"))="УП"</formula>
    </cfRule>
    <cfRule type="containsText" dxfId="582" priority="628" operator="containsText" text="|">
      <formula>NOT(ISERROR(SEARCH("|",AL86)))</formula>
    </cfRule>
    <cfRule type="beginsWith" dxfId="581" priority="631" operator="beginsWith" text="К">
      <formula>LEFT(AL86,LEN("К"))="К"</formula>
    </cfRule>
  </conditionalFormatting>
  <conditionalFormatting sqref="AL86">
    <cfRule type="beginsWith" dxfId="580" priority="627" operator="beginsWith" text="С">
      <formula>LEFT(AL86,LEN("С"))="С"</formula>
    </cfRule>
  </conditionalFormatting>
  <conditionalFormatting sqref="AL86">
    <cfRule type="beginsWith" dxfId="579" priority="632" operator="beginsWith" text="*">
      <formula>LEFT(AL86,LEN("*"))="*"</formula>
    </cfRule>
  </conditionalFormatting>
  <conditionalFormatting sqref="AL86">
    <cfRule type="beginsWith" dxfId="578" priority="629" operator="beginsWith" text="Д">
      <formula>LEFT(AL86,LEN("Д"))="Д"</formula>
    </cfRule>
    <cfRule type="containsText" dxfId="577" priority="630" operator="containsText" text="ГИА">
      <formula>NOT(ISERROR(SEARCH("ГИА",AL86)))</formula>
    </cfRule>
  </conditionalFormatting>
  <conditionalFormatting sqref="AL86">
    <cfRule type="beginsWith" dxfId="576" priority="626" operator="beginsWith" text="ПП">
      <formula>LEFT(AL86,LEN("ПП"))="ПП"</formula>
    </cfRule>
  </conditionalFormatting>
  <conditionalFormatting sqref="BE58 BG58">
    <cfRule type="beginsWith" dxfId="575" priority="617" operator="beginsWith" text="УП">
      <formula>LEFT(BE58,LEN("УП"))="УП"</formula>
    </cfRule>
    <cfRule type="containsText" dxfId="574" priority="620" operator="containsText" text="|">
      <formula>NOT(ISERROR(SEARCH("|",BE58)))</formula>
    </cfRule>
    <cfRule type="beginsWith" dxfId="573" priority="623" operator="beginsWith" text="К">
      <formula>LEFT(BE58,LEN("К"))="К"</formula>
    </cfRule>
  </conditionalFormatting>
  <conditionalFormatting sqref="BE58 BG58">
    <cfRule type="beginsWith" dxfId="572" priority="619" operator="beginsWith" text="С">
      <formula>LEFT(BE58,LEN("С"))="С"</formula>
    </cfRule>
  </conditionalFormatting>
  <conditionalFormatting sqref="BE58 BG58">
    <cfRule type="beginsWith" dxfId="571" priority="624" operator="beginsWith" text="*">
      <formula>LEFT(BE58,LEN("*"))="*"</formula>
    </cfRule>
  </conditionalFormatting>
  <conditionalFormatting sqref="BE58 BG58">
    <cfRule type="beginsWith" dxfId="570" priority="621" operator="beginsWith" text="Д">
      <formula>LEFT(BE58,LEN("Д"))="Д"</formula>
    </cfRule>
    <cfRule type="containsText" dxfId="569" priority="622" operator="containsText" text="ГИА">
      <formula>NOT(ISERROR(SEARCH("ГИА",BE58)))</formula>
    </cfRule>
  </conditionalFormatting>
  <conditionalFormatting sqref="BE58 BG58">
    <cfRule type="beginsWith" dxfId="568" priority="618" operator="beginsWith" text="ПП">
      <formula>LEFT(BE58,LEN("ПП"))="ПП"</formula>
    </cfRule>
  </conditionalFormatting>
  <conditionalFormatting sqref="AA104 BQ104 AC104 J104:V104 AE104:AG104 AM104">
    <cfRule type="beginsWith" dxfId="567" priority="609" operator="beginsWith" text="УП">
      <formula>LEFT(J104,LEN("УП"))="УП"</formula>
    </cfRule>
    <cfRule type="containsText" dxfId="566" priority="612" operator="containsText" text="|">
      <formula>NOT(ISERROR(SEARCH("|",J104)))</formula>
    </cfRule>
    <cfRule type="beginsWith" dxfId="565" priority="615" operator="beginsWith" text="К">
      <formula>LEFT(J104,LEN("К"))="К"</formula>
    </cfRule>
  </conditionalFormatting>
  <conditionalFormatting sqref="AA104 BQ104 AC104 J104:V104 AE104:AG104 AM104">
    <cfRule type="beginsWith" dxfId="564" priority="611" operator="beginsWith" text="С">
      <formula>LEFT(J104,LEN("С"))="С"</formula>
    </cfRule>
  </conditionalFormatting>
  <conditionalFormatting sqref="AA104 BQ104 AC104 J104:V104 AE104:AG104 AM104">
    <cfRule type="beginsWith" dxfId="563" priority="616" operator="beginsWith" text="*">
      <formula>LEFT(J104,LEN("*"))="*"</formula>
    </cfRule>
  </conditionalFormatting>
  <conditionalFormatting sqref="AA104 BQ104 AC104 J104:V104 AE104:AG104 AM104">
    <cfRule type="beginsWith" dxfId="562" priority="613" operator="beginsWith" text="Д">
      <formula>LEFT(J104,LEN("Д"))="Д"</formula>
    </cfRule>
    <cfRule type="containsText" dxfId="561" priority="614" operator="containsText" text="ГИА">
      <formula>NOT(ISERROR(SEARCH("ГИА",J104)))</formula>
    </cfRule>
  </conditionalFormatting>
  <conditionalFormatting sqref="AA104 BQ104 AC104 J104:V104 AE104:AG104 AM104">
    <cfRule type="beginsWith" dxfId="560" priority="610" operator="beginsWith" text="ПП">
      <formula>LEFT(J104,LEN("ПП"))="ПП"</formula>
    </cfRule>
  </conditionalFormatting>
  <conditionalFormatting sqref="BS104">
    <cfRule type="beginsWith" dxfId="559" priority="601" operator="beginsWith" text="УП">
      <formula>LEFT(BS104,LEN("УП"))="УП"</formula>
    </cfRule>
    <cfRule type="containsText" dxfId="558" priority="604" operator="containsText" text="|">
      <formula>NOT(ISERROR(SEARCH("|",BS104)))</formula>
    </cfRule>
    <cfRule type="beginsWith" dxfId="557" priority="607" operator="beginsWith" text="К">
      <formula>LEFT(BS104,LEN("К"))="К"</formula>
    </cfRule>
  </conditionalFormatting>
  <conditionalFormatting sqref="BS104">
    <cfRule type="beginsWith" dxfId="556" priority="603" operator="beginsWith" text="С">
      <formula>LEFT(BS104,LEN("С"))="С"</formula>
    </cfRule>
  </conditionalFormatting>
  <conditionalFormatting sqref="BS104">
    <cfRule type="beginsWith" dxfId="555" priority="608" operator="beginsWith" text="*">
      <formula>LEFT(BS104,LEN("*"))="*"</formula>
    </cfRule>
  </conditionalFormatting>
  <conditionalFormatting sqref="BS104">
    <cfRule type="beginsWith" dxfId="554" priority="605" operator="beginsWith" text="Д">
      <formula>LEFT(BS104,LEN("Д"))="Д"</formula>
    </cfRule>
    <cfRule type="containsText" dxfId="553" priority="606" operator="containsText" text="ГИА">
      <formula>NOT(ISERROR(SEARCH("ГИА",BS104)))</formula>
    </cfRule>
  </conditionalFormatting>
  <conditionalFormatting sqref="BS104">
    <cfRule type="beginsWith" dxfId="552" priority="602" operator="beginsWith" text="ПП">
      <formula>LEFT(BS104,LEN("ПП"))="ПП"</formula>
    </cfRule>
  </conditionalFormatting>
  <conditionalFormatting sqref="AI104 AK104:AL104 AQ104">
    <cfRule type="beginsWith" dxfId="551" priority="593" operator="beginsWith" text="УП">
      <formula>LEFT(AI104,LEN("УП"))="УП"</formula>
    </cfRule>
    <cfRule type="containsText" dxfId="550" priority="596" operator="containsText" text="|">
      <formula>NOT(ISERROR(SEARCH("|",AI104)))</formula>
    </cfRule>
    <cfRule type="beginsWith" dxfId="549" priority="599" operator="beginsWith" text="К">
      <formula>LEFT(AI104,LEN("К"))="К"</formula>
    </cfRule>
  </conditionalFormatting>
  <conditionalFormatting sqref="AI104 AK104:AL104 AQ104">
    <cfRule type="beginsWith" dxfId="548" priority="595" operator="beginsWith" text="С">
      <formula>LEFT(AI104,LEN("С"))="С"</formula>
    </cfRule>
  </conditionalFormatting>
  <conditionalFormatting sqref="AI104 AK104:AL104 AQ104">
    <cfRule type="beginsWith" dxfId="547" priority="600" operator="beginsWith" text="*">
      <formula>LEFT(AI104,LEN("*"))="*"</formula>
    </cfRule>
  </conditionalFormatting>
  <conditionalFormatting sqref="AI104 AK104:AL104 AQ104">
    <cfRule type="beginsWith" dxfId="546" priority="597" operator="beginsWith" text="Д">
      <formula>LEFT(AI104,LEN("Д"))="Д"</formula>
    </cfRule>
    <cfRule type="containsText" dxfId="545" priority="598" operator="containsText" text="ГИА">
      <formula>NOT(ISERROR(SEARCH("ГИА",AI104)))</formula>
    </cfRule>
  </conditionalFormatting>
  <conditionalFormatting sqref="AI104 AK104:AL104 AQ104">
    <cfRule type="beginsWith" dxfId="544" priority="594" operator="beginsWith" text="ПП">
      <formula>LEFT(AI104,LEN("ПП"))="ПП"</formula>
    </cfRule>
  </conditionalFormatting>
  <conditionalFormatting sqref="AJ104 AR104:AT104 AY104 BA104:BC104 BE104 BG104 BI104 BK104 BM104 BO104 AW104">
    <cfRule type="beginsWith" dxfId="543" priority="585" operator="beginsWith" text="УП">
      <formula>LEFT(AJ104,LEN("УП"))="УП"</formula>
    </cfRule>
    <cfRule type="containsText" dxfId="542" priority="588" operator="containsText" text="|">
      <formula>NOT(ISERROR(SEARCH("|",AJ104)))</formula>
    </cfRule>
    <cfRule type="beginsWith" dxfId="541" priority="591" operator="beginsWith" text="К">
      <formula>LEFT(AJ104,LEN("К"))="К"</formula>
    </cfRule>
  </conditionalFormatting>
  <conditionalFormatting sqref="AJ104 AR104:AT104 AY104 BA104:BC104 BE104 BG104 BI104 BK104 BM104 BO104 AW104">
    <cfRule type="beginsWith" dxfId="540" priority="587" operator="beginsWith" text="С">
      <formula>LEFT(AJ104,LEN("С"))="С"</formula>
    </cfRule>
  </conditionalFormatting>
  <conditionalFormatting sqref="AJ104 AR104:AT104 AY104 BA104:BC104 BE104 BG104 BI104 BK104 BM104 BO104 AW104">
    <cfRule type="beginsWith" dxfId="539" priority="592" operator="beginsWith" text="*">
      <formula>LEFT(AJ104,LEN("*"))="*"</formula>
    </cfRule>
  </conditionalFormatting>
  <conditionalFormatting sqref="AJ104 AR104:AT104 AY104 BA104:BC104 BE104 BG104 BI104 BK104 BM104 BO104 AW104">
    <cfRule type="beginsWith" dxfId="538" priority="589" operator="beginsWith" text="Д">
      <formula>LEFT(AJ104,LEN("Д"))="Д"</formula>
    </cfRule>
    <cfRule type="containsText" dxfId="537" priority="590" operator="containsText" text="ГИА">
      <formula>NOT(ISERROR(SEARCH("ГИА",AJ104)))</formula>
    </cfRule>
  </conditionalFormatting>
  <conditionalFormatting sqref="AJ104 AR104:AT104 AY104 BA104:BC104 BE104 BG104 BI104 BK104 BM104 BO104 AW104">
    <cfRule type="beginsWith" dxfId="536" priority="586" operator="beginsWith" text="ПП">
      <formula>LEFT(AJ104,LEN("ПП"))="ПП"</formula>
    </cfRule>
  </conditionalFormatting>
  <conditionalFormatting sqref="Z106:AA106 AM106 AC106 AE106:AG106 J106:V106">
    <cfRule type="beginsWith" dxfId="535" priority="577" operator="beginsWith" text="УП">
      <formula>LEFT(J106,LEN("УП"))="УП"</formula>
    </cfRule>
    <cfRule type="containsText" dxfId="534" priority="580" operator="containsText" text="|">
      <formula>NOT(ISERROR(SEARCH("|",J106)))</formula>
    </cfRule>
    <cfRule type="beginsWith" dxfId="533" priority="583" operator="beginsWith" text="К">
      <formula>LEFT(J106,LEN("К"))="К"</formula>
    </cfRule>
  </conditionalFormatting>
  <conditionalFormatting sqref="Z106:AA106 AM106 AC106 AE106:AG106 J106:V106">
    <cfRule type="beginsWith" dxfId="532" priority="579" operator="beginsWith" text="С">
      <formula>LEFT(J106,LEN("С"))="С"</formula>
    </cfRule>
  </conditionalFormatting>
  <conditionalFormatting sqref="Z106:AA106 AM106 AC106 AE106:AG106 J106:V106">
    <cfRule type="beginsWith" dxfId="531" priority="584" operator="beginsWith" text="*">
      <formula>LEFT(J106,LEN("*"))="*"</formula>
    </cfRule>
  </conditionalFormatting>
  <conditionalFormatting sqref="Z106:AA106 AM106 AC106 AE106:AG106 J106:V106">
    <cfRule type="beginsWith" dxfId="530" priority="581" operator="beginsWith" text="Д">
      <formula>LEFT(J106,LEN("Д"))="Д"</formula>
    </cfRule>
    <cfRule type="containsText" dxfId="529" priority="582" operator="containsText" text="ГИА">
      <formula>NOT(ISERROR(SEARCH("ГИА",J106)))</formula>
    </cfRule>
  </conditionalFormatting>
  <conditionalFormatting sqref="Z106:AA106 AM106 AC106 AE106:AG106 J106:V106">
    <cfRule type="beginsWith" dxfId="528" priority="578" operator="beginsWith" text="ПП">
      <formula>LEFT(J106,LEN("ПП"))="ПП"</formula>
    </cfRule>
  </conditionalFormatting>
  <conditionalFormatting sqref="BS106">
    <cfRule type="beginsWith" dxfId="527" priority="569" operator="beginsWith" text="УП">
      <formula>LEFT(BS106,LEN("УП"))="УП"</formula>
    </cfRule>
    <cfRule type="containsText" dxfId="526" priority="572" operator="containsText" text="|">
      <formula>NOT(ISERROR(SEARCH("|",BS106)))</formula>
    </cfRule>
    <cfRule type="beginsWith" dxfId="525" priority="575" operator="beginsWith" text="К">
      <formula>LEFT(BS106,LEN("К"))="К"</formula>
    </cfRule>
  </conditionalFormatting>
  <conditionalFormatting sqref="BS106">
    <cfRule type="beginsWith" dxfId="524" priority="571" operator="beginsWith" text="С">
      <formula>LEFT(BS106,LEN("С"))="С"</formula>
    </cfRule>
  </conditionalFormatting>
  <conditionalFormatting sqref="BS106">
    <cfRule type="beginsWith" dxfId="523" priority="576" operator="beginsWith" text="*">
      <formula>LEFT(BS106,LEN("*"))="*"</formula>
    </cfRule>
  </conditionalFormatting>
  <conditionalFormatting sqref="BS106">
    <cfRule type="beginsWith" dxfId="522" priority="573" operator="beginsWith" text="Д">
      <formula>LEFT(BS106,LEN("Д"))="Д"</formula>
    </cfRule>
    <cfRule type="containsText" dxfId="521" priority="574" operator="containsText" text="ГИА">
      <formula>NOT(ISERROR(SEARCH("ГИА",BS106)))</formula>
    </cfRule>
  </conditionalFormatting>
  <conditionalFormatting sqref="BS106">
    <cfRule type="beginsWith" dxfId="520" priority="570" operator="beginsWith" text="ПП">
      <formula>LEFT(BS106,LEN("ПП"))="ПП"</formula>
    </cfRule>
  </conditionalFormatting>
  <conditionalFormatting sqref="AQ106 AK106:AL106 AI106">
    <cfRule type="beginsWith" dxfId="519" priority="561" operator="beginsWith" text="УП">
      <formula>LEFT(AI106,LEN("УП"))="УП"</formula>
    </cfRule>
    <cfRule type="containsText" dxfId="518" priority="564" operator="containsText" text="|">
      <formula>NOT(ISERROR(SEARCH("|",AI106)))</formula>
    </cfRule>
    <cfRule type="beginsWith" dxfId="517" priority="567" operator="beginsWith" text="К">
      <formula>LEFT(AI106,LEN("К"))="К"</formula>
    </cfRule>
  </conditionalFormatting>
  <conditionalFormatting sqref="AQ106 AK106:AL106 AI106">
    <cfRule type="beginsWith" dxfId="516" priority="563" operator="beginsWith" text="С">
      <formula>LEFT(AI106,LEN("С"))="С"</formula>
    </cfRule>
  </conditionalFormatting>
  <conditionalFormatting sqref="AQ106 AK106:AL106 AI106">
    <cfRule type="beginsWith" dxfId="515" priority="568" operator="beginsWith" text="*">
      <formula>LEFT(AI106,LEN("*"))="*"</formula>
    </cfRule>
  </conditionalFormatting>
  <conditionalFormatting sqref="AQ106 AK106:AL106 AI106">
    <cfRule type="beginsWith" dxfId="514" priority="565" operator="beginsWith" text="Д">
      <formula>LEFT(AI106,LEN("Д"))="Д"</formula>
    </cfRule>
    <cfRule type="containsText" dxfId="513" priority="566" operator="containsText" text="ГИА">
      <formula>NOT(ISERROR(SEARCH("ГИА",AI106)))</formula>
    </cfRule>
  </conditionalFormatting>
  <conditionalFormatting sqref="AQ106 AK106:AL106 AI106">
    <cfRule type="beginsWith" dxfId="512" priority="562" operator="beginsWith" text="ПП">
      <formula>LEFT(AI106,LEN("ПП"))="ПП"</formula>
    </cfRule>
  </conditionalFormatting>
  <conditionalFormatting sqref="BQ106 BO106 BM106 BK106 BI106 BG106 BE106 BA106:BC106 AY106 AR106:AT106 AJ106 AW106">
    <cfRule type="beginsWith" dxfId="511" priority="553" operator="beginsWith" text="УП">
      <formula>LEFT(AJ106,LEN("УП"))="УП"</formula>
    </cfRule>
    <cfRule type="containsText" dxfId="510" priority="556" operator="containsText" text="|">
      <formula>NOT(ISERROR(SEARCH("|",AJ106)))</formula>
    </cfRule>
    <cfRule type="beginsWith" dxfId="509" priority="559" operator="beginsWith" text="К">
      <formula>LEFT(AJ106,LEN("К"))="К"</formula>
    </cfRule>
  </conditionalFormatting>
  <conditionalFormatting sqref="BQ106 BO106 BM106 BK106 BI106 BG106 BE106 BA106:BC106 AY106 AR106:AT106 AJ106 AW106">
    <cfRule type="beginsWith" dxfId="508" priority="555" operator="beginsWith" text="С">
      <formula>LEFT(AJ106,LEN("С"))="С"</formula>
    </cfRule>
  </conditionalFormatting>
  <conditionalFormatting sqref="BQ106 BO106 BM106 BK106 BI106 BG106 BE106 BA106:BC106 AY106 AR106:AT106 AJ106 AW106">
    <cfRule type="beginsWith" dxfId="507" priority="560" operator="beginsWith" text="*">
      <formula>LEFT(AJ106,LEN("*"))="*"</formula>
    </cfRule>
  </conditionalFormatting>
  <conditionalFormatting sqref="BQ106 BO106 BM106 BK106 BI106 BG106 BE106 BA106:BC106 AY106 AR106:AT106 AJ106 AW106">
    <cfRule type="beginsWith" dxfId="506" priority="557" operator="beginsWith" text="Д">
      <formula>LEFT(AJ106,LEN("Д"))="Д"</formula>
    </cfRule>
    <cfRule type="containsText" dxfId="505" priority="558" operator="containsText" text="ГИА">
      <formula>NOT(ISERROR(SEARCH("ГИА",AJ106)))</formula>
    </cfRule>
  </conditionalFormatting>
  <conditionalFormatting sqref="BQ106 BO106 BM106 BK106 BI106 BG106 BE106 BA106:BC106 AY106 AR106:AT106 AJ106 AW106">
    <cfRule type="beginsWith" dxfId="504" priority="554" operator="beginsWith" text="ПП">
      <formula>LEFT(AJ106,LEN("ПП"))="ПП"</formula>
    </cfRule>
  </conditionalFormatting>
  <conditionalFormatting sqref="AY140 J140:U140 BE140 BG140 BA140:BC140 Z140:AA140 AC140 AI140:AM140 BK140 BI140 AE140:AG140 BQ140:BQ142 BO140:BO142 BM140:BM142">
    <cfRule type="containsText" dxfId="503" priority="545" operator="containsText" text="|">
      <formula>NOT(ISERROR(SEARCH("|",J140)))</formula>
    </cfRule>
    <cfRule type="expression" dxfId="502" priority="547" stopIfTrue="1">
      <formula>LEFT(J140,LEN("УП"))="УП"</formula>
    </cfRule>
    <cfRule type="expression" dxfId="501" priority="548" stopIfTrue="1">
      <formula>LEFT(J140,LEN("К"))="К"</formula>
    </cfRule>
  </conditionalFormatting>
  <conditionalFormatting sqref="AY140 J140:U140 BE140 BG140 BA140:BC140 Z140:AA140 AC140 AI140:AM140 BK140 BI140 AE140:AG140 BQ140:BQ142 BO140:BO142 BM140:BM142">
    <cfRule type="expression" dxfId="500" priority="549" stopIfTrue="1">
      <formula>LEFT(J140,LEN("С"))="С"</formula>
    </cfRule>
  </conditionalFormatting>
  <conditionalFormatting sqref="AY140 J140:U140 BE140 BG140 BA140:BC140 Z140:AA140 AC140 AI140:AM140 BK140 BI140 AE140:AG140 BQ140:BQ142 BO140:BO142 BM140:BM142">
    <cfRule type="expression" dxfId="499" priority="550" stopIfTrue="1">
      <formula>LEFT(J140,LEN("*"))="*"</formula>
    </cfRule>
  </conditionalFormatting>
  <conditionalFormatting sqref="AY140 J140:U140 BE140 BG140 BA140:BC140 Z140:AA140 AC140 AI140:AM140 BK140 BI140 AE140:AG140 BQ140:BQ142 BO140:BO142 BM140:BM142">
    <cfRule type="containsText" dxfId="498" priority="546" operator="containsText" text="ГИА">
      <formula>NOT(ISERROR(SEARCH("ГИА",J140)))</formula>
    </cfRule>
    <cfRule type="expression" dxfId="497" priority="551" stopIfTrue="1">
      <formula>LEFT(J140,LEN("Д"))="Д"</formula>
    </cfRule>
  </conditionalFormatting>
  <conditionalFormatting sqref="AY140 J140:U140 BE140 BG140 BA140:BC140 Z140:AA140 AC140 AI140:AM140 BK140 BI140 AE140:AG140 BQ140:BQ142 BO140:BO142 BM140:BM142">
    <cfRule type="expression" dxfId="496" priority="552" stopIfTrue="1">
      <formula>LEFT(J140,LEN("ПП"))="ПП"</formula>
    </cfRule>
  </conditionalFormatting>
  <conditionalFormatting sqref="BS140">
    <cfRule type="containsText" dxfId="495" priority="537" operator="containsText" text="|">
      <formula>NOT(ISERROR(SEARCH("|",BS140)))</formula>
    </cfRule>
    <cfRule type="expression" dxfId="494" priority="539" stopIfTrue="1">
      <formula>LEFT(BS140,LEN("УП"))="УП"</formula>
    </cfRule>
    <cfRule type="expression" dxfId="493" priority="540" stopIfTrue="1">
      <formula>LEFT(BS140,LEN("К"))="К"</formula>
    </cfRule>
  </conditionalFormatting>
  <conditionalFormatting sqref="BS140">
    <cfRule type="expression" dxfId="492" priority="541" stopIfTrue="1">
      <formula>LEFT(BS140,LEN("С"))="С"</formula>
    </cfRule>
  </conditionalFormatting>
  <conditionalFormatting sqref="BS140">
    <cfRule type="expression" dxfId="491" priority="542" stopIfTrue="1">
      <formula>LEFT(BS140,LEN("*"))="*"</formula>
    </cfRule>
  </conditionalFormatting>
  <conditionalFormatting sqref="BS140">
    <cfRule type="containsText" dxfId="490" priority="538" operator="containsText" text="ГИА">
      <formula>NOT(ISERROR(SEARCH("ГИА",BS140)))</formula>
    </cfRule>
    <cfRule type="expression" dxfId="489" priority="543" stopIfTrue="1">
      <formula>LEFT(BS140,LEN("Д"))="Д"</formula>
    </cfRule>
  </conditionalFormatting>
  <conditionalFormatting sqref="BS140">
    <cfRule type="expression" dxfId="488" priority="544" stopIfTrue="1">
      <formula>LEFT(BS140,LEN("ПП"))="ПП"</formula>
    </cfRule>
  </conditionalFormatting>
  <conditionalFormatting sqref="V140 X140">
    <cfRule type="containsText" dxfId="487" priority="529" operator="containsText" text="|">
      <formula>NOT(ISERROR(SEARCH("|",V140)))</formula>
    </cfRule>
    <cfRule type="expression" dxfId="486" priority="531" stopIfTrue="1">
      <formula>LEFT(V140,LEN("УП"))="УП"</formula>
    </cfRule>
    <cfRule type="expression" dxfId="485" priority="532" stopIfTrue="1">
      <formula>LEFT(V140,LEN("К"))="К"</formula>
    </cfRule>
  </conditionalFormatting>
  <conditionalFormatting sqref="V140 X140">
    <cfRule type="expression" dxfId="484" priority="533" stopIfTrue="1">
      <formula>LEFT(V140,LEN("С"))="С"</formula>
    </cfRule>
  </conditionalFormatting>
  <conditionalFormatting sqref="V140 X140">
    <cfRule type="expression" dxfId="483" priority="534" stopIfTrue="1">
      <formula>LEFT(V140,LEN("*"))="*"</formula>
    </cfRule>
  </conditionalFormatting>
  <conditionalFormatting sqref="V140 X140">
    <cfRule type="containsText" dxfId="482" priority="530" operator="containsText" text="ГИА">
      <formula>NOT(ISERROR(SEARCH("ГИА",V140)))</formula>
    </cfRule>
    <cfRule type="expression" dxfId="481" priority="535" stopIfTrue="1">
      <formula>LEFT(V140,LEN("Д"))="Д"</formula>
    </cfRule>
  </conditionalFormatting>
  <conditionalFormatting sqref="V140 X140">
    <cfRule type="expression" dxfId="480" priority="536" stopIfTrue="1">
      <formula>LEFT(V140,LEN("ПП"))="ПП"</formula>
    </cfRule>
  </conditionalFormatting>
  <conditionalFormatting sqref="AE141:AG141 J141:L141 BI141 BK141 AQ141:AU141 AI141:AM141 AC141 BA141:BC141 BG141 BE141 Z141:AA142 X141:X142 N141:V141 S142:V142 AW141">
    <cfRule type="containsText" dxfId="479" priority="521" operator="containsText" text="|">
      <formula>NOT(ISERROR(SEARCH("|",J141)))</formula>
    </cfRule>
    <cfRule type="expression" dxfId="478" priority="523" stopIfTrue="1">
      <formula>LEFT(J141,LEN("УП"))="УП"</formula>
    </cfRule>
    <cfRule type="expression" dxfId="477" priority="524" stopIfTrue="1">
      <formula>LEFT(J141,LEN("К"))="К"</formula>
    </cfRule>
  </conditionalFormatting>
  <conditionalFormatting sqref="AE141:AG141 J141:L141 BI141 BK141 AQ141:AU141 AI141:AM141 AC141 BA141:BC141 BG141 BE141 Z141:AA142 X141:X142 N141:V141 S142:V142 AW141">
    <cfRule type="expression" dxfId="476" priority="525" stopIfTrue="1">
      <formula>LEFT(J141,LEN("С"))="С"</formula>
    </cfRule>
  </conditionalFormatting>
  <conditionalFormatting sqref="AE141:AG141 J141:L141 BI141 BK141 AQ141:AU141 AI141:AM141 AC141 BA141:BC141 BG141 BE141 Z141:AA142 X141:X142 N141:V141 S142:V142 AW141">
    <cfRule type="expression" dxfId="475" priority="526" stopIfTrue="1">
      <formula>LEFT(J141,LEN("*"))="*"</formula>
    </cfRule>
  </conditionalFormatting>
  <conditionalFormatting sqref="AE141:AG141 J141:L141 BI141 BK141 AQ141:AU141 AI141:AM141 AC141 BA141:BC141 BG141 BE141 Z141:AA142 X141:X142 N141:V141 S142:V142 AW141">
    <cfRule type="containsText" dxfId="474" priority="522" operator="containsText" text="ГИА">
      <formula>NOT(ISERROR(SEARCH("ГИА",J141)))</formula>
    </cfRule>
    <cfRule type="expression" dxfId="473" priority="527" stopIfTrue="1">
      <formula>LEFT(J141,LEN("Д"))="Д"</formula>
    </cfRule>
  </conditionalFormatting>
  <conditionalFormatting sqref="AE141:AG141 J141:L141 BI141 BK141 AQ141:AU141 AI141:AM141 AC141 BA141:BC141 BG141 BE141 Z141:AA142 X141:X142 N141:V141 S142:V142 AW141">
    <cfRule type="expression" dxfId="472" priority="528" stopIfTrue="1">
      <formula>LEFT(J141,LEN("ПП"))="ПП"</formula>
    </cfRule>
  </conditionalFormatting>
  <conditionalFormatting sqref="BS141">
    <cfRule type="containsText" dxfId="471" priority="513" operator="containsText" text="|">
      <formula>NOT(ISERROR(SEARCH("|",BS141)))</formula>
    </cfRule>
    <cfRule type="expression" dxfId="470" priority="515" stopIfTrue="1">
      <formula>LEFT(BS141,LEN("УП"))="УП"</formula>
    </cfRule>
    <cfRule type="expression" dxfId="469" priority="516" stopIfTrue="1">
      <formula>LEFT(BS141,LEN("К"))="К"</formula>
    </cfRule>
  </conditionalFormatting>
  <conditionalFormatting sqref="BS141">
    <cfRule type="expression" dxfId="468" priority="517" stopIfTrue="1">
      <formula>LEFT(BS141,LEN("С"))="С"</formula>
    </cfRule>
  </conditionalFormatting>
  <conditionalFormatting sqref="BS141">
    <cfRule type="expression" dxfId="467" priority="518" stopIfTrue="1">
      <formula>LEFT(BS141,LEN("*"))="*"</formula>
    </cfRule>
  </conditionalFormatting>
  <conditionalFormatting sqref="BS141">
    <cfRule type="containsText" dxfId="466" priority="514" operator="containsText" text="ГИА">
      <formula>NOT(ISERROR(SEARCH("ГИА",BS141)))</formula>
    </cfRule>
    <cfRule type="expression" dxfId="465" priority="519" stopIfTrue="1">
      <formula>LEFT(BS141,LEN("Д"))="Д"</formula>
    </cfRule>
  </conditionalFormatting>
  <conditionalFormatting sqref="BS141">
    <cfRule type="expression" dxfId="464" priority="520" stopIfTrue="1">
      <formula>LEFT(BS141,LEN("ПП"))="ПП"</formula>
    </cfRule>
  </conditionalFormatting>
  <conditionalFormatting sqref="AE142:AG142 BE142 BK142 AQ142:AT142 AI142:AM142 AC142 BA142:BC142 BI142 BG142 AY142 J142:R142 AW142">
    <cfRule type="containsText" dxfId="463" priority="505" operator="containsText" text="|">
      <formula>NOT(ISERROR(SEARCH("|",J142)))</formula>
    </cfRule>
    <cfRule type="expression" dxfId="462" priority="507" stopIfTrue="1">
      <formula>LEFT(J142,LEN("УП"))="УП"</formula>
    </cfRule>
    <cfRule type="expression" dxfId="461" priority="508" stopIfTrue="1">
      <formula>LEFT(J142,LEN("К"))="К"</formula>
    </cfRule>
  </conditionalFormatting>
  <conditionalFormatting sqref="AE142:AG142 BE142 BK142 AQ142:AT142 AI142:AM142 AC142 BA142:BC142 BI142 BG142 AY142 J142:R142 AW142">
    <cfRule type="expression" dxfId="460" priority="509" stopIfTrue="1">
      <formula>LEFT(J142,LEN("С"))="С"</formula>
    </cfRule>
  </conditionalFormatting>
  <conditionalFormatting sqref="AE142:AG142 BE142 BK142 AQ142:AT142 AI142:AM142 AC142 BA142:BC142 BI142 BG142 AY142 J142:R142 AW142">
    <cfRule type="expression" dxfId="459" priority="510" stopIfTrue="1">
      <formula>LEFT(J142,LEN("*"))="*"</formula>
    </cfRule>
  </conditionalFormatting>
  <conditionalFormatting sqref="AE142:AG142 BE142 BK142 AQ142:AT142 AI142:AM142 AC142 BA142:BC142 BI142 BG142 AY142 J142:R142 AW142">
    <cfRule type="containsText" dxfId="458" priority="506" operator="containsText" text="ГИА">
      <formula>NOT(ISERROR(SEARCH("ГИА",J142)))</formula>
    </cfRule>
    <cfRule type="expression" dxfId="457" priority="511" stopIfTrue="1">
      <formula>LEFT(J142,LEN("Д"))="Д"</formula>
    </cfRule>
  </conditionalFormatting>
  <conditionalFormatting sqref="AE142:AG142 BE142 BK142 AQ142:AT142 AI142:AM142 AC142 BA142:BC142 BI142 BG142 AY142 J142:R142 AW142">
    <cfRule type="expression" dxfId="456" priority="512" stopIfTrue="1">
      <formula>LEFT(J142,LEN("ПП"))="ПП"</formula>
    </cfRule>
  </conditionalFormatting>
  <conditionalFormatting sqref="BS142">
    <cfRule type="containsText" dxfId="455" priority="497" operator="containsText" text="|">
      <formula>NOT(ISERROR(SEARCH("|",BS142)))</formula>
    </cfRule>
    <cfRule type="expression" dxfId="454" priority="499" stopIfTrue="1">
      <formula>LEFT(BS142,LEN("УП"))="УП"</formula>
    </cfRule>
    <cfRule type="expression" dxfId="453" priority="500" stopIfTrue="1">
      <formula>LEFT(BS142,LEN("К"))="К"</formula>
    </cfRule>
  </conditionalFormatting>
  <conditionalFormatting sqref="BS142">
    <cfRule type="expression" dxfId="452" priority="501" stopIfTrue="1">
      <formula>LEFT(BS142,LEN("С"))="С"</formula>
    </cfRule>
  </conditionalFormatting>
  <conditionalFormatting sqref="BS142">
    <cfRule type="expression" dxfId="451" priority="502" stopIfTrue="1">
      <formula>LEFT(BS142,LEN("*"))="*"</formula>
    </cfRule>
  </conditionalFormatting>
  <conditionalFormatting sqref="BS142">
    <cfRule type="containsText" dxfId="450" priority="498" operator="containsText" text="ГИА">
      <formula>NOT(ISERROR(SEARCH("ГИА",BS142)))</formula>
    </cfRule>
    <cfRule type="expression" dxfId="449" priority="503" stopIfTrue="1">
      <formula>LEFT(BS142,LEN("Д"))="Д"</formula>
    </cfRule>
  </conditionalFormatting>
  <conditionalFormatting sqref="BS142">
    <cfRule type="expression" dxfId="448" priority="504" stopIfTrue="1">
      <formula>LEFT(BS142,LEN("ПП"))="ПП"</formula>
    </cfRule>
  </conditionalFormatting>
  <conditionalFormatting sqref="AC122 BS122 J122:V122 AE122:AG122 BM122 BK122 AY122 AQ122:AT122 BQ122 BG122 AI122:AM122 X122 Z122:AA122 BA122 BI122 AW122">
    <cfRule type="containsText" dxfId="447" priority="489" operator="containsText" text="|">
      <formula>NOT(ISERROR(SEARCH("|",J122)))</formula>
    </cfRule>
    <cfRule type="expression" dxfId="446" priority="491" stopIfTrue="1">
      <formula>LEFT(J122,LEN("УП"))="УП"</formula>
    </cfRule>
    <cfRule type="expression" dxfId="445" priority="492" stopIfTrue="1">
      <formula>LEFT(J122,LEN("К"))="К"</formula>
    </cfRule>
  </conditionalFormatting>
  <conditionalFormatting sqref="AC122 BS122 J122:V122 AE122:AG122 BM122 BK122 AY122 AQ122:AT122 BQ122 BG122 AI122:AM122 X122 Z122:AA122 BA122 BI122 AW122">
    <cfRule type="expression" dxfId="444" priority="493" stopIfTrue="1">
      <formula>LEFT(J122,LEN("С"))="С"</formula>
    </cfRule>
  </conditionalFormatting>
  <conditionalFormatting sqref="AC122 BS122 J122:V122 AE122:AG122 BM122 BK122 AY122 AQ122:AT122 BQ122 BG122 AI122:AM122 X122 Z122:AA122 BA122 BI122 AW122">
    <cfRule type="expression" dxfId="443" priority="494" stopIfTrue="1">
      <formula>LEFT(J122,LEN("*"))="*"</formula>
    </cfRule>
  </conditionalFormatting>
  <conditionalFormatting sqref="AC122 BS122 J122:V122 AE122:AG122 BM122 BK122 AY122 AQ122:AT122 BQ122 BG122 AI122:AM122 X122 Z122:AA122 BA122 BI122 AW122">
    <cfRule type="containsText" dxfId="442" priority="490" operator="containsText" text="ГИА">
      <formula>NOT(ISERROR(SEARCH("ГИА",J122)))</formula>
    </cfRule>
    <cfRule type="expression" dxfId="441" priority="495" stopIfTrue="1">
      <formula>LEFT(J122,LEN("Д"))="Д"</formula>
    </cfRule>
  </conditionalFormatting>
  <conditionalFormatting sqref="AC122 BS122 J122:V122 AE122:AG122 BM122 BK122 AY122 AQ122:AT122 BQ122 BG122 AI122:AM122 X122 Z122:AA122 BA122 BI122 AW122">
    <cfRule type="expression" dxfId="440" priority="496" stopIfTrue="1">
      <formula>LEFT(J122,LEN("ПП"))="ПП"</formula>
    </cfRule>
  </conditionalFormatting>
  <conditionalFormatting sqref="AQ131:AT131 AY131 BA131:BB131 AE131:AF131 J131:V131 X131 Z131:AA131 AI131:AM131 AW131">
    <cfRule type="containsText" dxfId="439" priority="481" operator="containsText" text="|">
      <formula>NOT(ISERROR(SEARCH("|",J131)))</formula>
    </cfRule>
    <cfRule type="expression" dxfId="438" priority="483" stopIfTrue="1">
      <formula>LEFT(J131,LEN("УП"))="УП"</formula>
    </cfRule>
    <cfRule type="expression" dxfId="437" priority="484" stopIfTrue="1">
      <formula>LEFT(J131,LEN("К"))="К"</formula>
    </cfRule>
  </conditionalFormatting>
  <conditionalFormatting sqref="AQ131:AT131 AY131 BA131:BB131 AE131:AF131 J131:V131 X131 Z131:AA131 AI131:AM131 AW131">
    <cfRule type="expression" dxfId="436" priority="485" stopIfTrue="1">
      <formula>LEFT(J131,LEN("С"))="С"</formula>
    </cfRule>
  </conditionalFormatting>
  <conditionalFormatting sqref="AQ131:AT131 AY131 BA131:BB131 AE131:AF131 J131:V131 X131 Z131:AA131 AI131:AM131 AW131">
    <cfRule type="expression" dxfId="435" priority="486" stopIfTrue="1">
      <formula>LEFT(J131,LEN("*"))="*"</formula>
    </cfRule>
  </conditionalFormatting>
  <conditionalFormatting sqref="AQ131:AT131 AY131 BA131:BB131 AE131:AF131 J131:V131 X131 Z131:AA131 AI131:AM131 AW131">
    <cfRule type="containsText" dxfId="434" priority="482" operator="containsText" text="ГИА">
      <formula>NOT(ISERROR(SEARCH("ГИА",J131)))</formula>
    </cfRule>
    <cfRule type="expression" dxfId="433" priority="487" stopIfTrue="1">
      <formula>LEFT(J131,LEN("Д"))="Д"</formula>
    </cfRule>
  </conditionalFormatting>
  <conditionalFormatting sqref="AQ131:AT131 AY131 BA131:BB131 AE131:AF131 J131:V131 X131 Z131:AA131 AI131:AM131 AW131">
    <cfRule type="expression" dxfId="432" priority="488" stopIfTrue="1">
      <formula>LEFT(J131,LEN("ПП"))="ПП"</formula>
    </cfRule>
  </conditionalFormatting>
  <conditionalFormatting sqref="BB121">
    <cfRule type="containsText" dxfId="431" priority="473" operator="containsText" text="|">
      <formula>NOT(ISERROR(SEARCH("|",BB121)))</formula>
    </cfRule>
    <cfRule type="expression" dxfId="430" priority="475" stopIfTrue="1">
      <formula>LEFT(BB121,LEN("УП"))="УП"</formula>
    </cfRule>
    <cfRule type="expression" dxfId="429" priority="476" stopIfTrue="1">
      <formula>LEFT(BB121,LEN("К"))="К"</formula>
    </cfRule>
  </conditionalFormatting>
  <conditionalFormatting sqref="BB121">
    <cfRule type="expression" dxfId="428" priority="477" stopIfTrue="1">
      <formula>LEFT(BB121,LEN("С"))="С"</formula>
    </cfRule>
  </conditionalFormatting>
  <conditionalFormatting sqref="BB121">
    <cfRule type="expression" dxfId="427" priority="478" stopIfTrue="1">
      <formula>LEFT(BB121,LEN("*"))="*"</formula>
    </cfRule>
  </conditionalFormatting>
  <conditionalFormatting sqref="BB121">
    <cfRule type="containsText" dxfId="426" priority="474" operator="containsText" text="ГИА">
      <formula>NOT(ISERROR(SEARCH("ГИА",BB121)))</formula>
    </cfRule>
    <cfRule type="expression" dxfId="425" priority="479" stopIfTrue="1">
      <formula>LEFT(BB121,LEN("Д"))="Д"</formula>
    </cfRule>
  </conditionalFormatting>
  <conditionalFormatting sqref="BB121">
    <cfRule type="expression" dxfId="424" priority="480" stopIfTrue="1">
      <formula>LEFT(BB121,LEN("ПП"))="ПП"</formula>
    </cfRule>
  </conditionalFormatting>
  <conditionalFormatting sqref="BO121:BO122">
    <cfRule type="containsText" dxfId="423" priority="457" operator="containsText" text="|">
      <formula>NOT(ISERROR(SEARCH("|",BO121)))</formula>
    </cfRule>
    <cfRule type="expression" dxfId="422" priority="459" stopIfTrue="1">
      <formula>LEFT(BO121,LEN("УП"))="УП"</formula>
    </cfRule>
    <cfRule type="expression" dxfId="421" priority="460" stopIfTrue="1">
      <formula>LEFT(BO121,LEN("К"))="К"</formula>
    </cfRule>
  </conditionalFormatting>
  <conditionalFormatting sqref="BO121:BO122">
    <cfRule type="expression" dxfId="420" priority="461" stopIfTrue="1">
      <formula>LEFT(BO121,LEN("С"))="С"</formula>
    </cfRule>
  </conditionalFormatting>
  <conditionalFormatting sqref="BO121:BO122">
    <cfRule type="expression" dxfId="419" priority="462" stopIfTrue="1">
      <formula>LEFT(BO121,LEN("*"))="*"</formula>
    </cfRule>
  </conditionalFormatting>
  <conditionalFormatting sqref="BO121:BO122">
    <cfRule type="containsText" dxfId="418" priority="458" operator="containsText" text="ГИА">
      <formula>NOT(ISERROR(SEARCH("ГИА",BO121)))</formula>
    </cfRule>
    <cfRule type="expression" dxfId="417" priority="463" stopIfTrue="1">
      <formula>LEFT(BO121,LEN("Д"))="Д"</formula>
    </cfRule>
  </conditionalFormatting>
  <conditionalFormatting sqref="BO121:BO122">
    <cfRule type="expression" dxfId="416" priority="464" stopIfTrue="1">
      <formula>LEFT(BO121,LEN("ПП"))="ПП"</formula>
    </cfRule>
  </conditionalFormatting>
  <conditionalFormatting sqref="BM127 BO127">
    <cfRule type="containsText" dxfId="415" priority="449" operator="containsText" text="|">
      <formula>NOT(ISERROR(SEARCH("|",BM127)))</formula>
    </cfRule>
    <cfRule type="expression" dxfId="414" priority="451" stopIfTrue="1">
      <formula>LEFT(BM127,LEN("УП"))="УП"</formula>
    </cfRule>
    <cfRule type="expression" dxfId="413" priority="452" stopIfTrue="1">
      <formula>LEFT(BM127,LEN("К"))="К"</formula>
    </cfRule>
  </conditionalFormatting>
  <conditionalFormatting sqref="BM127 BO127">
    <cfRule type="expression" dxfId="412" priority="453" stopIfTrue="1">
      <formula>LEFT(BM127,LEN("С"))="С"</formula>
    </cfRule>
  </conditionalFormatting>
  <conditionalFormatting sqref="BM127 BO127">
    <cfRule type="expression" dxfId="411" priority="454" stopIfTrue="1">
      <formula>LEFT(BM127,LEN("*"))="*"</formula>
    </cfRule>
  </conditionalFormatting>
  <conditionalFormatting sqref="BM127 BO127">
    <cfRule type="containsText" dxfId="410" priority="450" operator="containsText" text="ГИА">
      <formula>NOT(ISERROR(SEARCH("ГИА",BM127)))</formula>
    </cfRule>
    <cfRule type="expression" dxfId="409" priority="455" stopIfTrue="1">
      <formula>LEFT(BM127,LEN("Д"))="Д"</formula>
    </cfRule>
  </conditionalFormatting>
  <conditionalFormatting sqref="BM127 BO127">
    <cfRule type="expression" dxfId="408" priority="456" stopIfTrue="1">
      <formula>LEFT(BM127,LEN("ПП"))="ПП"</formula>
    </cfRule>
  </conditionalFormatting>
  <conditionalFormatting sqref="BI127 BK127">
    <cfRule type="containsText" dxfId="407" priority="441" operator="containsText" text="|">
      <formula>NOT(ISERROR(SEARCH("|",BI127)))</formula>
    </cfRule>
    <cfRule type="expression" dxfId="406" priority="443" stopIfTrue="1">
      <formula>LEFT(BI127,LEN("УП"))="УП"</formula>
    </cfRule>
    <cfRule type="expression" dxfId="405" priority="444" stopIfTrue="1">
      <formula>LEFT(BI127,LEN("К"))="К"</formula>
    </cfRule>
  </conditionalFormatting>
  <conditionalFormatting sqref="BI127 BK127">
    <cfRule type="expression" dxfId="404" priority="445" stopIfTrue="1">
      <formula>LEFT(BI127,LEN("С"))="С"</formula>
    </cfRule>
  </conditionalFormatting>
  <conditionalFormatting sqref="BI127 BK127">
    <cfRule type="expression" dxfId="403" priority="446" stopIfTrue="1">
      <formula>LEFT(BI127,LEN("*"))="*"</formula>
    </cfRule>
  </conditionalFormatting>
  <conditionalFormatting sqref="BI127 BK127">
    <cfRule type="containsText" dxfId="402" priority="442" operator="containsText" text="ГИА">
      <formula>NOT(ISERROR(SEARCH("ГИА",BI127)))</formula>
    </cfRule>
    <cfRule type="expression" dxfId="401" priority="447" stopIfTrue="1">
      <formula>LEFT(BI127,LEN("Д"))="Д"</formula>
    </cfRule>
  </conditionalFormatting>
  <conditionalFormatting sqref="BI127 BK127">
    <cfRule type="expression" dxfId="400" priority="448" stopIfTrue="1">
      <formula>LEFT(BI127,LEN("ПП"))="ПП"</formula>
    </cfRule>
  </conditionalFormatting>
  <conditionalFormatting sqref="AD67">
    <cfRule type="beginsWith" dxfId="399" priority="433" operator="beginsWith" text="УП">
      <formula>LEFT(AD67,LEN("УП"))="УП"</formula>
    </cfRule>
    <cfRule type="containsText" dxfId="398" priority="436" operator="containsText" text="|">
      <formula>NOT(ISERROR(SEARCH("|",AD67)))</formula>
    </cfRule>
    <cfRule type="beginsWith" dxfId="397" priority="439" operator="beginsWith" text="К">
      <formula>LEFT(AD67,LEN("К"))="К"</formula>
    </cfRule>
  </conditionalFormatting>
  <conditionalFormatting sqref="AD67">
    <cfRule type="beginsWith" dxfId="396" priority="435" operator="beginsWith" text="С">
      <formula>LEFT(AD67,LEN("С"))="С"</formula>
    </cfRule>
  </conditionalFormatting>
  <conditionalFormatting sqref="AD67">
    <cfRule type="beginsWith" dxfId="395" priority="440" operator="beginsWith" text="*">
      <formula>LEFT(AD67,LEN("*"))="*"</formula>
    </cfRule>
  </conditionalFormatting>
  <conditionalFormatting sqref="AD67">
    <cfRule type="beginsWith" dxfId="394" priority="437" operator="beginsWith" text="Д">
      <formula>LEFT(AD67,LEN("Д"))="Д"</formula>
    </cfRule>
    <cfRule type="containsText" dxfId="393" priority="438" operator="containsText" text="ГИА">
      <formula>NOT(ISERROR(SEARCH("ГИА",AD67)))</formula>
    </cfRule>
  </conditionalFormatting>
  <conditionalFormatting sqref="AD67">
    <cfRule type="beginsWith" dxfId="392" priority="434" operator="beginsWith" text="ПП">
      <formula>LEFT(AD67,LEN("ПП"))="ПП"</formula>
    </cfRule>
  </conditionalFormatting>
  <conditionalFormatting sqref="V67">
    <cfRule type="beginsWith" dxfId="391" priority="425" operator="beginsWith" text="УП">
      <formula>LEFT(V67,LEN("УП"))="УП"</formula>
    </cfRule>
    <cfRule type="containsText" dxfId="390" priority="428" operator="containsText" text="|">
      <formula>NOT(ISERROR(SEARCH("|",V67)))</formula>
    </cfRule>
    <cfRule type="beginsWith" dxfId="389" priority="431" operator="beginsWith" text="К">
      <formula>LEFT(V67,LEN("К"))="К"</formula>
    </cfRule>
  </conditionalFormatting>
  <conditionalFormatting sqref="V67">
    <cfRule type="beginsWith" dxfId="388" priority="427" operator="beginsWith" text="С">
      <formula>LEFT(V67,LEN("С"))="С"</formula>
    </cfRule>
  </conditionalFormatting>
  <conditionalFormatting sqref="V67">
    <cfRule type="beginsWith" dxfId="387" priority="432" operator="beginsWith" text="*">
      <formula>LEFT(V67,LEN("*"))="*"</formula>
    </cfRule>
  </conditionalFormatting>
  <conditionalFormatting sqref="V67">
    <cfRule type="beginsWith" dxfId="386" priority="429" operator="beginsWith" text="Д">
      <formula>LEFT(V67,LEN("Д"))="Д"</formula>
    </cfRule>
    <cfRule type="containsText" dxfId="385" priority="430" operator="containsText" text="ГИА">
      <formula>NOT(ISERROR(SEARCH("ГИА",V67)))</formula>
    </cfRule>
  </conditionalFormatting>
  <conditionalFormatting sqref="V67">
    <cfRule type="beginsWith" dxfId="384" priority="426" operator="beginsWith" text="ПП">
      <formula>LEFT(V67,LEN("ПП"))="ПП"</formula>
    </cfRule>
  </conditionalFormatting>
  <conditionalFormatting sqref="AO67:AP67">
    <cfRule type="beginsWith" dxfId="383" priority="417" operator="beginsWith" text="УП">
      <formula>LEFT(AO67,LEN("УП"))="УП"</formula>
    </cfRule>
    <cfRule type="containsText" dxfId="382" priority="420" operator="containsText" text="|">
      <formula>NOT(ISERROR(SEARCH("|",AO67)))</formula>
    </cfRule>
    <cfRule type="beginsWith" dxfId="381" priority="423" operator="beginsWith" text="К">
      <formula>LEFT(AO67,LEN("К"))="К"</formula>
    </cfRule>
  </conditionalFormatting>
  <conditionalFormatting sqref="AO67:AP67">
    <cfRule type="beginsWith" dxfId="380" priority="419" operator="beginsWith" text="С">
      <formula>LEFT(AO67,LEN("С"))="С"</formula>
    </cfRule>
  </conditionalFormatting>
  <conditionalFormatting sqref="AO67:AP67">
    <cfRule type="beginsWith" dxfId="379" priority="424" operator="beginsWith" text="*">
      <formula>LEFT(AO67,LEN("*"))="*"</formula>
    </cfRule>
  </conditionalFormatting>
  <conditionalFormatting sqref="AO67:AP67">
    <cfRule type="beginsWith" dxfId="378" priority="421" operator="beginsWith" text="Д">
      <formula>LEFT(AO67,LEN("Д"))="Д"</formula>
    </cfRule>
    <cfRule type="containsText" dxfId="377" priority="422" operator="containsText" text="ГИА">
      <formula>NOT(ISERROR(SEARCH("ГИА",AO67)))</formula>
    </cfRule>
  </conditionalFormatting>
  <conditionalFormatting sqref="AO67:AP67">
    <cfRule type="beginsWith" dxfId="376" priority="418" operator="beginsWith" text="ПП">
      <formula>LEFT(AO67,LEN("ПП"))="ПП"</formula>
    </cfRule>
  </conditionalFormatting>
  <conditionalFormatting sqref="AU67">
    <cfRule type="beginsWith" dxfId="375" priority="409" operator="beginsWith" text="УП">
      <formula>LEFT(AU67,LEN("УП"))="УП"</formula>
    </cfRule>
    <cfRule type="containsText" dxfId="374" priority="412" operator="containsText" text="|">
      <formula>NOT(ISERROR(SEARCH("|",AU67)))</formula>
    </cfRule>
    <cfRule type="beginsWith" dxfId="373" priority="415" operator="beginsWith" text="К">
      <formula>LEFT(AU67,LEN("К"))="К"</formula>
    </cfRule>
  </conditionalFormatting>
  <conditionalFormatting sqref="AU67">
    <cfRule type="beginsWith" dxfId="372" priority="411" operator="beginsWith" text="С">
      <formula>LEFT(AU67,LEN("С"))="С"</formula>
    </cfRule>
  </conditionalFormatting>
  <conditionalFormatting sqref="AU67">
    <cfRule type="beginsWith" dxfId="371" priority="416" operator="beginsWith" text="*">
      <formula>LEFT(AU67,LEN("*"))="*"</formula>
    </cfRule>
  </conditionalFormatting>
  <conditionalFormatting sqref="AU67">
    <cfRule type="beginsWith" dxfId="370" priority="413" operator="beginsWith" text="Д">
      <formula>LEFT(AU67,LEN("Д"))="Д"</formula>
    </cfRule>
    <cfRule type="containsText" dxfId="369" priority="414" operator="containsText" text="ГИА">
      <formula>NOT(ISERROR(SEARCH("ГИА",AU67)))</formula>
    </cfRule>
  </conditionalFormatting>
  <conditionalFormatting sqref="AU67">
    <cfRule type="beginsWith" dxfId="368" priority="410" operator="beginsWith" text="ПП">
      <formula>LEFT(AU67,LEN("ПП"))="ПП"</formula>
    </cfRule>
  </conditionalFormatting>
  <conditionalFormatting sqref="BS68">
    <cfRule type="beginsWith" dxfId="367" priority="401" operator="beginsWith" text="УП">
      <formula>LEFT(BS68,LEN("УП"))="УП"</formula>
    </cfRule>
    <cfRule type="containsText" dxfId="366" priority="404" operator="containsText" text="|">
      <formula>NOT(ISERROR(SEARCH("|",BS68)))</formula>
    </cfRule>
    <cfRule type="beginsWith" dxfId="365" priority="407" operator="beginsWith" text="К">
      <formula>LEFT(BS68,LEN("К"))="К"</formula>
    </cfRule>
  </conditionalFormatting>
  <conditionalFormatting sqref="BS68">
    <cfRule type="beginsWith" dxfId="364" priority="403" operator="beginsWith" text="С">
      <formula>LEFT(BS68,LEN("С"))="С"</formula>
    </cfRule>
  </conditionalFormatting>
  <conditionalFormatting sqref="BS68">
    <cfRule type="beginsWith" dxfId="363" priority="408" operator="beginsWith" text="*">
      <formula>LEFT(BS68,LEN("*"))="*"</formula>
    </cfRule>
  </conditionalFormatting>
  <conditionalFormatting sqref="BS68">
    <cfRule type="beginsWith" dxfId="362" priority="405" operator="beginsWith" text="Д">
      <formula>LEFT(BS68,LEN("Д"))="Д"</formula>
    </cfRule>
    <cfRule type="containsText" dxfId="361" priority="406" operator="containsText" text="ГИА">
      <formula>NOT(ISERROR(SEARCH("ГИА",BS68)))</formula>
    </cfRule>
  </conditionalFormatting>
  <conditionalFormatting sqref="BS68">
    <cfRule type="beginsWith" dxfId="360" priority="402" operator="beginsWith" text="ПП">
      <formula>LEFT(BS68,LEN("ПП"))="ПП"</formula>
    </cfRule>
  </conditionalFormatting>
  <conditionalFormatting sqref="BQ68">
    <cfRule type="beginsWith" dxfId="359" priority="393" operator="beginsWith" text="УП">
      <formula>LEFT(BQ68,LEN("УП"))="УП"</formula>
    </cfRule>
    <cfRule type="containsText" dxfId="358" priority="396" operator="containsText" text="|">
      <formula>NOT(ISERROR(SEARCH("|",BQ68)))</formula>
    </cfRule>
    <cfRule type="beginsWith" dxfId="357" priority="399" operator="beginsWith" text="К">
      <formula>LEFT(BQ68,LEN("К"))="К"</formula>
    </cfRule>
  </conditionalFormatting>
  <conditionalFormatting sqref="BQ68">
    <cfRule type="beginsWith" dxfId="356" priority="395" operator="beginsWith" text="С">
      <formula>LEFT(BQ68,LEN("С"))="С"</formula>
    </cfRule>
  </conditionalFormatting>
  <conditionalFormatting sqref="BQ68">
    <cfRule type="beginsWith" dxfId="355" priority="400" operator="beginsWith" text="*">
      <formula>LEFT(BQ68,LEN("*"))="*"</formula>
    </cfRule>
  </conditionalFormatting>
  <conditionalFormatting sqref="BQ68">
    <cfRule type="beginsWith" dxfId="354" priority="397" operator="beginsWith" text="Д">
      <formula>LEFT(BQ68,LEN("Д"))="Д"</formula>
    </cfRule>
    <cfRule type="containsText" dxfId="353" priority="398" operator="containsText" text="ГИА">
      <formula>NOT(ISERROR(SEARCH("ГИА",BQ68)))</formula>
    </cfRule>
  </conditionalFormatting>
  <conditionalFormatting sqref="BQ68">
    <cfRule type="beginsWith" dxfId="352" priority="394" operator="beginsWith" text="ПП">
      <formula>LEFT(BQ68,LEN("ПП"))="ПП"</formula>
    </cfRule>
  </conditionalFormatting>
  <conditionalFormatting sqref="BE139">
    <cfRule type="containsText" dxfId="351" priority="369" operator="containsText" text="|">
      <formula>NOT(ISERROR(SEARCH("|",BE139)))</formula>
    </cfRule>
    <cfRule type="expression" dxfId="350" priority="371" stopIfTrue="1">
      <formula>LEFT(BE139,LEN("УП"))="УП"</formula>
    </cfRule>
    <cfRule type="expression" dxfId="349" priority="372" stopIfTrue="1">
      <formula>LEFT(BE139,LEN("К"))="К"</formula>
    </cfRule>
  </conditionalFormatting>
  <conditionalFormatting sqref="BE139">
    <cfRule type="expression" dxfId="348" priority="373" stopIfTrue="1">
      <formula>LEFT(BE139,LEN("С"))="С"</formula>
    </cfRule>
  </conditionalFormatting>
  <conditionalFormatting sqref="BE139">
    <cfRule type="expression" dxfId="347" priority="374" stopIfTrue="1">
      <formula>LEFT(BE139,LEN("*"))="*"</formula>
    </cfRule>
  </conditionalFormatting>
  <conditionalFormatting sqref="BE139">
    <cfRule type="containsText" dxfId="346" priority="370" operator="containsText" text="ГИА">
      <formula>NOT(ISERROR(SEARCH("ГИА",BE139)))</formula>
    </cfRule>
    <cfRule type="expression" dxfId="345" priority="375" stopIfTrue="1">
      <formula>LEFT(BE139,LEN("Д"))="Д"</formula>
    </cfRule>
  </conditionalFormatting>
  <conditionalFormatting sqref="BE139">
    <cfRule type="expression" dxfId="344" priority="376" stopIfTrue="1">
      <formula>LEFT(BE139,LEN("ПП"))="ПП"</formula>
    </cfRule>
  </conditionalFormatting>
  <conditionalFormatting sqref="BB138:BB139">
    <cfRule type="containsText" dxfId="343" priority="361" operator="containsText" text="|">
      <formula>NOT(ISERROR(SEARCH("|",BB138)))</formula>
    </cfRule>
    <cfRule type="expression" dxfId="342" priority="363" stopIfTrue="1">
      <formula>LEFT(BB138,LEN("УП"))="УП"</formula>
    </cfRule>
    <cfRule type="expression" dxfId="341" priority="364" stopIfTrue="1">
      <formula>LEFT(BB138,LEN("К"))="К"</formula>
    </cfRule>
  </conditionalFormatting>
  <conditionalFormatting sqref="BB138:BB139">
    <cfRule type="expression" dxfId="340" priority="365" stopIfTrue="1">
      <formula>LEFT(BB138,LEN("С"))="С"</formula>
    </cfRule>
  </conditionalFormatting>
  <conditionalFormatting sqref="BB138:BB139">
    <cfRule type="expression" dxfId="339" priority="366" stopIfTrue="1">
      <formula>LEFT(BB138,LEN("*"))="*"</formula>
    </cfRule>
  </conditionalFormatting>
  <conditionalFormatting sqref="BB138:BB139">
    <cfRule type="containsText" dxfId="338" priority="362" operator="containsText" text="ГИА">
      <formula>NOT(ISERROR(SEARCH("ГИА",BB138)))</formula>
    </cfRule>
    <cfRule type="expression" dxfId="337" priority="367" stopIfTrue="1">
      <formula>LEFT(BB138,LEN("Д"))="Д"</formula>
    </cfRule>
  </conditionalFormatting>
  <conditionalFormatting sqref="BB138:BB139">
    <cfRule type="expression" dxfId="336" priority="368" stopIfTrue="1">
      <formula>LEFT(BB138,LEN("ПП"))="ПП"</formula>
    </cfRule>
  </conditionalFormatting>
  <conditionalFormatting sqref="AY138">
    <cfRule type="containsText" dxfId="335" priority="353" operator="containsText" text="|">
      <formula>NOT(ISERROR(SEARCH("|",AY138)))</formula>
    </cfRule>
    <cfRule type="expression" dxfId="334" priority="355" stopIfTrue="1">
      <formula>LEFT(AY138,LEN("УП"))="УП"</formula>
    </cfRule>
    <cfRule type="expression" dxfId="333" priority="356" stopIfTrue="1">
      <formula>LEFT(AY138,LEN("К"))="К"</formula>
    </cfRule>
  </conditionalFormatting>
  <conditionalFormatting sqref="AY138">
    <cfRule type="expression" dxfId="332" priority="357" stopIfTrue="1">
      <formula>LEFT(AY138,LEN("С"))="С"</formula>
    </cfRule>
  </conditionalFormatting>
  <conditionalFormatting sqref="AY138">
    <cfRule type="expression" dxfId="331" priority="358" stopIfTrue="1">
      <formula>LEFT(AY138,LEN("*"))="*"</formula>
    </cfRule>
  </conditionalFormatting>
  <conditionalFormatting sqref="AY138">
    <cfRule type="containsText" dxfId="330" priority="354" operator="containsText" text="ГИА">
      <formula>NOT(ISERROR(SEARCH("ГИА",AY138)))</formula>
    </cfRule>
    <cfRule type="expression" dxfId="329" priority="359" stopIfTrue="1">
      <formula>LEFT(AY138,LEN("Д"))="Д"</formula>
    </cfRule>
  </conditionalFormatting>
  <conditionalFormatting sqref="AY138">
    <cfRule type="expression" dxfId="328" priority="360" stopIfTrue="1">
      <formula>LEFT(AY138,LEN("ПП"))="ПП"</formula>
    </cfRule>
  </conditionalFormatting>
  <conditionalFormatting sqref="AU142">
    <cfRule type="containsText" dxfId="327" priority="345" operator="containsText" text="|">
      <formula>NOT(ISERROR(SEARCH("|",AU142)))</formula>
    </cfRule>
    <cfRule type="expression" dxfId="326" priority="347" stopIfTrue="1">
      <formula>LEFT(AU142,LEN("УП"))="УП"</formula>
    </cfRule>
    <cfRule type="expression" dxfId="325" priority="348" stopIfTrue="1">
      <formula>LEFT(AU142,LEN("К"))="К"</formula>
    </cfRule>
  </conditionalFormatting>
  <conditionalFormatting sqref="AU142">
    <cfRule type="expression" dxfId="324" priority="349" stopIfTrue="1">
      <formula>LEFT(AU142,LEN("С"))="С"</formula>
    </cfRule>
  </conditionalFormatting>
  <conditionalFormatting sqref="AU142">
    <cfRule type="expression" dxfId="323" priority="350" stopIfTrue="1">
      <formula>LEFT(AU142,LEN("*"))="*"</formula>
    </cfRule>
  </conditionalFormatting>
  <conditionalFormatting sqref="AU142">
    <cfRule type="containsText" dxfId="322" priority="346" operator="containsText" text="ГИА">
      <formula>NOT(ISERROR(SEARCH("ГИА",AU142)))</formula>
    </cfRule>
    <cfRule type="expression" dxfId="321" priority="351" stopIfTrue="1">
      <formula>LEFT(AU142,LEN("Д"))="Д"</formula>
    </cfRule>
  </conditionalFormatting>
  <conditionalFormatting sqref="AU142">
    <cfRule type="expression" dxfId="320" priority="352" stopIfTrue="1">
      <formula>LEFT(AU142,LEN("ПП"))="ПП"</formula>
    </cfRule>
  </conditionalFormatting>
  <conditionalFormatting sqref="AW56 AY56">
    <cfRule type="beginsWith" dxfId="319" priority="337" operator="beginsWith" text="УП">
      <formula>LEFT(AW56,LEN("УП"))="УП"</formula>
    </cfRule>
    <cfRule type="containsText" dxfId="318" priority="340" operator="containsText" text="|">
      <formula>NOT(ISERROR(SEARCH("|",AW56)))</formula>
    </cfRule>
    <cfRule type="beginsWith" dxfId="317" priority="343" operator="beginsWith" text="К">
      <formula>LEFT(AW56,LEN("К"))="К"</formula>
    </cfRule>
  </conditionalFormatting>
  <conditionalFormatting sqref="AW56 AY56">
    <cfRule type="beginsWith" dxfId="316" priority="339" operator="beginsWith" text="С">
      <formula>LEFT(AW56,LEN("С"))="С"</formula>
    </cfRule>
  </conditionalFormatting>
  <conditionalFormatting sqref="AW56 AY56">
    <cfRule type="beginsWith" dxfId="315" priority="344" operator="beginsWith" text="*">
      <formula>LEFT(AW56,LEN("*"))="*"</formula>
    </cfRule>
  </conditionalFormatting>
  <conditionalFormatting sqref="AW56 AY56">
    <cfRule type="beginsWith" dxfId="314" priority="341" operator="beginsWith" text="Д">
      <formula>LEFT(AW56,LEN("Д"))="Д"</formula>
    </cfRule>
    <cfRule type="containsText" dxfId="313" priority="342" operator="containsText" text="ГИА">
      <formula>NOT(ISERROR(SEARCH("ГИА",AW56)))</formula>
    </cfRule>
  </conditionalFormatting>
  <conditionalFormatting sqref="AW56 AY56">
    <cfRule type="beginsWith" dxfId="312" priority="338" operator="beginsWith" text="ПП">
      <formula>LEFT(AW56,LEN("ПП"))="ПП"</formula>
    </cfRule>
  </conditionalFormatting>
  <conditionalFormatting sqref="BM15">
    <cfRule type="beginsWith" dxfId="311" priority="329" operator="beginsWith" text="УП">
      <formula>LEFT(BM15,LEN("УП"))="УП"</formula>
    </cfRule>
    <cfRule type="containsText" dxfId="310" priority="332" operator="containsText" text="|">
      <formula>NOT(ISERROR(SEARCH("|",BM15)))</formula>
    </cfRule>
    <cfRule type="beginsWith" dxfId="309" priority="335" operator="beginsWith" text="К">
      <formula>LEFT(BM15,LEN("К"))="К"</formula>
    </cfRule>
  </conditionalFormatting>
  <conditionalFormatting sqref="BM15">
    <cfRule type="beginsWith" dxfId="308" priority="331" operator="beginsWith" text="С">
      <formula>LEFT(BM15,LEN("С"))="С"</formula>
    </cfRule>
  </conditionalFormatting>
  <conditionalFormatting sqref="BM15">
    <cfRule type="beginsWith" dxfId="307" priority="336" operator="beginsWith" text="*">
      <formula>LEFT(BM15,LEN("*"))="*"</formula>
    </cfRule>
  </conditionalFormatting>
  <conditionalFormatting sqref="BM15">
    <cfRule type="beginsWith" dxfId="306" priority="333" operator="beginsWith" text="Д">
      <formula>LEFT(BM15,LEN("Д"))="Д"</formula>
    </cfRule>
    <cfRule type="containsText" dxfId="305" priority="334" operator="containsText" text="ГИА">
      <formula>NOT(ISERROR(SEARCH("ГИА",BM15)))</formula>
    </cfRule>
  </conditionalFormatting>
  <conditionalFormatting sqref="BM15">
    <cfRule type="beginsWith" dxfId="304" priority="330" operator="beginsWith" text="ПП">
      <formula>LEFT(BM15,LEN("ПП"))="ПП"</formula>
    </cfRule>
  </conditionalFormatting>
  <conditionalFormatting sqref="BE15">
    <cfRule type="beginsWith" dxfId="303" priority="321" operator="beginsWith" text="УП">
      <formula>LEFT(BE15,LEN("УП"))="УП"</formula>
    </cfRule>
    <cfRule type="containsText" dxfId="302" priority="324" operator="containsText" text="|">
      <formula>NOT(ISERROR(SEARCH("|",BE15)))</formula>
    </cfRule>
    <cfRule type="beginsWith" dxfId="301" priority="327" operator="beginsWith" text="К">
      <formula>LEFT(BE15,LEN("К"))="К"</formula>
    </cfRule>
  </conditionalFormatting>
  <conditionalFormatting sqref="BE15">
    <cfRule type="beginsWith" dxfId="300" priority="323" operator="beginsWith" text="С">
      <formula>LEFT(BE15,LEN("С"))="С"</formula>
    </cfRule>
  </conditionalFormatting>
  <conditionalFormatting sqref="BE15">
    <cfRule type="beginsWith" dxfId="299" priority="328" operator="beginsWith" text="*">
      <formula>LEFT(BE15,LEN("*"))="*"</formula>
    </cfRule>
  </conditionalFormatting>
  <conditionalFormatting sqref="BE15">
    <cfRule type="beginsWith" dxfId="298" priority="325" operator="beginsWith" text="Д">
      <formula>LEFT(BE15,LEN("Д"))="Д"</formula>
    </cfRule>
    <cfRule type="containsText" dxfId="297" priority="326" operator="containsText" text="ГИА">
      <formula>NOT(ISERROR(SEARCH("ГИА",BE15)))</formula>
    </cfRule>
  </conditionalFormatting>
  <conditionalFormatting sqref="BE15">
    <cfRule type="beginsWith" dxfId="296" priority="322" operator="beginsWith" text="ПП">
      <formula>LEFT(BE15,LEN("ПП"))="ПП"</formula>
    </cfRule>
  </conditionalFormatting>
  <conditionalFormatting sqref="AT10">
    <cfRule type="beginsWith" dxfId="295" priority="313" operator="beginsWith" text="УП">
      <formula>LEFT(AT10,LEN("УП"))="УП"</formula>
    </cfRule>
    <cfRule type="containsText" dxfId="294" priority="316" operator="containsText" text="|">
      <formula>NOT(ISERROR(SEARCH("|",AT10)))</formula>
    </cfRule>
    <cfRule type="beginsWith" dxfId="293" priority="319" operator="beginsWith" text="К">
      <formula>LEFT(AT10,LEN("К"))="К"</formula>
    </cfRule>
  </conditionalFormatting>
  <conditionalFormatting sqref="AT10">
    <cfRule type="beginsWith" dxfId="292" priority="315" operator="beginsWith" text="С">
      <formula>LEFT(AT10,LEN("С"))="С"</formula>
    </cfRule>
  </conditionalFormatting>
  <conditionalFormatting sqref="AT10">
    <cfRule type="beginsWith" dxfId="291" priority="320" operator="beginsWith" text="*">
      <formula>LEFT(AT10,LEN("*"))="*"</formula>
    </cfRule>
  </conditionalFormatting>
  <conditionalFormatting sqref="AT10">
    <cfRule type="beginsWith" dxfId="290" priority="317" operator="beginsWith" text="Д">
      <formula>LEFT(AT10,LEN("Д"))="Д"</formula>
    </cfRule>
    <cfRule type="containsText" dxfId="289" priority="318" operator="containsText" text="ГИА">
      <formula>NOT(ISERROR(SEARCH("ГИА",AT10)))</formula>
    </cfRule>
  </conditionalFormatting>
  <conditionalFormatting sqref="AT10">
    <cfRule type="beginsWith" dxfId="288" priority="314" operator="beginsWith" text="ПП">
      <formula>LEFT(AT10,LEN("ПП"))="ПП"</formula>
    </cfRule>
  </conditionalFormatting>
  <conditionalFormatting sqref="BM10 BO10 BQ10">
    <cfRule type="beginsWith" dxfId="287" priority="305" operator="beginsWith" text="УП">
      <formula>LEFT(BM10,LEN("УП"))="УП"</formula>
    </cfRule>
    <cfRule type="containsText" dxfId="286" priority="308" operator="containsText" text="|">
      <formula>NOT(ISERROR(SEARCH("|",BM10)))</formula>
    </cfRule>
    <cfRule type="beginsWith" dxfId="285" priority="311" operator="beginsWith" text="К">
      <formula>LEFT(BM10,LEN("К"))="К"</formula>
    </cfRule>
  </conditionalFormatting>
  <conditionalFormatting sqref="BM10 BO10 BQ10">
    <cfRule type="beginsWith" dxfId="284" priority="307" operator="beginsWith" text="С">
      <formula>LEFT(BM10,LEN("С"))="С"</formula>
    </cfRule>
  </conditionalFormatting>
  <conditionalFormatting sqref="BM10 BO10 BQ10">
    <cfRule type="beginsWith" dxfId="283" priority="312" operator="beginsWith" text="*">
      <formula>LEFT(BM10,LEN("*"))="*"</formula>
    </cfRule>
  </conditionalFormatting>
  <conditionalFormatting sqref="BM10 BO10 BQ10">
    <cfRule type="beginsWith" dxfId="282" priority="309" operator="beginsWith" text="Д">
      <formula>LEFT(BM10,LEN("Д"))="Д"</formula>
    </cfRule>
    <cfRule type="containsText" dxfId="281" priority="310" operator="containsText" text="ГИА">
      <formula>NOT(ISERROR(SEARCH("ГИА",BM10)))</formula>
    </cfRule>
  </conditionalFormatting>
  <conditionalFormatting sqref="BM10 BO10 BQ10">
    <cfRule type="beginsWith" dxfId="280" priority="306" operator="beginsWith" text="ПП">
      <formula>LEFT(BM10,LEN("ПП"))="ПП"</formula>
    </cfRule>
  </conditionalFormatting>
  <conditionalFormatting sqref="BI87 BK87 BM87">
    <cfRule type="beginsWith" dxfId="279" priority="297" operator="beginsWith" text="УП">
      <formula>LEFT(BI87,LEN("УП"))="УП"</formula>
    </cfRule>
    <cfRule type="containsText" dxfId="278" priority="300" operator="containsText" text="|">
      <formula>NOT(ISERROR(SEARCH("|",BI87)))</formula>
    </cfRule>
    <cfRule type="beginsWith" dxfId="277" priority="303" operator="beginsWith" text="К">
      <formula>LEFT(BI87,LEN("К"))="К"</formula>
    </cfRule>
  </conditionalFormatting>
  <conditionalFormatting sqref="BI87 BK87 BM87">
    <cfRule type="beginsWith" dxfId="276" priority="299" operator="beginsWith" text="С">
      <formula>LEFT(BI87,LEN("С"))="С"</formula>
    </cfRule>
  </conditionalFormatting>
  <conditionalFormatting sqref="BI87 BK87 BM87">
    <cfRule type="beginsWith" dxfId="275" priority="304" operator="beginsWith" text="*">
      <formula>LEFT(BI87,LEN("*"))="*"</formula>
    </cfRule>
  </conditionalFormatting>
  <conditionalFormatting sqref="BI87 BK87 BM87">
    <cfRule type="beginsWith" dxfId="274" priority="301" operator="beginsWith" text="Д">
      <formula>LEFT(BI87,LEN("Д"))="Д"</formula>
    </cfRule>
    <cfRule type="containsText" dxfId="273" priority="302" operator="containsText" text="ГИА">
      <formula>NOT(ISERROR(SEARCH("ГИА",BI87)))</formula>
    </cfRule>
  </conditionalFormatting>
  <conditionalFormatting sqref="BI87 BK87 BM87">
    <cfRule type="beginsWith" dxfId="272" priority="298" operator="beginsWith" text="ПП">
      <formula>LEFT(BI87,LEN("ПП"))="ПП"</formula>
    </cfRule>
  </conditionalFormatting>
  <conditionalFormatting sqref="BS87">
    <cfRule type="beginsWith" dxfId="271" priority="289" operator="beginsWith" text="УП">
      <formula>LEFT(BS87,LEN("УП"))="УП"</formula>
    </cfRule>
    <cfRule type="containsText" dxfId="270" priority="292" operator="containsText" text="|">
      <formula>NOT(ISERROR(SEARCH("|",BS87)))</formula>
    </cfRule>
    <cfRule type="beginsWith" dxfId="269" priority="295" operator="beginsWith" text="К">
      <formula>LEFT(BS87,LEN("К"))="К"</formula>
    </cfRule>
  </conditionalFormatting>
  <conditionalFormatting sqref="BS87">
    <cfRule type="beginsWith" dxfId="268" priority="291" operator="beginsWith" text="С">
      <formula>LEFT(BS87,LEN("С"))="С"</formula>
    </cfRule>
  </conditionalFormatting>
  <conditionalFormatting sqref="BS87">
    <cfRule type="beginsWith" dxfId="267" priority="296" operator="beginsWith" text="*">
      <formula>LEFT(BS87,LEN("*"))="*"</formula>
    </cfRule>
  </conditionalFormatting>
  <conditionalFormatting sqref="BS87">
    <cfRule type="beginsWith" dxfId="266" priority="293" operator="beginsWith" text="Д">
      <formula>LEFT(BS87,LEN("Д"))="Д"</formula>
    </cfRule>
    <cfRule type="containsText" dxfId="265" priority="294" operator="containsText" text="ГИА">
      <formula>NOT(ISERROR(SEARCH("ГИА",BS87)))</formula>
    </cfRule>
  </conditionalFormatting>
  <conditionalFormatting sqref="BS87">
    <cfRule type="beginsWith" dxfId="264" priority="290" operator="beginsWith" text="ПП">
      <formula>LEFT(BS87,LEN("ПП"))="ПП"</formula>
    </cfRule>
  </conditionalFormatting>
  <conditionalFormatting sqref="BA90">
    <cfRule type="beginsWith" dxfId="263" priority="281" operator="beginsWith" text="УП">
      <formula>LEFT(BA90,LEN("УП"))="УП"</formula>
    </cfRule>
    <cfRule type="containsText" dxfId="262" priority="284" operator="containsText" text="|">
      <formula>NOT(ISERROR(SEARCH("|",BA90)))</formula>
    </cfRule>
    <cfRule type="beginsWith" dxfId="261" priority="287" operator="beginsWith" text="К">
      <formula>LEFT(BA90,LEN("К"))="К"</formula>
    </cfRule>
  </conditionalFormatting>
  <conditionalFormatting sqref="BA90">
    <cfRule type="beginsWith" dxfId="260" priority="283" operator="beginsWith" text="С">
      <formula>LEFT(BA90,LEN("С"))="С"</formula>
    </cfRule>
  </conditionalFormatting>
  <conditionalFormatting sqref="BA90">
    <cfRule type="beginsWith" dxfId="259" priority="288" operator="beginsWith" text="*">
      <formula>LEFT(BA90,LEN("*"))="*"</formula>
    </cfRule>
  </conditionalFormatting>
  <conditionalFormatting sqref="BA90">
    <cfRule type="beginsWith" dxfId="258" priority="285" operator="beginsWith" text="Д">
      <formula>LEFT(BA90,LEN("Д"))="Д"</formula>
    </cfRule>
    <cfRule type="containsText" dxfId="257" priority="286" operator="containsText" text="ГИА">
      <formula>NOT(ISERROR(SEARCH("ГИА",BA90)))</formula>
    </cfRule>
  </conditionalFormatting>
  <conditionalFormatting sqref="BA90">
    <cfRule type="beginsWith" dxfId="256" priority="282" operator="beginsWith" text="ПП">
      <formula>LEFT(BA90,LEN("ПП"))="ПП"</formula>
    </cfRule>
  </conditionalFormatting>
  <conditionalFormatting sqref="BB90">
    <cfRule type="beginsWith" dxfId="255" priority="273" operator="beginsWith" text="УП">
      <formula>LEFT(BB90,LEN("УП"))="УП"</formula>
    </cfRule>
    <cfRule type="containsText" dxfId="254" priority="276" operator="containsText" text="|">
      <formula>NOT(ISERROR(SEARCH("|",BB90)))</formula>
    </cfRule>
    <cfRule type="beginsWith" dxfId="253" priority="279" operator="beginsWith" text="К">
      <formula>LEFT(BB90,LEN("К"))="К"</formula>
    </cfRule>
  </conditionalFormatting>
  <conditionalFormatting sqref="BB90">
    <cfRule type="beginsWith" dxfId="252" priority="275" operator="beginsWith" text="С">
      <formula>LEFT(BB90,LEN("С"))="С"</formula>
    </cfRule>
  </conditionalFormatting>
  <conditionalFormatting sqref="BB90">
    <cfRule type="beginsWith" dxfId="251" priority="280" operator="beginsWith" text="*">
      <formula>LEFT(BB90,LEN("*"))="*"</formula>
    </cfRule>
  </conditionalFormatting>
  <conditionalFormatting sqref="BB90">
    <cfRule type="beginsWith" dxfId="250" priority="277" operator="beginsWith" text="Д">
      <formula>LEFT(BB90,LEN("Д"))="Д"</formula>
    </cfRule>
    <cfRule type="containsText" dxfId="249" priority="278" operator="containsText" text="ГИА">
      <formula>NOT(ISERROR(SEARCH("ГИА",BB90)))</formula>
    </cfRule>
  </conditionalFormatting>
  <conditionalFormatting sqref="BB90">
    <cfRule type="beginsWith" dxfId="248" priority="274" operator="beginsWith" text="ПП">
      <formula>LEFT(BB90,LEN("ПП"))="ПП"</formula>
    </cfRule>
  </conditionalFormatting>
  <conditionalFormatting sqref="BE91">
    <cfRule type="beginsWith" dxfId="247" priority="265" operator="beginsWith" text="УП">
      <formula>LEFT(BE91,LEN("УП"))="УП"</formula>
    </cfRule>
    <cfRule type="containsText" dxfId="246" priority="268" operator="containsText" text="|">
      <formula>NOT(ISERROR(SEARCH("|",BE91)))</formula>
    </cfRule>
    <cfRule type="beginsWith" dxfId="245" priority="271" operator="beginsWith" text="К">
      <formula>LEFT(BE91,LEN("К"))="К"</formula>
    </cfRule>
  </conditionalFormatting>
  <conditionalFormatting sqref="BE91">
    <cfRule type="beginsWith" dxfId="244" priority="267" operator="beginsWith" text="С">
      <formula>LEFT(BE91,LEN("С"))="С"</formula>
    </cfRule>
  </conditionalFormatting>
  <conditionalFormatting sqref="BE91">
    <cfRule type="beginsWith" dxfId="243" priority="272" operator="beginsWith" text="*">
      <formula>LEFT(BE91,LEN("*"))="*"</formula>
    </cfRule>
  </conditionalFormatting>
  <conditionalFormatting sqref="BE91">
    <cfRule type="beginsWith" dxfId="242" priority="269" operator="beginsWith" text="Д">
      <formula>LEFT(BE91,LEN("Д"))="Д"</formula>
    </cfRule>
    <cfRule type="containsText" dxfId="241" priority="270" operator="containsText" text="ГИА">
      <formula>NOT(ISERROR(SEARCH("ГИА",BE91)))</formula>
    </cfRule>
  </conditionalFormatting>
  <conditionalFormatting sqref="BE91">
    <cfRule type="beginsWith" dxfId="240" priority="266" operator="beginsWith" text="ПП">
      <formula>LEFT(BE91,LEN("ПП"))="ПП"</formula>
    </cfRule>
  </conditionalFormatting>
  <conditionalFormatting sqref="BG91">
    <cfRule type="beginsWith" dxfId="239" priority="257" operator="beginsWith" text="УП">
      <formula>LEFT(BG91,LEN("УП"))="УП"</formula>
    </cfRule>
    <cfRule type="containsText" dxfId="238" priority="260" operator="containsText" text="|">
      <formula>NOT(ISERROR(SEARCH("|",BG91)))</formula>
    </cfRule>
    <cfRule type="beginsWith" dxfId="237" priority="263" operator="beginsWith" text="К">
      <formula>LEFT(BG91,LEN("К"))="К"</formula>
    </cfRule>
  </conditionalFormatting>
  <conditionalFormatting sqref="BG91">
    <cfRule type="beginsWith" dxfId="236" priority="259" operator="beginsWith" text="С">
      <formula>LEFT(BG91,LEN("С"))="С"</formula>
    </cfRule>
  </conditionalFormatting>
  <conditionalFormatting sqref="BG91">
    <cfRule type="beginsWith" dxfId="235" priority="264" operator="beginsWith" text="*">
      <formula>LEFT(BG91,LEN("*"))="*"</formula>
    </cfRule>
  </conditionalFormatting>
  <conditionalFormatting sqref="BG91">
    <cfRule type="beginsWith" dxfId="234" priority="261" operator="beginsWith" text="Д">
      <formula>LEFT(BG91,LEN("Д"))="Д"</formula>
    </cfRule>
    <cfRule type="containsText" dxfId="233" priority="262" operator="containsText" text="ГИА">
      <formula>NOT(ISERROR(SEARCH("ГИА",BG91)))</formula>
    </cfRule>
  </conditionalFormatting>
  <conditionalFormatting sqref="BG91">
    <cfRule type="beginsWith" dxfId="232" priority="258" operator="beginsWith" text="ПП">
      <formula>LEFT(BG91,LEN("ПП"))="ПП"</formula>
    </cfRule>
  </conditionalFormatting>
  <conditionalFormatting sqref="AD46">
    <cfRule type="beginsWith" dxfId="231" priority="241" operator="beginsWith" text="УП">
      <formula>LEFT(AD46,LEN("УП"))="УП"</formula>
    </cfRule>
    <cfRule type="containsText" dxfId="230" priority="244" operator="containsText" text="|">
      <formula>NOT(ISERROR(SEARCH("|",AD46)))</formula>
    </cfRule>
    <cfRule type="beginsWith" dxfId="229" priority="247" operator="beginsWith" text="К">
      <formula>LEFT(AD46,LEN("К"))="К"</formula>
    </cfRule>
  </conditionalFormatting>
  <conditionalFormatting sqref="AD46">
    <cfRule type="beginsWith" dxfId="228" priority="243" operator="beginsWith" text="С">
      <formula>LEFT(AD46,LEN("С"))="С"</formula>
    </cfRule>
  </conditionalFormatting>
  <conditionalFormatting sqref="AD46">
    <cfRule type="beginsWith" dxfId="227" priority="248" operator="beginsWith" text="*">
      <formula>LEFT(AD46,LEN("*"))="*"</formula>
    </cfRule>
  </conditionalFormatting>
  <conditionalFormatting sqref="AD46">
    <cfRule type="beginsWith" dxfId="226" priority="245" operator="beginsWith" text="Д">
      <formula>LEFT(AD46,LEN("Д"))="Д"</formula>
    </cfRule>
    <cfRule type="containsText" dxfId="225" priority="246" operator="containsText" text="ГИА">
      <formula>NOT(ISERROR(SEARCH("ГИА",AD46)))</formula>
    </cfRule>
  </conditionalFormatting>
  <conditionalFormatting sqref="AD46">
    <cfRule type="beginsWith" dxfId="224" priority="242" operator="beginsWith" text="ПП">
      <formula>LEFT(AD46,LEN("ПП"))="ПП"</formula>
    </cfRule>
  </conditionalFormatting>
  <conditionalFormatting sqref="AA46">
    <cfRule type="beginsWith" dxfId="223" priority="225" operator="beginsWith" text="УП">
      <formula>LEFT(AA46,LEN("УП"))="УП"</formula>
    </cfRule>
    <cfRule type="containsText" dxfId="222" priority="228" operator="containsText" text="|">
      <formula>NOT(ISERROR(SEARCH("|",AA46)))</formula>
    </cfRule>
    <cfRule type="beginsWith" dxfId="221" priority="231" operator="beginsWith" text="К">
      <formula>LEFT(AA46,LEN("К"))="К"</formula>
    </cfRule>
  </conditionalFormatting>
  <conditionalFormatting sqref="AA46">
    <cfRule type="beginsWith" dxfId="220" priority="227" operator="beginsWith" text="С">
      <formula>LEFT(AA46,LEN("С"))="С"</formula>
    </cfRule>
  </conditionalFormatting>
  <conditionalFormatting sqref="AA46">
    <cfRule type="beginsWith" dxfId="219" priority="232" operator="beginsWith" text="*">
      <formula>LEFT(AA46,LEN("*"))="*"</formula>
    </cfRule>
  </conditionalFormatting>
  <conditionalFormatting sqref="AA46">
    <cfRule type="beginsWith" dxfId="218" priority="229" operator="beginsWith" text="Д">
      <formula>LEFT(AA46,LEN("Д"))="Д"</formula>
    </cfRule>
    <cfRule type="containsText" dxfId="217" priority="230" operator="containsText" text="ГИА">
      <formula>NOT(ISERROR(SEARCH("ГИА",AA46)))</formula>
    </cfRule>
  </conditionalFormatting>
  <conditionalFormatting sqref="AA46">
    <cfRule type="beginsWith" dxfId="216" priority="226" operator="beginsWith" text="ПП">
      <formula>LEFT(AA46,LEN("ПП"))="ПП"</formula>
    </cfRule>
  </conditionalFormatting>
  <conditionalFormatting sqref="AA44">
    <cfRule type="beginsWith" dxfId="215" priority="217" operator="beginsWith" text="УП">
      <formula>LEFT(AA44,LEN("УП"))="УП"</formula>
    </cfRule>
    <cfRule type="containsText" dxfId="214" priority="220" operator="containsText" text="|">
      <formula>NOT(ISERROR(SEARCH("|",AA44)))</formula>
    </cfRule>
    <cfRule type="beginsWith" dxfId="213" priority="223" operator="beginsWith" text="К">
      <formula>LEFT(AA44,LEN("К"))="К"</formula>
    </cfRule>
  </conditionalFormatting>
  <conditionalFormatting sqref="AA44">
    <cfRule type="beginsWith" dxfId="212" priority="219" operator="beginsWith" text="С">
      <formula>LEFT(AA44,LEN("С"))="С"</formula>
    </cfRule>
  </conditionalFormatting>
  <conditionalFormatting sqref="AA44">
    <cfRule type="beginsWith" dxfId="211" priority="224" operator="beginsWith" text="*">
      <formula>LEFT(AA44,LEN("*"))="*"</formula>
    </cfRule>
  </conditionalFormatting>
  <conditionalFormatting sqref="AA44">
    <cfRule type="beginsWith" dxfId="210" priority="221" operator="beginsWith" text="Д">
      <formula>LEFT(AA44,LEN("Д"))="Д"</formula>
    </cfRule>
    <cfRule type="containsText" dxfId="209" priority="222" operator="containsText" text="ГИА">
      <formula>NOT(ISERROR(SEARCH("ГИА",AA44)))</formula>
    </cfRule>
  </conditionalFormatting>
  <conditionalFormatting sqref="AA44">
    <cfRule type="beginsWith" dxfId="208" priority="218" operator="beginsWith" text="ПП">
      <formula>LEFT(AA44,LEN("ПП"))="ПП"</formula>
    </cfRule>
  </conditionalFormatting>
  <conditionalFormatting sqref="AD44">
    <cfRule type="beginsWith" dxfId="207" priority="209" operator="beginsWith" text="УП">
      <formula>LEFT(AD44,LEN("УП"))="УП"</formula>
    </cfRule>
    <cfRule type="containsText" dxfId="206" priority="212" operator="containsText" text="|">
      <formula>NOT(ISERROR(SEARCH("|",AD44)))</formula>
    </cfRule>
    <cfRule type="beginsWith" dxfId="205" priority="215" operator="beginsWith" text="К">
      <formula>LEFT(AD44,LEN("К"))="К"</formula>
    </cfRule>
  </conditionalFormatting>
  <conditionalFormatting sqref="AD44">
    <cfRule type="beginsWith" dxfId="204" priority="211" operator="beginsWith" text="С">
      <formula>LEFT(AD44,LEN("С"))="С"</formula>
    </cfRule>
  </conditionalFormatting>
  <conditionalFormatting sqref="AD44">
    <cfRule type="beginsWith" dxfId="203" priority="216" operator="beginsWith" text="*">
      <formula>LEFT(AD44,LEN("*"))="*"</formula>
    </cfRule>
  </conditionalFormatting>
  <conditionalFormatting sqref="AD44">
    <cfRule type="beginsWith" dxfId="202" priority="213" operator="beginsWith" text="Д">
      <formula>LEFT(AD44,LEN("Д"))="Д"</formula>
    </cfRule>
    <cfRule type="containsText" dxfId="201" priority="214" operator="containsText" text="ГИА">
      <formula>NOT(ISERROR(SEARCH("ГИА",AD44)))</formula>
    </cfRule>
  </conditionalFormatting>
  <conditionalFormatting sqref="AD44">
    <cfRule type="beginsWith" dxfId="200" priority="210" operator="beginsWith" text="ПП">
      <formula>LEFT(AD44,LEN("ПП"))="ПП"</formula>
    </cfRule>
  </conditionalFormatting>
  <conditionalFormatting sqref="AB46">
    <cfRule type="beginsWith" dxfId="199" priority="201" operator="beginsWith" text="УП">
      <formula>LEFT(AB46,LEN("УП"))="УП"</formula>
    </cfRule>
    <cfRule type="containsText" dxfId="198" priority="204" operator="containsText" text="|">
      <formula>NOT(ISERROR(SEARCH("|",AB46)))</formula>
    </cfRule>
    <cfRule type="beginsWith" dxfId="197" priority="207" operator="beginsWith" text="К">
      <formula>LEFT(AB46,LEN("К"))="К"</formula>
    </cfRule>
  </conditionalFormatting>
  <conditionalFormatting sqref="AB46">
    <cfRule type="beginsWith" dxfId="196" priority="203" operator="beginsWith" text="С">
      <formula>LEFT(AB46,LEN("С"))="С"</formula>
    </cfRule>
  </conditionalFormatting>
  <conditionalFormatting sqref="AB46">
    <cfRule type="beginsWith" dxfId="195" priority="208" operator="beginsWith" text="*">
      <formula>LEFT(AB46,LEN("*"))="*"</formula>
    </cfRule>
  </conditionalFormatting>
  <conditionalFormatting sqref="AB46">
    <cfRule type="beginsWith" dxfId="194" priority="205" operator="beginsWith" text="Д">
      <formula>LEFT(AB46,LEN("Д"))="Д"</formula>
    </cfRule>
    <cfRule type="containsText" dxfId="193" priority="206" operator="containsText" text="ГИА">
      <formula>NOT(ISERROR(SEARCH("ГИА",AB46)))</formula>
    </cfRule>
  </conditionalFormatting>
  <conditionalFormatting sqref="AB46">
    <cfRule type="beginsWith" dxfId="192" priority="202" operator="beginsWith" text="ПП">
      <formula>LEFT(AB46,LEN("ПП"))="ПП"</formula>
    </cfRule>
  </conditionalFormatting>
  <conditionalFormatting sqref="AL15">
    <cfRule type="beginsWith" dxfId="191" priority="193" operator="beginsWith" text="УП">
      <formula>LEFT(AL15,LEN("УП"))="УП"</formula>
    </cfRule>
    <cfRule type="containsText" dxfId="190" priority="196" operator="containsText" text="|">
      <formula>NOT(ISERROR(SEARCH("|",AL15)))</formula>
    </cfRule>
    <cfRule type="beginsWith" dxfId="189" priority="199" operator="beginsWith" text="К">
      <formula>LEFT(AL15,LEN("К"))="К"</formula>
    </cfRule>
  </conditionalFormatting>
  <conditionalFormatting sqref="AL15">
    <cfRule type="beginsWith" dxfId="188" priority="195" operator="beginsWith" text="С">
      <formula>LEFT(AL15,LEN("С"))="С"</formula>
    </cfRule>
  </conditionalFormatting>
  <conditionalFormatting sqref="AL15">
    <cfRule type="beginsWith" dxfId="187" priority="200" operator="beginsWith" text="*">
      <formula>LEFT(AL15,LEN("*"))="*"</formula>
    </cfRule>
  </conditionalFormatting>
  <conditionalFormatting sqref="AL15">
    <cfRule type="beginsWith" dxfId="186" priority="197" operator="beginsWith" text="Д">
      <formula>LEFT(AL15,LEN("Д"))="Д"</formula>
    </cfRule>
    <cfRule type="containsText" dxfId="185" priority="198" operator="containsText" text="ГИА">
      <formula>NOT(ISERROR(SEARCH("ГИА",AL15)))</formula>
    </cfRule>
  </conditionalFormatting>
  <conditionalFormatting sqref="AL15">
    <cfRule type="beginsWith" dxfId="184" priority="194" operator="beginsWith" text="ПП">
      <formula>LEFT(AL15,LEN("ПП"))="ПП"</formula>
    </cfRule>
  </conditionalFormatting>
  <conditionalFormatting sqref="AO15">
    <cfRule type="beginsWith" dxfId="183" priority="185" operator="beginsWith" text="УП">
      <formula>LEFT(AO15,LEN("УП"))="УП"</formula>
    </cfRule>
    <cfRule type="containsText" dxfId="182" priority="188" operator="containsText" text="|">
      <formula>NOT(ISERROR(SEARCH("|",AO15)))</formula>
    </cfRule>
    <cfRule type="beginsWith" dxfId="181" priority="191" operator="beginsWith" text="К">
      <formula>LEFT(AO15,LEN("К"))="К"</formula>
    </cfRule>
  </conditionalFormatting>
  <conditionalFormatting sqref="AO15">
    <cfRule type="beginsWith" dxfId="180" priority="187" operator="beginsWith" text="С">
      <formula>LEFT(AO15,LEN("С"))="С"</formula>
    </cfRule>
  </conditionalFormatting>
  <conditionalFormatting sqref="AO15">
    <cfRule type="beginsWith" dxfId="179" priority="192" operator="beginsWith" text="*">
      <formula>LEFT(AO15,LEN("*"))="*"</formula>
    </cfRule>
  </conditionalFormatting>
  <conditionalFormatting sqref="AO15">
    <cfRule type="beginsWith" dxfId="178" priority="189" operator="beginsWith" text="Д">
      <formula>LEFT(AO15,LEN("Д"))="Д"</formula>
    </cfRule>
    <cfRule type="containsText" dxfId="177" priority="190" operator="containsText" text="ГИА">
      <formula>NOT(ISERROR(SEARCH("ГИА",AO15)))</formula>
    </cfRule>
  </conditionalFormatting>
  <conditionalFormatting sqref="AO15">
    <cfRule type="beginsWith" dxfId="176" priority="186" operator="beginsWith" text="ПП">
      <formula>LEFT(AO15,LEN("ПП"))="ПП"</formula>
    </cfRule>
  </conditionalFormatting>
  <conditionalFormatting sqref="AW45">
    <cfRule type="beginsWith" dxfId="175" priority="177" operator="beginsWith" text="УП">
      <formula>LEFT(AW45,LEN("УП"))="УП"</formula>
    </cfRule>
    <cfRule type="containsText" dxfId="174" priority="180" operator="containsText" text="|">
      <formula>NOT(ISERROR(SEARCH("|",AW45)))</formula>
    </cfRule>
    <cfRule type="beginsWith" dxfId="173" priority="183" operator="beginsWith" text="К">
      <formula>LEFT(AW45,LEN("К"))="К"</formula>
    </cfRule>
  </conditionalFormatting>
  <conditionalFormatting sqref="AW45">
    <cfRule type="beginsWith" dxfId="172" priority="179" operator="beginsWith" text="С">
      <formula>LEFT(AW45,LEN("С"))="С"</formula>
    </cfRule>
  </conditionalFormatting>
  <conditionalFormatting sqref="AW45">
    <cfRule type="beginsWith" dxfId="171" priority="184" operator="beginsWith" text="*">
      <formula>LEFT(AW45,LEN("*"))="*"</formula>
    </cfRule>
  </conditionalFormatting>
  <conditionalFormatting sqref="AW45">
    <cfRule type="beginsWith" dxfId="170" priority="181" operator="beginsWith" text="Д">
      <formula>LEFT(AW45,LEN("Д"))="Д"</formula>
    </cfRule>
    <cfRule type="containsText" dxfId="169" priority="182" operator="containsText" text="ГИА">
      <formula>NOT(ISERROR(SEARCH("ГИА",AW45)))</formula>
    </cfRule>
  </conditionalFormatting>
  <conditionalFormatting sqref="AW45">
    <cfRule type="beginsWith" dxfId="168" priority="178" operator="beginsWith" text="ПП">
      <formula>LEFT(AW45,LEN("ПП"))="ПП"</formula>
    </cfRule>
  </conditionalFormatting>
  <conditionalFormatting sqref="BA10">
    <cfRule type="beginsWith" dxfId="167" priority="174" operator="beginsWith" text="УП">
      <formula>LEFT(BA10,LEN("УП"))="УП"</formula>
    </cfRule>
    <cfRule type="containsText" dxfId="166" priority="175" operator="containsText" text="|">
      <formula>NOT(ISERROR(SEARCH("|",BA10)))</formula>
    </cfRule>
    <cfRule type="beginsWith" dxfId="165" priority="176" operator="beginsWith" text="К">
      <formula>LEFT(BA10,LEN("К"))="К"</formula>
    </cfRule>
  </conditionalFormatting>
  <conditionalFormatting sqref="BA10">
    <cfRule type="beginsWith" dxfId="164" priority="173" operator="beginsWith" text="С">
      <formula>LEFT(BA10,LEN("С"))="С"</formula>
    </cfRule>
  </conditionalFormatting>
  <conditionalFormatting sqref="BA10">
    <cfRule type="beginsWith" dxfId="163" priority="172" operator="beginsWith" text="*">
      <formula>LEFT(BA10,LEN("*"))="*"</formula>
    </cfRule>
  </conditionalFormatting>
  <conditionalFormatting sqref="BA10">
    <cfRule type="beginsWith" dxfId="162" priority="170" operator="beginsWith" text="Д">
      <formula>LEFT(BA10,LEN("Д"))="Д"</formula>
    </cfRule>
    <cfRule type="containsText" dxfId="161" priority="171" operator="containsText" text="ГИА">
      <formula>NOT(ISERROR(SEARCH("ГИА",BA10)))</formula>
    </cfRule>
  </conditionalFormatting>
  <conditionalFormatting sqref="BA10">
    <cfRule type="beginsWith" dxfId="160" priority="169" operator="beginsWith" text="ПП">
      <formula>LEFT(BA10,LEN("ПП"))="ПП"</formula>
    </cfRule>
  </conditionalFormatting>
  <conditionalFormatting sqref="BS36">
    <cfRule type="beginsWith" dxfId="159" priority="161" operator="beginsWith" text="УП">
      <formula>LEFT(BS36,LEN("УП"))="УП"</formula>
    </cfRule>
    <cfRule type="containsText" dxfId="158" priority="164" operator="containsText" text="|">
      <formula>NOT(ISERROR(SEARCH("|",BS36)))</formula>
    </cfRule>
    <cfRule type="beginsWith" dxfId="157" priority="167" operator="beginsWith" text="К">
      <formula>LEFT(BS36,LEN("К"))="К"</formula>
    </cfRule>
  </conditionalFormatting>
  <conditionalFormatting sqref="BS36">
    <cfRule type="beginsWith" dxfId="156" priority="163" operator="beginsWith" text="С">
      <formula>LEFT(BS36,LEN("С"))="С"</formula>
    </cfRule>
  </conditionalFormatting>
  <conditionalFormatting sqref="BS36">
    <cfRule type="beginsWith" dxfId="155" priority="168" operator="beginsWith" text="*">
      <formula>LEFT(BS36,LEN("*"))="*"</formula>
    </cfRule>
  </conditionalFormatting>
  <conditionalFormatting sqref="BS36">
    <cfRule type="beginsWith" dxfId="154" priority="165" operator="beginsWith" text="Д">
      <formula>LEFT(BS36,LEN("Д"))="Д"</formula>
    </cfRule>
    <cfRule type="containsText" dxfId="153" priority="166" operator="containsText" text="ГИА">
      <formula>NOT(ISERROR(SEARCH("ГИА",BS36)))</formula>
    </cfRule>
  </conditionalFormatting>
  <conditionalFormatting sqref="BS36">
    <cfRule type="beginsWith" dxfId="152" priority="162" operator="beginsWith" text="ПП">
      <formula>LEFT(BS36,LEN("ПП"))="ПП"</formula>
    </cfRule>
  </conditionalFormatting>
  <conditionalFormatting sqref="BO36">
    <cfRule type="beginsWith" dxfId="151" priority="153" operator="beginsWith" text="УП">
      <formula>LEFT(BO36,LEN("УП"))="УП"</formula>
    </cfRule>
    <cfRule type="containsText" dxfId="150" priority="156" operator="containsText" text="|">
      <formula>NOT(ISERROR(SEARCH("|",BO36)))</formula>
    </cfRule>
    <cfRule type="beginsWith" dxfId="149" priority="159" operator="beginsWith" text="К">
      <formula>LEFT(BO36,LEN("К"))="К"</formula>
    </cfRule>
  </conditionalFormatting>
  <conditionalFormatting sqref="BO36">
    <cfRule type="beginsWith" dxfId="148" priority="155" operator="beginsWith" text="С">
      <formula>LEFT(BO36,LEN("С"))="С"</formula>
    </cfRule>
  </conditionalFormatting>
  <conditionalFormatting sqref="BO36">
    <cfRule type="beginsWith" dxfId="147" priority="160" operator="beginsWith" text="*">
      <formula>LEFT(BO36,LEN("*"))="*"</formula>
    </cfRule>
  </conditionalFormatting>
  <conditionalFormatting sqref="BO36">
    <cfRule type="beginsWith" dxfId="146" priority="157" operator="beginsWith" text="Д">
      <formula>LEFT(BO36,LEN("Д"))="Д"</formula>
    </cfRule>
    <cfRule type="containsText" dxfId="145" priority="158" operator="containsText" text="ГИА">
      <formula>NOT(ISERROR(SEARCH("ГИА",BO36)))</formula>
    </cfRule>
  </conditionalFormatting>
  <conditionalFormatting sqref="BO36">
    <cfRule type="beginsWith" dxfId="144" priority="154" operator="beginsWith" text="ПП">
      <formula>LEFT(BO36,LEN("ПП"))="ПП"</formula>
    </cfRule>
  </conditionalFormatting>
  <conditionalFormatting sqref="BC35">
    <cfRule type="beginsWith" dxfId="143" priority="145" operator="beginsWith" text="УП">
      <formula>LEFT(BC35,LEN("УП"))="УП"</formula>
    </cfRule>
    <cfRule type="containsText" dxfId="142" priority="148" operator="containsText" text="|">
      <formula>NOT(ISERROR(SEARCH("|",BC35)))</formula>
    </cfRule>
    <cfRule type="beginsWith" dxfId="141" priority="151" operator="beginsWith" text="К">
      <formula>LEFT(BC35,LEN("К"))="К"</formula>
    </cfRule>
  </conditionalFormatting>
  <conditionalFormatting sqref="BC35">
    <cfRule type="beginsWith" dxfId="140" priority="147" operator="beginsWith" text="С">
      <formula>LEFT(BC35,LEN("С"))="С"</formula>
    </cfRule>
  </conditionalFormatting>
  <conditionalFormatting sqref="BC35">
    <cfRule type="beginsWith" dxfId="139" priority="152" operator="beginsWith" text="*">
      <formula>LEFT(BC35,LEN("*"))="*"</formula>
    </cfRule>
  </conditionalFormatting>
  <conditionalFormatting sqref="BC35">
    <cfRule type="beginsWith" dxfId="138" priority="149" operator="beginsWith" text="Д">
      <formula>LEFT(BC35,LEN("Д"))="Д"</formula>
    </cfRule>
    <cfRule type="containsText" dxfId="137" priority="150" operator="containsText" text="ГИА">
      <formula>NOT(ISERROR(SEARCH("ГИА",BC35)))</formula>
    </cfRule>
  </conditionalFormatting>
  <conditionalFormatting sqref="BC35">
    <cfRule type="beginsWith" dxfId="136" priority="146" operator="beginsWith" text="ПП">
      <formula>LEFT(BC35,LEN("ПП"))="ПП"</formula>
    </cfRule>
  </conditionalFormatting>
  <conditionalFormatting sqref="BA35:BB35">
    <cfRule type="beginsWith" dxfId="135" priority="137" operator="beginsWith" text="УП">
      <formula>LEFT(BA35,LEN("УП"))="УП"</formula>
    </cfRule>
    <cfRule type="containsText" dxfId="134" priority="140" operator="containsText" text="|">
      <formula>NOT(ISERROR(SEARCH("|",BA35)))</formula>
    </cfRule>
    <cfRule type="beginsWith" dxfId="133" priority="143" operator="beginsWith" text="К">
      <formula>LEFT(BA35,LEN("К"))="К"</formula>
    </cfRule>
  </conditionalFormatting>
  <conditionalFormatting sqref="BA35:BB35">
    <cfRule type="beginsWith" dxfId="132" priority="139" operator="beginsWith" text="С">
      <formula>LEFT(BA35,LEN("С"))="С"</formula>
    </cfRule>
  </conditionalFormatting>
  <conditionalFormatting sqref="BA35:BB35">
    <cfRule type="beginsWith" dxfId="131" priority="144" operator="beginsWith" text="*">
      <formula>LEFT(BA35,LEN("*"))="*"</formula>
    </cfRule>
  </conditionalFormatting>
  <conditionalFormatting sqref="BA35:BB35">
    <cfRule type="beginsWith" dxfId="130" priority="141" operator="beginsWith" text="Д">
      <formula>LEFT(BA35,LEN("Д"))="Д"</formula>
    </cfRule>
    <cfRule type="containsText" dxfId="129" priority="142" operator="containsText" text="ГИА">
      <formula>NOT(ISERROR(SEARCH("ГИА",BA35)))</formula>
    </cfRule>
  </conditionalFormatting>
  <conditionalFormatting sqref="BA35:BB35">
    <cfRule type="beginsWith" dxfId="128" priority="138" operator="beginsWith" text="ПП">
      <formula>LEFT(BA35,LEN("ПП"))="ПП"</formula>
    </cfRule>
  </conditionalFormatting>
  <conditionalFormatting sqref="BS35">
    <cfRule type="beginsWith" dxfId="127" priority="129" operator="beginsWith" text="УП">
      <formula>LEFT(BS35,LEN("УП"))="УП"</formula>
    </cfRule>
    <cfRule type="containsText" dxfId="126" priority="132" operator="containsText" text="|">
      <formula>NOT(ISERROR(SEARCH("|",BS35)))</formula>
    </cfRule>
    <cfRule type="beginsWith" dxfId="125" priority="135" operator="beginsWith" text="К">
      <formula>LEFT(BS35,LEN("К"))="К"</formula>
    </cfRule>
  </conditionalFormatting>
  <conditionalFormatting sqref="BS35">
    <cfRule type="beginsWith" dxfId="124" priority="131" operator="beginsWith" text="С">
      <formula>LEFT(BS35,LEN("С"))="С"</formula>
    </cfRule>
  </conditionalFormatting>
  <conditionalFormatting sqref="BS35">
    <cfRule type="beginsWith" dxfId="123" priority="136" operator="beginsWith" text="*">
      <formula>LEFT(BS35,LEN("*"))="*"</formula>
    </cfRule>
  </conditionalFormatting>
  <conditionalFormatting sqref="BS35">
    <cfRule type="beginsWith" dxfId="122" priority="133" operator="beginsWith" text="Д">
      <formula>LEFT(BS35,LEN("Д"))="Д"</formula>
    </cfRule>
    <cfRule type="containsText" dxfId="121" priority="134" operator="containsText" text="ГИА">
      <formula>NOT(ISERROR(SEARCH("ГИА",BS35)))</formula>
    </cfRule>
  </conditionalFormatting>
  <conditionalFormatting sqref="BS35">
    <cfRule type="beginsWith" dxfId="120" priority="130" operator="beginsWith" text="ПП">
      <formula>LEFT(BS35,LEN("ПП"))="ПП"</formula>
    </cfRule>
  </conditionalFormatting>
  <conditionalFormatting sqref="BM24 BO24 BQ24">
    <cfRule type="beginsWith" dxfId="119" priority="121" operator="beginsWith" text="УП">
      <formula>LEFT(BM24,LEN("УП"))="УП"</formula>
    </cfRule>
    <cfRule type="containsText" dxfId="118" priority="124" operator="containsText" text="|">
      <formula>NOT(ISERROR(SEARCH("|",BM24)))</formula>
    </cfRule>
    <cfRule type="beginsWith" dxfId="117" priority="127" operator="beginsWith" text="К">
      <formula>LEFT(BM24,LEN("К"))="К"</formula>
    </cfRule>
  </conditionalFormatting>
  <conditionalFormatting sqref="BM24 BO24 BQ24">
    <cfRule type="beginsWith" dxfId="116" priority="123" operator="beginsWith" text="С">
      <formula>LEFT(BM24,LEN("С"))="С"</formula>
    </cfRule>
  </conditionalFormatting>
  <conditionalFormatting sqref="BM24 BO24 BQ24">
    <cfRule type="beginsWith" dxfId="115" priority="128" operator="beginsWith" text="*">
      <formula>LEFT(BM24,LEN("*"))="*"</formula>
    </cfRule>
  </conditionalFormatting>
  <conditionalFormatting sqref="BM24 BO24 BQ24">
    <cfRule type="beginsWith" dxfId="114" priority="125" operator="beginsWith" text="Д">
      <formula>LEFT(BM24,LEN("Д"))="Д"</formula>
    </cfRule>
    <cfRule type="containsText" dxfId="113" priority="126" operator="containsText" text="ГИА">
      <formula>NOT(ISERROR(SEARCH("ГИА",BM24)))</formula>
    </cfRule>
  </conditionalFormatting>
  <conditionalFormatting sqref="BM24 BO24 BQ24">
    <cfRule type="beginsWith" dxfId="112" priority="122" operator="beginsWith" text="ПП">
      <formula>LEFT(BM24,LEN("ПП"))="ПП"</formula>
    </cfRule>
  </conditionalFormatting>
  <conditionalFormatting sqref="BC10">
    <cfRule type="beginsWith" dxfId="111" priority="113" operator="beginsWith" text="УП">
      <formula>LEFT(BC10,LEN("УП"))="УП"</formula>
    </cfRule>
    <cfRule type="containsText" dxfId="110" priority="116" operator="containsText" text="|">
      <formula>NOT(ISERROR(SEARCH("|",BC10)))</formula>
    </cfRule>
    <cfRule type="beginsWith" dxfId="109" priority="119" operator="beginsWith" text="К">
      <formula>LEFT(BC10,LEN("К"))="К"</formula>
    </cfRule>
  </conditionalFormatting>
  <conditionalFormatting sqref="BC10">
    <cfRule type="beginsWith" dxfId="108" priority="115" operator="beginsWith" text="С">
      <formula>LEFT(BC10,LEN("С"))="С"</formula>
    </cfRule>
  </conditionalFormatting>
  <conditionalFormatting sqref="BC10">
    <cfRule type="beginsWith" dxfId="107" priority="120" operator="beginsWith" text="*">
      <formula>LEFT(BC10,LEN("*"))="*"</formula>
    </cfRule>
  </conditionalFormatting>
  <conditionalFormatting sqref="BC10">
    <cfRule type="beginsWith" dxfId="106" priority="117" operator="beginsWith" text="Д">
      <formula>LEFT(BC10,LEN("Д"))="Д"</formula>
    </cfRule>
    <cfRule type="containsText" dxfId="105" priority="118" operator="containsText" text="ГИА">
      <formula>NOT(ISERROR(SEARCH("ГИА",BC10)))</formula>
    </cfRule>
  </conditionalFormatting>
  <conditionalFormatting sqref="BC10">
    <cfRule type="beginsWith" dxfId="104" priority="114" operator="beginsWith" text="ПП">
      <formula>LEFT(BC10,LEN("ПП"))="ПП"</formula>
    </cfRule>
  </conditionalFormatting>
  <conditionalFormatting sqref="BI10 BK10">
    <cfRule type="beginsWith" dxfId="103" priority="105" operator="beginsWith" text="УП">
      <formula>LEFT(BI10,LEN("УП"))="УП"</formula>
    </cfRule>
    <cfRule type="containsText" dxfId="102" priority="108" operator="containsText" text="|">
      <formula>NOT(ISERROR(SEARCH("|",BI10)))</formula>
    </cfRule>
    <cfRule type="beginsWith" dxfId="101" priority="111" operator="beginsWith" text="К">
      <formula>LEFT(BI10,LEN("К"))="К"</formula>
    </cfRule>
  </conditionalFormatting>
  <conditionalFormatting sqref="BI10 BK10">
    <cfRule type="beginsWith" dxfId="100" priority="107" operator="beginsWith" text="С">
      <formula>LEFT(BI10,LEN("С"))="С"</formula>
    </cfRule>
  </conditionalFormatting>
  <conditionalFormatting sqref="BI10 BK10">
    <cfRule type="beginsWith" dxfId="99" priority="112" operator="beginsWith" text="*">
      <formula>LEFT(BI10,LEN("*"))="*"</formula>
    </cfRule>
  </conditionalFormatting>
  <conditionalFormatting sqref="BI10 BK10">
    <cfRule type="beginsWith" dxfId="98" priority="109" operator="beginsWith" text="Д">
      <formula>LEFT(BI10,LEN("Д"))="Д"</formula>
    </cfRule>
    <cfRule type="containsText" dxfId="97" priority="110" operator="containsText" text="ГИА">
      <formula>NOT(ISERROR(SEARCH("ГИА",BI10)))</formula>
    </cfRule>
  </conditionalFormatting>
  <conditionalFormatting sqref="BI10 BK10">
    <cfRule type="beginsWith" dxfId="96" priority="106" operator="beginsWith" text="ПП">
      <formula>LEFT(BI10,LEN("ПП"))="ПП"</formula>
    </cfRule>
  </conditionalFormatting>
  <conditionalFormatting sqref="BE33">
    <cfRule type="beginsWith" dxfId="95" priority="97" operator="beginsWith" text="УП">
      <formula>LEFT(BE33,LEN("УП"))="УП"</formula>
    </cfRule>
    <cfRule type="containsText" dxfId="94" priority="100" operator="containsText" text="|">
      <formula>NOT(ISERROR(SEARCH("|",BE33)))</formula>
    </cfRule>
    <cfRule type="beginsWith" dxfId="93" priority="103" operator="beginsWith" text="К">
      <formula>LEFT(BE33,LEN("К"))="К"</formula>
    </cfRule>
  </conditionalFormatting>
  <conditionalFormatting sqref="BE33">
    <cfRule type="beginsWith" dxfId="92" priority="99" operator="beginsWith" text="С">
      <formula>LEFT(BE33,LEN("С"))="С"</formula>
    </cfRule>
  </conditionalFormatting>
  <conditionalFormatting sqref="BE33">
    <cfRule type="beginsWith" dxfId="91" priority="104" operator="beginsWith" text="*">
      <formula>LEFT(BE33,LEN("*"))="*"</formula>
    </cfRule>
  </conditionalFormatting>
  <conditionalFormatting sqref="BE33">
    <cfRule type="beginsWith" dxfId="90" priority="101" operator="beginsWith" text="Д">
      <formula>LEFT(BE33,LEN("Д"))="Д"</formula>
    </cfRule>
    <cfRule type="containsText" dxfId="89" priority="102" operator="containsText" text="ГИА">
      <formula>NOT(ISERROR(SEARCH("ГИА",BE33)))</formula>
    </cfRule>
  </conditionalFormatting>
  <conditionalFormatting sqref="BE33">
    <cfRule type="beginsWith" dxfId="88" priority="98" operator="beginsWith" text="ПП">
      <formula>LEFT(BE33,LEN("ПП"))="ПП"</formula>
    </cfRule>
  </conditionalFormatting>
  <conditionalFormatting sqref="BS37:BS38">
    <cfRule type="beginsWith" dxfId="87" priority="89" operator="beginsWith" text="УП">
      <formula>LEFT(BS37,LEN("УП"))="УП"</formula>
    </cfRule>
    <cfRule type="containsText" dxfId="86" priority="92" operator="containsText" text="|">
      <formula>NOT(ISERROR(SEARCH("|",BS37)))</formula>
    </cfRule>
    <cfRule type="beginsWith" dxfId="85" priority="95" operator="beginsWith" text="К">
      <formula>LEFT(BS37,LEN("К"))="К"</formula>
    </cfRule>
  </conditionalFormatting>
  <conditionalFormatting sqref="BS37:BS38">
    <cfRule type="beginsWith" dxfId="84" priority="91" operator="beginsWith" text="С">
      <formula>LEFT(BS37,LEN("С"))="С"</formula>
    </cfRule>
  </conditionalFormatting>
  <conditionalFormatting sqref="BS37:BS38">
    <cfRule type="beginsWith" dxfId="83" priority="96" operator="beginsWith" text="*">
      <formula>LEFT(BS37,LEN("*"))="*"</formula>
    </cfRule>
  </conditionalFormatting>
  <conditionalFormatting sqref="BS37:BS38">
    <cfRule type="beginsWith" dxfId="82" priority="93" operator="beginsWith" text="Д">
      <formula>LEFT(BS37,LEN("Д"))="Д"</formula>
    </cfRule>
    <cfRule type="containsText" dxfId="81" priority="94" operator="containsText" text="ГИА">
      <formula>NOT(ISERROR(SEARCH("ГИА",BS37)))</formula>
    </cfRule>
  </conditionalFormatting>
  <conditionalFormatting sqref="BS37:BS38">
    <cfRule type="beginsWith" dxfId="80" priority="90" operator="beginsWith" text="ПП">
      <formula>LEFT(BS37,LEN("ПП"))="ПП"</formula>
    </cfRule>
  </conditionalFormatting>
  <conditionalFormatting sqref="BC37">
    <cfRule type="beginsWith" dxfId="79" priority="81" operator="beginsWith" text="УП">
      <formula>LEFT(BC37,LEN("УП"))="УП"</formula>
    </cfRule>
    <cfRule type="containsText" dxfId="78" priority="84" operator="containsText" text="|">
      <formula>NOT(ISERROR(SEARCH("|",BC37)))</formula>
    </cfRule>
    <cfRule type="beginsWith" dxfId="77" priority="87" operator="beginsWith" text="К">
      <formula>LEFT(BC37,LEN("К"))="К"</formula>
    </cfRule>
  </conditionalFormatting>
  <conditionalFormatting sqref="BC37">
    <cfRule type="beginsWith" dxfId="76" priority="83" operator="beginsWith" text="С">
      <formula>LEFT(BC37,LEN("С"))="С"</formula>
    </cfRule>
  </conditionalFormatting>
  <conditionalFormatting sqref="BC37">
    <cfRule type="beginsWith" dxfId="75" priority="88" operator="beginsWith" text="*">
      <formula>LEFT(BC37,LEN("*"))="*"</formula>
    </cfRule>
  </conditionalFormatting>
  <conditionalFormatting sqref="BC37">
    <cfRule type="beginsWith" dxfId="74" priority="85" operator="beginsWith" text="Д">
      <formula>LEFT(BC37,LEN("Д"))="Д"</formula>
    </cfRule>
    <cfRule type="containsText" dxfId="73" priority="86" operator="containsText" text="ГИА">
      <formula>NOT(ISERROR(SEARCH("ГИА",BC37)))</formula>
    </cfRule>
  </conditionalFormatting>
  <conditionalFormatting sqref="BC37">
    <cfRule type="beginsWith" dxfId="72" priority="82" operator="beginsWith" text="ПП">
      <formula>LEFT(BC37,LEN("ПП"))="ПП"</formula>
    </cfRule>
  </conditionalFormatting>
  <conditionalFormatting sqref="BC38">
    <cfRule type="beginsWith" dxfId="71" priority="73" operator="beginsWith" text="УП">
      <formula>LEFT(BC38,LEN("УП"))="УП"</formula>
    </cfRule>
    <cfRule type="containsText" dxfId="70" priority="76" operator="containsText" text="|">
      <formula>NOT(ISERROR(SEARCH("|",BC38)))</formula>
    </cfRule>
    <cfRule type="beginsWith" dxfId="69" priority="79" operator="beginsWith" text="К">
      <formula>LEFT(BC38,LEN("К"))="К"</formula>
    </cfRule>
  </conditionalFormatting>
  <conditionalFormatting sqref="BC38">
    <cfRule type="beginsWith" dxfId="68" priority="75" operator="beginsWith" text="С">
      <formula>LEFT(BC38,LEN("С"))="С"</formula>
    </cfRule>
  </conditionalFormatting>
  <conditionalFormatting sqref="BC38">
    <cfRule type="beginsWith" dxfId="67" priority="80" operator="beginsWith" text="*">
      <formula>LEFT(BC38,LEN("*"))="*"</formula>
    </cfRule>
  </conditionalFormatting>
  <conditionalFormatting sqref="BC38">
    <cfRule type="beginsWith" dxfId="66" priority="77" operator="beginsWith" text="Д">
      <formula>LEFT(BC38,LEN("Д"))="Д"</formula>
    </cfRule>
    <cfRule type="containsText" dxfId="65" priority="78" operator="containsText" text="ГИА">
      <formula>NOT(ISERROR(SEARCH("ГИА",BC38)))</formula>
    </cfRule>
  </conditionalFormatting>
  <conditionalFormatting sqref="BC38">
    <cfRule type="beginsWith" dxfId="64" priority="74" operator="beginsWith" text="ПП">
      <formula>LEFT(BC38,LEN("ПП"))="ПП"</formula>
    </cfRule>
  </conditionalFormatting>
  <conditionalFormatting sqref="BG15">
    <cfRule type="beginsWith" dxfId="63" priority="57" operator="beginsWith" text="УП">
      <formula>LEFT(BG15,LEN("УП"))="УП"</formula>
    </cfRule>
    <cfRule type="containsText" dxfId="62" priority="60" operator="containsText" text="|">
      <formula>NOT(ISERROR(SEARCH("|",BG15)))</formula>
    </cfRule>
    <cfRule type="beginsWith" dxfId="61" priority="63" operator="beginsWith" text="К">
      <formula>LEFT(BG15,LEN("К"))="К"</formula>
    </cfRule>
  </conditionalFormatting>
  <conditionalFormatting sqref="BG15">
    <cfRule type="beginsWith" dxfId="60" priority="59" operator="beginsWith" text="С">
      <formula>LEFT(BG15,LEN("С"))="С"</formula>
    </cfRule>
  </conditionalFormatting>
  <conditionalFormatting sqref="BG15">
    <cfRule type="beginsWith" dxfId="59" priority="64" operator="beginsWith" text="*">
      <formula>LEFT(BG15,LEN("*"))="*"</formula>
    </cfRule>
  </conditionalFormatting>
  <conditionalFormatting sqref="BG15">
    <cfRule type="beginsWith" dxfId="58" priority="61" operator="beginsWith" text="Д">
      <formula>LEFT(BG15,LEN("Д"))="Д"</formula>
    </cfRule>
    <cfRule type="containsText" dxfId="57" priority="62" operator="containsText" text="ГИА">
      <formula>NOT(ISERROR(SEARCH("ГИА",BG15)))</formula>
    </cfRule>
  </conditionalFormatting>
  <conditionalFormatting sqref="BG15">
    <cfRule type="beginsWith" dxfId="56" priority="58" operator="beginsWith" text="ПП">
      <formula>LEFT(BG15,LEN("ПП"))="ПП"</formula>
    </cfRule>
  </conditionalFormatting>
  <conditionalFormatting sqref="BI15 BK15">
    <cfRule type="beginsWith" dxfId="55" priority="49" operator="beginsWith" text="УП">
      <formula>LEFT(BI15,LEN("УП"))="УП"</formula>
    </cfRule>
    <cfRule type="containsText" dxfId="54" priority="52" operator="containsText" text="|">
      <formula>NOT(ISERROR(SEARCH("|",BI15)))</formula>
    </cfRule>
    <cfRule type="beginsWith" dxfId="53" priority="55" operator="beginsWith" text="К">
      <formula>LEFT(BI15,LEN("К"))="К"</formula>
    </cfRule>
  </conditionalFormatting>
  <conditionalFormatting sqref="BI15 BK15">
    <cfRule type="beginsWith" dxfId="52" priority="51" operator="beginsWith" text="С">
      <formula>LEFT(BI15,LEN("С"))="С"</formula>
    </cfRule>
  </conditionalFormatting>
  <conditionalFormatting sqref="BI15 BK15">
    <cfRule type="beginsWith" dxfId="51" priority="56" operator="beginsWith" text="*">
      <formula>LEFT(BI15,LEN("*"))="*"</formula>
    </cfRule>
  </conditionalFormatting>
  <conditionalFormatting sqref="BI15 BK15">
    <cfRule type="beginsWith" dxfId="50" priority="53" operator="beginsWith" text="Д">
      <formula>LEFT(BI15,LEN("Д"))="Д"</formula>
    </cfRule>
    <cfRule type="containsText" dxfId="49" priority="54" operator="containsText" text="ГИА">
      <formula>NOT(ISERROR(SEARCH("ГИА",BI15)))</formula>
    </cfRule>
  </conditionalFormatting>
  <conditionalFormatting sqref="BI15 BK15">
    <cfRule type="beginsWith" dxfId="48" priority="50" operator="beginsWith" text="ПП">
      <formula>LEFT(BI15,LEN("ПП"))="ПП"</formula>
    </cfRule>
  </conditionalFormatting>
  <conditionalFormatting sqref="BE10">
    <cfRule type="beginsWith" dxfId="47" priority="41" operator="beginsWith" text="УП">
      <formula>LEFT(BE10,LEN("УП"))="УП"</formula>
    </cfRule>
    <cfRule type="containsText" dxfId="46" priority="44" operator="containsText" text="|">
      <formula>NOT(ISERROR(SEARCH("|",BE10)))</formula>
    </cfRule>
    <cfRule type="beginsWith" dxfId="45" priority="47" operator="beginsWith" text="К">
      <formula>LEFT(BE10,LEN("К"))="К"</formula>
    </cfRule>
  </conditionalFormatting>
  <conditionalFormatting sqref="BE10">
    <cfRule type="beginsWith" dxfId="44" priority="43" operator="beginsWith" text="С">
      <formula>LEFT(BE10,LEN("С"))="С"</formula>
    </cfRule>
  </conditionalFormatting>
  <conditionalFormatting sqref="BE10">
    <cfRule type="beginsWith" dxfId="43" priority="48" operator="beginsWith" text="*">
      <formula>LEFT(BE10,LEN("*"))="*"</formula>
    </cfRule>
  </conditionalFormatting>
  <conditionalFormatting sqref="BE10">
    <cfRule type="beginsWith" dxfId="42" priority="45" operator="beginsWith" text="Д">
      <formula>LEFT(BE10,LEN("Д"))="Д"</formula>
    </cfRule>
    <cfRule type="containsText" dxfId="41" priority="46" operator="containsText" text="ГИА">
      <formula>NOT(ISERROR(SEARCH("ГИА",BE10)))</formula>
    </cfRule>
  </conditionalFormatting>
  <conditionalFormatting sqref="BE10">
    <cfRule type="beginsWith" dxfId="40" priority="42" operator="beginsWith" text="ПП">
      <formula>LEFT(BE10,LEN("ПП"))="ПП"</formula>
    </cfRule>
  </conditionalFormatting>
  <conditionalFormatting sqref="BG10">
    <cfRule type="beginsWith" dxfId="39" priority="33" operator="beginsWith" text="УП">
      <formula>LEFT(BG10,LEN("УП"))="УП"</formula>
    </cfRule>
    <cfRule type="containsText" dxfId="38" priority="36" operator="containsText" text="|">
      <formula>NOT(ISERROR(SEARCH("|",BG10)))</formula>
    </cfRule>
    <cfRule type="beginsWith" dxfId="37" priority="39" operator="beginsWith" text="К">
      <formula>LEFT(BG10,LEN("К"))="К"</formula>
    </cfRule>
  </conditionalFormatting>
  <conditionalFormatting sqref="BG10">
    <cfRule type="beginsWith" dxfId="36" priority="35" operator="beginsWith" text="С">
      <formula>LEFT(BG10,LEN("С"))="С"</formula>
    </cfRule>
  </conditionalFormatting>
  <conditionalFormatting sqref="BG10">
    <cfRule type="beginsWith" dxfId="35" priority="40" operator="beginsWith" text="*">
      <formula>LEFT(BG10,LEN("*"))="*"</formula>
    </cfRule>
  </conditionalFormatting>
  <conditionalFormatting sqref="BG10">
    <cfRule type="beginsWith" dxfId="34" priority="37" operator="beginsWith" text="Д">
      <formula>LEFT(BG10,LEN("Д"))="Д"</formula>
    </cfRule>
    <cfRule type="containsText" dxfId="33" priority="38" operator="containsText" text="ГИА">
      <formula>NOT(ISERROR(SEARCH("ГИА",BG10)))</formula>
    </cfRule>
  </conditionalFormatting>
  <conditionalFormatting sqref="BG10">
    <cfRule type="beginsWith" dxfId="32" priority="34" operator="beginsWith" text="ПП">
      <formula>LEFT(BG10,LEN("ПП"))="ПП"</formula>
    </cfRule>
  </conditionalFormatting>
  <conditionalFormatting sqref="BI24">
    <cfRule type="beginsWith" dxfId="31" priority="25" operator="beginsWith" text="УП">
      <formula>LEFT(BI24,LEN("УП"))="УП"</formula>
    </cfRule>
    <cfRule type="containsText" dxfId="30" priority="28" operator="containsText" text="|">
      <formula>NOT(ISERROR(SEARCH("|",BI24)))</formula>
    </cfRule>
    <cfRule type="beginsWith" dxfId="29" priority="31" operator="beginsWith" text="К">
      <formula>LEFT(BI24,LEN("К"))="К"</formula>
    </cfRule>
  </conditionalFormatting>
  <conditionalFormatting sqref="BI24">
    <cfRule type="beginsWith" dxfId="28" priority="27" operator="beginsWith" text="С">
      <formula>LEFT(BI24,LEN("С"))="С"</formula>
    </cfRule>
  </conditionalFormatting>
  <conditionalFormatting sqref="BI24">
    <cfRule type="beginsWith" dxfId="27" priority="32" operator="beginsWith" text="*">
      <formula>LEFT(BI24,LEN("*"))="*"</formula>
    </cfRule>
  </conditionalFormatting>
  <conditionalFormatting sqref="BI24">
    <cfRule type="beginsWith" dxfId="26" priority="29" operator="beginsWith" text="Д">
      <formula>LEFT(BI24,LEN("Д"))="Д"</formula>
    </cfRule>
    <cfRule type="containsText" dxfId="25" priority="30" operator="containsText" text="ГИА">
      <formula>NOT(ISERROR(SEARCH("ГИА",BI24)))</formula>
    </cfRule>
  </conditionalFormatting>
  <conditionalFormatting sqref="BI24">
    <cfRule type="beginsWith" dxfId="24" priority="26" operator="beginsWith" text="ПП">
      <formula>LEFT(BI24,LEN("ПП"))="ПП"</formula>
    </cfRule>
  </conditionalFormatting>
  <conditionalFormatting sqref="BG84">
    <cfRule type="beginsWith" dxfId="23" priority="17" operator="beginsWith" text="УП">
      <formula>LEFT(BG84,LEN("УП"))="УП"</formula>
    </cfRule>
    <cfRule type="containsText" dxfId="22" priority="20" operator="containsText" text="|">
      <formula>NOT(ISERROR(SEARCH("|",BG84)))</formula>
    </cfRule>
    <cfRule type="beginsWith" dxfId="21" priority="23" operator="beginsWith" text="К">
      <formula>LEFT(BG84,LEN("К"))="К"</formula>
    </cfRule>
  </conditionalFormatting>
  <conditionalFormatting sqref="BG84">
    <cfRule type="beginsWith" dxfId="20" priority="19" operator="beginsWith" text="С">
      <formula>LEFT(BG84,LEN("С"))="С"</formula>
    </cfRule>
  </conditionalFormatting>
  <conditionalFormatting sqref="BG84">
    <cfRule type="beginsWith" dxfId="19" priority="24" operator="beginsWith" text="*">
      <formula>LEFT(BG84,LEN("*"))="*"</formula>
    </cfRule>
  </conditionalFormatting>
  <conditionalFormatting sqref="BG84">
    <cfRule type="beginsWith" dxfId="18" priority="21" operator="beginsWith" text="Д">
      <formula>LEFT(BG84,LEN("Д"))="Д"</formula>
    </cfRule>
    <cfRule type="containsText" dxfId="17" priority="22" operator="containsText" text="ГИА">
      <formula>NOT(ISERROR(SEARCH("ГИА",BG84)))</formula>
    </cfRule>
  </conditionalFormatting>
  <conditionalFormatting sqref="BG84">
    <cfRule type="beginsWith" dxfId="16" priority="18" operator="beginsWith" text="ПП">
      <formula>LEFT(BG84,LEN("ПП"))="ПП"</formula>
    </cfRule>
  </conditionalFormatting>
  <conditionalFormatting sqref="BM84">
    <cfRule type="beginsWith" dxfId="15" priority="9" operator="beginsWith" text="УП">
      <formula>LEFT(BM84,LEN("УП"))="УП"</formula>
    </cfRule>
    <cfRule type="containsText" dxfId="14" priority="12" operator="containsText" text="|">
      <formula>NOT(ISERROR(SEARCH("|",BM84)))</formula>
    </cfRule>
    <cfRule type="beginsWith" dxfId="13" priority="15" operator="beginsWith" text="К">
      <formula>LEFT(BM84,LEN("К"))="К"</formula>
    </cfRule>
  </conditionalFormatting>
  <conditionalFormatting sqref="BM84">
    <cfRule type="beginsWith" dxfId="12" priority="11" operator="beginsWith" text="С">
      <formula>LEFT(BM84,LEN("С"))="С"</formula>
    </cfRule>
  </conditionalFormatting>
  <conditionalFormatting sqref="BM84">
    <cfRule type="beginsWith" dxfId="11" priority="16" operator="beginsWith" text="*">
      <formula>LEFT(BM84,LEN("*"))="*"</formula>
    </cfRule>
  </conditionalFormatting>
  <conditionalFormatting sqref="BM84">
    <cfRule type="beginsWith" dxfId="10" priority="13" operator="beginsWith" text="Д">
      <formula>LEFT(BM84,LEN("Д"))="Д"</formula>
    </cfRule>
    <cfRule type="containsText" dxfId="9" priority="14" operator="containsText" text="ГИА">
      <formula>NOT(ISERROR(SEARCH("ГИА",BM84)))</formula>
    </cfRule>
  </conditionalFormatting>
  <conditionalFormatting sqref="BM84">
    <cfRule type="beginsWith" dxfId="8" priority="10" operator="beginsWith" text="ПП">
      <formula>LEFT(BM84,LEN("ПП"))="ПП"</formula>
    </cfRule>
  </conditionalFormatting>
  <conditionalFormatting sqref="BS84">
    <cfRule type="beginsWith" dxfId="7" priority="1" operator="beginsWith" text="УП">
      <formula>LEFT(BS84,LEN("УП"))="УП"</formula>
    </cfRule>
    <cfRule type="containsText" dxfId="6" priority="4" operator="containsText" text="|">
      <formula>NOT(ISERROR(SEARCH("|",BS84)))</formula>
    </cfRule>
    <cfRule type="beginsWith" dxfId="5" priority="7" operator="beginsWith" text="К">
      <formula>LEFT(BS84,LEN("К"))="К"</formula>
    </cfRule>
  </conditionalFormatting>
  <conditionalFormatting sqref="BS84">
    <cfRule type="beginsWith" dxfId="4" priority="3" operator="beginsWith" text="С">
      <formula>LEFT(BS84,LEN("С"))="С"</formula>
    </cfRule>
  </conditionalFormatting>
  <conditionalFormatting sqref="BS84">
    <cfRule type="beginsWith" dxfId="3" priority="8" operator="beginsWith" text="*">
      <formula>LEFT(BS84,LEN("*"))="*"</formula>
    </cfRule>
  </conditionalFormatting>
  <conditionalFormatting sqref="BS84">
    <cfRule type="beginsWith" dxfId="2" priority="5" operator="beginsWith" text="Д">
      <formula>LEFT(BS84,LEN("Д"))="Д"</formula>
    </cfRule>
    <cfRule type="containsText" dxfId="1" priority="6" operator="containsText" text="ГИА">
      <formula>NOT(ISERROR(SEARCH("ГИА",BS84)))</formula>
    </cfRule>
  </conditionalFormatting>
  <conditionalFormatting sqref="BS84">
    <cfRule type="beginsWith" dxfId="0" priority="2" operator="beginsWith" text="ПП">
      <formula>LEFT(BS84,LEN("ПП"))="ПП"</formula>
    </cfRule>
  </conditionalFormatting>
  <pageMargins left="0.11811023622047245" right="0.11811023622047245" top="0.35433070866141736" bottom="0.35433070866141736" header="0.31496062992125984" footer="0.31496062992125984"/>
  <pageSetup paperSize="9" scale="33" fitToWidth="0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CN138"/>
  <sheetViews>
    <sheetView zoomScale="85" zoomScaleNormal="85" workbookViewId="0">
      <selection activeCell="D136" sqref="D136"/>
    </sheetView>
  </sheetViews>
  <sheetFormatPr defaultRowHeight="15" outlineLevelCol="1" x14ac:dyDescent="0.25"/>
  <cols>
    <col min="1" max="1" width="44.28515625" customWidth="1"/>
    <col min="2" max="2" width="11.140625" customWidth="1"/>
    <col min="3" max="3" width="10.140625" customWidth="1"/>
    <col min="4" max="4" width="8.5703125" customWidth="1"/>
    <col min="5" max="5" width="9.28515625" customWidth="1"/>
    <col min="6" max="6" width="7.5703125" customWidth="1"/>
    <col min="7" max="58" width="6.7109375" style="260" customWidth="1" outlineLevel="1"/>
    <col min="59" max="59" width="3.85546875" bestFit="1" customWidth="1"/>
    <col min="60" max="72" width="3.85546875" hidden="1" customWidth="1"/>
    <col min="73" max="73" width="3.85546875" bestFit="1" customWidth="1" collapsed="1"/>
    <col min="74" max="74" width="3.85546875" style="262" bestFit="1" customWidth="1"/>
    <col min="75" max="79" width="3.85546875" bestFit="1" customWidth="1"/>
    <col min="80" max="80" width="6.7109375" style="260" bestFit="1" customWidth="1"/>
    <col min="83" max="83" width="7.85546875" bestFit="1" customWidth="1"/>
    <col min="84" max="84" width="8.42578125" style="261" bestFit="1" customWidth="1"/>
    <col min="85" max="85" width="8.28515625" style="261" bestFit="1" customWidth="1"/>
    <col min="86" max="87" width="10.28515625" style="261" bestFit="1" customWidth="1"/>
    <col min="88" max="88" width="6.28515625" style="261" bestFit="1" customWidth="1"/>
    <col min="89" max="90" width="5" style="261" bestFit="1" customWidth="1"/>
  </cols>
  <sheetData>
    <row r="1" spans="1:92" s="259" customFormat="1" ht="59.25" x14ac:dyDescent="0.25">
      <c r="A1" s="149" t="str">
        <f>'Группы 2016'!A1</f>
        <v>ОПОП: [Б-базовая спец., У-углубленная спец., П-проф.] Код Название (год введения ФГОС)база приема, форма обучения</v>
      </c>
      <c r="B1" s="149" t="str">
        <f>'Группы 2016'!B1</f>
        <v>Отделение</v>
      </c>
      <c r="C1" s="149" t="str">
        <f>'Группы 2016'!C1</f>
        <v>Источник затрат на обучение</v>
      </c>
      <c r="D1" s="149" t="str">
        <f>'Группы 2016'!D1</f>
        <v>Год набора</v>
      </c>
      <c r="E1" s="149" t="str">
        <f>'Группы 2016'!E1</f>
        <v>Год обучения</v>
      </c>
      <c r="F1" s="149" t="str">
        <f>'Группы 2016'!F1</f>
        <v>Группа</v>
      </c>
      <c r="G1" s="263" t="e">
        <f ca="1">CONCATENATE(TEXT('Группы 2016'!CL1,"ДД.ММ.ГГ"),"
",'Группы 2016'!CL2," нед.")</f>
        <v>#REF!</v>
      </c>
      <c r="H1" s="263" t="e">
        <f ca="1">CONCATENATE(TEXT('Группы 2016'!CM1,"ДД.ММ.ГГ"),"
",'Группы 2016'!CM2," нед.")</f>
        <v>#REF!</v>
      </c>
      <c r="I1" s="263" t="e">
        <f ca="1">CONCATENATE(TEXT('Группы 2016'!CN1,"ДД.ММ.ГГ"),"
",'Группы 2016'!CN2," нед.")</f>
        <v>#REF!</v>
      </c>
      <c r="J1" s="263" t="e">
        <f ca="1">CONCATENATE(TEXT('Группы 2016'!CO1,"ДД.ММ.ГГ"),"
",'Группы 2016'!CO2," нед.")</f>
        <v>#REF!</v>
      </c>
      <c r="K1" s="263" t="e">
        <f ca="1">CONCATENATE(TEXT('Группы 2016'!CP1,"ДД.ММ.ГГ"),"
",'Группы 2016'!CP2," нед.")</f>
        <v>#REF!</v>
      </c>
      <c r="L1" s="263" t="e">
        <f ca="1">CONCATENATE(TEXT('Группы 2016'!CQ1,"ДД.ММ.ГГ"),"
",'Группы 2016'!CQ2," нед.")</f>
        <v>#REF!</v>
      </c>
      <c r="M1" s="263" t="e">
        <f ca="1">CONCATENATE(TEXT('Группы 2016'!CR1,"ДД.ММ.ГГ"),"
",'Группы 2016'!CR2," нед.")</f>
        <v>#REF!</v>
      </c>
      <c r="N1" s="263" t="e">
        <f ca="1">CONCATENATE(TEXT('Группы 2016'!CS1,"ДД.ММ.ГГ"),"
",'Группы 2016'!CS2," нед.")</f>
        <v>#REF!</v>
      </c>
      <c r="O1" s="263" t="e">
        <f ca="1">CONCATENATE(TEXT('Группы 2016'!CT1,"ДД.ММ.ГГ"),"
",'Группы 2016'!CT2," нед.")</f>
        <v>#REF!</v>
      </c>
      <c r="P1" s="263" t="e">
        <f ca="1">CONCATENATE(TEXT('Группы 2016'!CU1,"ДД.ММ.ГГ"),"
",'Группы 2016'!CU2," нед.")</f>
        <v>#REF!</v>
      </c>
      <c r="Q1" s="263" t="e">
        <f ca="1">CONCATENATE(TEXT('Группы 2016'!CV1,"ДД.ММ.ГГ"),"
",'Группы 2016'!CV2," нед.")</f>
        <v>#REF!</v>
      </c>
      <c r="R1" s="263" t="e">
        <f ca="1">CONCATENATE(TEXT('Группы 2016'!CW1,"ДД.ММ.ГГ"),"
",'Группы 2016'!CW2," нед.")</f>
        <v>#REF!</v>
      </c>
      <c r="S1" s="263" t="e">
        <f ca="1">CONCATENATE(TEXT('Группы 2016'!CX1,"ДД.ММ.ГГ"),"
",'Группы 2016'!CX2," нед.")</f>
        <v>#REF!</v>
      </c>
      <c r="T1" s="263" t="e">
        <f ca="1">CONCATENATE(TEXT('Группы 2016'!CY1,"ДД.ММ.ГГ"),"
",'Группы 2016'!CY2," нед.")</f>
        <v>#REF!</v>
      </c>
      <c r="U1" s="263" t="e">
        <f ca="1">CONCATENATE(TEXT('Группы 2016'!CZ1,"ДД.ММ.ГГ"),"
",'Группы 2016'!CZ2," нед.")</f>
        <v>#REF!</v>
      </c>
      <c r="V1" s="263" t="e">
        <f ca="1">CONCATENATE(TEXT('Группы 2016'!DA1,"ДД.ММ.ГГ"),"
",'Группы 2016'!DA2," нед.")</f>
        <v>#REF!</v>
      </c>
      <c r="W1" s="263" t="e">
        <f ca="1">CONCATENATE(TEXT('Группы 2016'!DB1,"ДД.ММ.ГГ"),"
",'Группы 2016'!DB2," нед.")</f>
        <v>#REF!</v>
      </c>
      <c r="X1" s="263" t="e">
        <f ca="1">CONCATENATE(TEXT('Группы 2016'!DC1,"ДД.ММ.ГГ"),"
",'Группы 2016'!DC2," нед.")</f>
        <v>#REF!</v>
      </c>
      <c r="Y1" s="263" t="e">
        <f ca="1">CONCATENATE(TEXT('Группы 2016'!DD1,"ДД.ММ.ГГ"),"
",'Группы 2016'!DD2," нед.")</f>
        <v>#REF!</v>
      </c>
      <c r="Z1" s="263" t="e">
        <f ca="1">CONCATENATE(TEXT('Группы 2016'!DE1,"ДД.ММ.ГГ"),"
",'Группы 2016'!DE2," нед.")</f>
        <v>#REF!</v>
      </c>
      <c r="AA1" s="263" t="e">
        <f ca="1">CONCATENATE(TEXT('Группы 2016'!DF1,"ДД.ММ.ГГ"),"
",'Группы 2016'!DF2," нед.")</f>
        <v>#REF!</v>
      </c>
      <c r="AB1" s="263" t="e">
        <f ca="1">CONCATENATE(TEXT('Группы 2016'!DG1,"ДД.ММ.ГГ"),"
",'Группы 2016'!DG2," нед.")</f>
        <v>#REF!</v>
      </c>
      <c r="AC1" s="263" t="e">
        <f ca="1">CONCATENATE(TEXT('Группы 2016'!DH1,"ДД.ММ.ГГ"),"
",'Группы 2016'!DH2," нед.")</f>
        <v>#REF!</v>
      </c>
      <c r="AD1" s="263" t="e">
        <f ca="1">CONCATENATE(TEXT('Группы 2016'!DI1,"ДД.ММ.ГГ"),"
",'Группы 2016'!DI2," нед.")</f>
        <v>#REF!</v>
      </c>
      <c r="AE1" s="263" t="e">
        <f ca="1">CONCATENATE(TEXT('Группы 2016'!DJ1,"ДД.ММ.ГГ"),"
",'Группы 2016'!DJ2," нед.")</f>
        <v>#REF!</v>
      </c>
      <c r="AF1" s="263" t="e">
        <f ca="1">CONCATENATE(TEXT('Группы 2016'!DK1,"ДД.ММ.ГГ"),"
",'Группы 2016'!DK2," нед.")</f>
        <v>#REF!</v>
      </c>
      <c r="AG1" s="263" t="e">
        <f ca="1">CONCATENATE(TEXT('Группы 2016'!DL1,"ДД.ММ.ГГ"),"
",'Группы 2016'!DL2," нед.")</f>
        <v>#REF!</v>
      </c>
      <c r="AH1" s="263" t="e">
        <f ca="1">CONCATENATE(TEXT('Группы 2016'!DM1,"ДД.ММ.ГГ"),"
",'Группы 2016'!DM2," нед.")</f>
        <v>#REF!</v>
      </c>
      <c r="AI1" s="263" t="e">
        <f ca="1">CONCATENATE(TEXT('Группы 2016'!DN1,"ДД.ММ.ГГ"),"
",'Группы 2016'!DN2," нед.")</f>
        <v>#REF!</v>
      </c>
      <c r="AJ1" s="263" t="e">
        <f ca="1">CONCATENATE(TEXT('Группы 2016'!DO1,"ДД.ММ.ГГ"),"
",'Группы 2016'!DO2," нед.")</f>
        <v>#REF!</v>
      </c>
      <c r="AK1" s="263" t="e">
        <f ca="1">CONCATENATE(TEXT('Группы 2016'!DP1,"ДД.ММ.ГГ"),"
",'Группы 2016'!DP2," нед.")</f>
        <v>#REF!</v>
      </c>
      <c r="AL1" s="263" t="e">
        <f ca="1">CONCATENATE(TEXT('Группы 2016'!DQ1,"ДД.ММ.ГГ"),"
",'Группы 2016'!DQ2," нед.")</f>
        <v>#REF!</v>
      </c>
      <c r="AM1" s="263" t="e">
        <f ca="1">CONCATENATE(TEXT('Группы 2016'!DR1,"ДД.ММ.ГГ"),"
",'Группы 2016'!DR2," нед.")</f>
        <v>#REF!</v>
      </c>
      <c r="AN1" s="263" t="e">
        <f ca="1">CONCATENATE(TEXT('Группы 2016'!DS1,"ДД.ММ.ГГ"),"
",'Группы 2016'!DS2," нед.")</f>
        <v>#REF!</v>
      </c>
      <c r="AO1" s="263" t="e">
        <f ca="1">CONCATENATE(TEXT('Группы 2016'!DT1,"ДД.ММ.ГГ"),"
",'Группы 2016'!DT2," нед.")</f>
        <v>#REF!</v>
      </c>
      <c r="AP1" s="263" t="e">
        <f ca="1">CONCATENATE(TEXT('Группы 2016'!DU1,"ДД.ММ.ГГ"),"
",'Группы 2016'!DU2," нед.")</f>
        <v>#REF!</v>
      </c>
      <c r="AQ1" s="263" t="e">
        <f ca="1">CONCATENATE(TEXT('Группы 2016'!DV1,"ДД.ММ.ГГ"),"
",'Группы 2016'!DV2," нед.")</f>
        <v>#REF!</v>
      </c>
      <c r="AR1" s="263" t="e">
        <f ca="1">CONCATENATE(TEXT('Группы 2016'!DW1,"ДД.ММ.ГГ"),"
",'Группы 2016'!DW2," нед.")</f>
        <v>#REF!</v>
      </c>
      <c r="AS1" s="263" t="e">
        <f ca="1">CONCATENATE(TEXT('Группы 2016'!DX1,"ДД.ММ.ГГ"),"
",'Группы 2016'!DX2," нед.")</f>
        <v>#REF!</v>
      </c>
      <c r="AT1" s="263" t="e">
        <f ca="1">CONCATENATE(TEXT('Группы 2016'!DY1,"ДД.ММ.ГГ"),"
",'Группы 2016'!DY2," нед.")</f>
        <v>#REF!</v>
      </c>
      <c r="AU1" s="263" t="e">
        <f ca="1">CONCATENATE(TEXT('Группы 2016'!DZ1,"ДД.ММ.ГГ"),"
",'Группы 2016'!DZ2," нед.")</f>
        <v>#REF!</v>
      </c>
      <c r="AV1" s="263" t="e">
        <f ca="1">CONCATENATE(TEXT('Группы 2016'!EA1,"ДД.ММ.ГГ"),"
",'Группы 2016'!EA2," нед.")</f>
        <v>#REF!</v>
      </c>
      <c r="AW1" s="263" t="e">
        <f ca="1">CONCATENATE(TEXT('Группы 2016'!EB1,"ДД.ММ.ГГ"),"
",'Группы 2016'!EB2," нед.")</f>
        <v>#REF!</v>
      </c>
      <c r="AX1" s="263" t="e">
        <f ca="1">CONCATENATE(TEXT('Группы 2016'!EC1,"ДД.ММ.ГГ"),"
",'Группы 2016'!EC2," нед.")</f>
        <v>#REF!</v>
      </c>
      <c r="AY1" s="263" t="e">
        <f ca="1">CONCATENATE(TEXT('Группы 2016'!ED1,"ДД.ММ.ГГ"),"
",'Группы 2016'!ED2," нед.")</f>
        <v>#REF!</v>
      </c>
      <c r="AZ1" s="263" t="e">
        <f ca="1">CONCATENATE(TEXT('Группы 2016'!EE1,"ДД.ММ.ГГ"),"
",'Группы 2016'!EE2," нед.")</f>
        <v>#REF!</v>
      </c>
      <c r="BA1" s="263" t="e">
        <f ca="1">CONCATENATE(TEXT('Группы 2016'!EF1,"ДД.ММ.ГГ"),"
",'Группы 2016'!EF2," нед.")</f>
        <v>#REF!</v>
      </c>
      <c r="BB1" s="263" t="e">
        <f ca="1">CONCATENATE(TEXT('Группы 2016'!EG1,"ДД.ММ.ГГ"),"
",'Группы 2016'!EG2," нед.")</f>
        <v>#REF!</v>
      </c>
      <c r="BC1" s="263" t="e">
        <f ca="1">CONCATENATE(TEXT('Группы 2016'!EH1,"ДД.ММ.ГГ"),"
",'Группы 2016'!EH2," нед.")</f>
        <v>#REF!</v>
      </c>
      <c r="BD1" s="263" t="e">
        <f ca="1">CONCATENATE(TEXT('Группы 2016'!EI1,"ДД.ММ.ГГ"),"
",'Группы 2016'!EI2," нед.")</f>
        <v>#REF!</v>
      </c>
      <c r="BE1" s="263" t="e">
        <f ca="1">CONCATENATE(TEXT('Группы 2016'!EJ1,"ДД.ММ.ГГ"),"
",'Группы 2016'!EJ2," нед.")</f>
        <v>#REF!</v>
      </c>
      <c r="BF1" s="263" t="e">
        <f ca="1">CONCATENATE(TEXT('Группы 2016'!EK1,"ДД.ММ.ГГ"),"
",'Группы 2016'!EK2," нед.")</f>
        <v>#REF!</v>
      </c>
      <c r="BG1" s="264" t="str">
        <f>'Группы 2016'!BQ1</f>
        <v>Теория I</v>
      </c>
      <c r="BH1" s="264" t="str">
        <f>'Группы 2016'!BR1</f>
        <v>УП I</v>
      </c>
      <c r="BI1" s="264" t="str">
        <f>'Группы 2016'!BS1</f>
        <v>ПП I</v>
      </c>
      <c r="BJ1" s="264" t="str">
        <f>'Группы 2016'!BT1</f>
        <v>ПА I</v>
      </c>
      <c r="BK1" s="264" t="str">
        <f>'Группы 2016'!BU1</f>
        <v>Д I</v>
      </c>
      <c r="BL1" s="264" t="str">
        <f>'Группы 2016'!BV1</f>
        <v>ГИА I</v>
      </c>
      <c r="BM1" s="264" t="str">
        <f>'Группы 2016'!BW1</f>
        <v>К I</v>
      </c>
      <c r="BN1" s="264" t="str">
        <f>'Группы 2016'!BX1</f>
        <v>Теория II</v>
      </c>
      <c r="BO1" s="264" t="str">
        <f>'Группы 2016'!BY1</f>
        <v>УП II</v>
      </c>
      <c r="BP1" s="264" t="str">
        <f>'Группы 2016'!BZ1</f>
        <v>ПП II</v>
      </c>
      <c r="BQ1" s="264" t="str">
        <f>'Группы 2016'!CA1</f>
        <v>ПА II</v>
      </c>
      <c r="BR1" s="264" t="str">
        <f>'Группы 2016'!CB1</f>
        <v>Д II</v>
      </c>
      <c r="BS1" s="264" t="str">
        <f>'Группы 2016'!CC1</f>
        <v>ГИА II</v>
      </c>
      <c r="BT1" s="264" t="str">
        <f>'Группы 2016'!CD1</f>
        <v>К II</v>
      </c>
      <c r="BU1" s="264" t="str">
        <f>'Группы 2016'!CE1</f>
        <v>Теория.Год</v>
      </c>
      <c r="BV1" s="265" t="str">
        <f>'Группы 2016'!CF1</f>
        <v>УП.Год</v>
      </c>
      <c r="BW1" s="264" t="str">
        <f>'Группы 2016'!CG1</f>
        <v>ПП.Год</v>
      </c>
      <c r="BX1" s="264" t="str">
        <f>'Группы 2016'!CH1</f>
        <v>ПА.Год</v>
      </c>
      <c r="BY1" s="264" t="str">
        <f>'Группы 2016'!CI1</f>
        <v>Д.Год</v>
      </c>
      <c r="BZ1" s="264" t="str">
        <f>'Группы 2016'!CJ1</f>
        <v>ГИА.Год</v>
      </c>
      <c r="CA1" s="264" t="str">
        <f>'Группы 2016'!CK1</f>
        <v>К.Год</v>
      </c>
      <c r="CB1" s="264" t="str">
        <f>'Группы 2016'!BP1</f>
        <v>начало 2 сем.</v>
      </c>
      <c r="CC1" s="149" t="s">
        <v>705</v>
      </c>
      <c r="CD1" s="149" t="s">
        <v>706</v>
      </c>
      <c r="CE1" s="149" t="s">
        <v>707</v>
      </c>
      <c r="CF1" s="266" t="s">
        <v>708</v>
      </c>
      <c r="CG1" s="266" t="s">
        <v>709</v>
      </c>
      <c r="CH1" s="266" t="s">
        <v>710</v>
      </c>
      <c r="CI1" s="266" t="s">
        <v>711</v>
      </c>
      <c r="CJ1" s="266" t="s">
        <v>712</v>
      </c>
      <c r="CK1" s="266" t="s">
        <v>713</v>
      </c>
      <c r="CL1" s="266" t="s">
        <v>721</v>
      </c>
      <c r="CM1" s="149" t="s">
        <v>722</v>
      </c>
      <c r="CN1" s="149"/>
    </row>
    <row r="2" spans="1:92" x14ac:dyDescent="0.25">
      <c r="A2" s="149"/>
      <c r="B2" s="149"/>
      <c r="C2" s="149"/>
      <c r="D2" s="149"/>
      <c r="E2" s="149"/>
      <c r="F2" s="149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267"/>
      <c r="BW2" s="54"/>
      <c r="BX2" s="54"/>
      <c r="BY2" s="54"/>
      <c r="BZ2" s="54"/>
      <c r="CA2" s="54"/>
      <c r="CB2" s="264"/>
      <c r="CC2" s="54"/>
      <c r="CD2" s="54"/>
      <c r="CE2" s="54"/>
      <c r="CF2" s="268"/>
      <c r="CG2" s="268"/>
      <c r="CH2" s="268"/>
      <c r="CI2" s="268"/>
      <c r="CJ2" s="268"/>
      <c r="CK2" s="268"/>
      <c r="CL2" s="268"/>
      <c r="CM2" s="54"/>
      <c r="CN2" s="54"/>
    </row>
    <row r="3" spans="1:92" s="151" customFormat="1" hidden="1" x14ac:dyDescent="0.25">
      <c r="A3" s="248" t="str">
        <f>'Группы 2016'!A3</f>
        <v>Б09.02.02 Комп.сети(2014)9 кл., очная</v>
      </c>
      <c r="B3" s="248" t="str">
        <f>'Группы 2016'!B3</f>
        <v>ИТЭК</v>
      </c>
      <c r="C3" s="248" t="str">
        <f>'Группы 2016'!C3</f>
        <v>бюджет</v>
      </c>
      <c r="D3" s="248" t="e">
        <f ca="1">'Группы 2016'!D3</f>
        <v>#REF!</v>
      </c>
      <c r="E3" s="248">
        <f>'Группы 2016'!E3</f>
        <v>1</v>
      </c>
      <c r="F3" s="248" t="str">
        <f>'Группы 2016'!F3</f>
        <v>КС-5</v>
      </c>
      <c r="G3" s="248" t="e">
        <f ca="1">'Группы 2016'!CL3</f>
        <v>#REF!</v>
      </c>
      <c r="H3" s="248" t="e">
        <f ca="1">'Группы 2016'!CM3</f>
        <v>#REF!</v>
      </c>
      <c r="I3" s="248" t="e">
        <f ca="1">'Группы 2016'!CN3</f>
        <v>#REF!</v>
      </c>
      <c r="J3" s="248" t="e">
        <f ca="1">'Группы 2016'!CO3</f>
        <v>#REF!</v>
      </c>
      <c r="K3" s="248" t="e">
        <f ca="1">'Группы 2016'!CP3</f>
        <v>#REF!</v>
      </c>
      <c r="L3" s="248" t="e">
        <f ca="1">'Группы 2016'!CQ3</f>
        <v>#REF!</v>
      </c>
      <c r="M3" s="248" t="e">
        <f ca="1">'Группы 2016'!CR3</f>
        <v>#REF!</v>
      </c>
      <c r="N3" s="248" t="e">
        <f ca="1">'Группы 2016'!CS3</f>
        <v>#REF!</v>
      </c>
      <c r="O3" s="248" t="e">
        <f ca="1">'Группы 2016'!CT3</f>
        <v>#REF!</v>
      </c>
      <c r="P3" s="248" t="e">
        <f ca="1">'Группы 2016'!CU3</f>
        <v>#REF!</v>
      </c>
      <c r="Q3" s="248" t="e">
        <f ca="1">'Группы 2016'!CV3</f>
        <v>#REF!</v>
      </c>
      <c r="R3" s="248" t="e">
        <f ca="1">'Группы 2016'!CW3</f>
        <v>#REF!</v>
      </c>
      <c r="S3" s="248" t="e">
        <f ca="1">'Группы 2016'!CX3</f>
        <v>#REF!</v>
      </c>
      <c r="T3" s="248" t="e">
        <f ca="1">'Группы 2016'!CY3</f>
        <v>#REF!</v>
      </c>
      <c r="U3" s="248" t="e">
        <f ca="1">'Группы 2016'!CZ3</f>
        <v>#REF!</v>
      </c>
      <c r="V3" s="248" t="e">
        <f ca="1">'Группы 2016'!DA3</f>
        <v>#REF!</v>
      </c>
      <c r="W3" s="248" t="e">
        <f ca="1">'Группы 2016'!DB3</f>
        <v>#REF!</v>
      </c>
      <c r="X3" s="248" t="e">
        <f ca="1">'Группы 2016'!DC3</f>
        <v>#REF!</v>
      </c>
      <c r="Y3" s="248" t="e">
        <f ca="1">'Группы 2016'!DD3</f>
        <v>#REF!</v>
      </c>
      <c r="Z3" s="248" t="e">
        <f ca="1">'Группы 2016'!DE3</f>
        <v>#REF!</v>
      </c>
      <c r="AA3" s="248" t="e">
        <f ca="1">'Группы 2016'!DF3</f>
        <v>#REF!</v>
      </c>
      <c r="AB3" s="248" t="e">
        <f ca="1">'Группы 2016'!DG3</f>
        <v>#REF!</v>
      </c>
      <c r="AC3" s="248" t="e">
        <f ca="1">'Группы 2016'!DH3</f>
        <v>#REF!</v>
      </c>
      <c r="AD3" s="248" t="e">
        <f ca="1">'Группы 2016'!DI3</f>
        <v>#REF!</v>
      </c>
      <c r="AE3" s="248" t="e">
        <f ca="1">'Группы 2016'!DJ3</f>
        <v>#REF!</v>
      </c>
      <c r="AF3" s="248" t="e">
        <f ca="1">'Группы 2016'!DK3</f>
        <v>#REF!</v>
      </c>
      <c r="AG3" s="248" t="e">
        <f ca="1">'Группы 2016'!DL3</f>
        <v>#REF!</v>
      </c>
      <c r="AH3" s="248" t="e">
        <f ca="1">'Группы 2016'!DM3</f>
        <v>#REF!</v>
      </c>
      <c r="AI3" s="248" t="e">
        <f ca="1">'Группы 2016'!DN3</f>
        <v>#REF!</v>
      </c>
      <c r="AJ3" s="248" t="e">
        <f ca="1">'Группы 2016'!DO3</f>
        <v>#REF!</v>
      </c>
      <c r="AK3" s="248" t="e">
        <f ca="1">'Группы 2016'!DP3</f>
        <v>#REF!</v>
      </c>
      <c r="AL3" s="248" t="e">
        <f ca="1">'Группы 2016'!DQ3</f>
        <v>#REF!</v>
      </c>
      <c r="AM3" s="248" t="e">
        <f ca="1">'Группы 2016'!DR3</f>
        <v>#REF!</v>
      </c>
      <c r="AN3" s="248" t="e">
        <f ca="1">'Группы 2016'!DS3</f>
        <v>#REF!</v>
      </c>
      <c r="AO3" s="248" t="e">
        <f ca="1">'Группы 2016'!DT3</f>
        <v>#REF!</v>
      </c>
      <c r="AP3" s="248" t="e">
        <f ca="1">'Группы 2016'!DU3</f>
        <v>#REF!</v>
      </c>
      <c r="AQ3" s="248" t="e">
        <f ca="1">'Группы 2016'!DV3</f>
        <v>#REF!</v>
      </c>
      <c r="AR3" s="248" t="e">
        <f ca="1">'Группы 2016'!DW3</f>
        <v>#REF!</v>
      </c>
      <c r="AS3" s="248" t="e">
        <f ca="1">'Группы 2016'!DX3</f>
        <v>#REF!</v>
      </c>
      <c r="AT3" s="248" t="e">
        <f ca="1">'Группы 2016'!DY3</f>
        <v>#REF!</v>
      </c>
      <c r="AU3" s="248" t="e">
        <f ca="1">'Группы 2016'!DZ3</f>
        <v>#REF!</v>
      </c>
      <c r="AV3" s="248" t="e">
        <f ca="1">'Группы 2016'!EA3</f>
        <v>#REF!</v>
      </c>
      <c r="AW3" s="248" t="e">
        <f ca="1">'Группы 2016'!EB3</f>
        <v>#REF!</v>
      </c>
      <c r="AX3" s="248" t="e">
        <f ca="1">'Группы 2016'!EC3</f>
        <v>#REF!</v>
      </c>
      <c r="AY3" s="248" t="e">
        <f ca="1">'Группы 2016'!ED3</f>
        <v>#REF!</v>
      </c>
      <c r="AZ3" s="248" t="e">
        <f ca="1">'Группы 2016'!EE3</f>
        <v>#REF!</v>
      </c>
      <c r="BA3" s="248" t="e">
        <f ca="1">'Группы 2016'!EF3</f>
        <v>#REF!</v>
      </c>
      <c r="BB3" s="248" t="e">
        <f ca="1">'Группы 2016'!EG3</f>
        <v>#REF!</v>
      </c>
      <c r="BC3" s="248" t="e">
        <f ca="1">'Группы 2016'!EH3</f>
        <v>#REF!</v>
      </c>
      <c r="BD3" s="248" t="e">
        <f ca="1">'Группы 2016'!EI3</f>
        <v>#REF!</v>
      </c>
      <c r="BE3" s="248" t="e">
        <f ca="1">'Группы 2016'!EJ3</f>
        <v>#REF!</v>
      </c>
      <c r="BF3" s="248" t="e">
        <f ca="1">'Группы 2016'!EK3</f>
        <v>#REF!</v>
      </c>
      <c r="BG3" s="248">
        <f ca="1">'Группы 2016'!BQ3</f>
        <v>0</v>
      </c>
      <c r="BH3" s="248">
        <f ca="1">'Группы 2016'!BR3</f>
        <v>0</v>
      </c>
      <c r="BI3" s="248">
        <f ca="1">'Группы 2016'!BS3</f>
        <v>0</v>
      </c>
      <c r="BJ3" s="248">
        <f ca="1">'Группы 2016'!BT3</f>
        <v>0</v>
      </c>
      <c r="BK3" s="248">
        <f ca="1">'Группы 2016'!BU3</f>
        <v>0</v>
      </c>
      <c r="BL3" s="248">
        <f ca="1">'Группы 2016'!BV3</f>
        <v>0</v>
      </c>
      <c r="BM3" s="248">
        <f ca="1">'Группы 2016'!BW3</f>
        <v>0</v>
      </c>
      <c r="BN3" s="248">
        <f ca="1">'Группы 2016'!BX3</f>
        <v>0</v>
      </c>
      <c r="BO3" s="248">
        <f ca="1">'Группы 2016'!BY3</f>
        <v>0</v>
      </c>
      <c r="BP3" s="248">
        <f ca="1">'Группы 2016'!BZ3</f>
        <v>0</v>
      </c>
      <c r="BQ3" s="248">
        <f ca="1">'Группы 2016'!CA3</f>
        <v>0</v>
      </c>
      <c r="BR3" s="248">
        <f ca="1">'Группы 2016'!CB3</f>
        <v>0</v>
      </c>
      <c r="BS3" s="248">
        <f ca="1">'Группы 2016'!CC3</f>
        <v>0</v>
      </c>
      <c r="BT3" s="248">
        <f ca="1">'Группы 2016'!CD3</f>
        <v>0</v>
      </c>
      <c r="BU3" s="248" t="e">
        <f ca="1">'Группы 2016'!CE3</f>
        <v>#REF!</v>
      </c>
      <c r="BV3" s="269" t="e">
        <f ca="1">'Группы 2016'!CF3</f>
        <v>#REF!</v>
      </c>
      <c r="BW3" s="248" t="e">
        <f ca="1">'Группы 2016'!CG3</f>
        <v>#REF!</v>
      </c>
      <c r="BX3" s="248" t="e">
        <f ca="1">IF('Группы 2016'!CH3=SUM(CC3:CD3),'Группы 2016'!CH3,"ОШ!")</f>
        <v>#REF!</v>
      </c>
      <c r="BY3" s="248" t="e">
        <f ca="1">'Группы 2016'!CI3</f>
        <v>#REF!</v>
      </c>
      <c r="BZ3" s="248" t="e">
        <f ca="1">'Группы 2016'!CJ3</f>
        <v>#REF!</v>
      </c>
      <c r="CA3" s="248" t="e">
        <f ca="1">'Группы 2016'!CK3</f>
        <v>#REF!</v>
      </c>
      <c r="CB3" s="248">
        <f>'Группы 2016'!BP3</f>
        <v>20</v>
      </c>
      <c r="CC3" s="248">
        <f ca="1">COUNTIF($G3:$BF3,"С")</f>
        <v>0</v>
      </c>
      <c r="CD3" s="248">
        <f ca="1">COUNTIF($G3:$BF3,"С.*")</f>
        <v>0</v>
      </c>
      <c r="CE3" s="270">
        <f ca="1">COUNTIF($G3:$BF3,"УП*.М")+COUNTIF($G3:$BF3,"УП*.М?")</f>
        <v>0</v>
      </c>
      <c r="CF3" s="270">
        <f ca="1">COUNTIF($G3:$BF3,"УП*.Сл")+COUNTIF($G3:$BF3,"УП*.Сл?")</f>
        <v>0</v>
      </c>
      <c r="CG3" s="270">
        <f ca="1">COUNTIF($G3:$BF3,"УП*.Св")+COUNTIF($G3:$BF3,"УП*.Св?")</f>
        <v>0</v>
      </c>
      <c r="CH3" s="270">
        <f ca="1">COUNTIF($G3:$BF3,"УП*.Рм")+COUNTIF($G3:$BF3,"УП*.Рм?")</f>
        <v>0</v>
      </c>
      <c r="CI3" s="270">
        <f ca="1">COUNTIF($G3:$BF3,"УП*.Эм")+COUNTIF($G3:$BF3,"УП*.Эм?")</f>
        <v>0</v>
      </c>
      <c r="CJ3" s="270">
        <f ca="1">COUNTIF($G3:$BF3,"УП*.Из")</f>
        <v>0</v>
      </c>
      <c r="CK3" s="270">
        <f ca="1">COUNTIF($G3:$BF3,"УП*#")</f>
        <v>0</v>
      </c>
      <c r="CL3" s="270">
        <f ca="1">COUNTIF($G3:$BF3,"УП*%")</f>
        <v>0</v>
      </c>
      <c r="CM3" s="248">
        <f ca="1">SUM(CE3:CL3)</f>
        <v>0</v>
      </c>
      <c r="CN3" s="248" t="e">
        <f ca="1">IF(BV3=CM3,"","ОШ!")</f>
        <v>#REF!</v>
      </c>
    </row>
    <row r="4" spans="1:92" s="151" customFormat="1" hidden="1" x14ac:dyDescent="0.25">
      <c r="A4" s="248" t="str">
        <f>'Группы 2016'!A4</f>
        <v>Б09.02.03 Прогр-е в КС(2014)9 кл., очная</v>
      </c>
      <c r="B4" s="248" t="str">
        <f>'Группы 2016'!B4</f>
        <v>ИТЭК</v>
      </c>
      <c r="C4" s="248" t="str">
        <f>'Группы 2016'!C4</f>
        <v>платно</v>
      </c>
      <c r="D4" s="248" t="e">
        <f ca="1">'Группы 2016'!D4</f>
        <v>#REF!</v>
      </c>
      <c r="E4" s="248">
        <f>'Группы 2016'!E4</f>
        <v>1</v>
      </c>
      <c r="F4" s="248" t="str">
        <f>'Группы 2016'!F4</f>
        <v>ПР-67</v>
      </c>
      <c r="G4" s="248" t="e">
        <f ca="1">'Группы 2016'!CL4</f>
        <v>#REF!</v>
      </c>
      <c r="H4" s="248" t="e">
        <f ca="1">'Группы 2016'!CM4</f>
        <v>#REF!</v>
      </c>
      <c r="I4" s="248" t="e">
        <f ca="1">'Группы 2016'!CN4</f>
        <v>#REF!</v>
      </c>
      <c r="J4" s="248" t="e">
        <f ca="1">'Группы 2016'!CO4</f>
        <v>#REF!</v>
      </c>
      <c r="K4" s="248" t="e">
        <f ca="1">'Группы 2016'!CP4</f>
        <v>#REF!</v>
      </c>
      <c r="L4" s="248" t="e">
        <f ca="1">'Группы 2016'!CQ4</f>
        <v>#REF!</v>
      </c>
      <c r="M4" s="248" t="e">
        <f ca="1">'Группы 2016'!CR4</f>
        <v>#REF!</v>
      </c>
      <c r="N4" s="248" t="e">
        <f ca="1">'Группы 2016'!CS4</f>
        <v>#REF!</v>
      </c>
      <c r="O4" s="248" t="e">
        <f ca="1">'Группы 2016'!CT4</f>
        <v>#REF!</v>
      </c>
      <c r="P4" s="248" t="e">
        <f ca="1">'Группы 2016'!CU4</f>
        <v>#REF!</v>
      </c>
      <c r="Q4" s="248" t="e">
        <f ca="1">'Группы 2016'!CV4</f>
        <v>#REF!</v>
      </c>
      <c r="R4" s="248" t="e">
        <f ca="1">'Группы 2016'!CW4</f>
        <v>#REF!</v>
      </c>
      <c r="S4" s="248" t="e">
        <f ca="1">'Группы 2016'!CX4</f>
        <v>#REF!</v>
      </c>
      <c r="T4" s="248" t="e">
        <f ca="1">'Группы 2016'!CY4</f>
        <v>#REF!</v>
      </c>
      <c r="U4" s="248" t="e">
        <f ca="1">'Группы 2016'!CZ4</f>
        <v>#REF!</v>
      </c>
      <c r="V4" s="248" t="e">
        <f ca="1">'Группы 2016'!DA4</f>
        <v>#REF!</v>
      </c>
      <c r="W4" s="248" t="e">
        <f ca="1">'Группы 2016'!DB4</f>
        <v>#REF!</v>
      </c>
      <c r="X4" s="248" t="e">
        <f ca="1">'Группы 2016'!DC4</f>
        <v>#REF!</v>
      </c>
      <c r="Y4" s="248" t="e">
        <f ca="1">'Группы 2016'!DD4</f>
        <v>#REF!</v>
      </c>
      <c r="Z4" s="248" t="e">
        <f ca="1">'Группы 2016'!DE4</f>
        <v>#REF!</v>
      </c>
      <c r="AA4" s="248" t="e">
        <f ca="1">'Группы 2016'!DF4</f>
        <v>#REF!</v>
      </c>
      <c r="AB4" s="248" t="e">
        <f ca="1">'Группы 2016'!DG4</f>
        <v>#REF!</v>
      </c>
      <c r="AC4" s="248" t="e">
        <f ca="1">'Группы 2016'!DH4</f>
        <v>#REF!</v>
      </c>
      <c r="AD4" s="248" t="e">
        <f ca="1">'Группы 2016'!DI4</f>
        <v>#REF!</v>
      </c>
      <c r="AE4" s="248" t="e">
        <f ca="1">'Группы 2016'!DJ4</f>
        <v>#REF!</v>
      </c>
      <c r="AF4" s="248" t="e">
        <f ca="1">'Группы 2016'!DK4</f>
        <v>#REF!</v>
      </c>
      <c r="AG4" s="248" t="e">
        <f ca="1">'Группы 2016'!DL4</f>
        <v>#REF!</v>
      </c>
      <c r="AH4" s="248" t="e">
        <f ca="1">'Группы 2016'!DM4</f>
        <v>#REF!</v>
      </c>
      <c r="AI4" s="248" t="e">
        <f ca="1">'Группы 2016'!DN4</f>
        <v>#REF!</v>
      </c>
      <c r="AJ4" s="248" t="e">
        <f ca="1">'Группы 2016'!DO4</f>
        <v>#REF!</v>
      </c>
      <c r="AK4" s="248" t="e">
        <f ca="1">'Группы 2016'!DP4</f>
        <v>#REF!</v>
      </c>
      <c r="AL4" s="248" t="e">
        <f ca="1">'Группы 2016'!DQ4</f>
        <v>#REF!</v>
      </c>
      <c r="AM4" s="248" t="e">
        <f ca="1">'Группы 2016'!DR4</f>
        <v>#REF!</v>
      </c>
      <c r="AN4" s="248" t="e">
        <f ca="1">'Группы 2016'!DS4</f>
        <v>#REF!</v>
      </c>
      <c r="AO4" s="248" t="e">
        <f ca="1">'Группы 2016'!DT4</f>
        <v>#REF!</v>
      </c>
      <c r="AP4" s="248" t="e">
        <f ca="1">'Группы 2016'!DU4</f>
        <v>#REF!</v>
      </c>
      <c r="AQ4" s="248" t="e">
        <f ca="1">'Группы 2016'!DV4</f>
        <v>#REF!</v>
      </c>
      <c r="AR4" s="248" t="e">
        <f ca="1">'Группы 2016'!DW4</f>
        <v>#REF!</v>
      </c>
      <c r="AS4" s="248" t="e">
        <f ca="1">'Группы 2016'!DX4</f>
        <v>#REF!</v>
      </c>
      <c r="AT4" s="248" t="e">
        <f ca="1">'Группы 2016'!DY4</f>
        <v>#REF!</v>
      </c>
      <c r="AU4" s="248" t="e">
        <f ca="1">'Группы 2016'!DZ4</f>
        <v>#REF!</v>
      </c>
      <c r="AV4" s="248" t="e">
        <f ca="1">'Группы 2016'!EA4</f>
        <v>#REF!</v>
      </c>
      <c r="AW4" s="248" t="e">
        <f ca="1">'Группы 2016'!EB4</f>
        <v>#REF!</v>
      </c>
      <c r="AX4" s="248" t="e">
        <f ca="1">'Группы 2016'!EC4</f>
        <v>#REF!</v>
      </c>
      <c r="AY4" s="248" t="e">
        <f ca="1">'Группы 2016'!ED4</f>
        <v>#REF!</v>
      </c>
      <c r="AZ4" s="248" t="e">
        <f ca="1">'Группы 2016'!EE4</f>
        <v>#REF!</v>
      </c>
      <c r="BA4" s="248" t="e">
        <f ca="1">'Группы 2016'!EF4</f>
        <v>#REF!</v>
      </c>
      <c r="BB4" s="248" t="e">
        <f ca="1">'Группы 2016'!EG4</f>
        <v>#REF!</v>
      </c>
      <c r="BC4" s="248" t="e">
        <f ca="1">'Группы 2016'!EH4</f>
        <v>#REF!</v>
      </c>
      <c r="BD4" s="248" t="e">
        <f ca="1">'Группы 2016'!EI4</f>
        <v>#REF!</v>
      </c>
      <c r="BE4" s="248" t="e">
        <f ca="1">'Группы 2016'!EJ4</f>
        <v>#REF!</v>
      </c>
      <c r="BF4" s="248" t="e">
        <f ca="1">'Группы 2016'!EK4</f>
        <v>#REF!</v>
      </c>
      <c r="BG4" s="248">
        <f ca="1">'Группы 2016'!BQ4</f>
        <v>0</v>
      </c>
      <c r="BH4" s="248">
        <f ca="1">'Группы 2016'!BR4</f>
        <v>0</v>
      </c>
      <c r="BI4" s="248">
        <f ca="1">'Группы 2016'!BS4</f>
        <v>0</v>
      </c>
      <c r="BJ4" s="248">
        <f ca="1">'Группы 2016'!BT4</f>
        <v>0</v>
      </c>
      <c r="BK4" s="248">
        <f ca="1">'Группы 2016'!BU4</f>
        <v>0</v>
      </c>
      <c r="BL4" s="248">
        <f ca="1">'Группы 2016'!BV4</f>
        <v>0</v>
      </c>
      <c r="BM4" s="248">
        <f ca="1">'Группы 2016'!BW4</f>
        <v>0</v>
      </c>
      <c r="BN4" s="248">
        <f ca="1">'Группы 2016'!BQ4</f>
        <v>0</v>
      </c>
      <c r="BO4" s="248">
        <f ca="1">'Группы 2016'!BU4</f>
        <v>0</v>
      </c>
      <c r="BP4" s="248">
        <f ca="1">'Группы 2016'!BV4</f>
        <v>0</v>
      </c>
      <c r="BQ4" s="248">
        <f ca="1">'Группы 2016'!BW4</f>
        <v>0</v>
      </c>
      <c r="BR4" s="248">
        <f ca="1">'Группы 2016'!BX4</f>
        <v>0</v>
      </c>
      <c r="BS4" s="248">
        <f ca="1">'Группы 2016'!CA4</f>
        <v>0</v>
      </c>
      <c r="BT4" s="248">
        <f ca="1">'Группы 2016'!CC4</f>
        <v>0</v>
      </c>
      <c r="BU4" s="248" t="e">
        <f ca="1">'Группы 2016'!CE4</f>
        <v>#REF!</v>
      </c>
      <c r="BV4" s="269" t="e">
        <f ca="1">'Группы 2016'!CF4</f>
        <v>#REF!</v>
      </c>
      <c r="BW4" s="248" t="e">
        <f ca="1">'Группы 2016'!CG4</f>
        <v>#REF!</v>
      </c>
      <c r="BX4" s="248" t="e">
        <f ca="1">IF('Группы 2016'!CH4=SUM(CC4:CD4),'Группы 2016'!CH4,"ОШ!")</f>
        <v>#REF!</v>
      </c>
      <c r="BY4" s="248" t="e">
        <f ca="1">'Группы 2016'!CI4</f>
        <v>#REF!</v>
      </c>
      <c r="BZ4" s="248" t="e">
        <f ca="1">'Группы 2016'!CJ4</f>
        <v>#REF!</v>
      </c>
      <c r="CA4" s="248" t="e">
        <f ca="1">'Группы 2016'!CK4</f>
        <v>#REF!</v>
      </c>
      <c r="CB4" s="248">
        <f>'Группы 2016'!BP4</f>
        <v>20</v>
      </c>
      <c r="CC4" s="248">
        <f t="shared" ref="CC4:CC67" ca="1" si="0">COUNTIF($G4:$BF4,"С")</f>
        <v>0</v>
      </c>
      <c r="CD4" s="248">
        <f t="shared" ref="CD4:CD67" ca="1" si="1">COUNTIF($G4:$BF4,"С.*")</f>
        <v>0</v>
      </c>
      <c r="CE4" s="270">
        <f t="shared" ref="CE4:CE67" ca="1" si="2">COUNTIF($G4:$BF4,"УП*.М")+COUNTIF($G4:$BF4,"УП*.М?")</f>
        <v>0</v>
      </c>
      <c r="CF4" s="270">
        <f t="shared" ref="CF4:CF67" ca="1" si="3">COUNTIF($G4:$BF4,"УП*.Сл")+COUNTIF($G4:$BF4,"УП*.Сл?")</f>
        <v>0</v>
      </c>
      <c r="CG4" s="270">
        <f t="shared" ref="CG4:CG67" ca="1" si="4">COUNTIF($G4:$BF4,"УП*.Св")+COUNTIF($G4:$BF4,"УП*.Св?")</f>
        <v>0</v>
      </c>
      <c r="CH4" s="270">
        <f t="shared" ref="CH4:CH67" ca="1" si="5">COUNTIF($G4:$BF4,"УП*.Рм")+COUNTIF($G4:$BF4,"УП*.Рм?")</f>
        <v>0</v>
      </c>
      <c r="CI4" s="270">
        <f t="shared" ref="CI4:CI67" ca="1" si="6">COUNTIF($G4:$BF4,"УП*.Эм")+COUNTIF($G4:$BF4,"УП*.Эм?")</f>
        <v>0</v>
      </c>
      <c r="CJ4" s="270">
        <f t="shared" ref="CJ4:CJ67" ca="1" si="7">COUNTIF($G4:$BF4,"УП*.Из")</f>
        <v>0</v>
      </c>
      <c r="CK4" s="270">
        <f t="shared" ref="CK4:CK67" ca="1" si="8">COUNTIF($G4:$BF4,"УП*#")</f>
        <v>0</v>
      </c>
      <c r="CL4" s="270">
        <f t="shared" ref="CL4:CL67" ca="1" si="9">COUNTIF($G4:$BF4,"УП*%")</f>
        <v>0</v>
      </c>
      <c r="CM4" s="248">
        <f t="shared" ref="CM4:CM67" ca="1" si="10">SUM(CE4:CL4)</f>
        <v>0</v>
      </c>
      <c r="CN4" s="248" t="e">
        <f t="shared" ref="CN4:CN67" ca="1" si="11">IF(BV4=CM4,"","ОШ!")</f>
        <v>#REF!</v>
      </c>
    </row>
    <row r="5" spans="1:92" s="151" customFormat="1" hidden="1" x14ac:dyDescent="0.25">
      <c r="A5" s="248" t="str">
        <f>'Группы 2016'!A5</f>
        <v>Б10.02.03 Инф.безопасность АС(2014)9 кл., очная</v>
      </c>
      <c r="B5" s="248" t="str">
        <f>'Группы 2016'!B5</f>
        <v>ИТЭК</v>
      </c>
      <c r="C5" s="248" t="str">
        <f>'Группы 2016'!C5</f>
        <v>бюджет</v>
      </c>
      <c r="D5" s="248" t="e">
        <f ca="1">'Группы 2016'!D5</f>
        <v>#REF!</v>
      </c>
      <c r="E5" s="248">
        <f>'Группы 2016'!E5</f>
        <v>1</v>
      </c>
      <c r="F5" s="248" t="str">
        <f>'Группы 2016'!F5</f>
        <v>БП-6</v>
      </c>
      <c r="G5" s="248" t="e">
        <f ca="1">'Группы 2016'!CL5</f>
        <v>#REF!</v>
      </c>
      <c r="H5" s="248" t="e">
        <f ca="1">'Группы 2016'!CM5</f>
        <v>#REF!</v>
      </c>
      <c r="I5" s="248" t="e">
        <f ca="1">'Группы 2016'!CN5</f>
        <v>#REF!</v>
      </c>
      <c r="J5" s="248" t="e">
        <f ca="1">'Группы 2016'!CO5</f>
        <v>#REF!</v>
      </c>
      <c r="K5" s="248" t="e">
        <f ca="1">'Группы 2016'!CP5</f>
        <v>#REF!</v>
      </c>
      <c r="L5" s="248" t="e">
        <f ca="1">'Группы 2016'!CQ5</f>
        <v>#REF!</v>
      </c>
      <c r="M5" s="248" t="e">
        <f ca="1">'Группы 2016'!CR5</f>
        <v>#REF!</v>
      </c>
      <c r="N5" s="248" t="e">
        <f ca="1">'Группы 2016'!CS5</f>
        <v>#REF!</v>
      </c>
      <c r="O5" s="248" t="e">
        <f ca="1">'Группы 2016'!CT5</f>
        <v>#REF!</v>
      </c>
      <c r="P5" s="248" t="e">
        <f ca="1">'Группы 2016'!CU5</f>
        <v>#REF!</v>
      </c>
      <c r="Q5" s="248" t="e">
        <f ca="1">'Группы 2016'!CV5</f>
        <v>#REF!</v>
      </c>
      <c r="R5" s="248" t="e">
        <f ca="1">'Группы 2016'!CW5</f>
        <v>#REF!</v>
      </c>
      <c r="S5" s="248" t="e">
        <f ca="1">'Группы 2016'!CX5</f>
        <v>#REF!</v>
      </c>
      <c r="T5" s="248" t="e">
        <f ca="1">'Группы 2016'!CY5</f>
        <v>#REF!</v>
      </c>
      <c r="U5" s="248" t="e">
        <f ca="1">'Группы 2016'!CZ5</f>
        <v>#REF!</v>
      </c>
      <c r="V5" s="248" t="e">
        <f ca="1">'Группы 2016'!DA5</f>
        <v>#REF!</v>
      </c>
      <c r="W5" s="248" t="e">
        <f ca="1">'Группы 2016'!DB5</f>
        <v>#REF!</v>
      </c>
      <c r="X5" s="248" t="e">
        <f ca="1">'Группы 2016'!DC5</f>
        <v>#REF!</v>
      </c>
      <c r="Y5" s="248" t="e">
        <f ca="1">'Группы 2016'!DD5</f>
        <v>#REF!</v>
      </c>
      <c r="Z5" s="248" t="e">
        <f ca="1">'Группы 2016'!DE5</f>
        <v>#REF!</v>
      </c>
      <c r="AA5" s="248" t="e">
        <f ca="1">'Группы 2016'!DF5</f>
        <v>#REF!</v>
      </c>
      <c r="AB5" s="248" t="e">
        <f ca="1">'Группы 2016'!DG5</f>
        <v>#REF!</v>
      </c>
      <c r="AC5" s="248" t="e">
        <f ca="1">'Группы 2016'!DH5</f>
        <v>#REF!</v>
      </c>
      <c r="AD5" s="248" t="e">
        <f ca="1">'Группы 2016'!DI5</f>
        <v>#REF!</v>
      </c>
      <c r="AE5" s="248" t="e">
        <f ca="1">'Группы 2016'!DJ5</f>
        <v>#REF!</v>
      </c>
      <c r="AF5" s="248" t="e">
        <f ca="1">'Группы 2016'!DK5</f>
        <v>#REF!</v>
      </c>
      <c r="AG5" s="248" t="e">
        <f ca="1">'Группы 2016'!DL5</f>
        <v>#REF!</v>
      </c>
      <c r="AH5" s="248" t="e">
        <f ca="1">'Группы 2016'!DM5</f>
        <v>#REF!</v>
      </c>
      <c r="AI5" s="248" t="e">
        <f ca="1">'Группы 2016'!DN5</f>
        <v>#REF!</v>
      </c>
      <c r="AJ5" s="248" t="e">
        <f ca="1">'Группы 2016'!DO5</f>
        <v>#REF!</v>
      </c>
      <c r="AK5" s="248" t="e">
        <f ca="1">'Группы 2016'!DP5</f>
        <v>#REF!</v>
      </c>
      <c r="AL5" s="248" t="e">
        <f ca="1">'Группы 2016'!DQ5</f>
        <v>#REF!</v>
      </c>
      <c r="AM5" s="248" t="e">
        <f ca="1">'Группы 2016'!DR5</f>
        <v>#REF!</v>
      </c>
      <c r="AN5" s="248" t="e">
        <f ca="1">'Группы 2016'!DS5</f>
        <v>#REF!</v>
      </c>
      <c r="AO5" s="248" t="e">
        <f ca="1">'Группы 2016'!DT5</f>
        <v>#REF!</v>
      </c>
      <c r="AP5" s="248" t="e">
        <f ca="1">'Группы 2016'!DU5</f>
        <v>#REF!</v>
      </c>
      <c r="AQ5" s="248" t="e">
        <f ca="1">'Группы 2016'!DV5</f>
        <v>#REF!</v>
      </c>
      <c r="AR5" s="248" t="e">
        <f ca="1">'Группы 2016'!DW5</f>
        <v>#REF!</v>
      </c>
      <c r="AS5" s="248" t="e">
        <f ca="1">'Группы 2016'!DX5</f>
        <v>#REF!</v>
      </c>
      <c r="AT5" s="248" t="e">
        <f ca="1">'Группы 2016'!DY5</f>
        <v>#REF!</v>
      </c>
      <c r="AU5" s="248" t="e">
        <f ca="1">'Группы 2016'!DZ5</f>
        <v>#REF!</v>
      </c>
      <c r="AV5" s="248" t="e">
        <f ca="1">'Группы 2016'!EA5</f>
        <v>#REF!</v>
      </c>
      <c r="AW5" s="248" t="e">
        <f ca="1">'Группы 2016'!EB5</f>
        <v>#REF!</v>
      </c>
      <c r="AX5" s="248" t="e">
        <f ca="1">'Группы 2016'!EC5</f>
        <v>#REF!</v>
      </c>
      <c r="AY5" s="248" t="e">
        <f ca="1">'Группы 2016'!ED5</f>
        <v>#REF!</v>
      </c>
      <c r="AZ5" s="248" t="e">
        <f ca="1">'Группы 2016'!EE5</f>
        <v>#REF!</v>
      </c>
      <c r="BA5" s="248" t="e">
        <f ca="1">'Группы 2016'!EF5</f>
        <v>#REF!</v>
      </c>
      <c r="BB5" s="248" t="e">
        <f ca="1">'Группы 2016'!EG5</f>
        <v>#REF!</v>
      </c>
      <c r="BC5" s="248" t="e">
        <f ca="1">'Группы 2016'!EH5</f>
        <v>#REF!</v>
      </c>
      <c r="BD5" s="248" t="e">
        <f ca="1">'Группы 2016'!EI5</f>
        <v>#REF!</v>
      </c>
      <c r="BE5" s="248" t="e">
        <f ca="1">'Группы 2016'!EJ5</f>
        <v>#REF!</v>
      </c>
      <c r="BF5" s="248" t="e">
        <f ca="1">'Группы 2016'!EK5</f>
        <v>#REF!</v>
      </c>
      <c r="BG5" s="248">
        <f ca="1">'Группы 2016'!BQ5</f>
        <v>0</v>
      </c>
      <c r="BH5" s="248">
        <f ca="1">'Группы 2016'!BR5</f>
        <v>0</v>
      </c>
      <c r="BI5" s="248">
        <f ca="1">'Группы 2016'!BS5</f>
        <v>0</v>
      </c>
      <c r="BJ5" s="248">
        <f ca="1">'Группы 2016'!BT5</f>
        <v>0</v>
      </c>
      <c r="BK5" s="248">
        <f ca="1">'Группы 2016'!BU5</f>
        <v>0</v>
      </c>
      <c r="BL5" s="248">
        <f ca="1">'Группы 2016'!BV5</f>
        <v>0</v>
      </c>
      <c r="BM5" s="248">
        <f ca="1">'Группы 2016'!BW5</f>
        <v>0</v>
      </c>
      <c r="BN5" s="248">
        <f ca="1">'Группы 2016'!BQ5</f>
        <v>0</v>
      </c>
      <c r="BO5" s="248">
        <f ca="1">'Группы 2016'!BU5</f>
        <v>0</v>
      </c>
      <c r="BP5" s="248">
        <f ca="1">'Группы 2016'!BV5</f>
        <v>0</v>
      </c>
      <c r="BQ5" s="248">
        <f ca="1">'Группы 2016'!BW5</f>
        <v>0</v>
      </c>
      <c r="BR5" s="248">
        <f ca="1">'Группы 2016'!BX5</f>
        <v>0</v>
      </c>
      <c r="BS5" s="248">
        <f ca="1">'Группы 2016'!CA5</f>
        <v>0</v>
      </c>
      <c r="BT5" s="248">
        <f ca="1">'Группы 2016'!CC5</f>
        <v>0</v>
      </c>
      <c r="BU5" s="248" t="e">
        <f ca="1">'Группы 2016'!CE5</f>
        <v>#REF!</v>
      </c>
      <c r="BV5" s="269" t="e">
        <f ca="1">'Группы 2016'!CF5</f>
        <v>#REF!</v>
      </c>
      <c r="BW5" s="248" t="e">
        <f ca="1">'Группы 2016'!CG5</f>
        <v>#REF!</v>
      </c>
      <c r="BX5" s="248" t="e">
        <f ca="1">IF('Группы 2016'!CH5=SUM(CC5:CD5),'Группы 2016'!CH5,"ОШ!")</f>
        <v>#REF!</v>
      </c>
      <c r="BY5" s="248" t="e">
        <f ca="1">'Группы 2016'!CI5</f>
        <v>#REF!</v>
      </c>
      <c r="BZ5" s="248" t="e">
        <f ca="1">'Группы 2016'!CJ5</f>
        <v>#REF!</v>
      </c>
      <c r="CA5" s="248" t="e">
        <f ca="1">'Группы 2016'!CK5</f>
        <v>#REF!</v>
      </c>
      <c r="CB5" s="248">
        <f>'Группы 2016'!BP5</f>
        <v>20</v>
      </c>
      <c r="CC5" s="248">
        <f t="shared" ca="1" si="0"/>
        <v>0</v>
      </c>
      <c r="CD5" s="248">
        <f t="shared" ca="1" si="1"/>
        <v>0</v>
      </c>
      <c r="CE5" s="270">
        <f t="shared" ca="1" si="2"/>
        <v>0</v>
      </c>
      <c r="CF5" s="270">
        <f t="shared" ca="1" si="3"/>
        <v>0</v>
      </c>
      <c r="CG5" s="270">
        <f t="shared" ca="1" si="4"/>
        <v>0</v>
      </c>
      <c r="CH5" s="270">
        <f t="shared" ca="1" si="5"/>
        <v>0</v>
      </c>
      <c r="CI5" s="270">
        <f t="shared" ca="1" si="6"/>
        <v>0</v>
      </c>
      <c r="CJ5" s="270">
        <f t="shared" ca="1" si="7"/>
        <v>0</v>
      </c>
      <c r="CK5" s="270">
        <f t="shared" ca="1" si="8"/>
        <v>0</v>
      </c>
      <c r="CL5" s="270">
        <f t="shared" ca="1" si="9"/>
        <v>0</v>
      </c>
      <c r="CM5" s="248">
        <f t="shared" ca="1" si="10"/>
        <v>0</v>
      </c>
      <c r="CN5" s="248" t="e">
        <f t="shared" ca="1" si="11"/>
        <v>#REF!</v>
      </c>
    </row>
    <row r="6" spans="1:92" s="151" customFormat="1" hidden="1" x14ac:dyDescent="0.25">
      <c r="A6" s="248" t="str">
        <f>'Группы 2016'!A6</f>
        <v>Б10.02.03 Инф.безопасность АС(2014)9 кл., очная</v>
      </c>
      <c r="B6" s="248" t="str">
        <f>'Группы 2016'!B6</f>
        <v>ИТЭК</v>
      </c>
      <c r="C6" s="248" t="str">
        <f>'Группы 2016'!C6</f>
        <v>платно</v>
      </c>
      <c r="D6" s="248" t="e">
        <f ca="1">'Группы 2016'!D6</f>
        <v>#REF!</v>
      </c>
      <c r="E6" s="248">
        <f>'Группы 2016'!E6</f>
        <v>1</v>
      </c>
      <c r="F6" s="248" t="str">
        <f>'Группы 2016'!F6</f>
        <v>БП-5</v>
      </c>
      <c r="G6" s="248" t="e">
        <f ca="1">'Группы 2016'!CL6</f>
        <v>#REF!</v>
      </c>
      <c r="H6" s="248" t="e">
        <f ca="1">'Группы 2016'!CM6</f>
        <v>#REF!</v>
      </c>
      <c r="I6" s="248" t="e">
        <f ca="1">'Группы 2016'!CN6</f>
        <v>#REF!</v>
      </c>
      <c r="J6" s="248" t="e">
        <f ca="1">'Группы 2016'!CO6</f>
        <v>#REF!</v>
      </c>
      <c r="K6" s="248" t="e">
        <f ca="1">'Группы 2016'!CP6</f>
        <v>#REF!</v>
      </c>
      <c r="L6" s="248" t="e">
        <f ca="1">'Группы 2016'!CQ6</f>
        <v>#REF!</v>
      </c>
      <c r="M6" s="248" t="e">
        <f ca="1">'Группы 2016'!CR6</f>
        <v>#REF!</v>
      </c>
      <c r="N6" s="248" t="e">
        <f ca="1">'Группы 2016'!CS6</f>
        <v>#REF!</v>
      </c>
      <c r="O6" s="248" t="e">
        <f ca="1">'Группы 2016'!CT6</f>
        <v>#REF!</v>
      </c>
      <c r="P6" s="248" t="e">
        <f ca="1">'Группы 2016'!CU6</f>
        <v>#REF!</v>
      </c>
      <c r="Q6" s="248" t="e">
        <f ca="1">'Группы 2016'!CV6</f>
        <v>#REF!</v>
      </c>
      <c r="R6" s="248" t="e">
        <f ca="1">'Группы 2016'!CW6</f>
        <v>#REF!</v>
      </c>
      <c r="S6" s="248" t="e">
        <f ca="1">'Группы 2016'!CX6</f>
        <v>#REF!</v>
      </c>
      <c r="T6" s="248" t="e">
        <f ca="1">'Группы 2016'!CY6</f>
        <v>#REF!</v>
      </c>
      <c r="U6" s="248" t="e">
        <f ca="1">'Группы 2016'!CZ6</f>
        <v>#REF!</v>
      </c>
      <c r="V6" s="248" t="e">
        <f ca="1">'Группы 2016'!DA6</f>
        <v>#REF!</v>
      </c>
      <c r="W6" s="248" t="e">
        <f ca="1">'Группы 2016'!DB6</f>
        <v>#REF!</v>
      </c>
      <c r="X6" s="248" t="e">
        <f ca="1">'Группы 2016'!DC6</f>
        <v>#REF!</v>
      </c>
      <c r="Y6" s="248" t="e">
        <f ca="1">'Группы 2016'!DD6</f>
        <v>#REF!</v>
      </c>
      <c r="Z6" s="248" t="e">
        <f ca="1">'Группы 2016'!DE6</f>
        <v>#REF!</v>
      </c>
      <c r="AA6" s="248" t="e">
        <f ca="1">'Группы 2016'!DF6</f>
        <v>#REF!</v>
      </c>
      <c r="AB6" s="248" t="e">
        <f ca="1">'Группы 2016'!DG6</f>
        <v>#REF!</v>
      </c>
      <c r="AC6" s="248" t="e">
        <f ca="1">'Группы 2016'!DH6</f>
        <v>#REF!</v>
      </c>
      <c r="AD6" s="248" t="e">
        <f ca="1">'Группы 2016'!DI6</f>
        <v>#REF!</v>
      </c>
      <c r="AE6" s="248" t="e">
        <f ca="1">'Группы 2016'!DJ6</f>
        <v>#REF!</v>
      </c>
      <c r="AF6" s="248" t="e">
        <f ca="1">'Группы 2016'!DK6</f>
        <v>#REF!</v>
      </c>
      <c r="AG6" s="248" t="e">
        <f ca="1">'Группы 2016'!DL6</f>
        <v>#REF!</v>
      </c>
      <c r="AH6" s="248" t="e">
        <f ca="1">'Группы 2016'!DM6</f>
        <v>#REF!</v>
      </c>
      <c r="AI6" s="248" t="e">
        <f ca="1">'Группы 2016'!DN6</f>
        <v>#REF!</v>
      </c>
      <c r="AJ6" s="248" t="e">
        <f ca="1">'Группы 2016'!DO6</f>
        <v>#REF!</v>
      </c>
      <c r="AK6" s="248" t="e">
        <f ca="1">'Группы 2016'!DP6</f>
        <v>#REF!</v>
      </c>
      <c r="AL6" s="248" t="e">
        <f ca="1">'Группы 2016'!DQ6</f>
        <v>#REF!</v>
      </c>
      <c r="AM6" s="248" t="e">
        <f ca="1">'Группы 2016'!DR6</f>
        <v>#REF!</v>
      </c>
      <c r="AN6" s="248" t="e">
        <f ca="1">'Группы 2016'!DS6</f>
        <v>#REF!</v>
      </c>
      <c r="AO6" s="248" t="e">
        <f ca="1">'Группы 2016'!DT6</f>
        <v>#REF!</v>
      </c>
      <c r="AP6" s="248" t="e">
        <f ca="1">'Группы 2016'!DU6</f>
        <v>#REF!</v>
      </c>
      <c r="AQ6" s="248" t="e">
        <f ca="1">'Группы 2016'!DV6</f>
        <v>#REF!</v>
      </c>
      <c r="AR6" s="248" t="e">
        <f ca="1">'Группы 2016'!DW6</f>
        <v>#REF!</v>
      </c>
      <c r="AS6" s="248" t="e">
        <f ca="1">'Группы 2016'!DX6</f>
        <v>#REF!</v>
      </c>
      <c r="AT6" s="248" t="e">
        <f ca="1">'Группы 2016'!DY6</f>
        <v>#REF!</v>
      </c>
      <c r="AU6" s="248" t="e">
        <f ca="1">'Группы 2016'!DZ6</f>
        <v>#REF!</v>
      </c>
      <c r="AV6" s="248" t="e">
        <f ca="1">'Группы 2016'!EA6</f>
        <v>#REF!</v>
      </c>
      <c r="AW6" s="248" t="e">
        <f ca="1">'Группы 2016'!EB6</f>
        <v>#REF!</v>
      </c>
      <c r="AX6" s="248" t="e">
        <f ca="1">'Группы 2016'!EC6</f>
        <v>#REF!</v>
      </c>
      <c r="AY6" s="248" t="e">
        <f ca="1">'Группы 2016'!ED6</f>
        <v>#REF!</v>
      </c>
      <c r="AZ6" s="248" t="e">
        <f ca="1">'Группы 2016'!EE6</f>
        <v>#REF!</v>
      </c>
      <c r="BA6" s="248" t="e">
        <f ca="1">'Группы 2016'!EF6</f>
        <v>#REF!</v>
      </c>
      <c r="BB6" s="248" t="e">
        <f ca="1">'Группы 2016'!EG6</f>
        <v>#REF!</v>
      </c>
      <c r="BC6" s="248" t="e">
        <f ca="1">'Группы 2016'!EH6</f>
        <v>#REF!</v>
      </c>
      <c r="BD6" s="248" t="e">
        <f ca="1">'Группы 2016'!EI6</f>
        <v>#REF!</v>
      </c>
      <c r="BE6" s="248" t="e">
        <f ca="1">'Группы 2016'!EJ6</f>
        <v>#REF!</v>
      </c>
      <c r="BF6" s="248" t="e">
        <f ca="1">'Группы 2016'!EK6</f>
        <v>#REF!</v>
      </c>
      <c r="BG6" s="248">
        <f ca="1">'Группы 2016'!BQ6</f>
        <v>0</v>
      </c>
      <c r="BH6" s="248">
        <f ca="1">'Группы 2016'!BR6</f>
        <v>0</v>
      </c>
      <c r="BI6" s="248">
        <f ca="1">'Группы 2016'!BS6</f>
        <v>0</v>
      </c>
      <c r="BJ6" s="248">
        <f ca="1">'Группы 2016'!BT6</f>
        <v>0</v>
      </c>
      <c r="BK6" s="248">
        <f ca="1">'Группы 2016'!BU6</f>
        <v>0</v>
      </c>
      <c r="BL6" s="248">
        <f ca="1">'Группы 2016'!BV6</f>
        <v>0</v>
      </c>
      <c r="BM6" s="248">
        <f ca="1">'Группы 2016'!BW6</f>
        <v>0</v>
      </c>
      <c r="BN6" s="248">
        <f ca="1">'Группы 2016'!BQ6</f>
        <v>0</v>
      </c>
      <c r="BO6" s="248">
        <f ca="1">'Группы 2016'!BU6</f>
        <v>0</v>
      </c>
      <c r="BP6" s="248">
        <f ca="1">'Группы 2016'!BV6</f>
        <v>0</v>
      </c>
      <c r="BQ6" s="248">
        <f ca="1">'Группы 2016'!BW6</f>
        <v>0</v>
      </c>
      <c r="BR6" s="248">
        <f ca="1">'Группы 2016'!BX6</f>
        <v>0</v>
      </c>
      <c r="BS6" s="248">
        <f ca="1">'Группы 2016'!CA6</f>
        <v>0</v>
      </c>
      <c r="BT6" s="248">
        <f ca="1">'Группы 2016'!CC6</f>
        <v>0</v>
      </c>
      <c r="BU6" s="248" t="e">
        <f ca="1">'Группы 2016'!CE6</f>
        <v>#REF!</v>
      </c>
      <c r="BV6" s="269" t="e">
        <f ca="1">'Группы 2016'!CF6</f>
        <v>#REF!</v>
      </c>
      <c r="BW6" s="248" t="e">
        <f ca="1">'Группы 2016'!CG6</f>
        <v>#REF!</v>
      </c>
      <c r="BX6" s="248" t="e">
        <f ca="1">IF('Группы 2016'!CH6=SUM(CC6:CD6),'Группы 2016'!CH6,"ОШ!")</f>
        <v>#REF!</v>
      </c>
      <c r="BY6" s="248" t="e">
        <f ca="1">'Группы 2016'!CI6</f>
        <v>#REF!</v>
      </c>
      <c r="BZ6" s="248" t="e">
        <f ca="1">'Группы 2016'!CJ6</f>
        <v>#REF!</v>
      </c>
      <c r="CA6" s="248" t="e">
        <f ca="1">'Группы 2016'!CK6</f>
        <v>#REF!</v>
      </c>
      <c r="CB6" s="248">
        <f>'Группы 2016'!BP6</f>
        <v>20</v>
      </c>
      <c r="CC6" s="248">
        <f t="shared" ca="1" si="0"/>
        <v>0</v>
      </c>
      <c r="CD6" s="248">
        <f t="shared" ca="1" si="1"/>
        <v>0</v>
      </c>
      <c r="CE6" s="270">
        <f t="shared" ca="1" si="2"/>
        <v>0</v>
      </c>
      <c r="CF6" s="270">
        <f t="shared" ca="1" si="3"/>
        <v>0</v>
      </c>
      <c r="CG6" s="270">
        <f t="shared" ca="1" si="4"/>
        <v>0</v>
      </c>
      <c r="CH6" s="270">
        <f t="shared" ca="1" si="5"/>
        <v>0</v>
      </c>
      <c r="CI6" s="270">
        <f t="shared" ca="1" si="6"/>
        <v>0</v>
      </c>
      <c r="CJ6" s="270">
        <f t="shared" ca="1" si="7"/>
        <v>0</v>
      </c>
      <c r="CK6" s="270">
        <f t="shared" ca="1" si="8"/>
        <v>0</v>
      </c>
      <c r="CL6" s="270">
        <f t="shared" ca="1" si="9"/>
        <v>0</v>
      </c>
      <c r="CM6" s="248">
        <f t="shared" ca="1" si="10"/>
        <v>0</v>
      </c>
      <c r="CN6" s="248" t="e">
        <f t="shared" ca="1" si="11"/>
        <v>#REF!</v>
      </c>
    </row>
    <row r="7" spans="1:92" s="151" customFormat="1" hidden="1" x14ac:dyDescent="0.25">
      <c r="A7" s="248" t="str">
        <f>'Группы 2016'!A7</f>
        <v>Б38.02.03 Логистика(2014)9 кл., очная</v>
      </c>
      <c r="B7" s="248" t="str">
        <f>'Группы 2016'!B7</f>
        <v>ИТЭК</v>
      </c>
      <c r="C7" s="248" t="str">
        <f>'Группы 2016'!C7</f>
        <v>платно</v>
      </c>
      <c r="D7" s="248" t="e">
        <f ca="1">'Группы 2016'!D7</f>
        <v>#REF!</v>
      </c>
      <c r="E7" s="248">
        <f>'Группы 2016'!E7</f>
        <v>1</v>
      </c>
      <c r="F7" s="248" t="str">
        <f>'Группы 2016'!F7</f>
        <v>Л-6</v>
      </c>
      <c r="G7" s="248" t="e">
        <f ca="1">'Группы 2016'!CL7</f>
        <v>#REF!</v>
      </c>
      <c r="H7" s="248" t="e">
        <f ca="1">'Группы 2016'!CM7</f>
        <v>#REF!</v>
      </c>
      <c r="I7" s="248" t="e">
        <f ca="1">'Группы 2016'!CN7</f>
        <v>#REF!</v>
      </c>
      <c r="J7" s="248" t="e">
        <f ca="1">'Группы 2016'!CO7</f>
        <v>#REF!</v>
      </c>
      <c r="K7" s="248" t="e">
        <f ca="1">'Группы 2016'!CP7</f>
        <v>#REF!</v>
      </c>
      <c r="L7" s="248" t="e">
        <f ca="1">'Группы 2016'!CQ7</f>
        <v>#REF!</v>
      </c>
      <c r="M7" s="248" t="e">
        <f ca="1">'Группы 2016'!CR7</f>
        <v>#REF!</v>
      </c>
      <c r="N7" s="248" t="e">
        <f ca="1">'Группы 2016'!CS7</f>
        <v>#REF!</v>
      </c>
      <c r="O7" s="248" t="e">
        <f ca="1">'Группы 2016'!CT7</f>
        <v>#REF!</v>
      </c>
      <c r="P7" s="248" t="e">
        <f ca="1">'Группы 2016'!CU7</f>
        <v>#REF!</v>
      </c>
      <c r="Q7" s="248" t="e">
        <f ca="1">'Группы 2016'!CV7</f>
        <v>#REF!</v>
      </c>
      <c r="R7" s="248" t="e">
        <f ca="1">'Группы 2016'!CW7</f>
        <v>#REF!</v>
      </c>
      <c r="S7" s="248" t="e">
        <f ca="1">'Группы 2016'!CX7</f>
        <v>#REF!</v>
      </c>
      <c r="T7" s="248" t="e">
        <f ca="1">'Группы 2016'!CY7</f>
        <v>#REF!</v>
      </c>
      <c r="U7" s="248" t="e">
        <f ca="1">'Группы 2016'!CZ7</f>
        <v>#REF!</v>
      </c>
      <c r="V7" s="248" t="e">
        <f ca="1">'Группы 2016'!DA7</f>
        <v>#REF!</v>
      </c>
      <c r="W7" s="248" t="e">
        <f ca="1">'Группы 2016'!DB7</f>
        <v>#REF!</v>
      </c>
      <c r="X7" s="248" t="e">
        <f ca="1">'Группы 2016'!DC7</f>
        <v>#REF!</v>
      </c>
      <c r="Y7" s="248" t="e">
        <f ca="1">'Группы 2016'!DD7</f>
        <v>#REF!</v>
      </c>
      <c r="Z7" s="248" t="e">
        <f ca="1">'Группы 2016'!DE7</f>
        <v>#REF!</v>
      </c>
      <c r="AA7" s="248" t="e">
        <f ca="1">'Группы 2016'!DF7</f>
        <v>#REF!</v>
      </c>
      <c r="AB7" s="248" t="e">
        <f ca="1">'Группы 2016'!DG7</f>
        <v>#REF!</v>
      </c>
      <c r="AC7" s="248" t="e">
        <f ca="1">'Группы 2016'!DH7</f>
        <v>#REF!</v>
      </c>
      <c r="AD7" s="248" t="e">
        <f ca="1">'Группы 2016'!DI7</f>
        <v>#REF!</v>
      </c>
      <c r="AE7" s="248" t="e">
        <f ca="1">'Группы 2016'!DJ7</f>
        <v>#REF!</v>
      </c>
      <c r="AF7" s="248" t="e">
        <f ca="1">'Группы 2016'!DK7</f>
        <v>#REF!</v>
      </c>
      <c r="AG7" s="248" t="e">
        <f ca="1">'Группы 2016'!DL7</f>
        <v>#REF!</v>
      </c>
      <c r="AH7" s="248" t="e">
        <f ca="1">'Группы 2016'!DM7</f>
        <v>#REF!</v>
      </c>
      <c r="AI7" s="248" t="e">
        <f ca="1">'Группы 2016'!DN7</f>
        <v>#REF!</v>
      </c>
      <c r="AJ7" s="248" t="e">
        <f ca="1">'Группы 2016'!DO7</f>
        <v>#REF!</v>
      </c>
      <c r="AK7" s="248" t="e">
        <f ca="1">'Группы 2016'!DP7</f>
        <v>#REF!</v>
      </c>
      <c r="AL7" s="248" t="e">
        <f ca="1">'Группы 2016'!DQ7</f>
        <v>#REF!</v>
      </c>
      <c r="AM7" s="248" t="e">
        <f ca="1">'Группы 2016'!DR7</f>
        <v>#REF!</v>
      </c>
      <c r="AN7" s="248" t="e">
        <f ca="1">'Группы 2016'!DS7</f>
        <v>#REF!</v>
      </c>
      <c r="AO7" s="248" t="e">
        <f ca="1">'Группы 2016'!DT7</f>
        <v>#REF!</v>
      </c>
      <c r="AP7" s="248" t="e">
        <f ca="1">'Группы 2016'!DU7</f>
        <v>#REF!</v>
      </c>
      <c r="AQ7" s="248" t="e">
        <f ca="1">'Группы 2016'!DV7</f>
        <v>#REF!</v>
      </c>
      <c r="AR7" s="248" t="e">
        <f ca="1">'Группы 2016'!DW7</f>
        <v>#REF!</v>
      </c>
      <c r="AS7" s="248" t="e">
        <f ca="1">'Группы 2016'!DX7</f>
        <v>#REF!</v>
      </c>
      <c r="AT7" s="248" t="e">
        <f ca="1">'Группы 2016'!DY7</f>
        <v>#REF!</v>
      </c>
      <c r="AU7" s="248" t="e">
        <f ca="1">'Группы 2016'!DZ7</f>
        <v>#REF!</v>
      </c>
      <c r="AV7" s="248" t="e">
        <f ca="1">'Группы 2016'!EA7</f>
        <v>#REF!</v>
      </c>
      <c r="AW7" s="248" t="e">
        <f ca="1">'Группы 2016'!EB7</f>
        <v>#REF!</v>
      </c>
      <c r="AX7" s="248" t="e">
        <f ca="1">'Группы 2016'!EC7</f>
        <v>#REF!</v>
      </c>
      <c r="AY7" s="248" t="e">
        <f ca="1">'Группы 2016'!ED7</f>
        <v>#REF!</v>
      </c>
      <c r="AZ7" s="248" t="e">
        <f ca="1">'Группы 2016'!EE7</f>
        <v>#REF!</v>
      </c>
      <c r="BA7" s="248" t="e">
        <f ca="1">'Группы 2016'!EF7</f>
        <v>#REF!</v>
      </c>
      <c r="BB7" s="248" t="e">
        <f ca="1">'Группы 2016'!EG7</f>
        <v>#REF!</v>
      </c>
      <c r="BC7" s="248" t="e">
        <f ca="1">'Группы 2016'!EH7</f>
        <v>#REF!</v>
      </c>
      <c r="BD7" s="248" t="e">
        <f ca="1">'Группы 2016'!EI7</f>
        <v>#REF!</v>
      </c>
      <c r="BE7" s="248" t="e">
        <f ca="1">'Группы 2016'!EJ7</f>
        <v>#REF!</v>
      </c>
      <c r="BF7" s="248" t="e">
        <f ca="1">'Группы 2016'!EK7</f>
        <v>#REF!</v>
      </c>
      <c r="BG7" s="248">
        <f ca="1">'Группы 2016'!BQ7</f>
        <v>0</v>
      </c>
      <c r="BH7" s="248">
        <f ca="1">'Группы 2016'!BR7</f>
        <v>0</v>
      </c>
      <c r="BI7" s="248">
        <f ca="1">'Группы 2016'!BS7</f>
        <v>0</v>
      </c>
      <c r="BJ7" s="248">
        <f ca="1">'Группы 2016'!BT7</f>
        <v>0</v>
      </c>
      <c r="BK7" s="248">
        <f ca="1">'Группы 2016'!BU7</f>
        <v>0</v>
      </c>
      <c r="BL7" s="248">
        <f ca="1">'Группы 2016'!BV7</f>
        <v>0</v>
      </c>
      <c r="BM7" s="248">
        <f ca="1">'Группы 2016'!BW7</f>
        <v>0</v>
      </c>
      <c r="BN7" s="248">
        <f ca="1">'Группы 2016'!BQ7</f>
        <v>0</v>
      </c>
      <c r="BO7" s="248">
        <f ca="1">'Группы 2016'!BU7</f>
        <v>0</v>
      </c>
      <c r="BP7" s="248">
        <f ca="1">'Группы 2016'!BV7</f>
        <v>0</v>
      </c>
      <c r="BQ7" s="248">
        <f ca="1">'Группы 2016'!BW7</f>
        <v>0</v>
      </c>
      <c r="BR7" s="248">
        <f ca="1">'Группы 2016'!BX7</f>
        <v>0</v>
      </c>
      <c r="BS7" s="248">
        <f ca="1">'Группы 2016'!CA7</f>
        <v>0</v>
      </c>
      <c r="BT7" s="248">
        <f ca="1">'Группы 2016'!CC7</f>
        <v>0</v>
      </c>
      <c r="BU7" s="248" t="e">
        <f ca="1">'Группы 2016'!CE7</f>
        <v>#REF!</v>
      </c>
      <c r="BV7" s="269" t="e">
        <f ca="1">'Группы 2016'!CF7</f>
        <v>#REF!</v>
      </c>
      <c r="BW7" s="248" t="e">
        <f ca="1">'Группы 2016'!CG7</f>
        <v>#REF!</v>
      </c>
      <c r="BX7" s="248" t="e">
        <f ca="1">IF('Группы 2016'!CH7=SUM(CC7:CD7),'Группы 2016'!CH7,"ОШ!")</f>
        <v>#REF!</v>
      </c>
      <c r="BY7" s="248" t="e">
        <f ca="1">'Группы 2016'!CI7</f>
        <v>#REF!</v>
      </c>
      <c r="BZ7" s="248" t="e">
        <f ca="1">'Группы 2016'!CJ7</f>
        <v>#REF!</v>
      </c>
      <c r="CA7" s="248" t="e">
        <f ca="1">'Группы 2016'!CK7</f>
        <v>#REF!</v>
      </c>
      <c r="CB7" s="248">
        <f>'Группы 2016'!BP7</f>
        <v>20</v>
      </c>
      <c r="CC7" s="248">
        <f t="shared" ca="1" si="0"/>
        <v>0</v>
      </c>
      <c r="CD7" s="248">
        <f t="shared" ca="1" si="1"/>
        <v>0</v>
      </c>
      <c r="CE7" s="270">
        <f t="shared" ca="1" si="2"/>
        <v>0</v>
      </c>
      <c r="CF7" s="270">
        <f t="shared" ca="1" si="3"/>
        <v>0</v>
      </c>
      <c r="CG7" s="270">
        <f t="shared" ca="1" si="4"/>
        <v>0</v>
      </c>
      <c r="CH7" s="270">
        <f t="shared" ca="1" si="5"/>
        <v>0</v>
      </c>
      <c r="CI7" s="270">
        <f t="shared" ca="1" si="6"/>
        <v>0</v>
      </c>
      <c r="CJ7" s="270">
        <f t="shared" ca="1" si="7"/>
        <v>0</v>
      </c>
      <c r="CK7" s="270">
        <f t="shared" ca="1" si="8"/>
        <v>0</v>
      </c>
      <c r="CL7" s="270">
        <f t="shared" ca="1" si="9"/>
        <v>0</v>
      </c>
      <c r="CM7" s="248">
        <f t="shared" ca="1" si="10"/>
        <v>0</v>
      </c>
      <c r="CN7" s="248" t="e">
        <f t="shared" ca="1" si="11"/>
        <v>#REF!</v>
      </c>
    </row>
    <row r="8" spans="1:92" s="151" customFormat="1" hidden="1" x14ac:dyDescent="0.25">
      <c r="A8" s="248" t="str">
        <f>'Группы 2016'!A8</f>
        <v>У09.02.03 Прогр-е в КС(2014)9 кл., очная</v>
      </c>
      <c r="B8" s="248" t="str">
        <f>'Группы 2016'!B8</f>
        <v>ИТЭК</v>
      </c>
      <c r="C8" s="248" t="str">
        <f>'Группы 2016'!C8</f>
        <v>бюджет</v>
      </c>
      <c r="D8" s="248" t="e">
        <f ca="1">'Группы 2016'!D8</f>
        <v>#REF!</v>
      </c>
      <c r="E8" s="248">
        <f>'Группы 2016'!E8</f>
        <v>1</v>
      </c>
      <c r="F8" s="248" t="str">
        <f>'Группы 2016'!F8</f>
        <v>ПР-60П</v>
      </c>
      <c r="G8" s="248" t="e">
        <f ca="1">'Группы 2016'!CL8</f>
        <v>#REF!</v>
      </c>
      <c r="H8" s="248" t="e">
        <f ca="1">'Группы 2016'!CM8</f>
        <v>#REF!</v>
      </c>
      <c r="I8" s="248" t="e">
        <f ca="1">'Группы 2016'!CN8</f>
        <v>#REF!</v>
      </c>
      <c r="J8" s="248" t="e">
        <f ca="1">'Группы 2016'!CO8</f>
        <v>#REF!</v>
      </c>
      <c r="K8" s="248" t="e">
        <f ca="1">'Группы 2016'!CP8</f>
        <v>#REF!</v>
      </c>
      <c r="L8" s="248" t="e">
        <f ca="1">'Группы 2016'!CQ8</f>
        <v>#REF!</v>
      </c>
      <c r="M8" s="248" t="e">
        <f ca="1">'Группы 2016'!CR8</f>
        <v>#REF!</v>
      </c>
      <c r="N8" s="248" t="e">
        <f ca="1">'Группы 2016'!CS8</f>
        <v>#REF!</v>
      </c>
      <c r="O8" s="248" t="e">
        <f ca="1">'Группы 2016'!CT8</f>
        <v>#REF!</v>
      </c>
      <c r="P8" s="248" t="e">
        <f ca="1">'Группы 2016'!CU8</f>
        <v>#REF!</v>
      </c>
      <c r="Q8" s="248" t="e">
        <f ca="1">'Группы 2016'!CV8</f>
        <v>#REF!</v>
      </c>
      <c r="R8" s="248" t="e">
        <f ca="1">'Группы 2016'!CW8</f>
        <v>#REF!</v>
      </c>
      <c r="S8" s="248" t="e">
        <f ca="1">'Группы 2016'!CX8</f>
        <v>#REF!</v>
      </c>
      <c r="T8" s="248" t="e">
        <f ca="1">'Группы 2016'!CY8</f>
        <v>#REF!</v>
      </c>
      <c r="U8" s="248" t="e">
        <f ca="1">'Группы 2016'!CZ8</f>
        <v>#REF!</v>
      </c>
      <c r="V8" s="248" t="e">
        <f ca="1">'Группы 2016'!DA8</f>
        <v>#REF!</v>
      </c>
      <c r="W8" s="248" t="e">
        <f ca="1">'Группы 2016'!DB8</f>
        <v>#REF!</v>
      </c>
      <c r="X8" s="248" t="e">
        <f ca="1">'Группы 2016'!DC8</f>
        <v>#REF!</v>
      </c>
      <c r="Y8" s="248" t="e">
        <f ca="1">'Группы 2016'!DD8</f>
        <v>#REF!</v>
      </c>
      <c r="Z8" s="248" t="e">
        <f ca="1">'Группы 2016'!DE8</f>
        <v>#REF!</v>
      </c>
      <c r="AA8" s="248" t="e">
        <f ca="1">'Группы 2016'!DF8</f>
        <v>#REF!</v>
      </c>
      <c r="AB8" s="248" t="e">
        <f ca="1">'Группы 2016'!DG8</f>
        <v>#REF!</v>
      </c>
      <c r="AC8" s="248" t="e">
        <f ca="1">'Группы 2016'!DH8</f>
        <v>#REF!</v>
      </c>
      <c r="AD8" s="248" t="e">
        <f ca="1">'Группы 2016'!DI8</f>
        <v>#REF!</v>
      </c>
      <c r="AE8" s="248" t="e">
        <f ca="1">'Группы 2016'!DJ8</f>
        <v>#REF!</v>
      </c>
      <c r="AF8" s="248" t="e">
        <f ca="1">'Группы 2016'!DK8</f>
        <v>#REF!</v>
      </c>
      <c r="AG8" s="248" t="e">
        <f ca="1">'Группы 2016'!DL8</f>
        <v>#REF!</v>
      </c>
      <c r="AH8" s="248" t="e">
        <f ca="1">'Группы 2016'!DM8</f>
        <v>#REF!</v>
      </c>
      <c r="AI8" s="248" t="e">
        <f ca="1">'Группы 2016'!DN8</f>
        <v>#REF!</v>
      </c>
      <c r="AJ8" s="248" t="e">
        <f ca="1">'Группы 2016'!DO8</f>
        <v>#REF!</v>
      </c>
      <c r="AK8" s="248" t="e">
        <f ca="1">'Группы 2016'!DP8</f>
        <v>#REF!</v>
      </c>
      <c r="AL8" s="248" t="e">
        <f ca="1">'Группы 2016'!DQ8</f>
        <v>#REF!</v>
      </c>
      <c r="AM8" s="248" t="e">
        <f ca="1">'Группы 2016'!DR8</f>
        <v>#REF!</v>
      </c>
      <c r="AN8" s="248" t="e">
        <f ca="1">'Группы 2016'!DS8</f>
        <v>#REF!</v>
      </c>
      <c r="AO8" s="248" t="e">
        <f ca="1">'Группы 2016'!DT8</f>
        <v>#REF!</v>
      </c>
      <c r="AP8" s="248" t="e">
        <f ca="1">'Группы 2016'!DU8</f>
        <v>#REF!</v>
      </c>
      <c r="AQ8" s="248" t="e">
        <f ca="1">'Группы 2016'!DV8</f>
        <v>#REF!</v>
      </c>
      <c r="AR8" s="248" t="e">
        <f ca="1">'Группы 2016'!DW8</f>
        <v>#REF!</v>
      </c>
      <c r="AS8" s="248" t="e">
        <f ca="1">'Группы 2016'!DX8</f>
        <v>#REF!</v>
      </c>
      <c r="AT8" s="248" t="e">
        <f ca="1">'Группы 2016'!DY8</f>
        <v>#REF!</v>
      </c>
      <c r="AU8" s="248" t="e">
        <f ca="1">'Группы 2016'!DZ8</f>
        <v>#REF!</v>
      </c>
      <c r="AV8" s="248" t="e">
        <f ca="1">'Группы 2016'!EA8</f>
        <v>#REF!</v>
      </c>
      <c r="AW8" s="248" t="e">
        <f ca="1">'Группы 2016'!EB8</f>
        <v>#REF!</v>
      </c>
      <c r="AX8" s="248" t="e">
        <f ca="1">'Группы 2016'!EC8</f>
        <v>#REF!</v>
      </c>
      <c r="AY8" s="248" t="e">
        <f ca="1">'Группы 2016'!ED8</f>
        <v>#REF!</v>
      </c>
      <c r="AZ8" s="248" t="e">
        <f ca="1">'Группы 2016'!EE8</f>
        <v>#REF!</v>
      </c>
      <c r="BA8" s="248" t="e">
        <f ca="1">'Группы 2016'!EF8</f>
        <v>#REF!</v>
      </c>
      <c r="BB8" s="248" t="e">
        <f ca="1">'Группы 2016'!EG8</f>
        <v>#REF!</v>
      </c>
      <c r="BC8" s="248" t="e">
        <f ca="1">'Группы 2016'!EH8</f>
        <v>#REF!</v>
      </c>
      <c r="BD8" s="248" t="e">
        <f ca="1">'Группы 2016'!EI8</f>
        <v>#REF!</v>
      </c>
      <c r="BE8" s="248" t="e">
        <f ca="1">'Группы 2016'!EJ8</f>
        <v>#REF!</v>
      </c>
      <c r="BF8" s="248" t="e">
        <f ca="1">'Группы 2016'!EK8</f>
        <v>#REF!</v>
      </c>
      <c r="BG8" s="248">
        <f ca="1">'Группы 2016'!BQ8</f>
        <v>0</v>
      </c>
      <c r="BH8" s="248">
        <f ca="1">'Группы 2016'!BR8</f>
        <v>0</v>
      </c>
      <c r="BI8" s="248">
        <f ca="1">'Группы 2016'!BS8</f>
        <v>0</v>
      </c>
      <c r="BJ8" s="248">
        <f ca="1">'Группы 2016'!BT8</f>
        <v>0</v>
      </c>
      <c r="BK8" s="248">
        <f ca="1">'Группы 2016'!BU8</f>
        <v>0</v>
      </c>
      <c r="BL8" s="248">
        <f ca="1">'Группы 2016'!BV8</f>
        <v>0</v>
      </c>
      <c r="BM8" s="248">
        <f ca="1">'Группы 2016'!BW8</f>
        <v>0</v>
      </c>
      <c r="BN8" s="248">
        <f ca="1">'Группы 2016'!BQ8</f>
        <v>0</v>
      </c>
      <c r="BO8" s="248">
        <f ca="1">'Группы 2016'!BU8</f>
        <v>0</v>
      </c>
      <c r="BP8" s="248">
        <f ca="1">'Группы 2016'!BV8</f>
        <v>0</v>
      </c>
      <c r="BQ8" s="248">
        <f ca="1">'Группы 2016'!BW8</f>
        <v>0</v>
      </c>
      <c r="BR8" s="248">
        <f ca="1">'Группы 2016'!BX8</f>
        <v>0</v>
      </c>
      <c r="BS8" s="248">
        <f ca="1">'Группы 2016'!CA8</f>
        <v>0</v>
      </c>
      <c r="BT8" s="248">
        <f ca="1">'Группы 2016'!CC8</f>
        <v>0</v>
      </c>
      <c r="BU8" s="248" t="e">
        <f ca="1">'Группы 2016'!CE8</f>
        <v>#REF!</v>
      </c>
      <c r="BV8" s="269" t="e">
        <f ca="1">'Группы 2016'!CF8</f>
        <v>#REF!</v>
      </c>
      <c r="BW8" s="248" t="e">
        <f ca="1">'Группы 2016'!CG8</f>
        <v>#REF!</v>
      </c>
      <c r="BX8" s="248" t="e">
        <f ca="1">IF('Группы 2016'!CH8=SUM(CC8:CD8),'Группы 2016'!CH8,"ОШ!")</f>
        <v>#REF!</v>
      </c>
      <c r="BY8" s="248" t="e">
        <f ca="1">'Группы 2016'!CI8</f>
        <v>#REF!</v>
      </c>
      <c r="BZ8" s="248" t="e">
        <f ca="1">'Группы 2016'!CJ8</f>
        <v>#REF!</v>
      </c>
      <c r="CA8" s="248" t="e">
        <f ca="1">'Группы 2016'!CK8</f>
        <v>#REF!</v>
      </c>
      <c r="CB8" s="248">
        <f>'Группы 2016'!BP8</f>
        <v>20</v>
      </c>
      <c r="CC8" s="248">
        <f t="shared" ca="1" si="0"/>
        <v>0</v>
      </c>
      <c r="CD8" s="248">
        <f t="shared" ca="1" si="1"/>
        <v>0</v>
      </c>
      <c r="CE8" s="270">
        <f t="shared" ca="1" si="2"/>
        <v>0</v>
      </c>
      <c r="CF8" s="270">
        <f t="shared" ca="1" si="3"/>
        <v>0</v>
      </c>
      <c r="CG8" s="270">
        <f t="shared" ca="1" si="4"/>
        <v>0</v>
      </c>
      <c r="CH8" s="270">
        <f t="shared" ca="1" si="5"/>
        <v>0</v>
      </c>
      <c r="CI8" s="270">
        <f t="shared" ca="1" si="6"/>
        <v>0</v>
      </c>
      <c r="CJ8" s="270">
        <f t="shared" ca="1" si="7"/>
        <v>0</v>
      </c>
      <c r="CK8" s="270">
        <f t="shared" ca="1" si="8"/>
        <v>0</v>
      </c>
      <c r="CL8" s="270">
        <f t="shared" ca="1" si="9"/>
        <v>0</v>
      </c>
      <c r="CM8" s="248">
        <f t="shared" ca="1" si="10"/>
        <v>0</v>
      </c>
      <c r="CN8" s="248" t="e">
        <f t="shared" ca="1" si="11"/>
        <v>#REF!</v>
      </c>
    </row>
    <row r="9" spans="1:92" s="151" customFormat="1" hidden="1" x14ac:dyDescent="0.25">
      <c r="A9" s="248" t="str">
        <f>'Группы 2016'!A9</f>
        <v>У38.02.01 Экономика и бухучет(2014)9 кл., очная</v>
      </c>
      <c r="B9" s="248" t="str">
        <f>'Группы 2016'!B9</f>
        <v>ИТЭК</v>
      </c>
      <c r="C9" s="248" t="str">
        <f>'Группы 2016'!C9</f>
        <v>бюджет</v>
      </c>
      <c r="D9" s="248" t="e">
        <f ca="1">'Группы 2016'!D9</f>
        <v>#REF!</v>
      </c>
      <c r="E9" s="248">
        <f>'Группы 2016'!E9</f>
        <v>1</v>
      </c>
      <c r="F9" s="248" t="str">
        <f>'Группы 2016'!F9</f>
        <v>Э-42П</v>
      </c>
      <c r="G9" s="248" t="e">
        <f ca="1">'Группы 2016'!CL9</f>
        <v>#REF!</v>
      </c>
      <c r="H9" s="248" t="e">
        <f ca="1">'Группы 2016'!CM9</f>
        <v>#REF!</v>
      </c>
      <c r="I9" s="248" t="e">
        <f ca="1">'Группы 2016'!CN9</f>
        <v>#REF!</v>
      </c>
      <c r="J9" s="248" t="e">
        <f ca="1">'Группы 2016'!CO9</f>
        <v>#REF!</v>
      </c>
      <c r="K9" s="248" t="e">
        <f ca="1">'Группы 2016'!CP9</f>
        <v>#REF!</v>
      </c>
      <c r="L9" s="248" t="e">
        <f ca="1">'Группы 2016'!CQ9</f>
        <v>#REF!</v>
      </c>
      <c r="M9" s="248" t="e">
        <f ca="1">'Группы 2016'!CR9</f>
        <v>#REF!</v>
      </c>
      <c r="N9" s="248" t="e">
        <f ca="1">'Группы 2016'!CS9</f>
        <v>#REF!</v>
      </c>
      <c r="O9" s="248" t="e">
        <f ca="1">'Группы 2016'!CT9</f>
        <v>#REF!</v>
      </c>
      <c r="P9" s="248" t="e">
        <f ca="1">'Группы 2016'!CU9</f>
        <v>#REF!</v>
      </c>
      <c r="Q9" s="248" t="e">
        <f ca="1">'Группы 2016'!CV9</f>
        <v>#REF!</v>
      </c>
      <c r="R9" s="248" t="e">
        <f ca="1">'Группы 2016'!CW9</f>
        <v>#REF!</v>
      </c>
      <c r="S9" s="248" t="e">
        <f ca="1">'Группы 2016'!CX9</f>
        <v>#REF!</v>
      </c>
      <c r="T9" s="248" t="e">
        <f ca="1">'Группы 2016'!CY9</f>
        <v>#REF!</v>
      </c>
      <c r="U9" s="248" t="e">
        <f ca="1">'Группы 2016'!CZ9</f>
        <v>#REF!</v>
      </c>
      <c r="V9" s="248" t="e">
        <f ca="1">'Группы 2016'!DA9</f>
        <v>#REF!</v>
      </c>
      <c r="W9" s="248" t="e">
        <f ca="1">'Группы 2016'!DB9</f>
        <v>#REF!</v>
      </c>
      <c r="X9" s="248" t="e">
        <f ca="1">'Группы 2016'!DC9</f>
        <v>#REF!</v>
      </c>
      <c r="Y9" s="248" t="e">
        <f ca="1">'Группы 2016'!DD9</f>
        <v>#REF!</v>
      </c>
      <c r="Z9" s="248" t="e">
        <f ca="1">'Группы 2016'!DE9</f>
        <v>#REF!</v>
      </c>
      <c r="AA9" s="248" t="e">
        <f ca="1">'Группы 2016'!DF9</f>
        <v>#REF!</v>
      </c>
      <c r="AB9" s="248" t="e">
        <f ca="1">'Группы 2016'!DG9</f>
        <v>#REF!</v>
      </c>
      <c r="AC9" s="248" t="e">
        <f ca="1">'Группы 2016'!DH9</f>
        <v>#REF!</v>
      </c>
      <c r="AD9" s="248" t="e">
        <f ca="1">'Группы 2016'!DI9</f>
        <v>#REF!</v>
      </c>
      <c r="AE9" s="248" t="e">
        <f ca="1">'Группы 2016'!DJ9</f>
        <v>#REF!</v>
      </c>
      <c r="AF9" s="248" t="e">
        <f ca="1">'Группы 2016'!DK9</f>
        <v>#REF!</v>
      </c>
      <c r="AG9" s="248" t="e">
        <f ca="1">'Группы 2016'!DL9</f>
        <v>#REF!</v>
      </c>
      <c r="AH9" s="248" t="e">
        <f ca="1">'Группы 2016'!DM9</f>
        <v>#REF!</v>
      </c>
      <c r="AI9" s="248" t="e">
        <f ca="1">'Группы 2016'!DN9</f>
        <v>#REF!</v>
      </c>
      <c r="AJ9" s="248" t="e">
        <f ca="1">'Группы 2016'!DO9</f>
        <v>#REF!</v>
      </c>
      <c r="AK9" s="248" t="e">
        <f ca="1">'Группы 2016'!DP9</f>
        <v>#REF!</v>
      </c>
      <c r="AL9" s="248" t="e">
        <f ca="1">'Группы 2016'!DQ9</f>
        <v>#REF!</v>
      </c>
      <c r="AM9" s="248" t="e">
        <f ca="1">'Группы 2016'!DR9</f>
        <v>#REF!</v>
      </c>
      <c r="AN9" s="248" t="e">
        <f ca="1">'Группы 2016'!DS9</f>
        <v>#REF!</v>
      </c>
      <c r="AO9" s="248" t="e">
        <f ca="1">'Группы 2016'!DT9</f>
        <v>#REF!</v>
      </c>
      <c r="AP9" s="248" t="e">
        <f ca="1">'Группы 2016'!DU9</f>
        <v>#REF!</v>
      </c>
      <c r="AQ9" s="248" t="e">
        <f ca="1">'Группы 2016'!DV9</f>
        <v>#REF!</v>
      </c>
      <c r="AR9" s="248" t="e">
        <f ca="1">'Группы 2016'!DW9</f>
        <v>#REF!</v>
      </c>
      <c r="AS9" s="248" t="e">
        <f ca="1">'Группы 2016'!DX9</f>
        <v>#REF!</v>
      </c>
      <c r="AT9" s="248" t="e">
        <f ca="1">'Группы 2016'!DY9</f>
        <v>#REF!</v>
      </c>
      <c r="AU9" s="248" t="e">
        <f ca="1">'Группы 2016'!DZ9</f>
        <v>#REF!</v>
      </c>
      <c r="AV9" s="248" t="e">
        <f ca="1">'Группы 2016'!EA9</f>
        <v>#REF!</v>
      </c>
      <c r="AW9" s="248" t="e">
        <f ca="1">'Группы 2016'!EB9</f>
        <v>#REF!</v>
      </c>
      <c r="AX9" s="248" t="e">
        <f ca="1">'Группы 2016'!EC9</f>
        <v>#REF!</v>
      </c>
      <c r="AY9" s="248" t="e">
        <f ca="1">'Группы 2016'!ED9</f>
        <v>#REF!</v>
      </c>
      <c r="AZ9" s="248" t="e">
        <f ca="1">'Группы 2016'!EE9</f>
        <v>#REF!</v>
      </c>
      <c r="BA9" s="248" t="e">
        <f ca="1">'Группы 2016'!EF9</f>
        <v>#REF!</v>
      </c>
      <c r="BB9" s="248" t="e">
        <f ca="1">'Группы 2016'!EG9</f>
        <v>#REF!</v>
      </c>
      <c r="BC9" s="248" t="e">
        <f ca="1">'Группы 2016'!EH9</f>
        <v>#REF!</v>
      </c>
      <c r="BD9" s="248" t="e">
        <f ca="1">'Группы 2016'!EI9</f>
        <v>#REF!</v>
      </c>
      <c r="BE9" s="248" t="e">
        <f ca="1">'Группы 2016'!EJ9</f>
        <v>#REF!</v>
      </c>
      <c r="BF9" s="248" t="e">
        <f ca="1">'Группы 2016'!EK9</f>
        <v>#REF!</v>
      </c>
      <c r="BG9" s="248">
        <f ca="1">'Группы 2016'!BQ9</f>
        <v>0</v>
      </c>
      <c r="BH9" s="248">
        <f ca="1">'Группы 2016'!BR9</f>
        <v>0</v>
      </c>
      <c r="BI9" s="248">
        <f ca="1">'Группы 2016'!BS9</f>
        <v>0</v>
      </c>
      <c r="BJ9" s="248">
        <f ca="1">'Группы 2016'!BT9</f>
        <v>0</v>
      </c>
      <c r="BK9" s="248">
        <f ca="1">'Группы 2016'!BU9</f>
        <v>0</v>
      </c>
      <c r="BL9" s="248">
        <f ca="1">'Группы 2016'!BV9</f>
        <v>0</v>
      </c>
      <c r="BM9" s="248">
        <f ca="1">'Группы 2016'!BW9</f>
        <v>0</v>
      </c>
      <c r="BN9" s="248">
        <f ca="1">'Группы 2016'!BQ9</f>
        <v>0</v>
      </c>
      <c r="BO9" s="248">
        <f ca="1">'Группы 2016'!BU9</f>
        <v>0</v>
      </c>
      <c r="BP9" s="248">
        <f ca="1">'Группы 2016'!BV9</f>
        <v>0</v>
      </c>
      <c r="BQ9" s="248">
        <f ca="1">'Группы 2016'!BW9</f>
        <v>0</v>
      </c>
      <c r="BR9" s="248">
        <f ca="1">'Группы 2016'!BX9</f>
        <v>0</v>
      </c>
      <c r="BS9" s="248">
        <f ca="1">'Группы 2016'!CA9</f>
        <v>0</v>
      </c>
      <c r="BT9" s="248">
        <f ca="1">'Группы 2016'!CC9</f>
        <v>0</v>
      </c>
      <c r="BU9" s="248" t="e">
        <f ca="1">'Группы 2016'!CE9</f>
        <v>#REF!</v>
      </c>
      <c r="BV9" s="269" t="e">
        <f ca="1">'Группы 2016'!CF9</f>
        <v>#REF!</v>
      </c>
      <c r="BW9" s="248" t="e">
        <f ca="1">'Группы 2016'!CG9</f>
        <v>#REF!</v>
      </c>
      <c r="BX9" s="248" t="e">
        <f ca="1">IF('Группы 2016'!CH9=SUM(CC9:CD9),'Группы 2016'!CH9,"ОШ!")</f>
        <v>#REF!</v>
      </c>
      <c r="BY9" s="248" t="e">
        <f ca="1">'Группы 2016'!CI9</f>
        <v>#REF!</v>
      </c>
      <c r="BZ9" s="248" t="e">
        <f ca="1">'Группы 2016'!CJ9</f>
        <v>#REF!</v>
      </c>
      <c r="CA9" s="248" t="e">
        <f ca="1">'Группы 2016'!CK9</f>
        <v>#REF!</v>
      </c>
      <c r="CB9" s="248">
        <f>'Группы 2016'!BP9</f>
        <v>20</v>
      </c>
      <c r="CC9" s="248">
        <f t="shared" ca="1" si="0"/>
        <v>0</v>
      </c>
      <c r="CD9" s="248">
        <f t="shared" ca="1" si="1"/>
        <v>0</v>
      </c>
      <c r="CE9" s="270">
        <f t="shared" ca="1" si="2"/>
        <v>0</v>
      </c>
      <c r="CF9" s="270">
        <f t="shared" ca="1" si="3"/>
        <v>0</v>
      </c>
      <c r="CG9" s="270">
        <f t="shared" ca="1" si="4"/>
        <v>0</v>
      </c>
      <c r="CH9" s="270">
        <f t="shared" ca="1" si="5"/>
        <v>0</v>
      </c>
      <c r="CI9" s="270">
        <f t="shared" ca="1" si="6"/>
        <v>0</v>
      </c>
      <c r="CJ9" s="270">
        <f t="shared" ca="1" si="7"/>
        <v>0</v>
      </c>
      <c r="CK9" s="270">
        <f t="shared" ca="1" si="8"/>
        <v>0</v>
      </c>
      <c r="CL9" s="270">
        <f t="shared" ca="1" si="9"/>
        <v>0</v>
      </c>
      <c r="CM9" s="248">
        <f t="shared" ca="1" si="10"/>
        <v>0</v>
      </c>
      <c r="CN9" s="248" t="e">
        <f t="shared" ca="1" si="11"/>
        <v>#REF!</v>
      </c>
    </row>
    <row r="10" spans="1:92" s="151" customFormat="1" hidden="1" x14ac:dyDescent="0.25">
      <c r="A10" s="248" t="str">
        <f>'Группы 2016'!A10</f>
        <v>У38.02.01 Экономика и бухучет(2014)9 кл., очная</v>
      </c>
      <c r="B10" s="248" t="str">
        <f>'Группы 2016'!B10</f>
        <v>ИТЭК</v>
      </c>
      <c r="C10" s="248" t="str">
        <f>'Группы 2016'!C10</f>
        <v>платно</v>
      </c>
      <c r="D10" s="248" t="e">
        <f ca="1">'Группы 2016'!D10</f>
        <v>#REF!</v>
      </c>
      <c r="E10" s="248">
        <f>'Группы 2016'!E10</f>
        <v>1</v>
      </c>
      <c r="F10" s="248" t="str">
        <f>'Группы 2016'!F10</f>
        <v>Э-43П</v>
      </c>
      <c r="G10" s="248" t="e">
        <f ca="1">'Группы 2016'!CL10</f>
        <v>#REF!</v>
      </c>
      <c r="H10" s="248" t="e">
        <f ca="1">'Группы 2016'!CM10</f>
        <v>#REF!</v>
      </c>
      <c r="I10" s="248" t="e">
        <f ca="1">'Группы 2016'!CN10</f>
        <v>#REF!</v>
      </c>
      <c r="J10" s="248" t="e">
        <f ca="1">'Группы 2016'!CO10</f>
        <v>#REF!</v>
      </c>
      <c r="K10" s="248" t="e">
        <f ca="1">'Группы 2016'!CP10</f>
        <v>#REF!</v>
      </c>
      <c r="L10" s="248" t="e">
        <f ca="1">'Группы 2016'!CQ10</f>
        <v>#REF!</v>
      </c>
      <c r="M10" s="248" t="e">
        <f ca="1">'Группы 2016'!CR10</f>
        <v>#REF!</v>
      </c>
      <c r="N10" s="248" t="e">
        <f ca="1">'Группы 2016'!CS10</f>
        <v>#REF!</v>
      </c>
      <c r="O10" s="248" t="e">
        <f ca="1">'Группы 2016'!CT10</f>
        <v>#REF!</v>
      </c>
      <c r="P10" s="248" t="e">
        <f ca="1">'Группы 2016'!CU10</f>
        <v>#REF!</v>
      </c>
      <c r="Q10" s="248" t="e">
        <f ca="1">'Группы 2016'!CV10</f>
        <v>#REF!</v>
      </c>
      <c r="R10" s="248" t="e">
        <f ca="1">'Группы 2016'!CW10</f>
        <v>#REF!</v>
      </c>
      <c r="S10" s="248" t="e">
        <f ca="1">'Группы 2016'!CX10</f>
        <v>#REF!</v>
      </c>
      <c r="T10" s="248" t="e">
        <f ca="1">'Группы 2016'!CY10</f>
        <v>#REF!</v>
      </c>
      <c r="U10" s="248" t="e">
        <f ca="1">'Группы 2016'!CZ10</f>
        <v>#REF!</v>
      </c>
      <c r="V10" s="248" t="e">
        <f ca="1">'Группы 2016'!DA10</f>
        <v>#REF!</v>
      </c>
      <c r="W10" s="248" t="e">
        <f ca="1">'Группы 2016'!DB10</f>
        <v>#REF!</v>
      </c>
      <c r="X10" s="248" t="e">
        <f ca="1">'Группы 2016'!DC10</f>
        <v>#REF!</v>
      </c>
      <c r="Y10" s="248" t="e">
        <f ca="1">'Группы 2016'!DD10</f>
        <v>#REF!</v>
      </c>
      <c r="Z10" s="248" t="e">
        <f ca="1">'Группы 2016'!DE10</f>
        <v>#REF!</v>
      </c>
      <c r="AA10" s="248" t="e">
        <f ca="1">'Группы 2016'!DF10</f>
        <v>#REF!</v>
      </c>
      <c r="AB10" s="248" t="e">
        <f ca="1">'Группы 2016'!DG10</f>
        <v>#REF!</v>
      </c>
      <c r="AC10" s="248" t="e">
        <f ca="1">'Группы 2016'!DH10</f>
        <v>#REF!</v>
      </c>
      <c r="AD10" s="248" t="e">
        <f ca="1">'Группы 2016'!DI10</f>
        <v>#REF!</v>
      </c>
      <c r="AE10" s="248" t="e">
        <f ca="1">'Группы 2016'!DJ10</f>
        <v>#REF!</v>
      </c>
      <c r="AF10" s="248" t="e">
        <f ca="1">'Группы 2016'!DK10</f>
        <v>#REF!</v>
      </c>
      <c r="AG10" s="248" t="e">
        <f ca="1">'Группы 2016'!DL10</f>
        <v>#REF!</v>
      </c>
      <c r="AH10" s="248" t="e">
        <f ca="1">'Группы 2016'!DM10</f>
        <v>#REF!</v>
      </c>
      <c r="AI10" s="248" t="e">
        <f ca="1">'Группы 2016'!DN10</f>
        <v>#REF!</v>
      </c>
      <c r="AJ10" s="248" t="e">
        <f ca="1">'Группы 2016'!DO10</f>
        <v>#REF!</v>
      </c>
      <c r="AK10" s="248" t="e">
        <f ca="1">'Группы 2016'!DP10</f>
        <v>#REF!</v>
      </c>
      <c r="AL10" s="248" t="e">
        <f ca="1">'Группы 2016'!DQ10</f>
        <v>#REF!</v>
      </c>
      <c r="AM10" s="248" t="e">
        <f ca="1">'Группы 2016'!DR10</f>
        <v>#REF!</v>
      </c>
      <c r="AN10" s="248" t="e">
        <f ca="1">'Группы 2016'!DS10</f>
        <v>#REF!</v>
      </c>
      <c r="AO10" s="248" t="e">
        <f ca="1">'Группы 2016'!DT10</f>
        <v>#REF!</v>
      </c>
      <c r="AP10" s="248" t="e">
        <f ca="1">'Группы 2016'!DU10</f>
        <v>#REF!</v>
      </c>
      <c r="AQ10" s="248" t="e">
        <f ca="1">'Группы 2016'!DV10</f>
        <v>#REF!</v>
      </c>
      <c r="AR10" s="248" t="e">
        <f ca="1">'Группы 2016'!DW10</f>
        <v>#REF!</v>
      </c>
      <c r="AS10" s="248" t="e">
        <f ca="1">'Группы 2016'!DX10</f>
        <v>#REF!</v>
      </c>
      <c r="AT10" s="248" t="e">
        <f ca="1">'Группы 2016'!DY10</f>
        <v>#REF!</v>
      </c>
      <c r="AU10" s="248" t="e">
        <f ca="1">'Группы 2016'!DZ10</f>
        <v>#REF!</v>
      </c>
      <c r="AV10" s="248" t="e">
        <f ca="1">'Группы 2016'!EA10</f>
        <v>#REF!</v>
      </c>
      <c r="AW10" s="248" t="e">
        <f ca="1">'Группы 2016'!EB10</f>
        <v>#REF!</v>
      </c>
      <c r="AX10" s="248" t="e">
        <f ca="1">'Группы 2016'!EC10</f>
        <v>#REF!</v>
      </c>
      <c r="AY10" s="248" t="e">
        <f ca="1">'Группы 2016'!ED10</f>
        <v>#REF!</v>
      </c>
      <c r="AZ10" s="248" t="e">
        <f ca="1">'Группы 2016'!EE10</f>
        <v>#REF!</v>
      </c>
      <c r="BA10" s="248" t="e">
        <f ca="1">'Группы 2016'!EF10</f>
        <v>#REF!</v>
      </c>
      <c r="BB10" s="248" t="e">
        <f ca="1">'Группы 2016'!EG10</f>
        <v>#REF!</v>
      </c>
      <c r="BC10" s="248" t="e">
        <f ca="1">'Группы 2016'!EH10</f>
        <v>#REF!</v>
      </c>
      <c r="BD10" s="248" t="e">
        <f ca="1">'Группы 2016'!EI10</f>
        <v>#REF!</v>
      </c>
      <c r="BE10" s="248" t="e">
        <f ca="1">'Группы 2016'!EJ10</f>
        <v>#REF!</v>
      </c>
      <c r="BF10" s="248" t="e">
        <f ca="1">'Группы 2016'!EK10</f>
        <v>#REF!</v>
      </c>
      <c r="BG10" s="248">
        <f ca="1">'Группы 2016'!BQ10</f>
        <v>0</v>
      </c>
      <c r="BH10" s="248">
        <f ca="1">'Группы 2016'!BR10</f>
        <v>0</v>
      </c>
      <c r="BI10" s="248">
        <f ca="1">'Группы 2016'!BS10</f>
        <v>0</v>
      </c>
      <c r="BJ10" s="248">
        <f ca="1">'Группы 2016'!BT10</f>
        <v>0</v>
      </c>
      <c r="BK10" s="248">
        <f ca="1">'Группы 2016'!BU10</f>
        <v>0</v>
      </c>
      <c r="BL10" s="248">
        <f ca="1">'Группы 2016'!BV10</f>
        <v>0</v>
      </c>
      <c r="BM10" s="248">
        <f ca="1">'Группы 2016'!BW10</f>
        <v>0</v>
      </c>
      <c r="BN10" s="248">
        <f ca="1">'Группы 2016'!BQ10</f>
        <v>0</v>
      </c>
      <c r="BO10" s="248">
        <f ca="1">'Группы 2016'!BU10</f>
        <v>0</v>
      </c>
      <c r="BP10" s="248">
        <f ca="1">'Группы 2016'!BV10</f>
        <v>0</v>
      </c>
      <c r="BQ10" s="248">
        <f ca="1">'Группы 2016'!BW10</f>
        <v>0</v>
      </c>
      <c r="BR10" s="248">
        <f ca="1">'Группы 2016'!BX10</f>
        <v>0</v>
      </c>
      <c r="BS10" s="248">
        <f ca="1">'Группы 2016'!CA10</f>
        <v>0</v>
      </c>
      <c r="BT10" s="248">
        <f ca="1">'Группы 2016'!CC10</f>
        <v>0</v>
      </c>
      <c r="BU10" s="248" t="e">
        <f ca="1">'Группы 2016'!CE10</f>
        <v>#REF!</v>
      </c>
      <c r="BV10" s="269" t="e">
        <f ca="1">'Группы 2016'!CF10</f>
        <v>#REF!</v>
      </c>
      <c r="BW10" s="248" t="e">
        <f ca="1">'Группы 2016'!CG10</f>
        <v>#REF!</v>
      </c>
      <c r="BX10" s="248" t="e">
        <f ca="1">IF('Группы 2016'!CH10=SUM(CC10:CD10),'Группы 2016'!CH10,"ОШ!")</f>
        <v>#REF!</v>
      </c>
      <c r="BY10" s="248" t="e">
        <f ca="1">'Группы 2016'!CI10</f>
        <v>#REF!</v>
      </c>
      <c r="BZ10" s="248" t="e">
        <f ca="1">'Группы 2016'!CJ10</f>
        <v>#REF!</v>
      </c>
      <c r="CA10" s="248" t="e">
        <f ca="1">'Группы 2016'!CK10</f>
        <v>#REF!</v>
      </c>
      <c r="CB10" s="248">
        <f>'Группы 2016'!BP10</f>
        <v>20</v>
      </c>
      <c r="CC10" s="248">
        <f t="shared" ca="1" si="0"/>
        <v>0</v>
      </c>
      <c r="CD10" s="248">
        <f t="shared" ca="1" si="1"/>
        <v>0</v>
      </c>
      <c r="CE10" s="270">
        <f t="shared" ca="1" si="2"/>
        <v>0</v>
      </c>
      <c r="CF10" s="270">
        <f t="shared" ca="1" si="3"/>
        <v>0</v>
      </c>
      <c r="CG10" s="270">
        <f t="shared" ca="1" si="4"/>
        <v>0</v>
      </c>
      <c r="CH10" s="270">
        <f t="shared" ca="1" si="5"/>
        <v>0</v>
      </c>
      <c r="CI10" s="270">
        <f t="shared" ca="1" si="6"/>
        <v>0</v>
      </c>
      <c r="CJ10" s="270">
        <f t="shared" ca="1" si="7"/>
        <v>0</v>
      </c>
      <c r="CK10" s="270">
        <f t="shared" ca="1" si="8"/>
        <v>0</v>
      </c>
      <c r="CL10" s="270">
        <f t="shared" ca="1" si="9"/>
        <v>0</v>
      </c>
      <c r="CM10" s="248">
        <f t="shared" ca="1" si="10"/>
        <v>0</v>
      </c>
      <c r="CN10" s="248" t="e">
        <f t="shared" ca="1" si="11"/>
        <v>#REF!</v>
      </c>
    </row>
    <row r="11" spans="1:92" s="151" customFormat="1" hidden="1" x14ac:dyDescent="0.25">
      <c r="A11" s="248" t="str">
        <f>'Группы 2016'!A11</f>
        <v>Б09.02.02 Комп.сети(2014)9 кл., очная</v>
      </c>
      <c r="B11" s="248" t="str">
        <f>'Группы 2016'!B11</f>
        <v>ИТЭК</v>
      </c>
      <c r="C11" s="248" t="str">
        <f>'Группы 2016'!C11</f>
        <v>бюджет</v>
      </c>
      <c r="D11" s="248" t="e">
        <f ca="1">'Группы 2016'!D11</f>
        <v>#REF!</v>
      </c>
      <c r="E11" s="248">
        <f>'Группы 2016'!E11</f>
        <v>2</v>
      </c>
      <c r="F11" s="248" t="str">
        <f>'Группы 2016'!F11</f>
        <v>КС-4</v>
      </c>
      <c r="G11" s="248" t="e">
        <f ca="1">'Группы 2016'!CL11</f>
        <v>#REF!</v>
      </c>
      <c r="H11" s="248" t="e">
        <f ca="1">'Группы 2016'!CM11</f>
        <v>#REF!</v>
      </c>
      <c r="I11" s="248" t="e">
        <f ca="1">'Группы 2016'!CN11</f>
        <v>#REF!</v>
      </c>
      <c r="J11" s="248" t="e">
        <f ca="1">'Группы 2016'!CO11</f>
        <v>#REF!</v>
      </c>
      <c r="K11" s="248" t="e">
        <f ca="1">'Группы 2016'!CP11</f>
        <v>#REF!</v>
      </c>
      <c r="L11" s="248" t="e">
        <f ca="1">'Группы 2016'!CQ11</f>
        <v>#REF!</v>
      </c>
      <c r="M11" s="248" t="e">
        <f ca="1">'Группы 2016'!CR11</f>
        <v>#REF!</v>
      </c>
      <c r="N11" s="248" t="e">
        <f ca="1">'Группы 2016'!CS11</f>
        <v>#REF!</v>
      </c>
      <c r="O11" s="248" t="str">
        <f>'Группы 2016'!CT11</f>
        <v>УП.4.Рм</v>
      </c>
      <c r="P11" s="248" t="str">
        <f>'Группы 2016'!CU11</f>
        <v>УП.4.Рм</v>
      </c>
      <c r="Q11" s="248" t="str">
        <f>'Группы 2016'!CV11</f>
        <v>УП.4.Рм</v>
      </c>
      <c r="R11" s="248" t="e">
        <f ca="1">'Группы 2016'!CW11</f>
        <v>#REF!</v>
      </c>
      <c r="S11" s="248" t="e">
        <f ca="1">'Группы 2016'!CX11</f>
        <v>#REF!</v>
      </c>
      <c r="T11" s="248">
        <f>'Группы 2016'!CY11</f>
        <v>0</v>
      </c>
      <c r="U11" s="248">
        <f>'Группы 2016'!CZ11</f>
        <v>0</v>
      </c>
      <c r="V11" s="248">
        <f>'Группы 2016'!DA11</f>
        <v>0</v>
      </c>
      <c r="W11" s="248" t="e">
        <f ca="1">'Группы 2016'!DB11</f>
        <v>#REF!</v>
      </c>
      <c r="X11" s="248" t="e">
        <f ca="1">'Группы 2016'!DC11</f>
        <v>#REF!</v>
      </c>
      <c r="Y11" s="248" t="e">
        <f ca="1">'Группы 2016'!DD11</f>
        <v>#REF!</v>
      </c>
      <c r="Z11" s="248" t="e">
        <f ca="1">'Группы 2016'!DE11</f>
        <v>#REF!</v>
      </c>
      <c r="AA11" s="248" t="e">
        <f ca="1">'Группы 2016'!DF11</f>
        <v>#REF!</v>
      </c>
      <c r="AB11" s="248" t="e">
        <f ca="1">'Группы 2016'!DG11</f>
        <v>#REF!</v>
      </c>
      <c r="AC11" s="248" t="e">
        <f ca="1">'Группы 2016'!DH11</f>
        <v>#REF!</v>
      </c>
      <c r="AD11" s="248" t="e">
        <f ca="1">'Группы 2016'!DI11</f>
        <v>#REF!</v>
      </c>
      <c r="AE11" s="248" t="e">
        <f ca="1">'Группы 2016'!DJ11</f>
        <v>#REF!</v>
      </c>
      <c r="AF11" s="248" t="e">
        <f ca="1">'Группы 2016'!DK11</f>
        <v>#REF!</v>
      </c>
      <c r="AG11" s="248" t="e">
        <f ca="1">'Группы 2016'!DL11</f>
        <v>#REF!</v>
      </c>
      <c r="AH11" s="248" t="e">
        <f ca="1">'Группы 2016'!DM11</f>
        <v>#REF!</v>
      </c>
      <c r="AI11" s="248" t="e">
        <f ca="1">'Группы 2016'!DN11</f>
        <v>#REF!</v>
      </c>
      <c r="AJ11" s="248" t="e">
        <f ca="1">'Группы 2016'!DO11</f>
        <v>#REF!</v>
      </c>
      <c r="AK11" s="248" t="e">
        <f ca="1">'Группы 2016'!DP11</f>
        <v>#REF!</v>
      </c>
      <c r="AL11" s="248" t="e">
        <f ca="1">'Группы 2016'!DQ11</f>
        <v>#REF!</v>
      </c>
      <c r="AM11" s="248" t="e">
        <f ca="1">'Группы 2016'!DR11</f>
        <v>#REF!</v>
      </c>
      <c r="AN11" s="248" t="e">
        <f ca="1">'Группы 2016'!DS11</f>
        <v>#REF!</v>
      </c>
      <c r="AO11" s="248" t="e">
        <f ca="1">'Группы 2016'!DT11</f>
        <v>#REF!</v>
      </c>
      <c r="AP11" s="248" t="e">
        <f ca="1">'Группы 2016'!DU11</f>
        <v>#REF!</v>
      </c>
      <c r="AQ11" s="248" t="e">
        <f ca="1">'Группы 2016'!DV11</f>
        <v>#REF!</v>
      </c>
      <c r="AR11" s="248" t="e">
        <f ca="1">'Группы 2016'!DW11</f>
        <v>#REF!</v>
      </c>
      <c r="AS11" s="248" t="e">
        <f ca="1">'Группы 2016'!DX11</f>
        <v>#REF!</v>
      </c>
      <c r="AT11" s="248" t="e">
        <f ca="1">'Группы 2016'!DY11</f>
        <v>#REF!</v>
      </c>
      <c r="AU11" s="248" t="e">
        <f ca="1">'Группы 2016'!DZ11</f>
        <v>#REF!</v>
      </c>
      <c r="AV11" s="248" t="e">
        <f ca="1">'Группы 2016'!EA11</f>
        <v>#REF!</v>
      </c>
      <c r="AW11" s="248" t="e">
        <f ca="1">'Группы 2016'!EB11</f>
        <v>#REF!</v>
      </c>
      <c r="AX11" s="248" t="e">
        <f ca="1">'Группы 2016'!EC11</f>
        <v>#REF!</v>
      </c>
      <c r="AY11" s="248" t="e">
        <f ca="1">'Группы 2016'!ED11</f>
        <v>#REF!</v>
      </c>
      <c r="AZ11" s="248" t="e">
        <f ca="1">'Группы 2016'!EE11</f>
        <v>#REF!</v>
      </c>
      <c r="BA11" s="248" t="e">
        <f ca="1">'Группы 2016'!EF11</f>
        <v>#REF!</v>
      </c>
      <c r="BB11" s="248" t="e">
        <f ca="1">'Группы 2016'!EG11</f>
        <v>#REF!</v>
      </c>
      <c r="BC11" s="248" t="e">
        <f ca="1">'Группы 2016'!EH11</f>
        <v>#REF!</v>
      </c>
      <c r="BD11" s="248" t="e">
        <f ca="1">'Группы 2016'!EI11</f>
        <v>#REF!</v>
      </c>
      <c r="BE11" s="248" t="e">
        <f ca="1">'Группы 2016'!EJ11</f>
        <v>#REF!</v>
      </c>
      <c r="BF11" s="248" t="e">
        <f ca="1">'Группы 2016'!EK11</f>
        <v>#REF!</v>
      </c>
      <c r="BG11" s="248">
        <f ca="1">'Группы 2016'!BQ11</f>
        <v>3</v>
      </c>
      <c r="BH11" s="248">
        <f ca="1">'Группы 2016'!BR11</f>
        <v>3</v>
      </c>
      <c r="BI11" s="248">
        <f ca="1">'Группы 2016'!BS11</f>
        <v>0</v>
      </c>
      <c r="BJ11" s="248">
        <f ca="1">'Группы 2016'!BT11</f>
        <v>0</v>
      </c>
      <c r="BK11" s="248">
        <f ca="1">'Группы 2016'!BU11</f>
        <v>0</v>
      </c>
      <c r="BL11" s="248">
        <f ca="1">'Группы 2016'!BV11</f>
        <v>0</v>
      </c>
      <c r="BM11" s="248">
        <f ca="1">'Группы 2016'!BW11</f>
        <v>0</v>
      </c>
      <c r="BN11" s="248">
        <f ca="1">'Группы 2016'!BQ11</f>
        <v>3</v>
      </c>
      <c r="BO11" s="248">
        <f ca="1">'Группы 2016'!BU11</f>
        <v>0</v>
      </c>
      <c r="BP11" s="248">
        <f ca="1">'Группы 2016'!BV11</f>
        <v>0</v>
      </c>
      <c r="BQ11" s="248">
        <f ca="1">'Группы 2016'!BW11</f>
        <v>0</v>
      </c>
      <c r="BR11" s="248">
        <f ca="1">'Группы 2016'!BX11</f>
        <v>0</v>
      </c>
      <c r="BS11" s="248">
        <f ca="1">'Группы 2016'!CA11</f>
        <v>0</v>
      </c>
      <c r="BT11" s="248">
        <f ca="1">'Группы 2016'!CC11</f>
        <v>0</v>
      </c>
      <c r="BU11" s="248" t="e">
        <f ca="1">'Группы 2016'!CE11</f>
        <v>#REF!</v>
      </c>
      <c r="BV11" s="269" t="e">
        <f ca="1">'Группы 2016'!CF11</f>
        <v>#REF!</v>
      </c>
      <c r="BW11" s="248" t="e">
        <f ca="1">'Группы 2016'!CG11</f>
        <v>#REF!</v>
      </c>
      <c r="BX11" s="248" t="e">
        <f ca="1">IF('Группы 2016'!CH11=SUM(CC11:CD11),'Группы 2016'!CH11,"ОШ!")</f>
        <v>#REF!</v>
      </c>
      <c r="BY11" s="248" t="e">
        <f ca="1">'Группы 2016'!CI11</f>
        <v>#REF!</v>
      </c>
      <c r="BZ11" s="248" t="e">
        <f ca="1">'Группы 2016'!CJ11</f>
        <v>#REF!</v>
      </c>
      <c r="CA11" s="248" t="e">
        <f ca="1">'Группы 2016'!CK11</f>
        <v>#REF!</v>
      </c>
      <c r="CB11" s="248">
        <f>'Группы 2016'!BP11</f>
        <v>20</v>
      </c>
      <c r="CC11" s="248">
        <f t="shared" ca="1" si="0"/>
        <v>0</v>
      </c>
      <c r="CD11" s="248">
        <f t="shared" ca="1" si="1"/>
        <v>0</v>
      </c>
      <c r="CE11" s="270">
        <f t="shared" ca="1" si="2"/>
        <v>0</v>
      </c>
      <c r="CF11" s="270">
        <f t="shared" ca="1" si="3"/>
        <v>0</v>
      </c>
      <c r="CG11" s="270">
        <f t="shared" ca="1" si="4"/>
        <v>0</v>
      </c>
      <c r="CH11" s="270">
        <f t="shared" ca="1" si="5"/>
        <v>3</v>
      </c>
      <c r="CI11" s="270">
        <f t="shared" ca="1" si="6"/>
        <v>0</v>
      </c>
      <c r="CJ11" s="270">
        <f t="shared" ca="1" si="7"/>
        <v>0</v>
      </c>
      <c r="CK11" s="270">
        <f t="shared" ca="1" si="8"/>
        <v>0</v>
      </c>
      <c r="CL11" s="270">
        <f t="shared" ca="1" si="9"/>
        <v>0</v>
      </c>
      <c r="CM11" s="248">
        <f t="shared" ca="1" si="10"/>
        <v>3</v>
      </c>
      <c r="CN11" s="248" t="e">
        <f t="shared" ca="1" si="11"/>
        <v>#REF!</v>
      </c>
    </row>
    <row r="12" spans="1:92" s="151" customFormat="1" hidden="1" x14ac:dyDescent="0.25">
      <c r="A12" s="248" t="str">
        <f>'Группы 2016'!A12</f>
        <v>Б09.02.03 Прогр-е в КС(2014)9 кл., очная</v>
      </c>
      <c r="B12" s="248" t="str">
        <f>'Группы 2016'!B12</f>
        <v>ИТЭК</v>
      </c>
      <c r="C12" s="248" t="str">
        <f>'Группы 2016'!C12</f>
        <v>платно</v>
      </c>
      <c r="D12" s="248" t="e">
        <f ca="1">'Группы 2016'!D12</f>
        <v>#REF!</v>
      </c>
      <c r="E12" s="248">
        <f>'Группы 2016'!E12</f>
        <v>2</v>
      </c>
      <c r="F12" s="248" t="str">
        <f>'Группы 2016'!F12</f>
        <v>ПР-63</v>
      </c>
      <c r="G12" s="248" t="str">
        <f>'Группы 2016'!CL12</f>
        <v>УП.4.ПВ#</v>
      </c>
      <c r="H12" s="248" t="str">
        <f>'Группы 2016'!CM12</f>
        <v>УП.4.ПВ#</v>
      </c>
      <c r="I12" s="248" t="str">
        <f>'Группы 2016'!CN12</f>
        <v>УП.4.ПВ#</v>
      </c>
      <c r="J12" s="248" t="e">
        <f ca="1">'Группы 2016'!CO12</f>
        <v>#REF!</v>
      </c>
      <c r="K12" s="248" t="e">
        <f ca="1">'Группы 2016'!CP12</f>
        <v>#REF!</v>
      </c>
      <c r="L12" s="248" t="e">
        <f ca="1">'Группы 2016'!CQ12</f>
        <v>#REF!</v>
      </c>
      <c r="M12" s="248" t="e">
        <f ca="1">'Группы 2016'!CR12</f>
        <v>#REF!</v>
      </c>
      <c r="N12" s="248" t="e">
        <f ca="1">'Группы 2016'!CS12</f>
        <v>#REF!</v>
      </c>
      <c r="O12" s="248" t="e">
        <f ca="1">'Группы 2016'!CT12</f>
        <v>#REF!</v>
      </c>
      <c r="P12" s="248" t="e">
        <f ca="1">'Группы 2016'!CU12</f>
        <v>#REF!</v>
      </c>
      <c r="Q12" s="248" t="e">
        <f ca="1">'Группы 2016'!CV12</f>
        <v>#REF!</v>
      </c>
      <c r="R12" s="248" t="e">
        <f ca="1">'Группы 2016'!CW12</f>
        <v>#REF!</v>
      </c>
      <c r="S12" s="248" t="e">
        <f ca="1">'Группы 2016'!CX12</f>
        <v>#REF!</v>
      </c>
      <c r="T12" s="248">
        <f>'Группы 2016'!CY12</f>
        <v>0</v>
      </c>
      <c r="U12" s="248">
        <f>'Группы 2016'!CZ12</f>
        <v>0</v>
      </c>
      <c r="V12" s="248">
        <f>'Группы 2016'!DA12</f>
        <v>0</v>
      </c>
      <c r="W12" s="248" t="e">
        <f ca="1">'Группы 2016'!DB12</f>
        <v>#REF!</v>
      </c>
      <c r="X12" s="248" t="e">
        <f ca="1">'Группы 2016'!DC12</f>
        <v>#REF!</v>
      </c>
      <c r="Y12" s="248" t="e">
        <f ca="1">'Группы 2016'!DD12</f>
        <v>#REF!</v>
      </c>
      <c r="Z12" s="248" t="e">
        <f ca="1">'Группы 2016'!DE12</f>
        <v>#REF!</v>
      </c>
      <c r="AA12" s="248" t="e">
        <f ca="1">'Группы 2016'!DF12</f>
        <v>#REF!</v>
      </c>
      <c r="AB12" s="248" t="e">
        <f ca="1">'Группы 2016'!DG12</f>
        <v>#REF!</v>
      </c>
      <c r="AC12" s="248" t="e">
        <f ca="1">'Группы 2016'!DH12</f>
        <v>#REF!</v>
      </c>
      <c r="AD12" s="248" t="e">
        <f ca="1">'Группы 2016'!DI12</f>
        <v>#REF!</v>
      </c>
      <c r="AE12" s="248" t="e">
        <f ca="1">'Группы 2016'!DJ12</f>
        <v>#REF!</v>
      </c>
      <c r="AF12" s="248" t="str">
        <f>'Группы 2016'!DK12</f>
        <v>УП.4.ОП#</v>
      </c>
      <c r="AG12" s="248" t="str">
        <f>'Группы 2016'!DL12</f>
        <v>УП.4.ОП#</v>
      </c>
      <c r="AH12" s="248" t="str">
        <f>'Группы 2016'!DM12</f>
        <v>УП.4.ОП#</v>
      </c>
      <c r="AI12" s="248" t="e">
        <f ca="1">'Группы 2016'!DN12</f>
        <v>#REF!</v>
      </c>
      <c r="AJ12" s="248" t="e">
        <f ca="1">'Группы 2016'!DO12</f>
        <v>#REF!</v>
      </c>
      <c r="AK12" s="248" t="e">
        <f ca="1">'Группы 2016'!DP12</f>
        <v>#REF!</v>
      </c>
      <c r="AL12" s="248" t="e">
        <f ca="1">'Группы 2016'!DQ12</f>
        <v>#REF!</v>
      </c>
      <c r="AM12" s="248" t="e">
        <f ca="1">'Группы 2016'!DR12</f>
        <v>#REF!</v>
      </c>
      <c r="AN12" s="248" t="e">
        <f ca="1">'Группы 2016'!DS12</f>
        <v>#REF!</v>
      </c>
      <c r="AO12" s="248" t="e">
        <f ca="1">'Группы 2016'!DT12</f>
        <v>#REF!</v>
      </c>
      <c r="AP12" s="248">
        <f>'Группы 2016'!DU12</f>
        <v>0</v>
      </c>
      <c r="AQ12" s="248">
        <f>'Группы 2016'!DV12</f>
        <v>0</v>
      </c>
      <c r="AR12" s="248">
        <f>'Группы 2016'!DW12</f>
        <v>0</v>
      </c>
      <c r="AS12" s="248" t="e">
        <f ca="1">'Группы 2016'!DX12</f>
        <v>#REF!</v>
      </c>
      <c r="AT12" s="248" t="e">
        <f ca="1">'Группы 2016'!DY12</f>
        <v>#REF!</v>
      </c>
      <c r="AU12" s="248" t="e">
        <f ca="1">'Группы 2016'!DZ12</f>
        <v>#REF!</v>
      </c>
      <c r="AV12" s="248" t="e">
        <f ca="1">'Группы 2016'!EA12</f>
        <v>#REF!</v>
      </c>
      <c r="AW12" s="248" t="e">
        <f ca="1">'Группы 2016'!EB12</f>
        <v>#REF!</v>
      </c>
      <c r="AX12" s="248" t="e">
        <f ca="1">'Группы 2016'!EC12</f>
        <v>#REF!</v>
      </c>
      <c r="AY12" s="248" t="e">
        <f ca="1">'Группы 2016'!ED12</f>
        <v>#REF!</v>
      </c>
      <c r="AZ12" s="248" t="e">
        <f ca="1">'Группы 2016'!EE12</f>
        <v>#REF!</v>
      </c>
      <c r="BA12" s="248" t="e">
        <f ca="1">'Группы 2016'!EF12</f>
        <v>#REF!</v>
      </c>
      <c r="BB12" s="248" t="e">
        <f ca="1">'Группы 2016'!EG12</f>
        <v>#REF!</v>
      </c>
      <c r="BC12" s="248" t="e">
        <f ca="1">'Группы 2016'!EH12</f>
        <v>#REF!</v>
      </c>
      <c r="BD12" s="248" t="e">
        <f ca="1">'Группы 2016'!EI12</f>
        <v>#REF!</v>
      </c>
      <c r="BE12" s="248" t="e">
        <f ca="1">'Группы 2016'!EJ12</f>
        <v>#REF!</v>
      </c>
      <c r="BF12" s="248" t="e">
        <f ca="1">'Группы 2016'!EK12</f>
        <v>#REF!</v>
      </c>
      <c r="BG12" s="248">
        <f ca="1">'Группы 2016'!BQ12</f>
        <v>3</v>
      </c>
      <c r="BH12" s="248">
        <f ca="1">'Группы 2016'!BR12</f>
        <v>3</v>
      </c>
      <c r="BI12" s="248">
        <f ca="1">'Группы 2016'!BS12</f>
        <v>0</v>
      </c>
      <c r="BJ12" s="248">
        <f ca="1">'Группы 2016'!BT12</f>
        <v>0</v>
      </c>
      <c r="BK12" s="248">
        <f ca="1">'Группы 2016'!BU12</f>
        <v>0</v>
      </c>
      <c r="BL12" s="248">
        <f ca="1">'Группы 2016'!BV12</f>
        <v>0</v>
      </c>
      <c r="BM12" s="248">
        <f ca="1">'Группы 2016'!BW12</f>
        <v>0</v>
      </c>
      <c r="BN12" s="248">
        <f ca="1">'Группы 2016'!BQ12</f>
        <v>3</v>
      </c>
      <c r="BO12" s="248">
        <f ca="1">'Группы 2016'!BU12</f>
        <v>0</v>
      </c>
      <c r="BP12" s="248">
        <f ca="1">'Группы 2016'!BV12</f>
        <v>0</v>
      </c>
      <c r="BQ12" s="248">
        <f ca="1">'Группы 2016'!BW12</f>
        <v>0</v>
      </c>
      <c r="BR12" s="248">
        <f ca="1">'Группы 2016'!BX12</f>
        <v>3</v>
      </c>
      <c r="BS12" s="248">
        <f ca="1">'Группы 2016'!CA12</f>
        <v>0</v>
      </c>
      <c r="BT12" s="248">
        <f ca="1">'Группы 2016'!CC12</f>
        <v>0</v>
      </c>
      <c r="BU12" s="248" t="e">
        <f ca="1">'Группы 2016'!CE12</f>
        <v>#REF!</v>
      </c>
      <c r="BV12" s="269" t="e">
        <f ca="1">'Группы 2016'!CF12</f>
        <v>#REF!</v>
      </c>
      <c r="BW12" s="248" t="e">
        <f ca="1">'Группы 2016'!CG12</f>
        <v>#REF!</v>
      </c>
      <c r="BX12" s="248" t="e">
        <f ca="1">IF('Группы 2016'!CH12=SUM(CC12:CD12),'Группы 2016'!CH12,"ОШ!")</f>
        <v>#REF!</v>
      </c>
      <c r="BY12" s="248" t="e">
        <f ca="1">'Группы 2016'!CI12</f>
        <v>#REF!</v>
      </c>
      <c r="BZ12" s="248" t="e">
        <f ca="1">'Группы 2016'!CJ12</f>
        <v>#REF!</v>
      </c>
      <c r="CA12" s="248" t="e">
        <f ca="1">'Группы 2016'!CK12</f>
        <v>#REF!</v>
      </c>
      <c r="CB12" s="248">
        <f>'Группы 2016'!BP12</f>
        <v>20</v>
      </c>
      <c r="CC12" s="248">
        <f t="shared" ca="1" si="0"/>
        <v>0</v>
      </c>
      <c r="CD12" s="248">
        <f t="shared" ca="1" si="1"/>
        <v>0</v>
      </c>
      <c r="CE12" s="270">
        <f t="shared" ca="1" si="2"/>
        <v>0</v>
      </c>
      <c r="CF12" s="270">
        <f t="shared" ca="1" si="3"/>
        <v>0</v>
      </c>
      <c r="CG12" s="270">
        <f t="shared" ca="1" si="4"/>
        <v>0</v>
      </c>
      <c r="CH12" s="270">
        <f t="shared" ca="1" si="5"/>
        <v>0</v>
      </c>
      <c r="CI12" s="270">
        <f t="shared" ca="1" si="6"/>
        <v>0</v>
      </c>
      <c r="CJ12" s="270">
        <f t="shared" ca="1" si="7"/>
        <v>0</v>
      </c>
      <c r="CK12" s="270">
        <f t="shared" ca="1" si="8"/>
        <v>6</v>
      </c>
      <c r="CL12" s="270">
        <f t="shared" ca="1" si="9"/>
        <v>0</v>
      </c>
      <c r="CM12" s="248">
        <f t="shared" ca="1" si="10"/>
        <v>6</v>
      </c>
      <c r="CN12" s="248" t="e">
        <f t="shared" ca="1" si="11"/>
        <v>#REF!</v>
      </c>
    </row>
    <row r="13" spans="1:92" s="151" customFormat="1" hidden="1" x14ac:dyDescent="0.25">
      <c r="A13" s="248" t="str">
        <f>'Группы 2016'!A13</f>
        <v>Б09.02.03 Прогр-е в КС(2014)9 кл., очная</v>
      </c>
      <c r="B13" s="248" t="str">
        <f>'Группы 2016'!B13</f>
        <v>ИТЭК</v>
      </c>
      <c r="C13" s="248" t="str">
        <f>'Группы 2016'!C13</f>
        <v>платно</v>
      </c>
      <c r="D13" s="248" t="e">
        <f ca="1">'Группы 2016'!D13</f>
        <v>#REF!</v>
      </c>
      <c r="E13" s="248">
        <f>'Группы 2016'!E13</f>
        <v>2</v>
      </c>
      <c r="F13" s="248" t="str">
        <f>'Группы 2016'!F13</f>
        <v>ПР-65</v>
      </c>
      <c r="G13" s="248" t="e">
        <f ca="1">'Группы 2016'!CL13</f>
        <v>#REF!</v>
      </c>
      <c r="H13" s="248" t="e">
        <f ca="1">'Группы 2016'!CM13</f>
        <v>#REF!</v>
      </c>
      <c r="I13" s="248" t="e">
        <f ca="1">'Группы 2016'!CN13</f>
        <v>#REF!</v>
      </c>
      <c r="J13" s="248" t="str">
        <f>'Группы 2016'!CO13</f>
        <v>УП.4.ПВ#</v>
      </c>
      <c r="K13" s="248" t="str">
        <f>'Группы 2016'!CP13</f>
        <v>УП.4.ПВ#</v>
      </c>
      <c r="L13" s="248" t="str">
        <f>'Группы 2016'!CQ13</f>
        <v>УП.4.ПВ#</v>
      </c>
      <c r="M13" s="248" t="e">
        <f ca="1">'Группы 2016'!CR13</f>
        <v>#REF!</v>
      </c>
      <c r="N13" s="248" t="e">
        <f ca="1">'Группы 2016'!CS13</f>
        <v>#REF!</v>
      </c>
      <c r="O13" s="248" t="e">
        <f ca="1">'Группы 2016'!CT13</f>
        <v>#REF!</v>
      </c>
      <c r="P13" s="248" t="e">
        <f ca="1">'Группы 2016'!CU13</f>
        <v>#REF!</v>
      </c>
      <c r="Q13" s="248" t="e">
        <f ca="1">'Группы 2016'!CV13</f>
        <v>#REF!</v>
      </c>
      <c r="R13" s="248" t="e">
        <f ca="1">'Группы 2016'!CW13</f>
        <v>#REF!</v>
      </c>
      <c r="S13" s="248" t="e">
        <f ca="1">'Группы 2016'!CX13</f>
        <v>#REF!</v>
      </c>
      <c r="T13" s="248">
        <f>'Группы 2016'!CY13</f>
        <v>0</v>
      </c>
      <c r="U13" s="248">
        <f>'Группы 2016'!CZ13</f>
        <v>0</v>
      </c>
      <c r="V13" s="248">
        <f>'Группы 2016'!DA13</f>
        <v>0</v>
      </c>
      <c r="W13" s="248" t="e">
        <f ca="1">'Группы 2016'!DB13</f>
        <v>#REF!</v>
      </c>
      <c r="X13" s="248" t="e">
        <f ca="1">'Группы 2016'!DC13</f>
        <v>#REF!</v>
      </c>
      <c r="Y13" s="248" t="e">
        <f ca="1">'Группы 2016'!DD13</f>
        <v>#REF!</v>
      </c>
      <c r="Z13" s="248" t="e">
        <f ca="1">'Группы 2016'!DE13</f>
        <v>#REF!</v>
      </c>
      <c r="AA13" s="248" t="e">
        <f ca="1">'Группы 2016'!DF13</f>
        <v>#REF!</v>
      </c>
      <c r="AB13" s="248" t="e">
        <f ca="1">'Группы 2016'!DG13</f>
        <v>#REF!</v>
      </c>
      <c r="AC13" s="248" t="e">
        <f ca="1">'Группы 2016'!DH13</f>
        <v>#REF!</v>
      </c>
      <c r="AD13" s="248" t="e">
        <f ca="1">'Группы 2016'!DI13</f>
        <v>#REF!</v>
      </c>
      <c r="AE13" s="248" t="e">
        <f ca="1">'Группы 2016'!DJ13</f>
        <v>#REF!</v>
      </c>
      <c r="AF13" s="248" t="e">
        <f ca="1">'Группы 2016'!DK13</f>
        <v>#REF!</v>
      </c>
      <c r="AG13" s="248" t="e">
        <f ca="1">'Группы 2016'!DL13</f>
        <v>#REF!</v>
      </c>
      <c r="AH13" s="248" t="e">
        <f ca="1">'Группы 2016'!DM13</f>
        <v>#REF!</v>
      </c>
      <c r="AI13" s="248" t="str">
        <f>'Группы 2016'!DN13</f>
        <v>УП.4.ОП#</v>
      </c>
      <c r="AJ13" s="248" t="str">
        <f>'Группы 2016'!DO13</f>
        <v>УП.4.ОП#</v>
      </c>
      <c r="AK13" s="248" t="str">
        <f>'Группы 2016'!DP13</f>
        <v>УП.4.ОП#</v>
      </c>
      <c r="AL13" s="248" t="e">
        <f ca="1">'Группы 2016'!DQ13</f>
        <v>#REF!</v>
      </c>
      <c r="AM13" s="248" t="e">
        <f ca="1">'Группы 2016'!DR13</f>
        <v>#REF!</v>
      </c>
      <c r="AN13" s="248" t="e">
        <f ca="1">'Группы 2016'!DS13</f>
        <v>#REF!</v>
      </c>
      <c r="AO13" s="248" t="e">
        <f ca="1">'Группы 2016'!DT13</f>
        <v>#REF!</v>
      </c>
      <c r="AP13" s="248">
        <f>'Группы 2016'!DU13</f>
        <v>0</v>
      </c>
      <c r="AQ13" s="248">
        <f>'Группы 2016'!DV13</f>
        <v>0</v>
      </c>
      <c r="AR13" s="248">
        <f>'Группы 2016'!DW13</f>
        <v>0</v>
      </c>
      <c r="AS13" s="248" t="e">
        <f ca="1">'Группы 2016'!DX13</f>
        <v>#REF!</v>
      </c>
      <c r="AT13" s="248" t="e">
        <f ca="1">'Группы 2016'!DY13</f>
        <v>#REF!</v>
      </c>
      <c r="AU13" s="248" t="e">
        <f ca="1">'Группы 2016'!DZ13</f>
        <v>#REF!</v>
      </c>
      <c r="AV13" s="248" t="e">
        <f ca="1">'Группы 2016'!EA13</f>
        <v>#REF!</v>
      </c>
      <c r="AW13" s="248" t="e">
        <f ca="1">'Группы 2016'!EB13</f>
        <v>#REF!</v>
      </c>
      <c r="AX13" s="248" t="e">
        <f ca="1">'Группы 2016'!EC13</f>
        <v>#REF!</v>
      </c>
      <c r="AY13" s="248" t="e">
        <f ca="1">'Группы 2016'!ED13</f>
        <v>#REF!</v>
      </c>
      <c r="AZ13" s="248" t="e">
        <f ca="1">'Группы 2016'!EE13</f>
        <v>#REF!</v>
      </c>
      <c r="BA13" s="248" t="e">
        <f ca="1">'Группы 2016'!EF13</f>
        <v>#REF!</v>
      </c>
      <c r="BB13" s="248" t="e">
        <f ca="1">'Группы 2016'!EG13</f>
        <v>#REF!</v>
      </c>
      <c r="BC13" s="248" t="e">
        <f ca="1">'Группы 2016'!EH13</f>
        <v>#REF!</v>
      </c>
      <c r="BD13" s="248" t="e">
        <f ca="1">'Группы 2016'!EI13</f>
        <v>#REF!</v>
      </c>
      <c r="BE13" s="248" t="e">
        <f ca="1">'Группы 2016'!EJ13</f>
        <v>#REF!</v>
      </c>
      <c r="BF13" s="248" t="e">
        <f ca="1">'Группы 2016'!EK13</f>
        <v>#REF!</v>
      </c>
      <c r="BG13" s="248">
        <f ca="1">'Группы 2016'!BQ13</f>
        <v>3</v>
      </c>
      <c r="BH13" s="248">
        <f ca="1">'Группы 2016'!BR13</f>
        <v>3</v>
      </c>
      <c r="BI13" s="248">
        <f ca="1">'Группы 2016'!BS13</f>
        <v>0</v>
      </c>
      <c r="BJ13" s="248">
        <f ca="1">'Группы 2016'!BT13</f>
        <v>0</v>
      </c>
      <c r="BK13" s="248">
        <f ca="1">'Группы 2016'!BU13</f>
        <v>0</v>
      </c>
      <c r="BL13" s="248">
        <f ca="1">'Группы 2016'!BV13</f>
        <v>0</v>
      </c>
      <c r="BM13" s="248">
        <f ca="1">'Группы 2016'!BW13</f>
        <v>0</v>
      </c>
      <c r="BN13" s="248">
        <f ca="1">'Группы 2016'!BQ13</f>
        <v>3</v>
      </c>
      <c r="BO13" s="248">
        <f ca="1">'Группы 2016'!BU13</f>
        <v>0</v>
      </c>
      <c r="BP13" s="248">
        <f ca="1">'Группы 2016'!BV13</f>
        <v>0</v>
      </c>
      <c r="BQ13" s="248">
        <f ca="1">'Группы 2016'!BW13</f>
        <v>0</v>
      </c>
      <c r="BR13" s="248">
        <f ca="1">'Группы 2016'!BX13</f>
        <v>3</v>
      </c>
      <c r="BS13" s="248">
        <f ca="1">'Группы 2016'!CA13</f>
        <v>0</v>
      </c>
      <c r="BT13" s="248">
        <f ca="1">'Группы 2016'!CC13</f>
        <v>0</v>
      </c>
      <c r="BU13" s="248" t="e">
        <f ca="1">'Группы 2016'!CE13</f>
        <v>#REF!</v>
      </c>
      <c r="BV13" s="269" t="e">
        <f ca="1">'Группы 2016'!CF13</f>
        <v>#REF!</v>
      </c>
      <c r="BW13" s="248" t="e">
        <f ca="1">'Группы 2016'!CG13</f>
        <v>#REF!</v>
      </c>
      <c r="BX13" s="248" t="e">
        <f ca="1">IF('Группы 2016'!CH13=SUM(CC13:CD13),'Группы 2016'!CH13,"ОШ!")</f>
        <v>#REF!</v>
      </c>
      <c r="BY13" s="248" t="e">
        <f ca="1">'Группы 2016'!CI13</f>
        <v>#REF!</v>
      </c>
      <c r="BZ13" s="248" t="e">
        <f ca="1">'Группы 2016'!CJ13</f>
        <v>#REF!</v>
      </c>
      <c r="CA13" s="248" t="e">
        <f ca="1">'Группы 2016'!CK13</f>
        <v>#REF!</v>
      </c>
      <c r="CB13" s="248">
        <f>'Группы 2016'!BP13</f>
        <v>20</v>
      </c>
      <c r="CC13" s="248">
        <f t="shared" ca="1" si="0"/>
        <v>0</v>
      </c>
      <c r="CD13" s="248">
        <f t="shared" ca="1" si="1"/>
        <v>0</v>
      </c>
      <c r="CE13" s="270">
        <f t="shared" ca="1" si="2"/>
        <v>0</v>
      </c>
      <c r="CF13" s="270">
        <f t="shared" ca="1" si="3"/>
        <v>0</v>
      </c>
      <c r="CG13" s="270">
        <f t="shared" ca="1" si="4"/>
        <v>0</v>
      </c>
      <c r="CH13" s="270">
        <f t="shared" ca="1" si="5"/>
        <v>0</v>
      </c>
      <c r="CI13" s="270">
        <f t="shared" ca="1" si="6"/>
        <v>0</v>
      </c>
      <c r="CJ13" s="270">
        <f t="shared" ca="1" si="7"/>
        <v>0</v>
      </c>
      <c r="CK13" s="270">
        <f t="shared" ca="1" si="8"/>
        <v>6</v>
      </c>
      <c r="CL13" s="270">
        <f t="shared" ca="1" si="9"/>
        <v>0</v>
      </c>
      <c r="CM13" s="248">
        <f t="shared" ca="1" si="10"/>
        <v>6</v>
      </c>
      <c r="CN13" s="248" t="e">
        <f t="shared" ca="1" si="11"/>
        <v>#REF!</v>
      </c>
    </row>
    <row r="14" spans="1:92" s="151" customFormat="1" hidden="1" x14ac:dyDescent="0.25">
      <c r="A14" s="248" t="str">
        <f>'Группы 2016'!A14</f>
        <v>Б10.02.03 Инф.безопасность АС(2014)9 кл., очная</v>
      </c>
      <c r="B14" s="248" t="str">
        <f>'Группы 2016'!B14</f>
        <v>ИТЭК</v>
      </c>
      <c r="C14" s="248" t="str">
        <f>'Группы 2016'!C14</f>
        <v>платно</v>
      </c>
      <c r="D14" s="248" t="e">
        <f ca="1">'Группы 2016'!D14</f>
        <v>#REF!</v>
      </c>
      <c r="E14" s="248">
        <f>'Группы 2016'!E14</f>
        <v>2</v>
      </c>
      <c r="F14" s="248" t="str">
        <f>'Группы 2016'!F14</f>
        <v>БП-4</v>
      </c>
      <c r="G14" s="248" t="e">
        <f ca="1">'Группы 2016'!CL14</f>
        <v>#REF!</v>
      </c>
      <c r="H14" s="248" t="e">
        <f ca="1">'Группы 2016'!CM14</f>
        <v>#REF!</v>
      </c>
      <c r="I14" s="248" t="e">
        <f ca="1">'Группы 2016'!CN14</f>
        <v>#REF!</v>
      </c>
      <c r="J14" s="248" t="e">
        <f ca="1">'Группы 2016'!CO14</f>
        <v>#REF!</v>
      </c>
      <c r="K14" s="248" t="e">
        <f ca="1">'Группы 2016'!CP14</f>
        <v>#REF!</v>
      </c>
      <c r="L14" s="248" t="e">
        <f ca="1">'Группы 2016'!CQ14</f>
        <v>#REF!</v>
      </c>
      <c r="M14" s="248" t="e">
        <f ca="1">'Группы 2016'!CR14</f>
        <v>#REF!</v>
      </c>
      <c r="N14" s="248" t="e">
        <f ca="1">'Группы 2016'!CS14</f>
        <v>#REF!</v>
      </c>
      <c r="O14" s="248" t="e">
        <f ca="1">'Группы 2016'!CT14</f>
        <v>#REF!</v>
      </c>
      <c r="P14" s="248" t="str">
        <f>'Группы 2016'!CU14</f>
        <v>УП.4.ПВ#</v>
      </c>
      <c r="Q14" s="248" t="str">
        <f>'Группы 2016'!CV14</f>
        <v>УП.4.ПВ#</v>
      </c>
      <c r="R14" s="248" t="str">
        <f>'Группы 2016'!CW14</f>
        <v>УП.4.ПВ#</v>
      </c>
      <c r="S14" s="248" t="e">
        <f ca="1">'Группы 2016'!CX14</f>
        <v>#REF!</v>
      </c>
      <c r="T14" s="248">
        <f>'Группы 2016'!CY14</f>
        <v>0</v>
      </c>
      <c r="U14" s="248">
        <f>'Группы 2016'!CZ14</f>
        <v>0</v>
      </c>
      <c r="V14" s="248">
        <f>'Группы 2016'!DA14</f>
        <v>0</v>
      </c>
      <c r="W14" s="248" t="e">
        <f ca="1">'Группы 2016'!DB14</f>
        <v>#REF!</v>
      </c>
      <c r="X14" s="248" t="e">
        <f ca="1">'Группы 2016'!DC14</f>
        <v>#REF!</v>
      </c>
      <c r="Y14" s="248" t="e">
        <f ca="1">'Группы 2016'!DD14</f>
        <v>#REF!</v>
      </c>
      <c r="Z14" s="248" t="e">
        <f ca="1">'Группы 2016'!DE14</f>
        <v>#REF!</v>
      </c>
      <c r="AA14" s="248" t="e">
        <f ca="1">'Группы 2016'!DF14</f>
        <v>#REF!</v>
      </c>
      <c r="AB14" s="248" t="e">
        <f ca="1">'Группы 2016'!DG14</f>
        <v>#REF!</v>
      </c>
      <c r="AC14" s="248" t="e">
        <f ca="1">'Группы 2016'!DH14</f>
        <v>#REF!</v>
      </c>
      <c r="AD14" s="248" t="e">
        <f ca="1">'Группы 2016'!DI14</f>
        <v>#REF!</v>
      </c>
      <c r="AE14" s="248" t="e">
        <f ca="1">'Группы 2016'!DJ14</f>
        <v>#REF!</v>
      </c>
      <c r="AF14" s="248" t="e">
        <f ca="1">'Группы 2016'!DK14</f>
        <v>#REF!</v>
      </c>
      <c r="AG14" s="248" t="e">
        <f ca="1">'Группы 2016'!DL14</f>
        <v>#REF!</v>
      </c>
      <c r="AH14" s="248" t="e">
        <f ca="1">'Группы 2016'!DM14</f>
        <v>#REF!</v>
      </c>
      <c r="AI14" s="248" t="e">
        <f ca="1">'Группы 2016'!DN14</f>
        <v>#REF!</v>
      </c>
      <c r="AJ14" s="248" t="e">
        <f ca="1">'Группы 2016'!DO14</f>
        <v>#REF!</v>
      </c>
      <c r="AK14" s="248" t="e">
        <f ca="1">'Группы 2016'!DP14</f>
        <v>#REF!</v>
      </c>
      <c r="AL14" s="248" t="str">
        <f>'Группы 2016'!DQ14</f>
        <v>УП.4.ОП#</v>
      </c>
      <c r="AM14" s="248" t="str">
        <f>'Группы 2016'!DR14</f>
        <v>УП.4.ОП#</v>
      </c>
      <c r="AN14" s="248" t="str">
        <f>'Группы 2016'!DS14</f>
        <v>УП.4.ОП#</v>
      </c>
      <c r="AO14" s="248" t="e">
        <f ca="1">'Группы 2016'!DT14</f>
        <v>#REF!</v>
      </c>
      <c r="AP14" s="248">
        <f>'Группы 2016'!DU14</f>
        <v>0</v>
      </c>
      <c r="AQ14" s="248">
        <f>'Группы 2016'!DV14</f>
        <v>0</v>
      </c>
      <c r="AR14" s="248">
        <f>'Группы 2016'!DW14</f>
        <v>0</v>
      </c>
      <c r="AS14" s="248" t="e">
        <f ca="1">'Группы 2016'!DX14</f>
        <v>#REF!</v>
      </c>
      <c r="AT14" s="248" t="e">
        <f ca="1">'Группы 2016'!DY14</f>
        <v>#REF!</v>
      </c>
      <c r="AU14" s="248" t="e">
        <f ca="1">'Группы 2016'!DZ14</f>
        <v>#REF!</v>
      </c>
      <c r="AV14" s="248" t="e">
        <f ca="1">'Группы 2016'!EA14</f>
        <v>#REF!</v>
      </c>
      <c r="AW14" s="248" t="e">
        <f ca="1">'Группы 2016'!EB14</f>
        <v>#REF!</v>
      </c>
      <c r="AX14" s="248" t="e">
        <f ca="1">'Группы 2016'!EC14</f>
        <v>#REF!</v>
      </c>
      <c r="AY14" s="248" t="e">
        <f ca="1">'Группы 2016'!ED14</f>
        <v>#REF!</v>
      </c>
      <c r="AZ14" s="248" t="e">
        <f ca="1">'Группы 2016'!EE14</f>
        <v>#REF!</v>
      </c>
      <c r="BA14" s="248" t="e">
        <f ca="1">'Группы 2016'!EF14</f>
        <v>#REF!</v>
      </c>
      <c r="BB14" s="248" t="e">
        <f ca="1">'Группы 2016'!EG14</f>
        <v>#REF!</v>
      </c>
      <c r="BC14" s="248" t="e">
        <f ca="1">'Группы 2016'!EH14</f>
        <v>#REF!</v>
      </c>
      <c r="BD14" s="248" t="e">
        <f ca="1">'Группы 2016'!EI14</f>
        <v>#REF!</v>
      </c>
      <c r="BE14" s="248" t="e">
        <f ca="1">'Группы 2016'!EJ14</f>
        <v>#REF!</v>
      </c>
      <c r="BF14" s="248" t="e">
        <f ca="1">'Группы 2016'!EK14</f>
        <v>#REF!</v>
      </c>
      <c r="BG14" s="248">
        <f ca="1">'Группы 2016'!BQ14</f>
        <v>3</v>
      </c>
      <c r="BH14" s="248">
        <f ca="1">'Группы 2016'!BR14</f>
        <v>3</v>
      </c>
      <c r="BI14" s="248">
        <f ca="1">'Группы 2016'!BS14</f>
        <v>0</v>
      </c>
      <c r="BJ14" s="248">
        <f ca="1">'Группы 2016'!BT14</f>
        <v>0</v>
      </c>
      <c r="BK14" s="248">
        <f ca="1">'Группы 2016'!BU14</f>
        <v>0</v>
      </c>
      <c r="BL14" s="248">
        <f ca="1">'Группы 2016'!BV14</f>
        <v>0</v>
      </c>
      <c r="BM14" s="248">
        <f ca="1">'Группы 2016'!BW14</f>
        <v>0</v>
      </c>
      <c r="BN14" s="248">
        <f ca="1">'Группы 2016'!BQ14</f>
        <v>3</v>
      </c>
      <c r="BO14" s="248">
        <f ca="1">'Группы 2016'!BU14</f>
        <v>0</v>
      </c>
      <c r="BP14" s="248">
        <f ca="1">'Группы 2016'!BV14</f>
        <v>0</v>
      </c>
      <c r="BQ14" s="248">
        <f ca="1">'Группы 2016'!BW14</f>
        <v>0</v>
      </c>
      <c r="BR14" s="248">
        <f ca="1">'Группы 2016'!BX14</f>
        <v>3</v>
      </c>
      <c r="BS14" s="248">
        <f ca="1">'Группы 2016'!CA14</f>
        <v>0</v>
      </c>
      <c r="BT14" s="248">
        <f ca="1">'Группы 2016'!CC14</f>
        <v>0</v>
      </c>
      <c r="BU14" s="248" t="e">
        <f ca="1">'Группы 2016'!CE14</f>
        <v>#REF!</v>
      </c>
      <c r="BV14" s="269" t="e">
        <f ca="1">'Группы 2016'!CF14</f>
        <v>#REF!</v>
      </c>
      <c r="BW14" s="248" t="e">
        <f ca="1">'Группы 2016'!CG14</f>
        <v>#REF!</v>
      </c>
      <c r="BX14" s="248" t="e">
        <f ca="1">IF('Группы 2016'!CH14=SUM(CC14:CD14),'Группы 2016'!CH14,"ОШ!")</f>
        <v>#REF!</v>
      </c>
      <c r="BY14" s="248" t="e">
        <f ca="1">'Группы 2016'!CI14</f>
        <v>#REF!</v>
      </c>
      <c r="BZ14" s="248" t="e">
        <f ca="1">'Группы 2016'!CJ14</f>
        <v>#REF!</v>
      </c>
      <c r="CA14" s="248" t="e">
        <f ca="1">'Группы 2016'!CK14</f>
        <v>#REF!</v>
      </c>
      <c r="CB14" s="248">
        <f>'Группы 2016'!BP14</f>
        <v>20</v>
      </c>
      <c r="CC14" s="248">
        <f t="shared" ca="1" si="0"/>
        <v>0</v>
      </c>
      <c r="CD14" s="248">
        <f t="shared" ca="1" si="1"/>
        <v>0</v>
      </c>
      <c r="CE14" s="270">
        <f t="shared" ca="1" si="2"/>
        <v>0</v>
      </c>
      <c r="CF14" s="270">
        <f t="shared" ca="1" si="3"/>
        <v>0</v>
      </c>
      <c r="CG14" s="270">
        <f t="shared" ca="1" si="4"/>
        <v>0</v>
      </c>
      <c r="CH14" s="270">
        <f t="shared" ca="1" si="5"/>
        <v>0</v>
      </c>
      <c r="CI14" s="270">
        <f t="shared" ca="1" si="6"/>
        <v>0</v>
      </c>
      <c r="CJ14" s="270">
        <f t="shared" ca="1" si="7"/>
        <v>0</v>
      </c>
      <c r="CK14" s="270">
        <f t="shared" ca="1" si="8"/>
        <v>6</v>
      </c>
      <c r="CL14" s="270">
        <f t="shared" ca="1" si="9"/>
        <v>0</v>
      </c>
      <c r="CM14" s="248">
        <f t="shared" ca="1" si="10"/>
        <v>6</v>
      </c>
      <c r="CN14" s="248" t="e">
        <f t="shared" ca="1" si="11"/>
        <v>#REF!</v>
      </c>
    </row>
    <row r="15" spans="1:92" s="151" customFormat="1" hidden="1" x14ac:dyDescent="0.25">
      <c r="A15" s="248" t="str">
        <f>'Группы 2016'!A15</f>
        <v>Б38.02.03 Логистика(2014)9 кл., очная</v>
      </c>
      <c r="B15" s="248" t="str">
        <f>'Группы 2016'!B15</f>
        <v>ИТЭК</v>
      </c>
      <c r="C15" s="248" t="str">
        <f>'Группы 2016'!C15</f>
        <v>платно</v>
      </c>
      <c r="D15" s="248" t="e">
        <f ca="1">'Группы 2016'!D15</f>
        <v>#REF!</v>
      </c>
      <c r="E15" s="248">
        <f>'Группы 2016'!E15</f>
        <v>2</v>
      </c>
      <c r="F15" s="248" t="str">
        <f>'Группы 2016'!F15</f>
        <v>Л-5</v>
      </c>
      <c r="G15" s="248" t="e">
        <f ca="1">'Группы 2016'!CL15</f>
        <v>#REF!</v>
      </c>
      <c r="H15" s="248" t="e">
        <f ca="1">'Группы 2016'!CM15</f>
        <v>#REF!</v>
      </c>
      <c r="I15" s="248" t="e">
        <f ca="1">'Группы 2016'!CN15</f>
        <v>#REF!</v>
      </c>
      <c r="J15" s="248" t="e">
        <f ca="1">'Группы 2016'!CO15</f>
        <v>#REF!</v>
      </c>
      <c r="K15" s="248" t="e">
        <f ca="1">'Группы 2016'!CP15</f>
        <v>#REF!</v>
      </c>
      <c r="L15" s="248" t="e">
        <f ca="1">'Группы 2016'!CQ15</f>
        <v>#REF!</v>
      </c>
      <c r="M15" s="248" t="e">
        <f ca="1">'Группы 2016'!CR15</f>
        <v>#REF!</v>
      </c>
      <c r="N15" s="248" t="e">
        <f ca="1">'Группы 2016'!CS15</f>
        <v>#REF!</v>
      </c>
      <c r="O15" s="248" t="e">
        <f ca="1">'Группы 2016'!CT15</f>
        <v>#REF!</v>
      </c>
      <c r="P15" s="248" t="e">
        <f ca="1">'Группы 2016'!CU15</f>
        <v>#REF!</v>
      </c>
      <c r="Q15" s="248" t="e">
        <f ca="1">'Группы 2016'!CV15</f>
        <v>#REF!</v>
      </c>
      <c r="R15" s="248" t="e">
        <f ca="1">'Группы 2016'!CW15</f>
        <v>#REF!</v>
      </c>
      <c r="S15" s="248" t="e">
        <f ca="1">'Группы 2016'!CX15</f>
        <v>#REF!</v>
      </c>
      <c r="T15" s="248" t="e">
        <f ca="1">'Группы 2016'!CY15</f>
        <v>#REF!</v>
      </c>
      <c r="U15" s="248" t="e">
        <f ca="1">'Группы 2016'!CZ15</f>
        <v>#REF!</v>
      </c>
      <c r="V15" s="248" t="e">
        <f ca="1">'Группы 2016'!DA15</f>
        <v>#REF!</v>
      </c>
      <c r="W15" s="248" t="e">
        <f ca="1">'Группы 2016'!DB15</f>
        <v>#REF!</v>
      </c>
      <c r="X15" s="248" t="e">
        <f ca="1">'Группы 2016'!DC15</f>
        <v>#REF!</v>
      </c>
      <c r="Y15" s="248" t="e">
        <f ca="1">'Группы 2016'!DD15</f>
        <v>#REF!</v>
      </c>
      <c r="Z15" s="248" t="e">
        <f ca="1">'Группы 2016'!DE15</f>
        <v>#REF!</v>
      </c>
      <c r="AA15" s="248" t="e">
        <f ca="1">'Группы 2016'!DF15</f>
        <v>#REF!</v>
      </c>
      <c r="AB15" s="248" t="e">
        <f ca="1">'Группы 2016'!DG15</f>
        <v>#REF!</v>
      </c>
      <c r="AC15" s="248" t="e">
        <f ca="1">'Группы 2016'!DH15</f>
        <v>#REF!</v>
      </c>
      <c r="AD15" s="248" t="e">
        <f ca="1">'Группы 2016'!DI15</f>
        <v>#REF!</v>
      </c>
      <c r="AE15" s="248" t="e">
        <f ca="1">'Группы 2016'!DJ15</f>
        <v>#REF!</v>
      </c>
      <c r="AF15" s="248" t="e">
        <f ca="1">'Группы 2016'!DK15</f>
        <v>#REF!</v>
      </c>
      <c r="AG15" s="248" t="e">
        <f ca="1">'Группы 2016'!DL15</f>
        <v>#REF!</v>
      </c>
      <c r="AH15" s="248" t="e">
        <f ca="1">'Группы 2016'!DM15</f>
        <v>#REF!</v>
      </c>
      <c r="AI15" s="248" t="e">
        <f ca="1">'Группы 2016'!DN15</f>
        <v>#REF!</v>
      </c>
      <c r="AJ15" s="248" t="e">
        <f ca="1">'Группы 2016'!DO15</f>
        <v>#REF!</v>
      </c>
      <c r="AK15" s="248" t="e">
        <f ca="1">'Группы 2016'!DP15</f>
        <v>#REF!</v>
      </c>
      <c r="AL15" s="248" t="e">
        <f ca="1">'Группы 2016'!DQ15</f>
        <v>#REF!</v>
      </c>
      <c r="AM15" s="248" t="e">
        <f ca="1">'Группы 2016'!DR15</f>
        <v>#REF!</v>
      </c>
      <c r="AN15" s="248" t="e">
        <f ca="1">'Группы 2016'!DS15</f>
        <v>#REF!</v>
      </c>
      <c r="AO15" s="248" t="e">
        <f ca="1">'Группы 2016'!DT15</f>
        <v>#REF!</v>
      </c>
      <c r="AP15" s="248" t="e">
        <f ca="1">'Группы 2016'!DU15</f>
        <v>#REF!</v>
      </c>
      <c r="AQ15" s="248" t="e">
        <f ca="1">'Группы 2016'!DV15</f>
        <v>#REF!</v>
      </c>
      <c r="AR15" s="248" t="e">
        <f ca="1">'Группы 2016'!DW15</f>
        <v>#REF!</v>
      </c>
      <c r="AS15" s="248" t="e">
        <f ca="1">'Группы 2016'!DX15</f>
        <v>#REF!</v>
      </c>
      <c r="AT15" s="248" t="e">
        <f ca="1">'Группы 2016'!DY15</f>
        <v>#REF!</v>
      </c>
      <c r="AU15" s="248" t="e">
        <f ca="1">'Группы 2016'!DZ15</f>
        <v>#REF!</v>
      </c>
      <c r="AV15" s="248" t="e">
        <f ca="1">'Группы 2016'!EA15</f>
        <v>#REF!</v>
      </c>
      <c r="AW15" s="248" t="e">
        <f ca="1">'Группы 2016'!EB15</f>
        <v>#REF!</v>
      </c>
      <c r="AX15" s="248" t="e">
        <f ca="1">'Группы 2016'!EC15</f>
        <v>#REF!</v>
      </c>
      <c r="AY15" s="248" t="e">
        <f ca="1">'Группы 2016'!ED15</f>
        <v>#REF!</v>
      </c>
      <c r="AZ15" s="248" t="e">
        <f ca="1">'Группы 2016'!EE15</f>
        <v>#REF!</v>
      </c>
      <c r="BA15" s="248" t="e">
        <f ca="1">'Группы 2016'!EF15</f>
        <v>#REF!</v>
      </c>
      <c r="BB15" s="248" t="e">
        <f ca="1">'Группы 2016'!EG15</f>
        <v>#REF!</v>
      </c>
      <c r="BC15" s="248" t="e">
        <f ca="1">'Группы 2016'!EH15</f>
        <v>#REF!</v>
      </c>
      <c r="BD15" s="248" t="e">
        <f ca="1">'Группы 2016'!EI15</f>
        <v>#REF!</v>
      </c>
      <c r="BE15" s="248" t="e">
        <f ca="1">'Группы 2016'!EJ15</f>
        <v>#REF!</v>
      </c>
      <c r="BF15" s="248" t="e">
        <f ca="1">'Группы 2016'!EK15</f>
        <v>#REF!</v>
      </c>
      <c r="BG15" s="248">
        <f ca="1">'Группы 2016'!BQ15</f>
        <v>0</v>
      </c>
      <c r="BH15" s="248">
        <f ca="1">'Группы 2016'!BR15</f>
        <v>0</v>
      </c>
      <c r="BI15" s="248">
        <f ca="1">'Группы 2016'!BS15</f>
        <v>0</v>
      </c>
      <c r="BJ15" s="248">
        <f ca="1">'Группы 2016'!BT15</f>
        <v>0</v>
      </c>
      <c r="BK15" s="248">
        <f ca="1">'Группы 2016'!BU15</f>
        <v>0</v>
      </c>
      <c r="BL15" s="248">
        <f ca="1">'Группы 2016'!BV15</f>
        <v>0</v>
      </c>
      <c r="BM15" s="248">
        <f ca="1">'Группы 2016'!BW15</f>
        <v>0</v>
      </c>
      <c r="BN15" s="248">
        <f ca="1">'Группы 2016'!BQ15</f>
        <v>0</v>
      </c>
      <c r="BO15" s="248">
        <f ca="1">'Группы 2016'!BU15</f>
        <v>0</v>
      </c>
      <c r="BP15" s="248">
        <f ca="1">'Группы 2016'!BV15</f>
        <v>0</v>
      </c>
      <c r="BQ15" s="248">
        <f ca="1">'Группы 2016'!BW15</f>
        <v>0</v>
      </c>
      <c r="BR15" s="248">
        <f ca="1">'Группы 2016'!BX15</f>
        <v>0</v>
      </c>
      <c r="BS15" s="248">
        <f ca="1">'Группы 2016'!CA15</f>
        <v>0</v>
      </c>
      <c r="BT15" s="248">
        <f ca="1">'Группы 2016'!CC15</f>
        <v>0</v>
      </c>
      <c r="BU15" s="248" t="e">
        <f ca="1">'Группы 2016'!CE15</f>
        <v>#REF!</v>
      </c>
      <c r="BV15" s="269" t="e">
        <f ca="1">'Группы 2016'!CF15</f>
        <v>#REF!</v>
      </c>
      <c r="BW15" s="248" t="e">
        <f ca="1">'Группы 2016'!CG15</f>
        <v>#REF!</v>
      </c>
      <c r="BX15" s="248" t="e">
        <f ca="1">IF('Группы 2016'!CH15=SUM(CC15:CD15),'Группы 2016'!CH15,"ОШ!")</f>
        <v>#REF!</v>
      </c>
      <c r="BY15" s="248" t="e">
        <f ca="1">'Группы 2016'!CI15</f>
        <v>#REF!</v>
      </c>
      <c r="BZ15" s="248" t="e">
        <f ca="1">'Группы 2016'!CJ15</f>
        <v>#REF!</v>
      </c>
      <c r="CA15" s="248" t="e">
        <f ca="1">'Группы 2016'!CK15</f>
        <v>#REF!</v>
      </c>
      <c r="CB15" s="248">
        <f>'Группы 2016'!BP15</f>
        <v>20</v>
      </c>
      <c r="CC15" s="248">
        <f t="shared" ca="1" si="0"/>
        <v>0</v>
      </c>
      <c r="CD15" s="248">
        <f t="shared" ca="1" si="1"/>
        <v>0</v>
      </c>
      <c r="CE15" s="270">
        <f t="shared" ca="1" si="2"/>
        <v>0</v>
      </c>
      <c r="CF15" s="270">
        <f t="shared" ca="1" si="3"/>
        <v>0</v>
      </c>
      <c r="CG15" s="270">
        <f t="shared" ca="1" si="4"/>
        <v>0</v>
      </c>
      <c r="CH15" s="270">
        <f t="shared" ca="1" si="5"/>
        <v>0</v>
      </c>
      <c r="CI15" s="270">
        <f t="shared" ca="1" si="6"/>
        <v>0</v>
      </c>
      <c r="CJ15" s="270">
        <f t="shared" ca="1" si="7"/>
        <v>0</v>
      </c>
      <c r="CK15" s="270">
        <f t="shared" ca="1" si="8"/>
        <v>0</v>
      </c>
      <c r="CL15" s="270">
        <f t="shared" ca="1" si="9"/>
        <v>0</v>
      </c>
      <c r="CM15" s="248">
        <f t="shared" ca="1" si="10"/>
        <v>0</v>
      </c>
      <c r="CN15" s="248" t="e">
        <f t="shared" ca="1" si="11"/>
        <v>#REF!</v>
      </c>
    </row>
    <row r="16" spans="1:92" s="151" customFormat="1" hidden="1" x14ac:dyDescent="0.25">
      <c r="A16" s="248" t="str">
        <f>'Группы 2016'!A16</f>
        <v>У09.02.03 Прогр-е в КС(2014)9 кл., очная</v>
      </c>
      <c r="B16" s="248" t="str">
        <f>'Группы 2016'!B16</f>
        <v>ИТЭК</v>
      </c>
      <c r="C16" s="248" t="str">
        <f>'Группы 2016'!C16</f>
        <v>бюджет</v>
      </c>
      <c r="D16" s="248" t="e">
        <f ca="1">'Группы 2016'!D16</f>
        <v>#REF!</v>
      </c>
      <c r="E16" s="248">
        <f>'Группы 2016'!E16</f>
        <v>2</v>
      </c>
      <c r="F16" s="248" t="str">
        <f>'Группы 2016'!F16</f>
        <v>ПР-58П</v>
      </c>
      <c r="G16" s="248" t="e">
        <f ca="1">'Группы 2016'!CL16</f>
        <v>#REF!</v>
      </c>
      <c r="H16" s="248" t="e">
        <f ca="1">'Группы 2016'!CM16</f>
        <v>#REF!</v>
      </c>
      <c r="I16" s="248" t="e">
        <f ca="1">'Группы 2016'!CN16</f>
        <v>#REF!</v>
      </c>
      <c r="J16" s="248" t="e">
        <f ca="1">'Группы 2016'!CO16</f>
        <v>#REF!</v>
      </c>
      <c r="K16" s="248" t="e">
        <f ca="1">'Группы 2016'!CP16</f>
        <v>#REF!</v>
      </c>
      <c r="L16" s="248" t="e">
        <f ca="1">'Группы 2016'!CQ16</f>
        <v>#REF!</v>
      </c>
      <c r="M16" s="248" t="str">
        <f>'Группы 2016'!CR16</f>
        <v>УП.6.ПВ#</v>
      </c>
      <c r="N16" s="248" t="str">
        <f>'Группы 2016'!CS16</f>
        <v>УП.6.ПВ#</v>
      </c>
      <c r="O16" s="248" t="str">
        <f>'Группы 2016'!CT16</f>
        <v>УП.6.ПВ#</v>
      </c>
      <c r="P16" s="248" t="e">
        <f ca="1">'Группы 2016'!CU16</f>
        <v>#REF!</v>
      </c>
      <c r="Q16" s="248" t="e">
        <f ca="1">'Группы 2016'!CV16</f>
        <v>#REF!</v>
      </c>
      <c r="R16" s="248" t="e">
        <f ca="1">'Группы 2016'!CW16</f>
        <v>#REF!</v>
      </c>
      <c r="S16" s="248" t="e">
        <f ca="1">'Группы 2016'!CX16</f>
        <v>#REF!</v>
      </c>
      <c r="T16" s="248">
        <f>'Группы 2016'!CY16</f>
        <v>0</v>
      </c>
      <c r="U16" s="248">
        <f>'Группы 2016'!CZ16</f>
        <v>0</v>
      </c>
      <c r="V16" s="248">
        <f>'Группы 2016'!DA16</f>
        <v>0</v>
      </c>
      <c r="W16" s="248" t="e">
        <f ca="1">'Группы 2016'!DB16</f>
        <v>#REF!</v>
      </c>
      <c r="X16" s="248" t="e">
        <f ca="1">'Группы 2016'!DC16</f>
        <v>#REF!</v>
      </c>
      <c r="Y16" s="248" t="e">
        <f ca="1">'Группы 2016'!DD16</f>
        <v>#REF!</v>
      </c>
      <c r="Z16" s="248" t="e">
        <f ca="1">'Группы 2016'!DE16</f>
        <v>#REF!</v>
      </c>
      <c r="AA16" s="248" t="e">
        <f ca="1">'Группы 2016'!DF16</f>
        <v>#REF!</v>
      </c>
      <c r="AB16" s="248" t="e">
        <f ca="1">'Группы 2016'!DG16</f>
        <v>#REF!</v>
      </c>
      <c r="AC16" s="248" t="str">
        <f>'Группы 2016'!DH16</f>
        <v>УП.6.ОП#</v>
      </c>
      <c r="AD16" s="248" t="str">
        <f>'Группы 2016'!DI16</f>
        <v>УП.6.ОП#</v>
      </c>
      <c r="AE16" s="248" t="str">
        <f>'Группы 2016'!DJ16</f>
        <v>УП.6.ОП#</v>
      </c>
      <c r="AF16" s="248" t="e">
        <f ca="1">'Группы 2016'!DK16</f>
        <v>#REF!</v>
      </c>
      <c r="AG16" s="248" t="e">
        <f ca="1">'Группы 2016'!DL16</f>
        <v>#REF!</v>
      </c>
      <c r="AH16" s="248" t="e">
        <f ca="1">'Группы 2016'!DM16</f>
        <v>#REF!</v>
      </c>
      <c r="AI16" s="248" t="e">
        <f ca="1">'Группы 2016'!DN16</f>
        <v>#REF!</v>
      </c>
      <c r="AJ16" s="248" t="e">
        <f ca="1">'Группы 2016'!DO16</f>
        <v>#REF!</v>
      </c>
      <c r="AK16" s="248" t="e">
        <f ca="1">'Группы 2016'!DP16</f>
        <v>#REF!</v>
      </c>
      <c r="AL16" s="248" t="e">
        <f ca="1">'Группы 2016'!DQ16</f>
        <v>#REF!</v>
      </c>
      <c r="AM16" s="248" t="e">
        <f ca="1">'Группы 2016'!DR16</f>
        <v>#REF!</v>
      </c>
      <c r="AN16" s="248" t="e">
        <f ca="1">'Группы 2016'!DS16</f>
        <v>#REF!</v>
      </c>
      <c r="AO16" s="248" t="e">
        <f ca="1">'Группы 2016'!DT16</f>
        <v>#REF!</v>
      </c>
      <c r="AP16" s="248">
        <f>'Группы 2016'!DU16</f>
        <v>0</v>
      </c>
      <c r="AQ16" s="248">
        <f>'Группы 2016'!DV16</f>
        <v>0</v>
      </c>
      <c r="AR16" s="248">
        <f>'Группы 2016'!DW16</f>
        <v>0</v>
      </c>
      <c r="AS16" s="248" t="e">
        <f ca="1">'Группы 2016'!DX16</f>
        <v>#REF!</v>
      </c>
      <c r="AT16" s="248" t="e">
        <f ca="1">'Группы 2016'!DY16</f>
        <v>#REF!</v>
      </c>
      <c r="AU16" s="248" t="e">
        <f ca="1">'Группы 2016'!DZ16</f>
        <v>#REF!</v>
      </c>
      <c r="AV16" s="248" t="e">
        <f ca="1">'Группы 2016'!EA16</f>
        <v>#REF!</v>
      </c>
      <c r="AW16" s="248" t="e">
        <f ca="1">'Группы 2016'!EB16</f>
        <v>#REF!</v>
      </c>
      <c r="AX16" s="248" t="e">
        <f ca="1">'Группы 2016'!EC16</f>
        <v>#REF!</v>
      </c>
      <c r="AY16" s="248" t="e">
        <f ca="1">'Группы 2016'!ED16</f>
        <v>#REF!</v>
      </c>
      <c r="AZ16" s="248" t="e">
        <f ca="1">'Группы 2016'!EE16</f>
        <v>#REF!</v>
      </c>
      <c r="BA16" s="248" t="e">
        <f ca="1">'Группы 2016'!EF16</f>
        <v>#REF!</v>
      </c>
      <c r="BB16" s="248" t="e">
        <f ca="1">'Группы 2016'!EG16</f>
        <v>#REF!</v>
      </c>
      <c r="BC16" s="248" t="e">
        <f ca="1">'Группы 2016'!EH16</f>
        <v>#REF!</v>
      </c>
      <c r="BD16" s="248" t="e">
        <f ca="1">'Группы 2016'!EI16</f>
        <v>#REF!</v>
      </c>
      <c r="BE16" s="248" t="e">
        <f ca="1">'Группы 2016'!EJ16</f>
        <v>#REF!</v>
      </c>
      <c r="BF16" s="248" t="e">
        <f ca="1">'Группы 2016'!EK16</f>
        <v>#REF!</v>
      </c>
      <c r="BG16" s="248">
        <f ca="1">'Группы 2016'!BQ16</f>
        <v>3</v>
      </c>
      <c r="BH16" s="248">
        <f ca="1">'Группы 2016'!BR16</f>
        <v>3</v>
      </c>
      <c r="BI16" s="248">
        <f ca="1">'Группы 2016'!BS16</f>
        <v>0</v>
      </c>
      <c r="BJ16" s="248">
        <f ca="1">'Группы 2016'!BT16</f>
        <v>0</v>
      </c>
      <c r="BK16" s="248">
        <f ca="1">'Группы 2016'!BU16</f>
        <v>0</v>
      </c>
      <c r="BL16" s="248">
        <f ca="1">'Группы 2016'!BV16</f>
        <v>0</v>
      </c>
      <c r="BM16" s="248">
        <f ca="1">'Группы 2016'!BW16</f>
        <v>0</v>
      </c>
      <c r="BN16" s="248">
        <f ca="1">'Группы 2016'!BQ16</f>
        <v>3</v>
      </c>
      <c r="BO16" s="248">
        <f ca="1">'Группы 2016'!BU16</f>
        <v>0</v>
      </c>
      <c r="BP16" s="248">
        <f ca="1">'Группы 2016'!BV16</f>
        <v>0</v>
      </c>
      <c r="BQ16" s="248">
        <f ca="1">'Группы 2016'!BW16</f>
        <v>0</v>
      </c>
      <c r="BR16" s="248">
        <f ca="1">'Группы 2016'!BX16</f>
        <v>3</v>
      </c>
      <c r="BS16" s="248">
        <f ca="1">'Группы 2016'!CA16</f>
        <v>0</v>
      </c>
      <c r="BT16" s="248">
        <f ca="1">'Группы 2016'!CC16</f>
        <v>0</v>
      </c>
      <c r="BU16" s="248" t="e">
        <f ca="1">'Группы 2016'!CE16</f>
        <v>#REF!</v>
      </c>
      <c r="BV16" s="269" t="e">
        <f ca="1">'Группы 2016'!CF16</f>
        <v>#REF!</v>
      </c>
      <c r="BW16" s="248" t="e">
        <f ca="1">'Группы 2016'!CG16</f>
        <v>#REF!</v>
      </c>
      <c r="BX16" s="248" t="e">
        <f ca="1">IF('Группы 2016'!CH16=SUM(CC16:CD16),'Группы 2016'!CH16,"ОШ!")</f>
        <v>#REF!</v>
      </c>
      <c r="BY16" s="248" t="e">
        <f ca="1">'Группы 2016'!CI16</f>
        <v>#REF!</v>
      </c>
      <c r="BZ16" s="248" t="e">
        <f ca="1">'Группы 2016'!CJ16</f>
        <v>#REF!</v>
      </c>
      <c r="CA16" s="248" t="e">
        <f ca="1">'Группы 2016'!CK16</f>
        <v>#REF!</v>
      </c>
      <c r="CB16" s="248">
        <f>'Группы 2016'!BP16</f>
        <v>20</v>
      </c>
      <c r="CC16" s="248">
        <f t="shared" ca="1" si="0"/>
        <v>0</v>
      </c>
      <c r="CD16" s="248">
        <f t="shared" ca="1" si="1"/>
        <v>0</v>
      </c>
      <c r="CE16" s="270">
        <f t="shared" ca="1" si="2"/>
        <v>0</v>
      </c>
      <c r="CF16" s="270">
        <f t="shared" ca="1" si="3"/>
        <v>0</v>
      </c>
      <c r="CG16" s="270">
        <f t="shared" ca="1" si="4"/>
        <v>0</v>
      </c>
      <c r="CH16" s="270">
        <f t="shared" ca="1" si="5"/>
        <v>0</v>
      </c>
      <c r="CI16" s="270">
        <f t="shared" ca="1" si="6"/>
        <v>0</v>
      </c>
      <c r="CJ16" s="270">
        <f t="shared" ca="1" si="7"/>
        <v>0</v>
      </c>
      <c r="CK16" s="270">
        <f t="shared" ca="1" si="8"/>
        <v>6</v>
      </c>
      <c r="CL16" s="270">
        <f t="shared" ca="1" si="9"/>
        <v>0</v>
      </c>
      <c r="CM16" s="248">
        <f t="shared" ca="1" si="10"/>
        <v>6</v>
      </c>
      <c r="CN16" s="248" t="e">
        <f t="shared" ca="1" si="11"/>
        <v>#REF!</v>
      </c>
    </row>
    <row r="17" spans="1:92" s="151" customFormat="1" hidden="1" x14ac:dyDescent="0.25">
      <c r="A17" s="248" t="str">
        <f>'Группы 2016'!A17</f>
        <v>У38.02.01 Экономика и бухучет(2014)9 кл., очная</v>
      </c>
      <c r="B17" s="248" t="str">
        <f>'Группы 2016'!B17</f>
        <v>ИТЭК</v>
      </c>
      <c r="C17" s="248" t="str">
        <f>'Группы 2016'!C17</f>
        <v>бюджет</v>
      </c>
      <c r="D17" s="248" t="e">
        <f ca="1">'Группы 2016'!D17</f>
        <v>#REF!</v>
      </c>
      <c r="E17" s="248">
        <f>'Группы 2016'!E17</f>
        <v>2</v>
      </c>
      <c r="F17" s="248" t="str">
        <f>'Группы 2016'!F17</f>
        <v>Э-40П</v>
      </c>
      <c r="G17" s="248" t="e">
        <f ca="1">'Группы 2016'!CL17</f>
        <v>#REF!</v>
      </c>
      <c r="H17" s="248" t="e">
        <f ca="1">'Группы 2016'!CM17</f>
        <v>#REF!</v>
      </c>
      <c r="I17" s="248" t="e">
        <f ca="1">'Группы 2016'!CN17</f>
        <v>#REF!</v>
      </c>
      <c r="J17" s="248" t="e">
        <f ca="1">'Группы 2016'!CO17</f>
        <v>#REF!</v>
      </c>
      <c r="K17" s="248" t="e">
        <f ca="1">'Группы 2016'!CP17</f>
        <v>#REF!</v>
      </c>
      <c r="L17" s="248" t="e">
        <f ca="1">'Группы 2016'!CQ17</f>
        <v>#REF!</v>
      </c>
      <c r="M17" s="248" t="e">
        <f ca="1">'Группы 2016'!CR17</f>
        <v>#REF!</v>
      </c>
      <c r="N17" s="248" t="e">
        <f ca="1">'Группы 2016'!CS17</f>
        <v>#REF!</v>
      </c>
      <c r="O17" s="248" t="e">
        <f ca="1">'Группы 2016'!CT17</f>
        <v>#REF!</v>
      </c>
      <c r="P17" s="248" t="e">
        <f ca="1">'Группы 2016'!CU17</f>
        <v>#REF!</v>
      </c>
      <c r="Q17" s="248" t="e">
        <f ca="1">'Группы 2016'!CV17</f>
        <v>#REF!</v>
      </c>
      <c r="R17" s="248" t="e">
        <f ca="1">'Группы 2016'!CW17</f>
        <v>#REF!</v>
      </c>
      <c r="S17" s="248" t="e">
        <f ca="1">'Группы 2016'!CX17</f>
        <v>#REF!</v>
      </c>
      <c r="T17" s="248" t="e">
        <f ca="1">'Группы 2016'!CY17</f>
        <v>#REF!</v>
      </c>
      <c r="U17" s="248" t="e">
        <f ca="1">'Группы 2016'!CZ17</f>
        <v>#REF!</v>
      </c>
      <c r="V17" s="248" t="e">
        <f ca="1">'Группы 2016'!DA17</f>
        <v>#REF!</v>
      </c>
      <c r="W17" s="248" t="e">
        <f ca="1">'Группы 2016'!DB17</f>
        <v>#REF!</v>
      </c>
      <c r="X17" s="248" t="e">
        <f ca="1">'Группы 2016'!DC17</f>
        <v>#REF!</v>
      </c>
      <c r="Y17" s="248" t="e">
        <f ca="1">'Группы 2016'!DD17</f>
        <v>#REF!</v>
      </c>
      <c r="Z17" s="248" t="e">
        <f ca="1">'Группы 2016'!DE17</f>
        <v>#REF!</v>
      </c>
      <c r="AA17" s="248" t="e">
        <f ca="1">'Группы 2016'!DF17</f>
        <v>#REF!</v>
      </c>
      <c r="AB17" s="248" t="e">
        <f ca="1">'Группы 2016'!DG17</f>
        <v>#REF!</v>
      </c>
      <c r="AC17" s="248" t="e">
        <f ca="1">'Группы 2016'!DH17</f>
        <v>#REF!</v>
      </c>
      <c r="AD17" s="248" t="e">
        <f ca="1">'Группы 2016'!DI17</f>
        <v>#REF!</v>
      </c>
      <c r="AE17" s="248" t="e">
        <f ca="1">'Группы 2016'!DJ17</f>
        <v>#REF!</v>
      </c>
      <c r="AF17" s="248" t="e">
        <f ca="1">'Группы 2016'!DK17</f>
        <v>#REF!</v>
      </c>
      <c r="AG17" s="248" t="e">
        <f ca="1">'Группы 2016'!DL17</f>
        <v>#REF!</v>
      </c>
      <c r="AH17" s="248" t="e">
        <f ca="1">'Группы 2016'!DM17</f>
        <v>#REF!</v>
      </c>
      <c r="AI17" s="248" t="e">
        <f ca="1">'Группы 2016'!DN17</f>
        <v>#REF!</v>
      </c>
      <c r="AJ17" s="248" t="e">
        <f ca="1">'Группы 2016'!DO17</f>
        <v>#REF!</v>
      </c>
      <c r="AK17" s="248" t="e">
        <f ca="1">'Группы 2016'!DP17</f>
        <v>#REF!</v>
      </c>
      <c r="AL17" s="248" t="e">
        <f ca="1">'Группы 2016'!DQ17</f>
        <v>#REF!</v>
      </c>
      <c r="AM17" s="248" t="e">
        <f ca="1">'Группы 2016'!DR17</f>
        <v>#REF!</v>
      </c>
      <c r="AN17" s="248" t="e">
        <f ca="1">'Группы 2016'!DS17</f>
        <v>#REF!</v>
      </c>
      <c r="AO17" s="248" t="e">
        <f ca="1">'Группы 2016'!DT17</f>
        <v>#REF!</v>
      </c>
      <c r="AP17" s="248" t="e">
        <f ca="1">'Группы 2016'!DU17</f>
        <v>#REF!</v>
      </c>
      <c r="AQ17" s="248" t="e">
        <f ca="1">'Группы 2016'!DV17</f>
        <v>#REF!</v>
      </c>
      <c r="AR17" s="248" t="e">
        <f ca="1">'Группы 2016'!DW17</f>
        <v>#REF!</v>
      </c>
      <c r="AS17" s="248" t="e">
        <f ca="1">'Группы 2016'!DX17</f>
        <v>#REF!</v>
      </c>
      <c r="AT17" s="248" t="e">
        <f ca="1">'Группы 2016'!DY17</f>
        <v>#REF!</v>
      </c>
      <c r="AU17" s="248" t="e">
        <f ca="1">'Группы 2016'!DZ17</f>
        <v>#REF!</v>
      </c>
      <c r="AV17" s="248" t="e">
        <f ca="1">'Группы 2016'!EA17</f>
        <v>#REF!</v>
      </c>
      <c r="AW17" s="248" t="e">
        <f ca="1">'Группы 2016'!EB17</f>
        <v>#REF!</v>
      </c>
      <c r="AX17" s="248" t="e">
        <f ca="1">'Группы 2016'!EC17</f>
        <v>#REF!</v>
      </c>
      <c r="AY17" s="248" t="e">
        <f ca="1">'Группы 2016'!ED17</f>
        <v>#REF!</v>
      </c>
      <c r="AZ17" s="248" t="e">
        <f ca="1">'Группы 2016'!EE17</f>
        <v>#REF!</v>
      </c>
      <c r="BA17" s="248" t="e">
        <f ca="1">'Группы 2016'!EF17</f>
        <v>#REF!</v>
      </c>
      <c r="BB17" s="248" t="e">
        <f ca="1">'Группы 2016'!EG17</f>
        <v>#REF!</v>
      </c>
      <c r="BC17" s="248" t="e">
        <f ca="1">'Группы 2016'!EH17</f>
        <v>#REF!</v>
      </c>
      <c r="BD17" s="248" t="e">
        <f ca="1">'Группы 2016'!EI17</f>
        <v>#REF!</v>
      </c>
      <c r="BE17" s="248" t="e">
        <f ca="1">'Группы 2016'!EJ17</f>
        <v>#REF!</v>
      </c>
      <c r="BF17" s="248" t="e">
        <f ca="1">'Группы 2016'!EK17</f>
        <v>#REF!</v>
      </c>
      <c r="BG17" s="248">
        <f ca="1">'Группы 2016'!BQ17</f>
        <v>0</v>
      </c>
      <c r="BH17" s="248">
        <f ca="1">'Группы 2016'!BR17</f>
        <v>0</v>
      </c>
      <c r="BI17" s="248">
        <f ca="1">'Группы 2016'!BS17</f>
        <v>0</v>
      </c>
      <c r="BJ17" s="248">
        <f ca="1">'Группы 2016'!BT17</f>
        <v>0</v>
      </c>
      <c r="BK17" s="248">
        <f ca="1">'Группы 2016'!BU17</f>
        <v>0</v>
      </c>
      <c r="BL17" s="248">
        <f ca="1">'Группы 2016'!BV17</f>
        <v>0</v>
      </c>
      <c r="BM17" s="248">
        <f ca="1">'Группы 2016'!BW17</f>
        <v>0</v>
      </c>
      <c r="BN17" s="248">
        <f ca="1">'Группы 2016'!BQ17</f>
        <v>0</v>
      </c>
      <c r="BO17" s="248">
        <f ca="1">'Группы 2016'!BU17</f>
        <v>0</v>
      </c>
      <c r="BP17" s="248">
        <f ca="1">'Группы 2016'!BV17</f>
        <v>0</v>
      </c>
      <c r="BQ17" s="248">
        <f ca="1">'Группы 2016'!BW17</f>
        <v>0</v>
      </c>
      <c r="BR17" s="248">
        <f ca="1">'Группы 2016'!BX17</f>
        <v>0</v>
      </c>
      <c r="BS17" s="248">
        <f ca="1">'Группы 2016'!CA17</f>
        <v>0</v>
      </c>
      <c r="BT17" s="248">
        <f ca="1">'Группы 2016'!CC17</f>
        <v>0</v>
      </c>
      <c r="BU17" s="248" t="e">
        <f ca="1">'Группы 2016'!CE17</f>
        <v>#REF!</v>
      </c>
      <c r="BV17" s="269" t="e">
        <f ca="1">'Группы 2016'!CF17</f>
        <v>#REF!</v>
      </c>
      <c r="BW17" s="248" t="e">
        <f ca="1">'Группы 2016'!CG17</f>
        <v>#REF!</v>
      </c>
      <c r="BX17" s="248" t="e">
        <f ca="1">IF('Группы 2016'!CH17=SUM(CC17:CD17),'Группы 2016'!CH17,"ОШ!")</f>
        <v>#REF!</v>
      </c>
      <c r="BY17" s="248" t="e">
        <f ca="1">'Группы 2016'!CI17</f>
        <v>#REF!</v>
      </c>
      <c r="BZ17" s="248" t="e">
        <f ca="1">'Группы 2016'!CJ17</f>
        <v>#REF!</v>
      </c>
      <c r="CA17" s="248" t="e">
        <f ca="1">'Группы 2016'!CK17</f>
        <v>#REF!</v>
      </c>
      <c r="CB17" s="248">
        <f>'Группы 2016'!BP17</f>
        <v>20</v>
      </c>
      <c r="CC17" s="248">
        <f t="shared" ca="1" si="0"/>
        <v>0</v>
      </c>
      <c r="CD17" s="248">
        <f t="shared" ca="1" si="1"/>
        <v>0</v>
      </c>
      <c r="CE17" s="270">
        <f t="shared" ca="1" si="2"/>
        <v>0</v>
      </c>
      <c r="CF17" s="270">
        <f t="shared" ca="1" si="3"/>
        <v>0</v>
      </c>
      <c r="CG17" s="270">
        <f t="shared" ca="1" si="4"/>
        <v>0</v>
      </c>
      <c r="CH17" s="270">
        <f t="shared" ca="1" si="5"/>
        <v>0</v>
      </c>
      <c r="CI17" s="270">
        <f t="shared" ca="1" si="6"/>
        <v>0</v>
      </c>
      <c r="CJ17" s="270">
        <f t="shared" ca="1" si="7"/>
        <v>0</v>
      </c>
      <c r="CK17" s="270">
        <f t="shared" ca="1" si="8"/>
        <v>0</v>
      </c>
      <c r="CL17" s="270">
        <f t="shared" ca="1" si="9"/>
        <v>0</v>
      </c>
      <c r="CM17" s="248">
        <f t="shared" ca="1" si="10"/>
        <v>0</v>
      </c>
      <c r="CN17" s="248" t="e">
        <f t="shared" ca="1" si="11"/>
        <v>#REF!</v>
      </c>
    </row>
    <row r="18" spans="1:92" s="151" customFormat="1" hidden="1" x14ac:dyDescent="0.25">
      <c r="A18" s="248" t="str">
        <f>'Группы 2016'!A18</f>
        <v>У38.02.01 Экономика и бухучет(2014)9 кл., очная</v>
      </c>
      <c r="B18" s="248" t="str">
        <f>'Группы 2016'!B18</f>
        <v>ИТЭК</v>
      </c>
      <c r="C18" s="248" t="str">
        <f>'Группы 2016'!C18</f>
        <v>платно</v>
      </c>
      <c r="D18" s="248" t="e">
        <f ca="1">'Группы 2016'!D18</f>
        <v>#REF!</v>
      </c>
      <c r="E18" s="248">
        <f>'Группы 2016'!E18</f>
        <v>2</v>
      </c>
      <c r="F18" s="248" t="str">
        <f>'Группы 2016'!F18</f>
        <v>Э-41П</v>
      </c>
      <c r="G18" s="248" t="e">
        <f ca="1">'Группы 2016'!CL18</f>
        <v>#REF!</v>
      </c>
      <c r="H18" s="248" t="e">
        <f ca="1">'Группы 2016'!CM18</f>
        <v>#REF!</v>
      </c>
      <c r="I18" s="248" t="e">
        <f ca="1">'Группы 2016'!CN18</f>
        <v>#REF!</v>
      </c>
      <c r="J18" s="248" t="e">
        <f ca="1">'Группы 2016'!CO18</f>
        <v>#REF!</v>
      </c>
      <c r="K18" s="248" t="e">
        <f ca="1">'Группы 2016'!CP18</f>
        <v>#REF!</v>
      </c>
      <c r="L18" s="248" t="e">
        <f ca="1">'Группы 2016'!CQ18</f>
        <v>#REF!</v>
      </c>
      <c r="M18" s="248" t="e">
        <f ca="1">'Группы 2016'!CR18</f>
        <v>#REF!</v>
      </c>
      <c r="N18" s="248" t="e">
        <f ca="1">'Группы 2016'!CS18</f>
        <v>#REF!</v>
      </c>
      <c r="O18" s="248" t="e">
        <f ca="1">'Группы 2016'!CT18</f>
        <v>#REF!</v>
      </c>
      <c r="P18" s="248" t="e">
        <f ca="1">'Группы 2016'!CU18</f>
        <v>#REF!</v>
      </c>
      <c r="Q18" s="248" t="e">
        <f ca="1">'Группы 2016'!CV18</f>
        <v>#REF!</v>
      </c>
      <c r="R18" s="248" t="e">
        <f ca="1">'Группы 2016'!CW18</f>
        <v>#REF!</v>
      </c>
      <c r="S18" s="248" t="e">
        <f ca="1">'Группы 2016'!CX18</f>
        <v>#REF!</v>
      </c>
      <c r="T18" s="248" t="e">
        <f ca="1">'Группы 2016'!CY18</f>
        <v>#REF!</v>
      </c>
      <c r="U18" s="248" t="e">
        <f ca="1">'Группы 2016'!CZ18</f>
        <v>#REF!</v>
      </c>
      <c r="V18" s="248" t="e">
        <f ca="1">'Группы 2016'!DA18</f>
        <v>#REF!</v>
      </c>
      <c r="W18" s="248" t="e">
        <f ca="1">'Группы 2016'!DB18</f>
        <v>#REF!</v>
      </c>
      <c r="X18" s="248" t="e">
        <f ca="1">'Группы 2016'!DC18</f>
        <v>#REF!</v>
      </c>
      <c r="Y18" s="248" t="e">
        <f ca="1">'Группы 2016'!DD18</f>
        <v>#REF!</v>
      </c>
      <c r="Z18" s="248" t="e">
        <f ca="1">'Группы 2016'!DE18</f>
        <v>#REF!</v>
      </c>
      <c r="AA18" s="248" t="e">
        <f ca="1">'Группы 2016'!DF18</f>
        <v>#REF!</v>
      </c>
      <c r="AB18" s="248" t="e">
        <f ca="1">'Группы 2016'!DG18</f>
        <v>#REF!</v>
      </c>
      <c r="AC18" s="248" t="e">
        <f ca="1">'Группы 2016'!DH18</f>
        <v>#REF!</v>
      </c>
      <c r="AD18" s="248" t="e">
        <f ca="1">'Группы 2016'!DI18</f>
        <v>#REF!</v>
      </c>
      <c r="AE18" s="248" t="e">
        <f ca="1">'Группы 2016'!DJ18</f>
        <v>#REF!</v>
      </c>
      <c r="AF18" s="248" t="e">
        <f ca="1">'Группы 2016'!DK18</f>
        <v>#REF!</v>
      </c>
      <c r="AG18" s="248" t="e">
        <f ca="1">'Группы 2016'!DL18</f>
        <v>#REF!</v>
      </c>
      <c r="AH18" s="248" t="e">
        <f ca="1">'Группы 2016'!DM18</f>
        <v>#REF!</v>
      </c>
      <c r="AI18" s="248" t="e">
        <f ca="1">'Группы 2016'!DN18</f>
        <v>#REF!</v>
      </c>
      <c r="AJ18" s="248" t="e">
        <f ca="1">'Группы 2016'!DO18</f>
        <v>#REF!</v>
      </c>
      <c r="AK18" s="248" t="e">
        <f ca="1">'Группы 2016'!DP18</f>
        <v>#REF!</v>
      </c>
      <c r="AL18" s="248" t="e">
        <f ca="1">'Группы 2016'!DQ18</f>
        <v>#REF!</v>
      </c>
      <c r="AM18" s="248" t="e">
        <f ca="1">'Группы 2016'!DR18</f>
        <v>#REF!</v>
      </c>
      <c r="AN18" s="248" t="e">
        <f ca="1">'Группы 2016'!DS18</f>
        <v>#REF!</v>
      </c>
      <c r="AO18" s="248" t="e">
        <f ca="1">'Группы 2016'!DT18</f>
        <v>#REF!</v>
      </c>
      <c r="AP18" s="248" t="e">
        <f ca="1">'Группы 2016'!DU18</f>
        <v>#REF!</v>
      </c>
      <c r="AQ18" s="248" t="e">
        <f ca="1">'Группы 2016'!DV18</f>
        <v>#REF!</v>
      </c>
      <c r="AR18" s="248" t="e">
        <f ca="1">'Группы 2016'!DW18</f>
        <v>#REF!</v>
      </c>
      <c r="AS18" s="248" t="e">
        <f ca="1">'Группы 2016'!DX18</f>
        <v>#REF!</v>
      </c>
      <c r="AT18" s="248" t="e">
        <f ca="1">'Группы 2016'!DY18</f>
        <v>#REF!</v>
      </c>
      <c r="AU18" s="248" t="e">
        <f ca="1">'Группы 2016'!DZ18</f>
        <v>#REF!</v>
      </c>
      <c r="AV18" s="248" t="e">
        <f ca="1">'Группы 2016'!EA18</f>
        <v>#REF!</v>
      </c>
      <c r="AW18" s="248" t="e">
        <f ca="1">'Группы 2016'!EB18</f>
        <v>#REF!</v>
      </c>
      <c r="AX18" s="248" t="e">
        <f ca="1">'Группы 2016'!EC18</f>
        <v>#REF!</v>
      </c>
      <c r="AY18" s="248" t="e">
        <f ca="1">'Группы 2016'!ED18</f>
        <v>#REF!</v>
      </c>
      <c r="AZ18" s="248" t="e">
        <f ca="1">'Группы 2016'!EE18</f>
        <v>#REF!</v>
      </c>
      <c r="BA18" s="248" t="e">
        <f ca="1">'Группы 2016'!EF18</f>
        <v>#REF!</v>
      </c>
      <c r="BB18" s="248" t="e">
        <f ca="1">'Группы 2016'!EG18</f>
        <v>#REF!</v>
      </c>
      <c r="BC18" s="248" t="e">
        <f ca="1">'Группы 2016'!EH18</f>
        <v>#REF!</v>
      </c>
      <c r="BD18" s="248" t="e">
        <f ca="1">'Группы 2016'!EI18</f>
        <v>#REF!</v>
      </c>
      <c r="BE18" s="248" t="e">
        <f ca="1">'Группы 2016'!EJ18</f>
        <v>#REF!</v>
      </c>
      <c r="BF18" s="248" t="e">
        <f ca="1">'Группы 2016'!EK18</f>
        <v>#REF!</v>
      </c>
      <c r="BG18" s="248">
        <f ca="1">'Группы 2016'!BQ18</f>
        <v>0</v>
      </c>
      <c r="BH18" s="248">
        <f ca="1">'Группы 2016'!BR18</f>
        <v>0</v>
      </c>
      <c r="BI18" s="248">
        <f ca="1">'Группы 2016'!BS18</f>
        <v>0</v>
      </c>
      <c r="BJ18" s="248">
        <f ca="1">'Группы 2016'!BT18</f>
        <v>0</v>
      </c>
      <c r="BK18" s="248">
        <f ca="1">'Группы 2016'!BU18</f>
        <v>0</v>
      </c>
      <c r="BL18" s="248">
        <f ca="1">'Группы 2016'!BV18</f>
        <v>0</v>
      </c>
      <c r="BM18" s="248">
        <f ca="1">'Группы 2016'!BW18</f>
        <v>0</v>
      </c>
      <c r="BN18" s="248">
        <f ca="1">'Группы 2016'!BQ18</f>
        <v>0</v>
      </c>
      <c r="BO18" s="248">
        <f ca="1">'Группы 2016'!BU18</f>
        <v>0</v>
      </c>
      <c r="BP18" s="248">
        <f ca="1">'Группы 2016'!BV18</f>
        <v>0</v>
      </c>
      <c r="BQ18" s="248">
        <f ca="1">'Группы 2016'!BW18</f>
        <v>0</v>
      </c>
      <c r="BR18" s="248">
        <f ca="1">'Группы 2016'!BX18</f>
        <v>0</v>
      </c>
      <c r="BS18" s="248">
        <f ca="1">'Группы 2016'!CA18</f>
        <v>0</v>
      </c>
      <c r="BT18" s="248">
        <f ca="1">'Группы 2016'!CC18</f>
        <v>0</v>
      </c>
      <c r="BU18" s="248" t="e">
        <f ca="1">'Группы 2016'!CE18</f>
        <v>#REF!</v>
      </c>
      <c r="BV18" s="269" t="e">
        <f ca="1">'Группы 2016'!CF18</f>
        <v>#REF!</v>
      </c>
      <c r="BW18" s="248" t="e">
        <f ca="1">'Группы 2016'!CG18</f>
        <v>#REF!</v>
      </c>
      <c r="BX18" s="248" t="e">
        <f ca="1">IF('Группы 2016'!CH18=SUM(CC18:CD18),'Группы 2016'!CH18,"ОШ!")</f>
        <v>#REF!</v>
      </c>
      <c r="BY18" s="248" t="e">
        <f ca="1">'Группы 2016'!CI18</f>
        <v>#REF!</v>
      </c>
      <c r="BZ18" s="248" t="e">
        <f ca="1">'Группы 2016'!CJ18</f>
        <v>#REF!</v>
      </c>
      <c r="CA18" s="248" t="e">
        <f ca="1">'Группы 2016'!CK18</f>
        <v>#REF!</v>
      </c>
      <c r="CB18" s="248">
        <f>'Группы 2016'!BP18</f>
        <v>20</v>
      </c>
      <c r="CC18" s="248">
        <f t="shared" ca="1" si="0"/>
        <v>0</v>
      </c>
      <c r="CD18" s="248">
        <f t="shared" ca="1" si="1"/>
        <v>0</v>
      </c>
      <c r="CE18" s="270">
        <f t="shared" ca="1" si="2"/>
        <v>0</v>
      </c>
      <c r="CF18" s="270">
        <f t="shared" ca="1" si="3"/>
        <v>0</v>
      </c>
      <c r="CG18" s="270">
        <f t="shared" ca="1" si="4"/>
        <v>0</v>
      </c>
      <c r="CH18" s="270">
        <f t="shared" ca="1" si="5"/>
        <v>0</v>
      </c>
      <c r="CI18" s="270">
        <f t="shared" ca="1" si="6"/>
        <v>0</v>
      </c>
      <c r="CJ18" s="270">
        <f t="shared" ca="1" si="7"/>
        <v>0</v>
      </c>
      <c r="CK18" s="270">
        <f t="shared" ca="1" si="8"/>
        <v>0</v>
      </c>
      <c r="CL18" s="270">
        <f t="shared" ca="1" si="9"/>
        <v>0</v>
      </c>
      <c r="CM18" s="248">
        <f t="shared" ca="1" si="10"/>
        <v>0</v>
      </c>
      <c r="CN18" s="248" t="e">
        <f t="shared" ca="1" si="11"/>
        <v>#REF!</v>
      </c>
    </row>
    <row r="19" spans="1:92" s="151" customFormat="1" hidden="1" x14ac:dyDescent="0.25">
      <c r="A19" s="248" t="str">
        <f>'Группы 2016'!A19</f>
        <v>Б09.02.02 Комп.сети(2014)9 кл., очная</v>
      </c>
      <c r="B19" s="248" t="str">
        <f>'Группы 2016'!B19</f>
        <v>ИТЭК</v>
      </c>
      <c r="C19" s="248" t="str">
        <f>'Группы 2016'!C19</f>
        <v>бюджет</v>
      </c>
      <c r="D19" s="248" t="e">
        <f ca="1">'Группы 2016'!D19</f>
        <v>#REF!</v>
      </c>
      <c r="E19" s="248">
        <f>'Группы 2016'!E19</f>
        <v>3</v>
      </c>
      <c r="F19" s="248" t="str">
        <f>'Группы 2016'!F19</f>
        <v>КС-3</v>
      </c>
      <c r="G19" s="248" t="e">
        <f ca="1">'Группы 2016'!CL19</f>
        <v>#REF!</v>
      </c>
      <c r="H19" s="248" t="e">
        <f ca="1">'Группы 2016'!CM19</f>
        <v>#REF!</v>
      </c>
      <c r="I19" s="248" t="e">
        <f ca="1">'Группы 2016'!CN19</f>
        <v>#REF!</v>
      </c>
      <c r="J19" s="248" t="e">
        <f ca="1">'Группы 2016'!CO19</f>
        <v>#REF!</v>
      </c>
      <c r="K19" s="248" t="e">
        <f ca="1">'Группы 2016'!CP19</f>
        <v>#REF!</v>
      </c>
      <c r="L19" s="248" t="e">
        <f ca="1">'Группы 2016'!CQ19</f>
        <v>#REF!</v>
      </c>
      <c r="M19" s="248" t="e">
        <f ca="1">'Группы 2016'!CR19</f>
        <v>#REF!</v>
      </c>
      <c r="N19" s="248" t="e">
        <f ca="1">'Группы 2016'!CS19</f>
        <v>#REF!</v>
      </c>
      <c r="O19" s="248" t="e">
        <f ca="1">'Группы 2016'!CT19</f>
        <v>#REF!</v>
      </c>
      <c r="P19" s="248" t="e">
        <f ca="1">'Группы 2016'!CU19</f>
        <v>#REF!</v>
      </c>
      <c r="Q19" s="248" t="str">
        <f>'Группы 2016'!CV19</f>
        <v>УП.1.ДИ#</v>
      </c>
      <c r="R19" s="248" t="str">
        <f>'Группы 2016'!CW19</f>
        <v>УП.1.ДИ#</v>
      </c>
      <c r="S19" s="248" t="e">
        <f ca="1">'Группы 2016'!CX19</f>
        <v>#REF!</v>
      </c>
      <c r="T19" s="248" t="e">
        <f ca="1">'Группы 2016'!CY19</f>
        <v>#REF!</v>
      </c>
      <c r="U19" s="248" t="e">
        <f ca="1">'Группы 2016'!CZ19</f>
        <v>#REF!</v>
      </c>
      <c r="V19" s="248">
        <f>'Группы 2016'!DA19</f>
        <v>0</v>
      </c>
      <c r="W19" s="248">
        <f>'Группы 2016'!DB19</f>
        <v>0</v>
      </c>
      <c r="X19" s="248" t="e">
        <f ca="1">'Группы 2016'!DC19</f>
        <v>#REF!</v>
      </c>
      <c r="Y19" s="248" t="e">
        <f ca="1">'Группы 2016'!DD19</f>
        <v>#REF!</v>
      </c>
      <c r="Z19" s="248" t="e">
        <f ca="1">'Группы 2016'!DE19</f>
        <v>#REF!</v>
      </c>
      <c r="AA19" s="248" t="e">
        <f ca="1">'Группы 2016'!DF19</f>
        <v>#REF!</v>
      </c>
      <c r="AB19" s="248" t="e">
        <f ca="1">'Группы 2016'!DG19</f>
        <v>#REF!</v>
      </c>
      <c r="AC19" s="248" t="e">
        <f ca="1">'Группы 2016'!DH19</f>
        <v>#REF!</v>
      </c>
      <c r="AD19" s="248" t="e">
        <f ca="1">'Группы 2016'!DI19</f>
        <v>#REF!</v>
      </c>
      <c r="AE19" s="248" t="e">
        <f ca="1">'Группы 2016'!DJ19</f>
        <v>#REF!</v>
      </c>
      <c r="AF19" s="248" t="e">
        <f ca="1">'Группы 2016'!DK19</f>
        <v>#REF!</v>
      </c>
      <c r="AG19" s="248" t="e">
        <f ca="1">'Группы 2016'!DL19</f>
        <v>#REF!</v>
      </c>
      <c r="AH19" s="248" t="e">
        <f ca="1">'Группы 2016'!DM19</f>
        <v>#REF!</v>
      </c>
      <c r="AI19" s="248" t="e">
        <f ca="1">'Группы 2016'!DN19</f>
        <v>#REF!</v>
      </c>
      <c r="AJ19" s="248" t="e">
        <f ca="1">'Группы 2016'!DO19</f>
        <v>#REF!</v>
      </c>
      <c r="AK19" s="248" t="e">
        <f ca="1">'Группы 2016'!DP19</f>
        <v>#REF!</v>
      </c>
      <c r="AL19" s="248" t="e">
        <f ca="1">'Группы 2016'!DQ19</f>
        <v>#REF!</v>
      </c>
      <c r="AM19" s="248" t="e">
        <f ca="1">'Группы 2016'!DR19</f>
        <v>#REF!</v>
      </c>
      <c r="AN19" s="248" t="e">
        <f ca="1">'Группы 2016'!DS19</f>
        <v>#REF!</v>
      </c>
      <c r="AO19" s="248" t="e">
        <f ca="1">'Группы 2016'!DT19</f>
        <v>#REF!</v>
      </c>
      <c r="AP19" s="248" t="e">
        <f ca="1">'Группы 2016'!DU19</f>
        <v>#REF!</v>
      </c>
      <c r="AQ19" s="248" t="str">
        <f>'Группы 2016'!DV19</f>
        <v>ПП.1</v>
      </c>
      <c r="AR19" s="248" t="str">
        <f>'Группы 2016'!DW19</f>
        <v>ПП.1</v>
      </c>
      <c r="AS19" s="248" t="str">
        <f>'Группы 2016'!DX19</f>
        <v>ПП.1</v>
      </c>
      <c r="AT19" s="248" t="e">
        <f ca="1">'Группы 2016'!DY19</f>
        <v>#REF!</v>
      </c>
      <c r="AU19" s="248" t="str">
        <f>'Группы 2016'!DZ19</f>
        <v>С.1</v>
      </c>
      <c r="AV19" s="248" t="str">
        <f>'Группы 2016'!EA19</f>
        <v>УП.2.СИ#</v>
      </c>
      <c r="AW19" s="248" t="str">
        <f>'Группы 2016'!EB19</f>
        <v>УП.2.СИ#</v>
      </c>
      <c r="AX19" s="248" t="str">
        <f>'Группы 2016'!EC19</f>
        <v>УП.2.СИ#</v>
      </c>
      <c r="AY19" s="248" t="e">
        <f ca="1">'Группы 2016'!ED19</f>
        <v>#REF!</v>
      </c>
      <c r="AZ19" s="248" t="e">
        <f ca="1">'Группы 2016'!EE19</f>
        <v>#REF!</v>
      </c>
      <c r="BA19" s="248" t="e">
        <f ca="1">'Группы 2016'!EF19</f>
        <v>#REF!</v>
      </c>
      <c r="BB19" s="248" t="e">
        <f ca="1">'Группы 2016'!EG19</f>
        <v>#REF!</v>
      </c>
      <c r="BC19" s="248" t="e">
        <f ca="1">'Группы 2016'!EH19</f>
        <v>#REF!</v>
      </c>
      <c r="BD19" s="248" t="e">
        <f ca="1">'Группы 2016'!EI19</f>
        <v>#REF!</v>
      </c>
      <c r="BE19" s="248" t="e">
        <f ca="1">'Группы 2016'!EJ19</f>
        <v>#REF!</v>
      </c>
      <c r="BF19" s="248" t="e">
        <f ca="1">'Группы 2016'!EK19</f>
        <v>#REF!</v>
      </c>
      <c r="BG19" s="248">
        <f ca="1">'Группы 2016'!BQ19</f>
        <v>2</v>
      </c>
      <c r="BH19" s="248">
        <f ca="1">'Группы 2016'!BR19</f>
        <v>2</v>
      </c>
      <c r="BI19" s="248">
        <f ca="1">'Группы 2016'!BS19</f>
        <v>0</v>
      </c>
      <c r="BJ19" s="248">
        <f ca="1">'Группы 2016'!BT19</f>
        <v>0</v>
      </c>
      <c r="BK19" s="248">
        <f ca="1">'Группы 2016'!BU19</f>
        <v>0</v>
      </c>
      <c r="BL19" s="248">
        <f ca="1">'Группы 2016'!BV19</f>
        <v>0</v>
      </c>
      <c r="BM19" s="248">
        <f ca="1">'Группы 2016'!BW19</f>
        <v>0</v>
      </c>
      <c r="BN19" s="248">
        <f ca="1">'Группы 2016'!BQ19</f>
        <v>2</v>
      </c>
      <c r="BO19" s="248">
        <f ca="1">'Группы 2016'!BU19</f>
        <v>0</v>
      </c>
      <c r="BP19" s="248">
        <f ca="1">'Группы 2016'!BV19</f>
        <v>0</v>
      </c>
      <c r="BQ19" s="248">
        <f ca="1">'Группы 2016'!BW19</f>
        <v>0</v>
      </c>
      <c r="BR19" s="248">
        <f ca="1">'Группы 2016'!BX19</f>
        <v>0</v>
      </c>
      <c r="BS19" s="248">
        <f ca="1">'Группы 2016'!CA19</f>
        <v>1</v>
      </c>
      <c r="BT19" s="248">
        <f ca="1">'Группы 2016'!CC19</f>
        <v>0</v>
      </c>
      <c r="BU19" s="248" t="e">
        <f ca="1">'Группы 2016'!CE19</f>
        <v>#REF!</v>
      </c>
      <c r="BV19" s="269" t="e">
        <f ca="1">'Группы 2016'!CF19</f>
        <v>#REF!</v>
      </c>
      <c r="BW19" s="248" t="e">
        <f ca="1">'Группы 2016'!CG19</f>
        <v>#REF!</v>
      </c>
      <c r="BX19" s="248" t="e">
        <f ca="1">IF('Группы 2016'!CH19=SUM(CC19:CD19),'Группы 2016'!CH19,"ОШ!")</f>
        <v>#REF!</v>
      </c>
      <c r="BY19" s="248" t="e">
        <f ca="1">'Группы 2016'!CI19</f>
        <v>#REF!</v>
      </c>
      <c r="BZ19" s="248" t="e">
        <f ca="1">'Группы 2016'!CJ19</f>
        <v>#REF!</v>
      </c>
      <c r="CA19" s="248" t="e">
        <f ca="1">'Группы 2016'!CK19</f>
        <v>#REF!</v>
      </c>
      <c r="CB19" s="248">
        <f>'Группы 2016'!BP19</f>
        <v>20</v>
      </c>
      <c r="CC19" s="248">
        <f t="shared" ca="1" si="0"/>
        <v>0</v>
      </c>
      <c r="CD19" s="248">
        <f t="shared" ca="1" si="1"/>
        <v>1</v>
      </c>
      <c r="CE19" s="270">
        <f t="shared" ca="1" si="2"/>
        <v>0</v>
      </c>
      <c r="CF19" s="270">
        <f t="shared" ca="1" si="3"/>
        <v>0</v>
      </c>
      <c r="CG19" s="270">
        <f t="shared" ca="1" si="4"/>
        <v>0</v>
      </c>
      <c r="CH19" s="270">
        <f t="shared" ca="1" si="5"/>
        <v>0</v>
      </c>
      <c r="CI19" s="270">
        <f t="shared" ca="1" si="6"/>
        <v>0</v>
      </c>
      <c r="CJ19" s="270">
        <f t="shared" ca="1" si="7"/>
        <v>0</v>
      </c>
      <c r="CK19" s="270">
        <f t="shared" ca="1" si="8"/>
        <v>5</v>
      </c>
      <c r="CL19" s="270">
        <f t="shared" ca="1" si="9"/>
        <v>0</v>
      </c>
      <c r="CM19" s="248">
        <f t="shared" ca="1" si="10"/>
        <v>5</v>
      </c>
      <c r="CN19" s="248" t="e">
        <f t="shared" ca="1" si="11"/>
        <v>#REF!</v>
      </c>
    </row>
    <row r="20" spans="1:92" s="151" customFormat="1" hidden="1" x14ac:dyDescent="0.25">
      <c r="A20" s="248" t="str">
        <f>'Группы 2016'!A20</f>
        <v>Б09.02.03 Прогр-е в КС(2014)9 кл., очная</v>
      </c>
      <c r="B20" s="248" t="str">
        <f>'Группы 2016'!B20</f>
        <v>ИТЭК</v>
      </c>
      <c r="C20" s="248" t="str">
        <f>'Группы 2016'!C20</f>
        <v>платно</v>
      </c>
      <c r="D20" s="248" t="e">
        <f ca="1">'Группы 2016'!D20</f>
        <v>#REF!</v>
      </c>
      <c r="E20" s="248">
        <f>'Группы 2016'!E20</f>
        <v>3</v>
      </c>
      <c r="F20" s="248" t="str">
        <f>'Группы 2016'!F20</f>
        <v>ПР-61</v>
      </c>
      <c r="G20" s="248" t="e">
        <f ca="1">'Группы 2016'!CL20</f>
        <v>#REF!</v>
      </c>
      <c r="H20" s="248" t="e">
        <f ca="1">'Группы 2016'!CM20</f>
        <v>#REF!</v>
      </c>
      <c r="I20" s="248" t="e">
        <f ca="1">'Группы 2016'!CN20</f>
        <v>#REF!</v>
      </c>
      <c r="J20" s="248" t="e">
        <f ca="1">'Группы 2016'!CO20</f>
        <v>#REF!</v>
      </c>
      <c r="K20" s="248" t="e">
        <f ca="1">'Группы 2016'!CP20</f>
        <v>#REF!</v>
      </c>
      <c r="L20" s="248" t="e">
        <f ca="1">'Группы 2016'!CQ20</f>
        <v>#REF!</v>
      </c>
      <c r="M20" s="248" t="e">
        <f ca="1">'Группы 2016'!CR20</f>
        <v>#REF!</v>
      </c>
      <c r="N20" s="248" t="e">
        <f ca="1">'Группы 2016'!CS20</f>
        <v>#REF!</v>
      </c>
      <c r="O20" s="248" t="e">
        <f ca="1">'Группы 2016'!CT20</f>
        <v>#REF!</v>
      </c>
      <c r="P20" s="248" t="e">
        <f ca="1">'Группы 2016'!CU20</f>
        <v>#REF!</v>
      </c>
      <c r="Q20" s="248" t="e">
        <f ca="1">'Группы 2016'!CV20</f>
        <v>#REF!</v>
      </c>
      <c r="R20" s="248" t="e">
        <f ca="1">'Группы 2016'!CW20</f>
        <v>#REF!</v>
      </c>
      <c r="S20" s="248" t="e">
        <f ca="1">'Группы 2016'!CX20</f>
        <v>#REF!</v>
      </c>
      <c r="T20" s="248" t="e">
        <f ca="1">'Группы 2016'!CY20</f>
        <v>#REF!</v>
      </c>
      <c r="U20" s="248" t="e">
        <f ca="1">'Группы 2016'!CZ20</f>
        <v>#REF!</v>
      </c>
      <c r="V20" s="248" t="e">
        <f ca="1">'Группы 2016'!DA20</f>
        <v>#REF!</v>
      </c>
      <c r="W20" s="248" t="e">
        <f ca="1">'Группы 2016'!DB20</f>
        <v>#REF!</v>
      </c>
      <c r="X20" s="248" t="e">
        <f ca="1">'Группы 2016'!DC20</f>
        <v>#REF!</v>
      </c>
      <c r="Y20" s="248" t="e">
        <f ca="1">'Группы 2016'!DD20</f>
        <v>#REF!</v>
      </c>
      <c r="Z20" s="248" t="e">
        <f ca="1">'Группы 2016'!DE20</f>
        <v>#REF!</v>
      </c>
      <c r="AA20" s="248" t="e">
        <f ca="1">'Группы 2016'!DF20</f>
        <v>#REF!</v>
      </c>
      <c r="AB20" s="248" t="e">
        <f ca="1">'Группы 2016'!DG20</f>
        <v>#REF!</v>
      </c>
      <c r="AC20" s="248" t="e">
        <f ca="1">'Группы 2016'!DH20</f>
        <v>#REF!</v>
      </c>
      <c r="AD20" s="248" t="e">
        <f ca="1">'Группы 2016'!DI20</f>
        <v>#REF!</v>
      </c>
      <c r="AE20" s="248" t="e">
        <f ca="1">'Группы 2016'!DJ20</f>
        <v>#REF!</v>
      </c>
      <c r="AF20" s="248" t="e">
        <f ca="1">'Группы 2016'!DK20</f>
        <v>#REF!</v>
      </c>
      <c r="AG20" s="248" t="e">
        <f ca="1">'Группы 2016'!DL20</f>
        <v>#REF!</v>
      </c>
      <c r="AH20" s="248" t="e">
        <f ca="1">'Группы 2016'!DM20</f>
        <v>#REF!</v>
      </c>
      <c r="AI20" s="248" t="e">
        <f ca="1">'Группы 2016'!DN20</f>
        <v>#REF!</v>
      </c>
      <c r="AJ20" s="248" t="e">
        <f ca="1">'Группы 2016'!DO20</f>
        <v>#REF!</v>
      </c>
      <c r="AK20" s="248" t="e">
        <f ca="1">'Группы 2016'!DP20</f>
        <v>#REF!</v>
      </c>
      <c r="AL20" s="248" t="e">
        <f ca="1">'Группы 2016'!DQ20</f>
        <v>#REF!</v>
      </c>
      <c r="AM20" s="248" t="str">
        <f>'Группы 2016'!DR20</f>
        <v>ПП.2.СИ#</v>
      </c>
      <c r="AN20" s="248" t="e">
        <f ca="1">'Группы 2016'!DS20</f>
        <v>#REF!</v>
      </c>
      <c r="AO20" s="248" t="e">
        <f ca="1">'Группы 2016'!DT20</f>
        <v>#REF!</v>
      </c>
      <c r="AP20" s="248" t="e">
        <f ca="1">'Группы 2016'!DU20</f>
        <v>#REF!</v>
      </c>
      <c r="AQ20" s="248">
        <f>'Группы 2016'!DV20</f>
        <v>0</v>
      </c>
      <c r="AR20" s="248" t="str">
        <f>'Группы 2016'!DW20</f>
        <v>УП.1.ТТ#</v>
      </c>
      <c r="AS20" s="248" t="str">
        <f>'Группы 2016'!DX20</f>
        <v>УП.1.ТТ#</v>
      </c>
      <c r="AT20" s="248" t="e">
        <f ca="1">'Группы 2016'!DY20</f>
        <v>#REF!</v>
      </c>
      <c r="AU20" s="248" t="str">
        <f>'Группы 2016'!DZ20</f>
        <v>УП.1.ТТ#</v>
      </c>
      <c r="AV20" s="248" t="str">
        <f>'Группы 2016'!EA20</f>
        <v>С.1</v>
      </c>
      <c r="AW20" s="248" t="e">
        <f ca="1">'Группы 2016'!EB20</f>
        <v>#REF!</v>
      </c>
      <c r="AX20" s="248" t="str">
        <f>'Группы 2016'!EC20</f>
        <v>ПП.3.Т</v>
      </c>
      <c r="AY20" s="248" t="e">
        <f ca="1">'Группы 2016'!ED20</f>
        <v>#REF!</v>
      </c>
      <c r="AZ20" s="248" t="e">
        <f ca="1">'Группы 2016'!EE20</f>
        <v>#REF!</v>
      </c>
      <c r="BA20" s="248" t="e">
        <f ca="1">'Группы 2016'!EF20</f>
        <v>#REF!</v>
      </c>
      <c r="BB20" s="248" t="e">
        <f ca="1">'Группы 2016'!EG20</f>
        <v>#REF!</v>
      </c>
      <c r="BC20" s="248" t="e">
        <f ca="1">'Группы 2016'!EH20</f>
        <v>#REF!</v>
      </c>
      <c r="BD20" s="248" t="e">
        <f ca="1">'Группы 2016'!EI20</f>
        <v>#REF!</v>
      </c>
      <c r="BE20" s="248" t="e">
        <f ca="1">'Группы 2016'!EJ20</f>
        <v>#REF!</v>
      </c>
      <c r="BF20" s="248" t="e">
        <f ca="1">'Группы 2016'!EK20</f>
        <v>#REF!</v>
      </c>
      <c r="BG20" s="248">
        <f ca="1">'Группы 2016'!BQ20</f>
        <v>0</v>
      </c>
      <c r="BH20" s="248">
        <f ca="1">'Группы 2016'!BR20</f>
        <v>0</v>
      </c>
      <c r="BI20" s="248">
        <f ca="1">'Группы 2016'!BS20</f>
        <v>0</v>
      </c>
      <c r="BJ20" s="248">
        <f ca="1">'Группы 2016'!BT20</f>
        <v>0</v>
      </c>
      <c r="BK20" s="248">
        <f ca="1">'Группы 2016'!BU20</f>
        <v>0</v>
      </c>
      <c r="BL20" s="248">
        <f ca="1">'Группы 2016'!BV20</f>
        <v>0</v>
      </c>
      <c r="BM20" s="248">
        <f ca="1">'Группы 2016'!BW20</f>
        <v>0</v>
      </c>
      <c r="BN20" s="248">
        <f ca="1">'Группы 2016'!BQ20</f>
        <v>0</v>
      </c>
      <c r="BO20" s="248">
        <f ca="1">'Группы 2016'!BU20</f>
        <v>0</v>
      </c>
      <c r="BP20" s="248">
        <f ca="1">'Группы 2016'!BV20</f>
        <v>0</v>
      </c>
      <c r="BQ20" s="248">
        <f ca="1">'Группы 2016'!BW20</f>
        <v>0</v>
      </c>
      <c r="BR20" s="248">
        <f ca="1">'Группы 2016'!BX20</f>
        <v>1</v>
      </c>
      <c r="BS20" s="248">
        <f ca="1">'Группы 2016'!CA20</f>
        <v>1</v>
      </c>
      <c r="BT20" s="248">
        <f ca="1">'Группы 2016'!CC20</f>
        <v>0</v>
      </c>
      <c r="BU20" s="248" t="e">
        <f ca="1">'Группы 2016'!CE20</f>
        <v>#REF!</v>
      </c>
      <c r="BV20" s="269" t="e">
        <f ca="1">'Группы 2016'!CF20</f>
        <v>#REF!</v>
      </c>
      <c r="BW20" s="248" t="e">
        <f ca="1">'Группы 2016'!CG20</f>
        <v>#REF!</v>
      </c>
      <c r="BX20" s="248" t="e">
        <f ca="1">IF('Группы 2016'!CH20=SUM(CC20:CD20),'Группы 2016'!CH20,"ОШ!")</f>
        <v>#REF!</v>
      </c>
      <c r="BY20" s="248" t="e">
        <f ca="1">'Группы 2016'!CI20</f>
        <v>#REF!</v>
      </c>
      <c r="BZ20" s="248" t="e">
        <f ca="1">'Группы 2016'!CJ20</f>
        <v>#REF!</v>
      </c>
      <c r="CA20" s="248" t="e">
        <f ca="1">'Группы 2016'!CK20</f>
        <v>#REF!</v>
      </c>
      <c r="CB20" s="248">
        <f>'Группы 2016'!BP20</f>
        <v>20</v>
      </c>
      <c r="CC20" s="248">
        <f t="shared" ca="1" si="0"/>
        <v>0</v>
      </c>
      <c r="CD20" s="248">
        <f t="shared" ca="1" si="1"/>
        <v>1</v>
      </c>
      <c r="CE20" s="270">
        <f t="shared" ca="1" si="2"/>
        <v>0</v>
      </c>
      <c r="CF20" s="270">
        <f t="shared" ca="1" si="3"/>
        <v>0</v>
      </c>
      <c r="CG20" s="270">
        <f t="shared" ca="1" si="4"/>
        <v>0</v>
      </c>
      <c r="CH20" s="270">
        <f t="shared" ca="1" si="5"/>
        <v>0</v>
      </c>
      <c r="CI20" s="270">
        <f t="shared" ca="1" si="6"/>
        <v>0</v>
      </c>
      <c r="CJ20" s="270">
        <f t="shared" ca="1" si="7"/>
        <v>0</v>
      </c>
      <c r="CK20" s="270">
        <f t="shared" ca="1" si="8"/>
        <v>3</v>
      </c>
      <c r="CL20" s="270">
        <f t="shared" ca="1" si="9"/>
        <v>0</v>
      </c>
      <c r="CM20" s="248">
        <f t="shared" ca="1" si="10"/>
        <v>3</v>
      </c>
      <c r="CN20" s="248" t="e">
        <f t="shared" ca="1" si="11"/>
        <v>#REF!</v>
      </c>
    </row>
    <row r="21" spans="1:92" s="151" customFormat="1" hidden="1" x14ac:dyDescent="0.25">
      <c r="A21" s="248" t="str">
        <f>'Группы 2016'!A21</f>
        <v>Б10.02.03 Инф.безопасность АС(2014)9 кл., очная</v>
      </c>
      <c r="B21" s="248" t="str">
        <f>'Группы 2016'!B21</f>
        <v>ИТЭК</v>
      </c>
      <c r="C21" s="248" t="str">
        <f>'Группы 2016'!C21</f>
        <v>платно</v>
      </c>
      <c r="D21" s="248" t="e">
        <f ca="1">'Группы 2016'!D21</f>
        <v>#REF!</v>
      </c>
      <c r="E21" s="248">
        <f>'Группы 2016'!E21</f>
        <v>3</v>
      </c>
      <c r="F21" s="248" t="str">
        <f>'Группы 2016'!F21</f>
        <v>БП-3</v>
      </c>
      <c r="G21" s="248" t="e">
        <f ca="1">'Группы 2016'!CL21</f>
        <v>#REF!</v>
      </c>
      <c r="H21" s="248" t="e">
        <f ca="1">'Группы 2016'!CM21</f>
        <v>#REF!</v>
      </c>
      <c r="I21" s="248" t="e">
        <f ca="1">'Группы 2016'!CN21</f>
        <v>#REF!</v>
      </c>
      <c r="J21" s="248" t="e">
        <f ca="1">'Группы 2016'!CO21</f>
        <v>#REF!</v>
      </c>
      <c r="K21" s="248" t="e">
        <f ca="1">'Группы 2016'!CP21</f>
        <v>#REF!</v>
      </c>
      <c r="L21" s="248" t="e">
        <f ca="1">'Группы 2016'!CQ21</f>
        <v>#REF!</v>
      </c>
      <c r="M21" s="248" t="e">
        <f ca="1">'Группы 2016'!CR21</f>
        <v>#REF!</v>
      </c>
      <c r="N21" s="248" t="e">
        <f ca="1">'Группы 2016'!CS21</f>
        <v>#REF!</v>
      </c>
      <c r="O21" s="248" t="e">
        <f ca="1">'Группы 2016'!CT21</f>
        <v>#REF!</v>
      </c>
      <c r="P21" s="248" t="e">
        <f ca="1">'Группы 2016'!CU21</f>
        <v>#REF!</v>
      </c>
      <c r="Q21" s="248" t="e">
        <f ca="1">'Группы 2016'!CV21</f>
        <v>#REF!</v>
      </c>
      <c r="R21" s="248" t="e">
        <f ca="1">'Группы 2016'!CW21</f>
        <v>#REF!</v>
      </c>
      <c r="S21" s="248" t="e">
        <f ca="1">'Группы 2016'!CX21</f>
        <v>#REF!</v>
      </c>
      <c r="T21" s="248" t="e">
        <f ca="1">'Группы 2016'!CY21</f>
        <v>#REF!</v>
      </c>
      <c r="U21" s="248" t="e">
        <f ca="1">'Группы 2016'!CZ21</f>
        <v>#REF!</v>
      </c>
      <c r="V21" s="248" t="e">
        <f ca="1">'Группы 2016'!DA21</f>
        <v>#REF!</v>
      </c>
      <c r="W21" s="248" t="e">
        <f ca="1">'Группы 2016'!DB21</f>
        <v>#REF!</v>
      </c>
      <c r="X21" s="248" t="e">
        <f ca="1">'Группы 2016'!DC21</f>
        <v>#REF!</v>
      </c>
      <c r="Y21" s="248" t="e">
        <f ca="1">'Группы 2016'!DD21</f>
        <v>#REF!</v>
      </c>
      <c r="Z21" s="248" t="e">
        <f ca="1">'Группы 2016'!DE21</f>
        <v>#REF!</v>
      </c>
      <c r="AA21" s="248" t="e">
        <f ca="1">'Группы 2016'!DF21</f>
        <v>#REF!</v>
      </c>
      <c r="AB21" s="248" t="e">
        <f ca="1">'Группы 2016'!DG21</f>
        <v>#REF!</v>
      </c>
      <c r="AC21" s="248" t="e">
        <f ca="1">'Группы 2016'!DH21</f>
        <v>#REF!</v>
      </c>
      <c r="AD21" s="248" t="e">
        <f ca="1">'Группы 2016'!DI21</f>
        <v>#REF!</v>
      </c>
      <c r="AE21" s="248" t="e">
        <f ca="1">'Группы 2016'!DJ21</f>
        <v>#REF!</v>
      </c>
      <c r="AF21" s="248" t="e">
        <f ca="1">'Группы 2016'!DK21</f>
        <v>#REF!</v>
      </c>
      <c r="AG21" s="248" t="e">
        <f ca="1">'Группы 2016'!DL21</f>
        <v>#REF!</v>
      </c>
      <c r="AH21" s="248" t="e">
        <f ca="1">'Группы 2016'!DM21</f>
        <v>#REF!</v>
      </c>
      <c r="AI21" s="248" t="e">
        <f ca="1">'Группы 2016'!DN21</f>
        <v>#REF!</v>
      </c>
      <c r="AJ21" s="248" t="e">
        <f ca="1">'Группы 2016'!DO21</f>
        <v>#REF!</v>
      </c>
      <c r="AK21" s="248" t="e">
        <f ca="1">'Группы 2016'!DP21</f>
        <v>#REF!</v>
      </c>
      <c r="AL21" s="248" t="e">
        <f ca="1">'Группы 2016'!DQ21</f>
        <v>#REF!</v>
      </c>
      <c r="AM21" s="248" t="e">
        <f ca="1">'Группы 2016'!DR21</f>
        <v>#REF!</v>
      </c>
      <c r="AN21" s="248" t="e">
        <f ca="1">'Группы 2016'!DS21</f>
        <v>#REF!</v>
      </c>
      <c r="AO21" s="248" t="e">
        <f ca="1">'Группы 2016'!DT21</f>
        <v>#REF!</v>
      </c>
      <c r="AP21" s="248" t="e">
        <f ca="1">'Группы 2016'!DU21</f>
        <v>#REF!</v>
      </c>
      <c r="AQ21" s="248" t="e">
        <f ca="1">'Группы 2016'!DV21</f>
        <v>#REF!</v>
      </c>
      <c r="AR21" s="248" t="e">
        <f ca="1">'Группы 2016'!DW21</f>
        <v>#REF!</v>
      </c>
      <c r="AS21" s="248" t="e">
        <f ca="1">'Группы 2016'!DX21</f>
        <v>#REF!</v>
      </c>
      <c r="AT21" s="248" t="e">
        <f ca="1">'Группы 2016'!DY21</f>
        <v>#REF!</v>
      </c>
      <c r="AU21" s="248" t="e">
        <f ca="1">'Группы 2016'!DZ21</f>
        <v>#REF!</v>
      </c>
      <c r="AV21" s="248" t="e">
        <f ca="1">'Группы 2016'!EA21</f>
        <v>#REF!</v>
      </c>
      <c r="AW21" s="248" t="e">
        <f ca="1">'Группы 2016'!EB21</f>
        <v>#REF!</v>
      </c>
      <c r="AX21" s="248" t="e">
        <f ca="1">'Группы 2016'!EC21</f>
        <v>#REF!</v>
      </c>
      <c r="AY21" s="248" t="e">
        <f ca="1">'Группы 2016'!ED21</f>
        <v>#REF!</v>
      </c>
      <c r="AZ21" s="248" t="e">
        <f ca="1">'Группы 2016'!EE21</f>
        <v>#REF!</v>
      </c>
      <c r="BA21" s="248" t="e">
        <f ca="1">'Группы 2016'!EF21</f>
        <v>#REF!</v>
      </c>
      <c r="BB21" s="248" t="e">
        <f ca="1">'Группы 2016'!EG21</f>
        <v>#REF!</v>
      </c>
      <c r="BC21" s="248" t="e">
        <f ca="1">'Группы 2016'!EH21</f>
        <v>#REF!</v>
      </c>
      <c r="BD21" s="248" t="e">
        <f ca="1">'Группы 2016'!EI21</f>
        <v>#REF!</v>
      </c>
      <c r="BE21" s="248" t="e">
        <f ca="1">'Группы 2016'!EJ21</f>
        <v>#REF!</v>
      </c>
      <c r="BF21" s="248" t="e">
        <f ca="1">'Группы 2016'!EK21</f>
        <v>#REF!</v>
      </c>
      <c r="BG21" s="248">
        <f ca="1">'Группы 2016'!BQ21</f>
        <v>0</v>
      </c>
      <c r="BH21" s="248">
        <f ca="1">'Группы 2016'!BR21</f>
        <v>0</v>
      </c>
      <c r="BI21" s="248">
        <f ca="1">'Группы 2016'!BS21</f>
        <v>0</v>
      </c>
      <c r="BJ21" s="248">
        <f ca="1">'Группы 2016'!BT21</f>
        <v>0</v>
      </c>
      <c r="BK21" s="248">
        <f ca="1">'Группы 2016'!BU21</f>
        <v>0</v>
      </c>
      <c r="BL21" s="248">
        <f ca="1">'Группы 2016'!BV21</f>
        <v>0</v>
      </c>
      <c r="BM21" s="248">
        <f ca="1">'Группы 2016'!BW21</f>
        <v>0</v>
      </c>
      <c r="BN21" s="248">
        <f ca="1">'Группы 2016'!BQ21</f>
        <v>0</v>
      </c>
      <c r="BO21" s="248">
        <f ca="1">'Группы 2016'!BU21</f>
        <v>0</v>
      </c>
      <c r="BP21" s="248">
        <f ca="1">'Группы 2016'!BV21</f>
        <v>0</v>
      </c>
      <c r="BQ21" s="248">
        <f ca="1">'Группы 2016'!BW21</f>
        <v>0</v>
      </c>
      <c r="BR21" s="248">
        <f ca="1">'Группы 2016'!BX21</f>
        <v>0</v>
      </c>
      <c r="BS21" s="248">
        <f ca="1">'Группы 2016'!CA21</f>
        <v>0</v>
      </c>
      <c r="BT21" s="248">
        <f ca="1">'Группы 2016'!CC21</f>
        <v>0</v>
      </c>
      <c r="BU21" s="248" t="e">
        <f ca="1">'Группы 2016'!CE21</f>
        <v>#REF!</v>
      </c>
      <c r="BV21" s="269" t="e">
        <f ca="1">'Группы 2016'!CF21</f>
        <v>#REF!</v>
      </c>
      <c r="BW21" s="248" t="e">
        <f ca="1">'Группы 2016'!CG21</f>
        <v>#REF!</v>
      </c>
      <c r="BX21" s="248" t="e">
        <f ca="1">IF('Группы 2016'!CH21=SUM(CC21:CD21),'Группы 2016'!CH21,"ОШ!")</f>
        <v>#REF!</v>
      </c>
      <c r="BY21" s="248" t="e">
        <f ca="1">'Группы 2016'!CI21</f>
        <v>#REF!</v>
      </c>
      <c r="BZ21" s="248" t="e">
        <f ca="1">'Группы 2016'!CJ21</f>
        <v>#REF!</v>
      </c>
      <c r="CA21" s="248" t="e">
        <f ca="1">'Группы 2016'!CK21</f>
        <v>#REF!</v>
      </c>
      <c r="CB21" s="248">
        <f>'Группы 2016'!BP21</f>
        <v>20</v>
      </c>
      <c r="CC21" s="248">
        <f t="shared" ca="1" si="0"/>
        <v>0</v>
      </c>
      <c r="CD21" s="248">
        <f t="shared" ca="1" si="1"/>
        <v>0</v>
      </c>
      <c r="CE21" s="270">
        <f t="shared" ca="1" si="2"/>
        <v>0</v>
      </c>
      <c r="CF21" s="270">
        <f t="shared" ca="1" si="3"/>
        <v>0</v>
      </c>
      <c r="CG21" s="270">
        <f t="shared" ca="1" si="4"/>
        <v>0</v>
      </c>
      <c r="CH21" s="270">
        <f t="shared" ca="1" si="5"/>
        <v>0</v>
      </c>
      <c r="CI21" s="270">
        <f t="shared" ca="1" si="6"/>
        <v>0</v>
      </c>
      <c r="CJ21" s="270">
        <f t="shared" ca="1" si="7"/>
        <v>0</v>
      </c>
      <c r="CK21" s="270">
        <f t="shared" ca="1" si="8"/>
        <v>0</v>
      </c>
      <c r="CL21" s="270">
        <f t="shared" ca="1" si="9"/>
        <v>0</v>
      </c>
      <c r="CM21" s="248">
        <f t="shared" ca="1" si="10"/>
        <v>0</v>
      </c>
      <c r="CN21" s="248" t="e">
        <f t="shared" ca="1" si="11"/>
        <v>#REF!</v>
      </c>
    </row>
    <row r="22" spans="1:92" s="151" customFormat="1" hidden="1" x14ac:dyDescent="0.25">
      <c r="A22" s="248" t="str">
        <f>'Группы 2016'!A22</f>
        <v>Б38.02.03 Логистика(2014)9 кл., очная</v>
      </c>
      <c r="B22" s="248" t="str">
        <f>'Группы 2016'!B22</f>
        <v>ИТЭК</v>
      </c>
      <c r="C22" s="248" t="str">
        <f>'Группы 2016'!C22</f>
        <v>платно</v>
      </c>
      <c r="D22" s="248" t="e">
        <f ca="1">'Группы 2016'!D22</f>
        <v>#REF!</v>
      </c>
      <c r="E22" s="248">
        <f>'Группы 2016'!E22</f>
        <v>3</v>
      </c>
      <c r="F22" s="248" t="str">
        <f>'Группы 2016'!F22</f>
        <v>Л-4</v>
      </c>
      <c r="G22" s="248" t="e">
        <f ca="1">'Группы 2016'!CL22</f>
        <v>#REF!</v>
      </c>
      <c r="H22" s="248" t="e">
        <f ca="1">'Группы 2016'!CM22</f>
        <v>#REF!</v>
      </c>
      <c r="I22" s="248" t="e">
        <f ca="1">'Группы 2016'!CN22</f>
        <v>#REF!</v>
      </c>
      <c r="J22" s="248" t="e">
        <f ca="1">'Группы 2016'!CO22</f>
        <v>#REF!</v>
      </c>
      <c r="K22" s="248" t="e">
        <f ca="1">'Группы 2016'!CP22</f>
        <v>#REF!</v>
      </c>
      <c r="L22" s="248" t="e">
        <f ca="1">'Группы 2016'!CQ22</f>
        <v>#REF!</v>
      </c>
      <c r="M22" s="248" t="e">
        <f ca="1">'Группы 2016'!CR22</f>
        <v>#REF!</v>
      </c>
      <c r="N22" s="248" t="e">
        <f ca="1">'Группы 2016'!CS22</f>
        <v>#REF!</v>
      </c>
      <c r="O22" s="248" t="e">
        <f ca="1">'Группы 2016'!CT22</f>
        <v>#REF!</v>
      </c>
      <c r="P22" s="248" t="e">
        <f ca="1">'Группы 2016'!CU22</f>
        <v>#REF!</v>
      </c>
      <c r="Q22" s="248" t="e">
        <f ca="1">'Группы 2016'!CV22</f>
        <v>#REF!</v>
      </c>
      <c r="R22" s="248" t="e">
        <f ca="1">'Группы 2016'!CW22</f>
        <v>#REF!</v>
      </c>
      <c r="S22" s="248" t="e">
        <f ca="1">'Группы 2016'!CX22</f>
        <v>#REF!</v>
      </c>
      <c r="T22" s="248" t="e">
        <f ca="1">'Группы 2016'!CY22</f>
        <v>#REF!</v>
      </c>
      <c r="U22" s="248" t="e">
        <f ca="1">'Группы 2016'!CZ22</f>
        <v>#REF!</v>
      </c>
      <c r="V22" s="248" t="e">
        <f ca="1">'Группы 2016'!DA22</f>
        <v>#REF!</v>
      </c>
      <c r="W22" s="248" t="e">
        <f ca="1">'Группы 2016'!DB22</f>
        <v>#REF!</v>
      </c>
      <c r="X22" s="248" t="e">
        <f ca="1">'Группы 2016'!DC22</f>
        <v>#REF!</v>
      </c>
      <c r="Y22" s="248" t="e">
        <f ca="1">'Группы 2016'!DD22</f>
        <v>#REF!</v>
      </c>
      <c r="Z22" s="248" t="e">
        <f ca="1">'Группы 2016'!DE22</f>
        <v>#REF!</v>
      </c>
      <c r="AA22" s="248" t="e">
        <f ca="1">'Группы 2016'!DF22</f>
        <v>#REF!</v>
      </c>
      <c r="AB22" s="248" t="e">
        <f ca="1">'Группы 2016'!DG22</f>
        <v>#REF!</v>
      </c>
      <c r="AC22" s="248" t="e">
        <f ca="1">'Группы 2016'!DH22</f>
        <v>#REF!</v>
      </c>
      <c r="AD22" s="248" t="e">
        <f ca="1">'Группы 2016'!DI22</f>
        <v>#REF!</v>
      </c>
      <c r="AE22" s="248" t="e">
        <f ca="1">'Группы 2016'!DJ22</f>
        <v>#REF!</v>
      </c>
      <c r="AF22" s="248" t="e">
        <f ca="1">'Группы 2016'!DK22</f>
        <v>#REF!</v>
      </c>
      <c r="AG22" s="248" t="e">
        <f ca="1">'Группы 2016'!DL22</f>
        <v>#REF!</v>
      </c>
      <c r="AH22" s="248" t="e">
        <f ca="1">'Группы 2016'!DM22</f>
        <v>#REF!</v>
      </c>
      <c r="AI22" s="248" t="e">
        <f ca="1">'Группы 2016'!DN22</f>
        <v>#REF!</v>
      </c>
      <c r="AJ22" s="248" t="e">
        <f ca="1">'Группы 2016'!DO22</f>
        <v>#REF!</v>
      </c>
      <c r="AK22" s="248" t="e">
        <f ca="1">'Группы 2016'!DP22</f>
        <v>#REF!</v>
      </c>
      <c r="AL22" s="248" t="e">
        <f ca="1">'Группы 2016'!DQ22</f>
        <v>#REF!</v>
      </c>
      <c r="AM22" s="248" t="e">
        <f ca="1">'Группы 2016'!DR22</f>
        <v>#REF!</v>
      </c>
      <c r="AN22" s="248" t="e">
        <f ca="1">'Группы 2016'!DS22</f>
        <v>#REF!</v>
      </c>
      <c r="AO22" s="248" t="e">
        <f ca="1">'Группы 2016'!DT22</f>
        <v>#REF!</v>
      </c>
      <c r="AP22" s="248" t="e">
        <f ca="1">'Группы 2016'!DU22</f>
        <v>#REF!</v>
      </c>
      <c r="AQ22" s="248" t="e">
        <f ca="1">'Группы 2016'!DV22</f>
        <v>#REF!</v>
      </c>
      <c r="AR22" s="248" t="e">
        <f ca="1">'Группы 2016'!DW22</f>
        <v>#REF!</v>
      </c>
      <c r="AS22" s="248" t="e">
        <f ca="1">'Группы 2016'!DX22</f>
        <v>#REF!</v>
      </c>
      <c r="AT22" s="248" t="e">
        <f ca="1">'Группы 2016'!DY22</f>
        <v>#REF!</v>
      </c>
      <c r="AU22" s="248" t="e">
        <f ca="1">'Группы 2016'!DZ22</f>
        <v>#REF!</v>
      </c>
      <c r="AV22" s="248" t="e">
        <f ca="1">'Группы 2016'!EA22</f>
        <v>#REF!</v>
      </c>
      <c r="AW22" s="248" t="e">
        <f ca="1">'Группы 2016'!EB22</f>
        <v>#REF!</v>
      </c>
      <c r="AX22" s="248" t="e">
        <f ca="1">'Группы 2016'!EC22</f>
        <v>#REF!</v>
      </c>
      <c r="AY22" s="248" t="e">
        <f ca="1">'Группы 2016'!ED22</f>
        <v>#REF!</v>
      </c>
      <c r="AZ22" s="248" t="e">
        <f ca="1">'Группы 2016'!EE22</f>
        <v>#REF!</v>
      </c>
      <c r="BA22" s="248" t="e">
        <f ca="1">'Группы 2016'!EF22</f>
        <v>#REF!</v>
      </c>
      <c r="BB22" s="248" t="e">
        <f ca="1">'Группы 2016'!EG22</f>
        <v>#REF!</v>
      </c>
      <c r="BC22" s="248" t="e">
        <f ca="1">'Группы 2016'!EH22</f>
        <v>#REF!</v>
      </c>
      <c r="BD22" s="248" t="e">
        <f ca="1">'Группы 2016'!EI22</f>
        <v>#REF!</v>
      </c>
      <c r="BE22" s="248" t="e">
        <f ca="1">'Группы 2016'!EJ22</f>
        <v>#REF!</v>
      </c>
      <c r="BF22" s="248" t="e">
        <f ca="1">'Группы 2016'!EK22</f>
        <v>#REF!</v>
      </c>
      <c r="BG22" s="248">
        <f ca="1">'Группы 2016'!BQ22</f>
        <v>0</v>
      </c>
      <c r="BH22" s="248">
        <f ca="1">'Группы 2016'!BR22</f>
        <v>0</v>
      </c>
      <c r="BI22" s="248">
        <f ca="1">'Группы 2016'!BS22</f>
        <v>0</v>
      </c>
      <c r="BJ22" s="248">
        <f ca="1">'Группы 2016'!BT22</f>
        <v>0</v>
      </c>
      <c r="BK22" s="248">
        <f ca="1">'Группы 2016'!BU22</f>
        <v>0</v>
      </c>
      <c r="BL22" s="248">
        <f ca="1">'Группы 2016'!BV22</f>
        <v>0</v>
      </c>
      <c r="BM22" s="248">
        <f ca="1">'Группы 2016'!BW22</f>
        <v>0</v>
      </c>
      <c r="BN22" s="248">
        <f ca="1">'Группы 2016'!BQ22</f>
        <v>0</v>
      </c>
      <c r="BO22" s="248">
        <f ca="1">'Группы 2016'!BU22</f>
        <v>0</v>
      </c>
      <c r="BP22" s="248">
        <f ca="1">'Группы 2016'!BV22</f>
        <v>0</v>
      </c>
      <c r="BQ22" s="248">
        <f ca="1">'Группы 2016'!BW22</f>
        <v>0</v>
      </c>
      <c r="BR22" s="248">
        <f ca="1">'Группы 2016'!BX22</f>
        <v>0</v>
      </c>
      <c r="BS22" s="248">
        <f ca="1">'Группы 2016'!CA22</f>
        <v>0</v>
      </c>
      <c r="BT22" s="248">
        <f ca="1">'Группы 2016'!CC22</f>
        <v>0</v>
      </c>
      <c r="BU22" s="248" t="e">
        <f ca="1">'Группы 2016'!CE22</f>
        <v>#REF!</v>
      </c>
      <c r="BV22" s="269" t="e">
        <f ca="1">'Группы 2016'!CF22</f>
        <v>#REF!</v>
      </c>
      <c r="BW22" s="248" t="e">
        <f ca="1">'Группы 2016'!CG22</f>
        <v>#REF!</v>
      </c>
      <c r="BX22" s="248" t="e">
        <f ca="1">IF('Группы 2016'!CH22=SUM(CC22:CD22),'Группы 2016'!CH22,"ОШ!")</f>
        <v>#REF!</v>
      </c>
      <c r="BY22" s="248" t="e">
        <f ca="1">'Группы 2016'!CI22</f>
        <v>#REF!</v>
      </c>
      <c r="BZ22" s="248" t="e">
        <f ca="1">'Группы 2016'!CJ22</f>
        <v>#REF!</v>
      </c>
      <c r="CA22" s="248" t="e">
        <f ca="1">'Группы 2016'!CK22</f>
        <v>#REF!</v>
      </c>
      <c r="CB22" s="248">
        <f>'Группы 2016'!BP22</f>
        <v>20</v>
      </c>
      <c r="CC22" s="248">
        <f t="shared" ca="1" si="0"/>
        <v>0</v>
      </c>
      <c r="CD22" s="248">
        <f t="shared" ca="1" si="1"/>
        <v>0</v>
      </c>
      <c r="CE22" s="270">
        <f t="shared" ca="1" si="2"/>
        <v>0</v>
      </c>
      <c r="CF22" s="270">
        <f t="shared" ca="1" si="3"/>
        <v>0</v>
      </c>
      <c r="CG22" s="270">
        <f t="shared" ca="1" si="4"/>
        <v>0</v>
      </c>
      <c r="CH22" s="270">
        <f t="shared" ca="1" si="5"/>
        <v>0</v>
      </c>
      <c r="CI22" s="270">
        <f t="shared" ca="1" si="6"/>
        <v>0</v>
      </c>
      <c r="CJ22" s="270">
        <f t="shared" ca="1" si="7"/>
        <v>0</v>
      </c>
      <c r="CK22" s="270">
        <f t="shared" ca="1" si="8"/>
        <v>0</v>
      </c>
      <c r="CL22" s="270">
        <f t="shared" ca="1" si="9"/>
        <v>0</v>
      </c>
      <c r="CM22" s="248">
        <f t="shared" ca="1" si="10"/>
        <v>0</v>
      </c>
      <c r="CN22" s="248" t="e">
        <f t="shared" ca="1" si="11"/>
        <v>#REF!</v>
      </c>
    </row>
    <row r="23" spans="1:92" s="151" customFormat="1" hidden="1" x14ac:dyDescent="0.25">
      <c r="A23" s="248" t="str">
        <f>'Группы 2016'!A23</f>
        <v>У09.02.03 Прогр-е в КС(2014)9 кл., очная</v>
      </c>
      <c r="B23" s="248" t="str">
        <f>'Группы 2016'!B23</f>
        <v>ИТЭК</v>
      </c>
      <c r="C23" s="248" t="str">
        <f>'Группы 2016'!C23</f>
        <v>бюджет</v>
      </c>
      <c r="D23" s="248" t="e">
        <f ca="1">'Группы 2016'!D23</f>
        <v>#REF!</v>
      </c>
      <c r="E23" s="248">
        <f>'Группы 2016'!E23</f>
        <v>3</v>
      </c>
      <c r="F23" s="248" t="str">
        <f>'Группы 2016'!F23</f>
        <v>ПР-56П</v>
      </c>
      <c r="G23" s="248" t="e">
        <f ca="1">'Группы 2016'!CL23</f>
        <v>#REF!</v>
      </c>
      <c r="H23" s="248" t="e">
        <f ca="1">'Группы 2016'!CM23</f>
        <v>#REF!</v>
      </c>
      <c r="I23" s="248" t="e">
        <f ca="1">'Группы 2016'!CN23</f>
        <v>#REF!</v>
      </c>
      <c r="J23" s="248">
        <f>'Группы 2016'!CO23</f>
        <v>0</v>
      </c>
      <c r="K23" s="248" t="e">
        <f ca="1">'Группы 2016'!CP23</f>
        <v>#REF!</v>
      </c>
      <c r="L23" s="248" t="e">
        <f ca="1">'Группы 2016'!CQ23</f>
        <v>#REF!</v>
      </c>
      <c r="M23" s="248" t="e">
        <f ca="1">'Группы 2016'!CR23</f>
        <v>#REF!</v>
      </c>
      <c r="N23" s="248" t="e">
        <f ca="1">'Группы 2016'!CS23</f>
        <v>#REF!</v>
      </c>
      <c r="O23" s="248" t="e">
        <f ca="1">'Группы 2016'!CT23</f>
        <v>#REF!</v>
      </c>
      <c r="P23" s="248" t="e">
        <f ca="1">'Группы 2016'!CU23</f>
        <v>#REF!</v>
      </c>
      <c r="Q23" s="248" t="e">
        <f ca="1">'Группы 2016'!CV23</f>
        <v>#REF!</v>
      </c>
      <c r="R23" s="248" t="e">
        <f ca="1">'Группы 2016'!CW23</f>
        <v>#REF!</v>
      </c>
      <c r="S23" s="248" t="e">
        <f ca="1">'Группы 2016'!CX23</f>
        <v>#REF!</v>
      </c>
      <c r="T23" s="248" t="e">
        <f ca="1">'Группы 2016'!CY23</f>
        <v>#REF!</v>
      </c>
      <c r="U23" s="248" t="e">
        <f ca="1">'Группы 2016'!CZ23</f>
        <v>#REF!</v>
      </c>
      <c r="V23" s="248" t="e">
        <f ca="1">'Группы 2016'!DA23</f>
        <v>#REF!</v>
      </c>
      <c r="W23" s="248" t="e">
        <f ca="1">'Группы 2016'!DB23</f>
        <v>#REF!</v>
      </c>
      <c r="X23" s="248" t="e">
        <f ca="1">'Группы 2016'!DC23</f>
        <v>#REF!</v>
      </c>
      <c r="Y23" s="248" t="e">
        <f ca="1">'Группы 2016'!DD23</f>
        <v>#REF!</v>
      </c>
      <c r="Z23" s="248" t="str">
        <f>'Группы 2016'!DE23</f>
        <v>УП.2.ИС#</v>
      </c>
      <c r="AA23" s="248" t="str">
        <f>'Группы 2016'!DF23</f>
        <v>УП.2.ИС#</v>
      </c>
      <c r="AB23" s="248" t="e">
        <f ca="1">'Группы 2016'!DG23</f>
        <v>#REF!</v>
      </c>
      <c r="AC23" s="248" t="e">
        <f ca="1">'Группы 2016'!DH23</f>
        <v>#REF!</v>
      </c>
      <c r="AD23" s="248" t="e">
        <f ca="1">'Группы 2016'!DI23</f>
        <v>#REF!</v>
      </c>
      <c r="AE23" s="248" t="e">
        <f ca="1">'Группы 2016'!DJ23</f>
        <v>#REF!</v>
      </c>
      <c r="AF23" s="248" t="e">
        <f ca="1">'Группы 2016'!DK23</f>
        <v>#REF!</v>
      </c>
      <c r="AG23" s="248" t="e">
        <f ca="1">'Группы 2016'!DL23</f>
        <v>#REF!</v>
      </c>
      <c r="AH23" s="248" t="e">
        <f ca="1">'Группы 2016'!DM23</f>
        <v>#REF!</v>
      </c>
      <c r="AI23" s="248" t="e">
        <f ca="1">'Группы 2016'!DN23</f>
        <v>#REF!</v>
      </c>
      <c r="AJ23" s="248" t="e">
        <f ca="1">'Группы 2016'!DO23</f>
        <v>#REF!</v>
      </c>
      <c r="AK23" s="248" t="e">
        <f ca="1">'Группы 2016'!DP23</f>
        <v>#REF!</v>
      </c>
      <c r="AL23" s="248" t="e">
        <f ca="1">'Группы 2016'!DQ23</f>
        <v>#REF!</v>
      </c>
      <c r="AM23" s="248" t="e">
        <f ca="1">'Группы 2016'!DR23</f>
        <v>#REF!</v>
      </c>
      <c r="AN23" s="248" t="e">
        <f ca="1">'Группы 2016'!DS23</f>
        <v>#REF!</v>
      </c>
      <c r="AO23" s="248" t="e">
        <f ca="1">'Группы 2016'!DT23</f>
        <v>#REF!</v>
      </c>
      <c r="AP23" s="248" t="e">
        <f ca="1">'Группы 2016'!DU23</f>
        <v>#REF!</v>
      </c>
      <c r="AQ23" s="248">
        <f>'Группы 2016'!DV23</f>
        <v>0</v>
      </c>
      <c r="AR23" s="248">
        <f>'Группы 2016'!DW23</f>
        <v>0</v>
      </c>
      <c r="AS23" s="248" t="str">
        <f>'Группы 2016'!DX23</f>
        <v>УП.1.ТТ#</v>
      </c>
      <c r="AT23" s="248" t="str">
        <f>'Группы 2016'!DY23</f>
        <v>УП.1.ТТ#</v>
      </c>
      <c r="AU23" s="248" t="str">
        <f>'Группы 2016'!DZ23</f>
        <v>ПП.1.ПР#</v>
      </c>
      <c r="AV23" s="248" t="str">
        <f>'Группы 2016'!EA23</f>
        <v>УП.1.ТТ#</v>
      </c>
      <c r="AW23" s="248" t="e">
        <f ca="1">'Группы 2016'!EB23</f>
        <v>#REF!</v>
      </c>
      <c r="AX23" s="248" t="e">
        <f ca="1">'Группы 2016'!EC23</f>
        <v>#REF!</v>
      </c>
      <c r="AY23" s="248" t="e">
        <f ca="1">'Группы 2016'!ED23</f>
        <v>#REF!</v>
      </c>
      <c r="AZ23" s="248" t="e">
        <f ca="1">'Группы 2016'!EE23</f>
        <v>#REF!</v>
      </c>
      <c r="BA23" s="248" t="e">
        <f ca="1">'Группы 2016'!EF23</f>
        <v>#REF!</v>
      </c>
      <c r="BB23" s="248" t="e">
        <f ca="1">'Группы 2016'!EG23</f>
        <v>#REF!</v>
      </c>
      <c r="BC23" s="248" t="e">
        <f ca="1">'Группы 2016'!EH23</f>
        <v>#REF!</v>
      </c>
      <c r="BD23" s="248" t="e">
        <f ca="1">'Группы 2016'!EI23</f>
        <v>#REF!</v>
      </c>
      <c r="BE23" s="248" t="e">
        <f ca="1">'Группы 2016'!EJ23</f>
        <v>#REF!</v>
      </c>
      <c r="BF23" s="248" t="e">
        <f ca="1">'Группы 2016'!EK23</f>
        <v>#REF!</v>
      </c>
      <c r="BG23" s="248">
        <f ca="1">'Группы 2016'!BQ23</f>
        <v>1</v>
      </c>
      <c r="BH23" s="248">
        <f ca="1">'Группы 2016'!BR23</f>
        <v>0</v>
      </c>
      <c r="BI23" s="248">
        <f ca="1">'Группы 2016'!BS23</f>
        <v>0</v>
      </c>
      <c r="BJ23" s="248">
        <f ca="1">'Группы 2016'!BT23</f>
        <v>0</v>
      </c>
      <c r="BK23" s="248">
        <f ca="1">'Группы 2016'!BU23</f>
        <v>0</v>
      </c>
      <c r="BL23" s="248">
        <f ca="1">'Группы 2016'!BV23</f>
        <v>0</v>
      </c>
      <c r="BM23" s="248">
        <f ca="1">'Группы 2016'!BW23</f>
        <v>0</v>
      </c>
      <c r="BN23" s="248">
        <f ca="1">'Группы 2016'!BQ23</f>
        <v>1</v>
      </c>
      <c r="BO23" s="248">
        <f ca="1">'Группы 2016'!BU23</f>
        <v>0</v>
      </c>
      <c r="BP23" s="248">
        <f ca="1">'Группы 2016'!BV23</f>
        <v>0</v>
      </c>
      <c r="BQ23" s="248">
        <f ca="1">'Группы 2016'!BW23</f>
        <v>0</v>
      </c>
      <c r="BR23" s="248">
        <f ca="1">'Группы 2016'!BX23</f>
        <v>2</v>
      </c>
      <c r="BS23" s="248">
        <f ca="1">'Группы 2016'!CA23</f>
        <v>0</v>
      </c>
      <c r="BT23" s="248">
        <f ca="1">'Группы 2016'!CC23</f>
        <v>0</v>
      </c>
      <c r="BU23" s="248" t="e">
        <f ca="1">'Группы 2016'!CE23</f>
        <v>#REF!</v>
      </c>
      <c r="BV23" s="269" t="e">
        <f ca="1">'Группы 2016'!CF23</f>
        <v>#REF!</v>
      </c>
      <c r="BW23" s="248" t="e">
        <f ca="1">'Группы 2016'!CG23</f>
        <v>#REF!</v>
      </c>
      <c r="BX23" s="248" t="e">
        <f ca="1">IF('Группы 2016'!CH23=SUM(CC23:CD23),'Группы 2016'!CH23,"ОШ!")</f>
        <v>#REF!</v>
      </c>
      <c r="BY23" s="248" t="e">
        <f ca="1">'Группы 2016'!CI23</f>
        <v>#REF!</v>
      </c>
      <c r="BZ23" s="248" t="e">
        <f ca="1">'Группы 2016'!CJ23</f>
        <v>#REF!</v>
      </c>
      <c r="CA23" s="248" t="e">
        <f ca="1">'Группы 2016'!CK23</f>
        <v>#REF!</v>
      </c>
      <c r="CB23" s="248">
        <f>'Группы 2016'!BP23</f>
        <v>20</v>
      </c>
      <c r="CC23" s="248">
        <f t="shared" ca="1" si="0"/>
        <v>0</v>
      </c>
      <c r="CD23" s="248">
        <f t="shared" ca="1" si="1"/>
        <v>0</v>
      </c>
      <c r="CE23" s="270">
        <f t="shared" ca="1" si="2"/>
        <v>0</v>
      </c>
      <c r="CF23" s="270">
        <f t="shared" ca="1" si="3"/>
        <v>0</v>
      </c>
      <c r="CG23" s="270">
        <f t="shared" ca="1" si="4"/>
        <v>0</v>
      </c>
      <c r="CH23" s="270">
        <f t="shared" ca="1" si="5"/>
        <v>0</v>
      </c>
      <c r="CI23" s="270">
        <f t="shared" ca="1" si="6"/>
        <v>0</v>
      </c>
      <c r="CJ23" s="270">
        <f t="shared" ca="1" si="7"/>
        <v>0</v>
      </c>
      <c r="CK23" s="270">
        <f t="shared" ca="1" si="8"/>
        <v>5</v>
      </c>
      <c r="CL23" s="270">
        <f t="shared" ca="1" si="9"/>
        <v>0</v>
      </c>
      <c r="CM23" s="248">
        <f t="shared" ca="1" si="10"/>
        <v>5</v>
      </c>
      <c r="CN23" s="248" t="e">
        <f t="shared" ca="1" si="11"/>
        <v>#REF!</v>
      </c>
    </row>
    <row r="24" spans="1:92" s="151" customFormat="1" hidden="1" x14ac:dyDescent="0.25">
      <c r="A24" s="248" t="str">
        <f>'Группы 2016'!A24</f>
        <v>У38.02.01 Экономика и бухучет(2014)9 кл., очная</v>
      </c>
      <c r="B24" s="248" t="str">
        <f>'Группы 2016'!B24</f>
        <v>ИТЭК</v>
      </c>
      <c r="C24" s="248" t="str">
        <f>'Группы 2016'!C24</f>
        <v>платно</v>
      </c>
      <c r="D24" s="248" t="e">
        <f ca="1">'Группы 2016'!D24</f>
        <v>#REF!</v>
      </c>
      <c r="E24" s="248">
        <f>'Группы 2016'!E24</f>
        <v>3</v>
      </c>
      <c r="F24" s="248" t="str">
        <f>'Группы 2016'!F24</f>
        <v>Э-39П</v>
      </c>
      <c r="G24" s="248" t="e">
        <f ca="1">'Группы 2016'!CL24</f>
        <v>#REF!</v>
      </c>
      <c r="H24" s="248" t="e">
        <f ca="1">'Группы 2016'!CM24</f>
        <v>#REF!</v>
      </c>
      <c r="I24" s="248" t="e">
        <f ca="1">'Группы 2016'!CN24</f>
        <v>#REF!</v>
      </c>
      <c r="J24" s="248" t="e">
        <f ca="1">'Группы 2016'!CO24</f>
        <v>#REF!</v>
      </c>
      <c r="K24" s="248" t="e">
        <f ca="1">'Группы 2016'!CP24</f>
        <v>#REF!</v>
      </c>
      <c r="L24" s="248" t="e">
        <f ca="1">'Группы 2016'!CQ24</f>
        <v>#REF!</v>
      </c>
      <c r="M24" s="248" t="e">
        <f ca="1">'Группы 2016'!CR24</f>
        <v>#REF!</v>
      </c>
      <c r="N24" s="248" t="e">
        <f ca="1">'Группы 2016'!CS24</f>
        <v>#REF!</v>
      </c>
      <c r="O24" s="248" t="e">
        <f ca="1">'Группы 2016'!CT24</f>
        <v>#REF!</v>
      </c>
      <c r="P24" s="248" t="e">
        <f ca="1">'Группы 2016'!CU24</f>
        <v>#REF!</v>
      </c>
      <c r="Q24" s="248" t="e">
        <f ca="1">'Группы 2016'!CV24</f>
        <v>#REF!</v>
      </c>
      <c r="R24" s="248" t="e">
        <f ca="1">'Группы 2016'!CW24</f>
        <v>#REF!</v>
      </c>
      <c r="S24" s="248" t="e">
        <f ca="1">'Группы 2016'!CX24</f>
        <v>#REF!</v>
      </c>
      <c r="T24" s="248" t="e">
        <f ca="1">'Группы 2016'!CY24</f>
        <v>#REF!</v>
      </c>
      <c r="U24" s="248" t="e">
        <f ca="1">'Группы 2016'!CZ24</f>
        <v>#REF!</v>
      </c>
      <c r="V24" s="248" t="e">
        <f ca="1">'Группы 2016'!DA24</f>
        <v>#REF!</v>
      </c>
      <c r="W24" s="248" t="e">
        <f ca="1">'Группы 2016'!DB24</f>
        <v>#REF!</v>
      </c>
      <c r="X24" s="248" t="e">
        <f ca="1">'Группы 2016'!DC24</f>
        <v>#REF!</v>
      </c>
      <c r="Y24" s="248" t="e">
        <f ca="1">'Группы 2016'!DD24</f>
        <v>#REF!</v>
      </c>
      <c r="Z24" s="248" t="e">
        <f ca="1">'Группы 2016'!DE24</f>
        <v>#REF!</v>
      </c>
      <c r="AA24" s="248" t="e">
        <f ca="1">'Группы 2016'!DF24</f>
        <v>#REF!</v>
      </c>
      <c r="AB24" s="248" t="e">
        <f ca="1">'Группы 2016'!DG24</f>
        <v>#REF!</v>
      </c>
      <c r="AC24" s="248" t="e">
        <f ca="1">'Группы 2016'!DH24</f>
        <v>#REF!</v>
      </c>
      <c r="AD24" s="248" t="e">
        <f ca="1">'Группы 2016'!DI24</f>
        <v>#REF!</v>
      </c>
      <c r="AE24" s="248" t="e">
        <f ca="1">'Группы 2016'!DJ24</f>
        <v>#REF!</v>
      </c>
      <c r="AF24" s="248" t="e">
        <f ca="1">'Группы 2016'!DK24</f>
        <v>#REF!</v>
      </c>
      <c r="AG24" s="248" t="e">
        <f ca="1">'Группы 2016'!DL24</f>
        <v>#REF!</v>
      </c>
      <c r="AH24" s="248" t="e">
        <f ca="1">'Группы 2016'!DM24</f>
        <v>#REF!</v>
      </c>
      <c r="AI24" s="248" t="e">
        <f ca="1">'Группы 2016'!DN24</f>
        <v>#REF!</v>
      </c>
      <c r="AJ24" s="248" t="e">
        <f ca="1">'Группы 2016'!DO24</f>
        <v>#REF!</v>
      </c>
      <c r="AK24" s="248" t="e">
        <f ca="1">'Группы 2016'!DP24</f>
        <v>#REF!</v>
      </c>
      <c r="AL24" s="248" t="e">
        <f ca="1">'Группы 2016'!DQ24</f>
        <v>#REF!</v>
      </c>
      <c r="AM24" s="248" t="e">
        <f ca="1">'Группы 2016'!DR24</f>
        <v>#REF!</v>
      </c>
      <c r="AN24" s="248" t="e">
        <f ca="1">'Группы 2016'!DS24</f>
        <v>#REF!</v>
      </c>
      <c r="AO24" s="248" t="e">
        <f ca="1">'Группы 2016'!DT24</f>
        <v>#REF!</v>
      </c>
      <c r="AP24" s="248" t="e">
        <f ca="1">'Группы 2016'!DU24</f>
        <v>#REF!</v>
      </c>
      <c r="AQ24" s="248" t="e">
        <f ca="1">'Группы 2016'!DV24</f>
        <v>#REF!</v>
      </c>
      <c r="AR24" s="248" t="e">
        <f ca="1">'Группы 2016'!DW24</f>
        <v>#REF!</v>
      </c>
      <c r="AS24" s="248" t="e">
        <f ca="1">'Группы 2016'!DX24</f>
        <v>#REF!</v>
      </c>
      <c r="AT24" s="248" t="e">
        <f ca="1">'Группы 2016'!DY24</f>
        <v>#REF!</v>
      </c>
      <c r="AU24" s="248" t="e">
        <f ca="1">'Группы 2016'!DZ24</f>
        <v>#REF!</v>
      </c>
      <c r="AV24" s="248" t="e">
        <f ca="1">'Группы 2016'!EA24</f>
        <v>#REF!</v>
      </c>
      <c r="AW24" s="248" t="e">
        <f ca="1">'Группы 2016'!EB24</f>
        <v>#REF!</v>
      </c>
      <c r="AX24" s="248" t="e">
        <f ca="1">'Группы 2016'!EC24</f>
        <v>#REF!</v>
      </c>
      <c r="AY24" s="248" t="e">
        <f ca="1">'Группы 2016'!ED24</f>
        <v>#REF!</v>
      </c>
      <c r="AZ24" s="248" t="e">
        <f ca="1">'Группы 2016'!EE24</f>
        <v>#REF!</v>
      </c>
      <c r="BA24" s="248" t="e">
        <f ca="1">'Группы 2016'!EF24</f>
        <v>#REF!</v>
      </c>
      <c r="BB24" s="248" t="e">
        <f ca="1">'Группы 2016'!EG24</f>
        <v>#REF!</v>
      </c>
      <c r="BC24" s="248" t="e">
        <f ca="1">'Группы 2016'!EH24</f>
        <v>#REF!</v>
      </c>
      <c r="BD24" s="248" t="e">
        <f ca="1">'Группы 2016'!EI24</f>
        <v>#REF!</v>
      </c>
      <c r="BE24" s="248" t="e">
        <f ca="1">'Группы 2016'!EJ24</f>
        <v>#REF!</v>
      </c>
      <c r="BF24" s="248" t="e">
        <f ca="1">'Группы 2016'!EK24</f>
        <v>#REF!</v>
      </c>
      <c r="BG24" s="248">
        <f ca="1">'Группы 2016'!BQ24</f>
        <v>0</v>
      </c>
      <c r="BH24" s="248">
        <f ca="1">'Группы 2016'!BR24</f>
        <v>0</v>
      </c>
      <c r="BI24" s="248">
        <f ca="1">'Группы 2016'!BS24</f>
        <v>0</v>
      </c>
      <c r="BJ24" s="248">
        <f ca="1">'Группы 2016'!BT24</f>
        <v>0</v>
      </c>
      <c r="BK24" s="248">
        <f ca="1">'Группы 2016'!BU24</f>
        <v>0</v>
      </c>
      <c r="BL24" s="248">
        <f ca="1">'Группы 2016'!BV24</f>
        <v>0</v>
      </c>
      <c r="BM24" s="248">
        <f ca="1">'Группы 2016'!BW24</f>
        <v>0</v>
      </c>
      <c r="BN24" s="248">
        <f ca="1">'Группы 2016'!BQ24</f>
        <v>0</v>
      </c>
      <c r="BO24" s="248">
        <f ca="1">'Группы 2016'!BU24</f>
        <v>0</v>
      </c>
      <c r="BP24" s="248">
        <f ca="1">'Группы 2016'!BV24</f>
        <v>0</v>
      </c>
      <c r="BQ24" s="248">
        <f ca="1">'Группы 2016'!BW24</f>
        <v>0</v>
      </c>
      <c r="BR24" s="248">
        <f ca="1">'Группы 2016'!BX24</f>
        <v>0</v>
      </c>
      <c r="BS24" s="248">
        <f ca="1">'Группы 2016'!CA24</f>
        <v>0</v>
      </c>
      <c r="BT24" s="248">
        <f ca="1">'Группы 2016'!CC24</f>
        <v>0</v>
      </c>
      <c r="BU24" s="248" t="e">
        <f ca="1">'Группы 2016'!CE24</f>
        <v>#REF!</v>
      </c>
      <c r="BV24" s="269" t="e">
        <f ca="1">'Группы 2016'!CF24</f>
        <v>#REF!</v>
      </c>
      <c r="BW24" s="248" t="e">
        <f ca="1">'Группы 2016'!CG24</f>
        <v>#REF!</v>
      </c>
      <c r="BX24" s="248" t="e">
        <f ca="1">IF('Группы 2016'!CH24=SUM(CC24:CD24),'Группы 2016'!CH24,"ОШ!")</f>
        <v>#REF!</v>
      </c>
      <c r="BY24" s="248" t="e">
        <f ca="1">'Группы 2016'!CI24</f>
        <v>#REF!</v>
      </c>
      <c r="BZ24" s="248" t="e">
        <f ca="1">'Группы 2016'!CJ24</f>
        <v>#REF!</v>
      </c>
      <c r="CA24" s="248" t="e">
        <f ca="1">'Группы 2016'!CK24</f>
        <v>#REF!</v>
      </c>
      <c r="CB24" s="248">
        <f>'Группы 2016'!BP24</f>
        <v>20</v>
      </c>
      <c r="CC24" s="248">
        <f t="shared" ca="1" si="0"/>
        <v>0</v>
      </c>
      <c r="CD24" s="248">
        <f t="shared" ca="1" si="1"/>
        <v>0</v>
      </c>
      <c r="CE24" s="270">
        <f t="shared" ca="1" si="2"/>
        <v>0</v>
      </c>
      <c r="CF24" s="270">
        <f t="shared" ca="1" si="3"/>
        <v>0</v>
      </c>
      <c r="CG24" s="270">
        <f t="shared" ca="1" si="4"/>
        <v>0</v>
      </c>
      <c r="CH24" s="270">
        <f t="shared" ca="1" si="5"/>
        <v>0</v>
      </c>
      <c r="CI24" s="270">
        <f t="shared" ca="1" si="6"/>
        <v>0</v>
      </c>
      <c r="CJ24" s="270">
        <f t="shared" ca="1" si="7"/>
        <v>0</v>
      </c>
      <c r="CK24" s="270">
        <f t="shared" ca="1" si="8"/>
        <v>0</v>
      </c>
      <c r="CL24" s="270">
        <f t="shared" ca="1" si="9"/>
        <v>0</v>
      </c>
      <c r="CM24" s="248">
        <f t="shared" ca="1" si="10"/>
        <v>0</v>
      </c>
      <c r="CN24" s="248" t="e">
        <f t="shared" ca="1" si="11"/>
        <v>#REF!</v>
      </c>
    </row>
    <row r="25" spans="1:92" s="151" customFormat="1" hidden="1" x14ac:dyDescent="0.25">
      <c r="A25" s="248" t="str">
        <f>'Группы 2016'!A25</f>
        <v>У38.02.01 Экономика и бухучет(2014)9 кл., очная</v>
      </c>
      <c r="B25" s="248" t="str">
        <f>'Группы 2016'!B25</f>
        <v>ИТЭК</v>
      </c>
      <c r="C25" s="248" t="str">
        <f>'Группы 2016'!C25</f>
        <v>бюджет</v>
      </c>
      <c r="D25" s="248" t="e">
        <f ca="1">'Группы 2016'!D25</f>
        <v>#REF!</v>
      </c>
      <c r="E25" s="248">
        <f>'Группы 2016'!E25</f>
        <v>3</v>
      </c>
      <c r="F25" s="248" t="str">
        <f>'Группы 2016'!F25</f>
        <v>Э-38П</v>
      </c>
      <c r="G25" s="248" t="e">
        <f ca="1">'Группы 2016'!CL25</f>
        <v>#REF!</v>
      </c>
      <c r="H25" s="248" t="e">
        <f ca="1">'Группы 2016'!CM25</f>
        <v>#REF!</v>
      </c>
      <c r="I25" s="248" t="e">
        <f ca="1">'Группы 2016'!CN25</f>
        <v>#REF!</v>
      </c>
      <c r="J25" s="248" t="e">
        <f ca="1">'Группы 2016'!CO25</f>
        <v>#REF!</v>
      </c>
      <c r="K25" s="248" t="e">
        <f ca="1">'Группы 2016'!CP25</f>
        <v>#REF!</v>
      </c>
      <c r="L25" s="248" t="e">
        <f ca="1">'Группы 2016'!CQ25</f>
        <v>#REF!</v>
      </c>
      <c r="M25" s="248" t="e">
        <f ca="1">'Группы 2016'!CR25</f>
        <v>#REF!</v>
      </c>
      <c r="N25" s="248" t="e">
        <f ca="1">'Группы 2016'!CS25</f>
        <v>#REF!</v>
      </c>
      <c r="O25" s="248" t="e">
        <f ca="1">'Группы 2016'!CT25</f>
        <v>#REF!</v>
      </c>
      <c r="P25" s="248" t="e">
        <f ca="1">'Группы 2016'!CU25</f>
        <v>#REF!</v>
      </c>
      <c r="Q25" s="248" t="e">
        <f ca="1">'Группы 2016'!CV25</f>
        <v>#REF!</v>
      </c>
      <c r="R25" s="248" t="e">
        <f ca="1">'Группы 2016'!CW25</f>
        <v>#REF!</v>
      </c>
      <c r="S25" s="248" t="e">
        <f ca="1">'Группы 2016'!CX25</f>
        <v>#REF!</v>
      </c>
      <c r="T25" s="248" t="e">
        <f ca="1">'Группы 2016'!CY25</f>
        <v>#REF!</v>
      </c>
      <c r="U25" s="248" t="e">
        <f ca="1">'Группы 2016'!CZ25</f>
        <v>#REF!</v>
      </c>
      <c r="V25" s="248" t="e">
        <f ca="1">'Группы 2016'!DA25</f>
        <v>#REF!</v>
      </c>
      <c r="W25" s="248" t="e">
        <f ca="1">'Группы 2016'!DB25</f>
        <v>#REF!</v>
      </c>
      <c r="X25" s="248" t="e">
        <f ca="1">'Группы 2016'!DC25</f>
        <v>#REF!</v>
      </c>
      <c r="Y25" s="248" t="e">
        <f ca="1">'Группы 2016'!DD25</f>
        <v>#REF!</v>
      </c>
      <c r="Z25" s="248" t="e">
        <f ca="1">'Группы 2016'!DE25</f>
        <v>#REF!</v>
      </c>
      <c r="AA25" s="248" t="e">
        <f ca="1">'Группы 2016'!DF25</f>
        <v>#REF!</v>
      </c>
      <c r="AB25" s="248" t="e">
        <f ca="1">'Группы 2016'!DG25</f>
        <v>#REF!</v>
      </c>
      <c r="AC25" s="248" t="e">
        <f ca="1">'Группы 2016'!DH25</f>
        <v>#REF!</v>
      </c>
      <c r="AD25" s="248" t="e">
        <f ca="1">'Группы 2016'!DI25</f>
        <v>#REF!</v>
      </c>
      <c r="AE25" s="248" t="e">
        <f ca="1">'Группы 2016'!DJ25</f>
        <v>#REF!</v>
      </c>
      <c r="AF25" s="248" t="e">
        <f ca="1">'Группы 2016'!DK25</f>
        <v>#REF!</v>
      </c>
      <c r="AG25" s="248" t="e">
        <f ca="1">'Группы 2016'!DL25</f>
        <v>#REF!</v>
      </c>
      <c r="AH25" s="248" t="e">
        <f ca="1">'Группы 2016'!DM25</f>
        <v>#REF!</v>
      </c>
      <c r="AI25" s="248" t="e">
        <f ca="1">'Группы 2016'!DN25</f>
        <v>#REF!</v>
      </c>
      <c r="AJ25" s="248" t="e">
        <f ca="1">'Группы 2016'!DO25</f>
        <v>#REF!</v>
      </c>
      <c r="AK25" s="248" t="e">
        <f ca="1">'Группы 2016'!DP25</f>
        <v>#REF!</v>
      </c>
      <c r="AL25" s="248" t="e">
        <f ca="1">'Группы 2016'!DQ25</f>
        <v>#REF!</v>
      </c>
      <c r="AM25" s="248" t="e">
        <f ca="1">'Группы 2016'!DR25</f>
        <v>#REF!</v>
      </c>
      <c r="AN25" s="248" t="e">
        <f ca="1">'Группы 2016'!DS25</f>
        <v>#REF!</v>
      </c>
      <c r="AO25" s="248" t="e">
        <f ca="1">'Группы 2016'!DT25</f>
        <v>#REF!</v>
      </c>
      <c r="AP25" s="248" t="e">
        <f ca="1">'Группы 2016'!DU25</f>
        <v>#REF!</v>
      </c>
      <c r="AQ25" s="248" t="e">
        <f ca="1">'Группы 2016'!DV25</f>
        <v>#REF!</v>
      </c>
      <c r="AR25" s="248" t="e">
        <f ca="1">'Группы 2016'!DW25</f>
        <v>#REF!</v>
      </c>
      <c r="AS25" s="248" t="e">
        <f ca="1">'Группы 2016'!DX25</f>
        <v>#REF!</v>
      </c>
      <c r="AT25" s="248" t="e">
        <f ca="1">'Группы 2016'!DY25</f>
        <v>#REF!</v>
      </c>
      <c r="AU25" s="248" t="e">
        <f ca="1">'Группы 2016'!DZ25</f>
        <v>#REF!</v>
      </c>
      <c r="AV25" s="248" t="e">
        <f ca="1">'Группы 2016'!EA25</f>
        <v>#REF!</v>
      </c>
      <c r="AW25" s="248" t="e">
        <f ca="1">'Группы 2016'!EB25</f>
        <v>#REF!</v>
      </c>
      <c r="AX25" s="248" t="e">
        <f ca="1">'Группы 2016'!EC25</f>
        <v>#REF!</v>
      </c>
      <c r="AY25" s="248" t="e">
        <f ca="1">'Группы 2016'!ED25</f>
        <v>#REF!</v>
      </c>
      <c r="AZ25" s="248" t="e">
        <f ca="1">'Группы 2016'!EE25</f>
        <v>#REF!</v>
      </c>
      <c r="BA25" s="248" t="e">
        <f ca="1">'Группы 2016'!EF25</f>
        <v>#REF!</v>
      </c>
      <c r="BB25" s="248" t="e">
        <f ca="1">'Группы 2016'!EG25</f>
        <v>#REF!</v>
      </c>
      <c r="BC25" s="248" t="e">
        <f ca="1">'Группы 2016'!EH25</f>
        <v>#REF!</v>
      </c>
      <c r="BD25" s="248" t="e">
        <f ca="1">'Группы 2016'!EI25</f>
        <v>#REF!</v>
      </c>
      <c r="BE25" s="248" t="e">
        <f ca="1">'Группы 2016'!EJ25</f>
        <v>#REF!</v>
      </c>
      <c r="BF25" s="248" t="e">
        <f ca="1">'Группы 2016'!EK25</f>
        <v>#REF!</v>
      </c>
      <c r="BG25" s="248">
        <f ca="1">'Группы 2016'!BQ25</f>
        <v>0</v>
      </c>
      <c r="BH25" s="248">
        <f ca="1">'Группы 2016'!BR25</f>
        <v>0</v>
      </c>
      <c r="BI25" s="248">
        <f ca="1">'Группы 2016'!BS25</f>
        <v>0</v>
      </c>
      <c r="BJ25" s="248">
        <f ca="1">'Группы 2016'!BT25</f>
        <v>0</v>
      </c>
      <c r="BK25" s="248">
        <f ca="1">'Группы 2016'!BU25</f>
        <v>0</v>
      </c>
      <c r="BL25" s="248">
        <f ca="1">'Группы 2016'!BV25</f>
        <v>0</v>
      </c>
      <c r="BM25" s="248">
        <f ca="1">'Группы 2016'!BW25</f>
        <v>0</v>
      </c>
      <c r="BN25" s="248">
        <f ca="1">'Группы 2016'!BQ25</f>
        <v>0</v>
      </c>
      <c r="BO25" s="248">
        <f ca="1">'Группы 2016'!BU25</f>
        <v>0</v>
      </c>
      <c r="BP25" s="248">
        <f ca="1">'Группы 2016'!BV25</f>
        <v>0</v>
      </c>
      <c r="BQ25" s="248">
        <f ca="1">'Группы 2016'!BW25</f>
        <v>0</v>
      </c>
      <c r="BR25" s="248">
        <f ca="1">'Группы 2016'!BX25</f>
        <v>0</v>
      </c>
      <c r="BS25" s="248">
        <f ca="1">'Группы 2016'!CA25</f>
        <v>0</v>
      </c>
      <c r="BT25" s="248">
        <f ca="1">'Группы 2016'!CC25</f>
        <v>0</v>
      </c>
      <c r="BU25" s="248" t="e">
        <f ca="1">'Группы 2016'!CE25</f>
        <v>#REF!</v>
      </c>
      <c r="BV25" s="269" t="e">
        <f ca="1">'Группы 2016'!CF25</f>
        <v>#REF!</v>
      </c>
      <c r="BW25" s="248" t="e">
        <f ca="1">'Группы 2016'!CG25</f>
        <v>#REF!</v>
      </c>
      <c r="BX25" s="248" t="e">
        <f ca="1">IF('Группы 2016'!CH25=SUM(CC25:CD25),'Группы 2016'!CH25,"ОШ!")</f>
        <v>#REF!</v>
      </c>
      <c r="BY25" s="248" t="e">
        <f ca="1">'Группы 2016'!CI25</f>
        <v>#REF!</v>
      </c>
      <c r="BZ25" s="248" t="e">
        <f ca="1">'Группы 2016'!CJ25</f>
        <v>#REF!</v>
      </c>
      <c r="CA25" s="248" t="e">
        <f ca="1">'Группы 2016'!CK25</f>
        <v>#REF!</v>
      </c>
      <c r="CB25" s="248">
        <f>'Группы 2016'!BP25</f>
        <v>20</v>
      </c>
      <c r="CC25" s="248">
        <f t="shared" ca="1" si="0"/>
        <v>0</v>
      </c>
      <c r="CD25" s="248">
        <f t="shared" ca="1" si="1"/>
        <v>0</v>
      </c>
      <c r="CE25" s="270">
        <f t="shared" ca="1" si="2"/>
        <v>0</v>
      </c>
      <c r="CF25" s="270">
        <f t="shared" ca="1" si="3"/>
        <v>0</v>
      </c>
      <c r="CG25" s="270">
        <f t="shared" ca="1" si="4"/>
        <v>0</v>
      </c>
      <c r="CH25" s="270">
        <f t="shared" ca="1" si="5"/>
        <v>0</v>
      </c>
      <c r="CI25" s="270">
        <f t="shared" ca="1" si="6"/>
        <v>0</v>
      </c>
      <c r="CJ25" s="270">
        <f t="shared" ca="1" si="7"/>
        <v>0</v>
      </c>
      <c r="CK25" s="270">
        <f t="shared" ca="1" si="8"/>
        <v>0</v>
      </c>
      <c r="CL25" s="270">
        <f t="shared" ca="1" si="9"/>
        <v>0</v>
      </c>
      <c r="CM25" s="248">
        <f t="shared" ca="1" si="10"/>
        <v>0</v>
      </c>
      <c r="CN25" s="248" t="e">
        <f t="shared" ca="1" si="11"/>
        <v>#REF!</v>
      </c>
    </row>
    <row r="26" spans="1:92" s="151" customFormat="1" hidden="1" x14ac:dyDescent="0.25">
      <c r="A26" s="248" t="str">
        <f>'Группы 2016'!A26</f>
        <v>Б09.02.02 Комп.сети(2014)9 кл., очная</v>
      </c>
      <c r="B26" s="248" t="str">
        <f>'Группы 2016'!B26</f>
        <v>ИТЭК</v>
      </c>
      <c r="C26" s="248" t="str">
        <f>'Группы 2016'!C26</f>
        <v>бюджет</v>
      </c>
      <c r="D26" s="248" t="e">
        <f ca="1">'Группы 2016'!D26</f>
        <v>#REF!</v>
      </c>
      <c r="E26" s="248">
        <f>'Группы 2016'!E26</f>
        <v>4</v>
      </c>
      <c r="F26" s="248" t="str">
        <f>'Группы 2016'!F26</f>
        <v>КС-2</v>
      </c>
      <c r="G26" s="248" t="e">
        <f ca="1">'Группы 2016'!CL26</f>
        <v>#REF!</v>
      </c>
      <c r="H26" s="248" t="e">
        <f ca="1">'Группы 2016'!CM26</f>
        <v>#REF!</v>
      </c>
      <c r="I26" s="248" t="e">
        <f ca="1">'Группы 2016'!CN26</f>
        <v>#REF!</v>
      </c>
      <c r="J26" s="248" t="e">
        <f ca="1">'Группы 2016'!CO26</f>
        <v>#REF!</v>
      </c>
      <c r="K26" s="248" t="e">
        <f ca="1">'Группы 2016'!CP26</f>
        <v>#REF!</v>
      </c>
      <c r="L26" s="248" t="e">
        <f ca="1">'Группы 2016'!CQ26</f>
        <v>#REF!</v>
      </c>
      <c r="M26" s="248" t="e">
        <f ca="1">'Группы 2016'!CR26</f>
        <v>#REF!</v>
      </c>
      <c r="N26" s="248" t="e">
        <f ca="1">'Группы 2016'!CS26</f>
        <v>#REF!</v>
      </c>
      <c r="O26" s="248" t="e">
        <f ca="1">'Группы 2016'!CT26</f>
        <v>#REF!</v>
      </c>
      <c r="P26" s="248" t="e">
        <f ca="1">'Группы 2016'!CU26</f>
        <v>#REF!</v>
      </c>
      <c r="Q26" s="248" t="e">
        <f ca="1">'Группы 2016'!CV26</f>
        <v>#REF!</v>
      </c>
      <c r="R26" s="248" t="e">
        <f ca="1">'Группы 2016'!CW26</f>
        <v>#REF!</v>
      </c>
      <c r="S26" s="248" t="e">
        <f ca="1">'Группы 2016'!CX26</f>
        <v>#REF!</v>
      </c>
      <c r="T26" s="248" t="str">
        <f>'Группы 2016'!CY26</f>
        <v>ПП.2.СА#</v>
      </c>
      <c r="U26" s="248" t="e">
        <f ca="1">'Группы 2016'!CZ26</f>
        <v>#REF!</v>
      </c>
      <c r="V26" s="248" t="str">
        <f>'Группы 2016'!DA26</f>
        <v>УП.3.РИ#</v>
      </c>
      <c r="W26" s="248" t="e">
        <f ca="1">'Группы 2016'!DB26</f>
        <v>#REF!</v>
      </c>
      <c r="X26" s="248" t="e">
        <f ca="1">'Группы 2016'!DC26</f>
        <v>#REF!</v>
      </c>
      <c r="Y26" s="248" t="e">
        <f ca="1">'Группы 2016'!DD26</f>
        <v>#REF!</v>
      </c>
      <c r="Z26" s="248" t="e">
        <f ca="1">'Группы 2016'!DE26</f>
        <v>#REF!</v>
      </c>
      <c r="AA26" s="248" t="e">
        <f ca="1">'Группы 2016'!DF26</f>
        <v>#REF!</v>
      </c>
      <c r="AB26" s="248" t="e">
        <f ca="1">'Группы 2016'!DG26</f>
        <v>#REF!</v>
      </c>
      <c r="AC26" s="248" t="e">
        <f ca="1">'Группы 2016'!DH26</f>
        <v>#REF!</v>
      </c>
      <c r="AD26" s="248" t="e">
        <f ca="1">'Группы 2016'!DI26</f>
        <v>#REF!</v>
      </c>
      <c r="AE26" s="248" t="e">
        <f ca="1">'Группы 2016'!DJ26</f>
        <v>#REF!</v>
      </c>
      <c r="AF26" s="248" t="e">
        <f ca="1">'Группы 2016'!DK26</f>
        <v>#REF!</v>
      </c>
      <c r="AG26" s="248" t="e">
        <f ca="1">'Группы 2016'!DL26</f>
        <v>#REF!</v>
      </c>
      <c r="AH26" s="248" t="e">
        <f ca="1">'Группы 2016'!DM26</f>
        <v>#REF!</v>
      </c>
      <c r="AI26" s="248" t="e">
        <f ca="1">'Группы 2016'!DN26</f>
        <v>#REF!</v>
      </c>
      <c r="AJ26" s="248" t="e">
        <f ca="1">'Группы 2016'!DO26</f>
        <v>#REF!</v>
      </c>
      <c r="AK26" s="248" t="e">
        <f ca="1">'Группы 2016'!DP26</f>
        <v>#REF!</v>
      </c>
      <c r="AL26" s="248" t="e">
        <f ca="1">'Группы 2016'!DQ26</f>
        <v>#REF!</v>
      </c>
      <c r="AM26" s="248" t="e">
        <f ca="1">'Группы 2016'!DR26</f>
        <v>#REF!</v>
      </c>
      <c r="AN26" s="248" t="e">
        <f ca="1">'Группы 2016'!DS26</f>
        <v>#REF!</v>
      </c>
      <c r="AO26" s="248" t="e">
        <f ca="1">'Группы 2016'!DT26</f>
        <v>#REF!</v>
      </c>
      <c r="AP26" s="248" t="e">
        <f ca="1">'Группы 2016'!DU26</f>
        <v>#REF!</v>
      </c>
      <c r="AQ26" s="248" t="e">
        <f ca="1">'Группы 2016'!DV26</f>
        <v>#REF!</v>
      </c>
      <c r="AR26" s="248" t="e">
        <f ca="1">'Группы 2016'!DW26</f>
        <v>#REF!</v>
      </c>
      <c r="AS26" s="248" t="e">
        <f ca="1">'Группы 2016'!DX26</f>
        <v>#REF!</v>
      </c>
      <c r="AT26" s="248" t="e">
        <f ca="1">'Группы 2016'!DY26</f>
        <v>#REF!</v>
      </c>
      <c r="AU26" s="248" t="e">
        <f ca="1">'Группы 2016'!DZ26</f>
        <v>#REF!</v>
      </c>
      <c r="AV26" s="248" t="e">
        <f ca="1">'Группы 2016'!EA26</f>
        <v>#REF!</v>
      </c>
      <c r="AW26" s="248" t="e">
        <f ca="1">'Группы 2016'!EB26</f>
        <v>#REF!</v>
      </c>
      <c r="AX26" s="248" t="e">
        <f ca="1">'Группы 2016'!EC26</f>
        <v>#REF!</v>
      </c>
      <c r="AY26" s="248" t="e">
        <f ca="1">'Группы 2016'!ED26</f>
        <v>#REF!</v>
      </c>
      <c r="AZ26" s="248" t="e">
        <f ca="1">'Группы 2016'!EE26</f>
        <v>#REF!</v>
      </c>
      <c r="BA26" s="248" t="e">
        <f ca="1">'Группы 2016'!EF26</f>
        <v>#REF!</v>
      </c>
      <c r="BB26" s="248" t="e">
        <f ca="1">'Группы 2016'!EG26</f>
        <v>#REF!</v>
      </c>
      <c r="BC26" s="248" t="e">
        <f ca="1">'Группы 2016'!EH26</f>
        <v>#REF!</v>
      </c>
      <c r="BD26" s="248" t="e">
        <f ca="1">'Группы 2016'!EI26</f>
        <v>#REF!</v>
      </c>
      <c r="BE26" s="248" t="e">
        <f ca="1">'Группы 2016'!EJ26</f>
        <v>#REF!</v>
      </c>
      <c r="BF26" s="248" t="e">
        <f ca="1">'Группы 2016'!EK26</f>
        <v>#REF!</v>
      </c>
      <c r="BG26" s="248">
        <f ca="1">'Группы 2016'!BQ26</f>
        <v>0</v>
      </c>
      <c r="BH26" s="248">
        <f ca="1">'Группы 2016'!BR26</f>
        <v>1</v>
      </c>
      <c r="BI26" s="248">
        <f ca="1">'Группы 2016'!BS26</f>
        <v>1</v>
      </c>
      <c r="BJ26" s="248">
        <f ca="1">'Группы 2016'!BT26</f>
        <v>0</v>
      </c>
      <c r="BK26" s="248">
        <f ca="1">'Группы 2016'!BU26</f>
        <v>0</v>
      </c>
      <c r="BL26" s="248">
        <f ca="1">'Группы 2016'!BV26</f>
        <v>0</v>
      </c>
      <c r="BM26" s="248">
        <f ca="1">'Группы 2016'!BW26</f>
        <v>0</v>
      </c>
      <c r="BN26" s="248">
        <f ca="1">'Группы 2016'!BQ26</f>
        <v>0</v>
      </c>
      <c r="BO26" s="248">
        <f ca="1">'Группы 2016'!BU26</f>
        <v>0</v>
      </c>
      <c r="BP26" s="248">
        <f ca="1">'Группы 2016'!BV26</f>
        <v>0</v>
      </c>
      <c r="BQ26" s="248">
        <f ca="1">'Группы 2016'!BW26</f>
        <v>0</v>
      </c>
      <c r="BR26" s="248">
        <f ca="1">'Группы 2016'!BX26</f>
        <v>0</v>
      </c>
      <c r="BS26" s="248">
        <f ca="1">'Группы 2016'!CA26</f>
        <v>0</v>
      </c>
      <c r="BT26" s="248">
        <f ca="1">'Группы 2016'!CC26</f>
        <v>0</v>
      </c>
      <c r="BU26" s="248" t="e">
        <f ca="1">'Группы 2016'!CE26</f>
        <v>#REF!</v>
      </c>
      <c r="BV26" s="269" t="e">
        <f ca="1">'Группы 2016'!CF26</f>
        <v>#REF!</v>
      </c>
      <c r="BW26" s="248" t="e">
        <f ca="1">'Группы 2016'!CG26</f>
        <v>#REF!</v>
      </c>
      <c r="BX26" s="248" t="e">
        <f ca="1">IF('Группы 2016'!CH26=SUM(CC26:CD26),'Группы 2016'!CH26,"ОШ!")</f>
        <v>#REF!</v>
      </c>
      <c r="BY26" s="248" t="e">
        <f ca="1">'Группы 2016'!CI26</f>
        <v>#REF!</v>
      </c>
      <c r="BZ26" s="248" t="e">
        <f ca="1">'Группы 2016'!CJ26</f>
        <v>#REF!</v>
      </c>
      <c r="CA26" s="248" t="e">
        <f ca="1">'Группы 2016'!CK26</f>
        <v>#REF!</v>
      </c>
      <c r="CB26" s="248">
        <f>'Группы 2016'!BP26</f>
        <v>20</v>
      </c>
      <c r="CC26" s="248">
        <f t="shared" ca="1" si="0"/>
        <v>0</v>
      </c>
      <c r="CD26" s="248">
        <f t="shared" ca="1" si="1"/>
        <v>0</v>
      </c>
      <c r="CE26" s="270">
        <f t="shared" ca="1" si="2"/>
        <v>0</v>
      </c>
      <c r="CF26" s="270">
        <f t="shared" ca="1" si="3"/>
        <v>0</v>
      </c>
      <c r="CG26" s="270">
        <f t="shared" ca="1" si="4"/>
        <v>0</v>
      </c>
      <c r="CH26" s="270">
        <f t="shared" ca="1" si="5"/>
        <v>0</v>
      </c>
      <c r="CI26" s="270">
        <f t="shared" ca="1" si="6"/>
        <v>0</v>
      </c>
      <c r="CJ26" s="270">
        <f t="shared" ca="1" si="7"/>
        <v>0</v>
      </c>
      <c r="CK26" s="270">
        <f t="shared" ca="1" si="8"/>
        <v>1</v>
      </c>
      <c r="CL26" s="270">
        <f t="shared" ca="1" si="9"/>
        <v>0</v>
      </c>
      <c r="CM26" s="248">
        <f t="shared" ca="1" si="10"/>
        <v>1</v>
      </c>
      <c r="CN26" s="248" t="e">
        <f t="shared" ca="1" si="11"/>
        <v>#REF!</v>
      </c>
    </row>
    <row r="27" spans="1:92" s="151" customFormat="1" hidden="1" x14ac:dyDescent="0.25">
      <c r="A27" s="248" t="str">
        <f>'Группы 2016'!A27</f>
        <v>Б09.02.03 Прогр-е в КС(2014)9 кл., очная</v>
      </c>
      <c r="B27" s="248" t="str">
        <f>'Группы 2016'!B27</f>
        <v>ИТЭК</v>
      </c>
      <c r="C27" s="248" t="str">
        <f>'Группы 2016'!C27</f>
        <v>платно</v>
      </c>
      <c r="D27" s="248" t="e">
        <f ca="1">'Группы 2016'!D27</f>
        <v>#REF!</v>
      </c>
      <c r="E27" s="248">
        <f>'Группы 2016'!E27</f>
        <v>4</v>
      </c>
      <c r="F27" s="248" t="str">
        <f>'Группы 2016'!F27</f>
        <v>ПР-59</v>
      </c>
      <c r="G27" s="248" t="e">
        <f ca="1">'Группы 2016'!CL27</f>
        <v>#REF!</v>
      </c>
      <c r="H27" s="248" t="e">
        <f ca="1">'Группы 2016'!CM27</f>
        <v>#REF!</v>
      </c>
      <c r="I27" s="248" t="e">
        <f ca="1">'Группы 2016'!CN27</f>
        <v>#REF!</v>
      </c>
      <c r="J27" s="248" t="e">
        <f ca="1">'Группы 2016'!CO27</f>
        <v>#REF!</v>
      </c>
      <c r="K27" s="248" t="e">
        <f ca="1">'Группы 2016'!CP27</f>
        <v>#REF!</v>
      </c>
      <c r="L27" s="248" t="e">
        <f ca="1">'Группы 2016'!CQ27</f>
        <v>#REF!</v>
      </c>
      <c r="M27" s="248" t="e">
        <f ca="1">'Группы 2016'!CR27</f>
        <v>#REF!</v>
      </c>
      <c r="N27" s="248" t="e">
        <f ca="1">'Группы 2016'!CS27</f>
        <v>#REF!</v>
      </c>
      <c r="O27" s="248" t="e">
        <f ca="1">'Группы 2016'!CT27</f>
        <v>#REF!</v>
      </c>
      <c r="P27" s="248" t="e">
        <f ca="1">'Группы 2016'!CU27</f>
        <v>#REF!</v>
      </c>
      <c r="Q27" s="248" t="e">
        <f ca="1">'Группы 2016'!CV27</f>
        <v>#REF!</v>
      </c>
      <c r="R27" s="248" t="e">
        <f ca="1">'Группы 2016'!CW27</f>
        <v>#REF!</v>
      </c>
      <c r="S27" s="248" t="e">
        <f ca="1">'Группы 2016'!CX27</f>
        <v>#REF!</v>
      </c>
      <c r="T27" s="248" t="str">
        <f>'Группы 2016'!CY27</f>
        <v>ПП.2.РП#</v>
      </c>
      <c r="U27" s="248" t="e">
        <f ca="1">'Группы 2016'!CZ27</f>
        <v>#REF!</v>
      </c>
      <c r="V27" s="248" t="str">
        <f>'Группы 2016'!DA27</f>
        <v>УП.2.ПГ#</v>
      </c>
      <c r="W27" s="248" t="e">
        <f ca="1">'Группы 2016'!DB27</f>
        <v>#REF!</v>
      </c>
      <c r="X27" s="248" t="e">
        <f ca="1">'Группы 2016'!DC27</f>
        <v>#REF!</v>
      </c>
      <c r="Y27" s="248" t="e">
        <f ca="1">'Группы 2016'!DD27</f>
        <v>#REF!</v>
      </c>
      <c r="Z27" s="248" t="e">
        <f ca="1">'Группы 2016'!DE27</f>
        <v>#REF!</v>
      </c>
      <c r="AA27" s="248" t="e">
        <f ca="1">'Группы 2016'!DF27</f>
        <v>#REF!</v>
      </c>
      <c r="AB27" s="248" t="e">
        <f ca="1">'Группы 2016'!DG27</f>
        <v>#REF!</v>
      </c>
      <c r="AC27" s="248" t="e">
        <f ca="1">'Группы 2016'!DH27</f>
        <v>#REF!</v>
      </c>
      <c r="AD27" s="248" t="e">
        <f ca="1">'Группы 2016'!DI27</f>
        <v>#REF!</v>
      </c>
      <c r="AE27" s="248" t="e">
        <f ca="1">'Группы 2016'!DJ27</f>
        <v>#REF!</v>
      </c>
      <c r="AF27" s="248" t="e">
        <f ca="1">'Группы 2016'!DK27</f>
        <v>#REF!</v>
      </c>
      <c r="AG27" s="248" t="e">
        <f ca="1">'Группы 2016'!DL27</f>
        <v>#REF!</v>
      </c>
      <c r="AH27" s="248" t="e">
        <f ca="1">'Группы 2016'!DM27</f>
        <v>#REF!</v>
      </c>
      <c r="AI27" s="248" t="e">
        <f ca="1">'Группы 2016'!DN27</f>
        <v>#REF!</v>
      </c>
      <c r="AJ27" s="248" t="e">
        <f ca="1">'Группы 2016'!DO27</f>
        <v>#REF!</v>
      </c>
      <c r="AK27" s="248" t="e">
        <f ca="1">'Группы 2016'!DP27</f>
        <v>#REF!</v>
      </c>
      <c r="AL27" s="248" t="e">
        <f ca="1">'Группы 2016'!DQ27</f>
        <v>#REF!</v>
      </c>
      <c r="AM27" s="248" t="e">
        <f ca="1">'Группы 2016'!DR27</f>
        <v>#REF!</v>
      </c>
      <c r="AN27" s="248" t="e">
        <f ca="1">'Группы 2016'!DS27</f>
        <v>#REF!</v>
      </c>
      <c r="AO27" s="248" t="e">
        <f ca="1">'Группы 2016'!DT27</f>
        <v>#REF!</v>
      </c>
      <c r="AP27" s="248" t="e">
        <f ca="1">'Группы 2016'!DU27</f>
        <v>#REF!</v>
      </c>
      <c r="AQ27" s="248" t="e">
        <f ca="1">'Группы 2016'!DV27</f>
        <v>#REF!</v>
      </c>
      <c r="AR27" s="248" t="e">
        <f ca="1">'Группы 2016'!DW27</f>
        <v>#REF!</v>
      </c>
      <c r="AS27" s="248" t="e">
        <f ca="1">'Группы 2016'!DX27</f>
        <v>#REF!</v>
      </c>
      <c r="AT27" s="248" t="e">
        <f ca="1">'Группы 2016'!DY27</f>
        <v>#REF!</v>
      </c>
      <c r="AU27" s="248" t="e">
        <f ca="1">'Группы 2016'!DZ27</f>
        <v>#REF!</v>
      </c>
      <c r="AV27" s="248" t="e">
        <f ca="1">'Группы 2016'!EA27</f>
        <v>#REF!</v>
      </c>
      <c r="AW27" s="248" t="e">
        <f ca="1">'Группы 2016'!EB27</f>
        <v>#REF!</v>
      </c>
      <c r="AX27" s="248" t="e">
        <f ca="1">'Группы 2016'!EC27</f>
        <v>#REF!</v>
      </c>
      <c r="AY27" s="248" t="e">
        <f ca="1">'Группы 2016'!ED27</f>
        <v>#REF!</v>
      </c>
      <c r="AZ27" s="248" t="e">
        <f ca="1">'Группы 2016'!EE27</f>
        <v>#REF!</v>
      </c>
      <c r="BA27" s="248" t="e">
        <f ca="1">'Группы 2016'!EF27</f>
        <v>#REF!</v>
      </c>
      <c r="BB27" s="248" t="e">
        <f ca="1">'Группы 2016'!EG27</f>
        <v>#REF!</v>
      </c>
      <c r="BC27" s="248" t="e">
        <f ca="1">'Группы 2016'!EH27</f>
        <v>#REF!</v>
      </c>
      <c r="BD27" s="248" t="e">
        <f ca="1">'Группы 2016'!EI27</f>
        <v>#REF!</v>
      </c>
      <c r="BE27" s="248" t="e">
        <f ca="1">'Группы 2016'!EJ27</f>
        <v>#REF!</v>
      </c>
      <c r="BF27" s="248" t="e">
        <f ca="1">'Группы 2016'!EK27</f>
        <v>#REF!</v>
      </c>
      <c r="BG27" s="248">
        <f ca="1">'Группы 2016'!BQ27</f>
        <v>0</v>
      </c>
      <c r="BH27" s="248">
        <f ca="1">'Группы 2016'!BR27</f>
        <v>1</v>
      </c>
      <c r="BI27" s="248">
        <f ca="1">'Группы 2016'!BS27</f>
        <v>1</v>
      </c>
      <c r="BJ27" s="248">
        <f ca="1">'Группы 2016'!BT27</f>
        <v>0</v>
      </c>
      <c r="BK27" s="248">
        <f ca="1">'Группы 2016'!BU27</f>
        <v>0</v>
      </c>
      <c r="BL27" s="248">
        <f ca="1">'Группы 2016'!BV27</f>
        <v>0</v>
      </c>
      <c r="BM27" s="248">
        <f ca="1">'Группы 2016'!BW27</f>
        <v>0</v>
      </c>
      <c r="BN27" s="248">
        <f ca="1">'Группы 2016'!BQ27</f>
        <v>0</v>
      </c>
      <c r="BO27" s="248">
        <f ca="1">'Группы 2016'!BU27</f>
        <v>0</v>
      </c>
      <c r="BP27" s="248">
        <f ca="1">'Группы 2016'!BV27</f>
        <v>0</v>
      </c>
      <c r="BQ27" s="248">
        <f ca="1">'Группы 2016'!BW27</f>
        <v>0</v>
      </c>
      <c r="BR27" s="248">
        <f ca="1">'Группы 2016'!BX27</f>
        <v>0</v>
      </c>
      <c r="BS27" s="248">
        <f ca="1">'Группы 2016'!CA27</f>
        <v>0</v>
      </c>
      <c r="BT27" s="248">
        <f ca="1">'Группы 2016'!CC27</f>
        <v>0</v>
      </c>
      <c r="BU27" s="248" t="e">
        <f ca="1">'Группы 2016'!CE27</f>
        <v>#REF!</v>
      </c>
      <c r="BV27" s="269" t="e">
        <f ca="1">'Группы 2016'!CF27</f>
        <v>#REF!</v>
      </c>
      <c r="BW27" s="248" t="e">
        <f ca="1">'Группы 2016'!CG27</f>
        <v>#REF!</v>
      </c>
      <c r="BX27" s="248" t="e">
        <f ca="1">IF('Группы 2016'!CH27=SUM(CC27:CD27),'Группы 2016'!CH27,"ОШ!")</f>
        <v>#REF!</v>
      </c>
      <c r="BY27" s="248" t="e">
        <f ca="1">'Группы 2016'!CI27</f>
        <v>#REF!</v>
      </c>
      <c r="BZ27" s="248" t="e">
        <f ca="1">'Группы 2016'!CJ27</f>
        <v>#REF!</v>
      </c>
      <c r="CA27" s="248" t="e">
        <f ca="1">'Группы 2016'!CK27</f>
        <v>#REF!</v>
      </c>
      <c r="CB27" s="248">
        <f>'Группы 2016'!BP27</f>
        <v>20</v>
      </c>
      <c r="CC27" s="248">
        <f t="shared" ca="1" si="0"/>
        <v>0</v>
      </c>
      <c r="CD27" s="248">
        <f t="shared" ca="1" si="1"/>
        <v>0</v>
      </c>
      <c r="CE27" s="270">
        <f t="shared" ca="1" si="2"/>
        <v>0</v>
      </c>
      <c r="CF27" s="270">
        <f t="shared" ca="1" si="3"/>
        <v>0</v>
      </c>
      <c r="CG27" s="270">
        <f t="shared" ca="1" si="4"/>
        <v>0</v>
      </c>
      <c r="CH27" s="270">
        <f t="shared" ca="1" si="5"/>
        <v>0</v>
      </c>
      <c r="CI27" s="270">
        <f t="shared" ca="1" si="6"/>
        <v>0</v>
      </c>
      <c r="CJ27" s="270">
        <f t="shared" ca="1" si="7"/>
        <v>0</v>
      </c>
      <c r="CK27" s="270">
        <f t="shared" ca="1" si="8"/>
        <v>1</v>
      </c>
      <c r="CL27" s="270">
        <f t="shared" ca="1" si="9"/>
        <v>0</v>
      </c>
      <c r="CM27" s="248">
        <f t="shared" ca="1" si="10"/>
        <v>1</v>
      </c>
      <c r="CN27" s="248" t="e">
        <f t="shared" ca="1" si="11"/>
        <v>#REF!</v>
      </c>
    </row>
    <row r="28" spans="1:92" s="151" customFormat="1" hidden="1" x14ac:dyDescent="0.25">
      <c r="A28" s="248" t="str">
        <f>'Группы 2016'!A28</f>
        <v>Б10.02.03 Инф.безопасность АС(2014)9 кл., очная</v>
      </c>
      <c r="B28" s="248" t="str">
        <f>'Группы 2016'!B28</f>
        <v>ИТЭК</v>
      </c>
      <c r="C28" s="248" t="str">
        <f>'Группы 2016'!C28</f>
        <v>платно</v>
      </c>
      <c r="D28" s="248" t="e">
        <f ca="1">'Группы 2016'!D28</f>
        <v>#REF!</v>
      </c>
      <c r="E28" s="248">
        <f>'Группы 2016'!E28</f>
        <v>4</v>
      </c>
      <c r="F28" s="248" t="str">
        <f>'Группы 2016'!F28</f>
        <v>БП-2</v>
      </c>
      <c r="G28" s="248" t="e">
        <f ca="1">'Группы 2016'!CL28</f>
        <v>#REF!</v>
      </c>
      <c r="H28" s="248" t="e">
        <f ca="1">'Группы 2016'!CM28</f>
        <v>#REF!</v>
      </c>
      <c r="I28" s="248" t="e">
        <f ca="1">'Группы 2016'!CN28</f>
        <v>#REF!</v>
      </c>
      <c r="J28" s="248" t="e">
        <f ca="1">'Группы 2016'!CO28</f>
        <v>#REF!</v>
      </c>
      <c r="K28" s="248" t="e">
        <f ca="1">'Группы 2016'!CP28</f>
        <v>#REF!</v>
      </c>
      <c r="L28" s="248" t="e">
        <f ca="1">'Группы 2016'!CQ28</f>
        <v>#REF!</v>
      </c>
      <c r="M28" s="248" t="e">
        <f ca="1">'Группы 2016'!CR28</f>
        <v>#REF!</v>
      </c>
      <c r="N28" s="248" t="e">
        <f ca="1">'Группы 2016'!CS28</f>
        <v>#REF!</v>
      </c>
      <c r="O28" s="248" t="e">
        <f ca="1">'Группы 2016'!CT28</f>
        <v>#REF!</v>
      </c>
      <c r="P28" s="248" t="e">
        <f ca="1">'Группы 2016'!CU28</f>
        <v>#REF!</v>
      </c>
      <c r="Q28" s="248" t="e">
        <f ca="1">'Группы 2016'!CV28</f>
        <v>#REF!</v>
      </c>
      <c r="R28" s="248" t="e">
        <f ca="1">'Группы 2016'!CW28</f>
        <v>#REF!</v>
      </c>
      <c r="S28" s="248" t="e">
        <f ca="1">'Группы 2016'!CX28</f>
        <v>#REF!</v>
      </c>
      <c r="T28" s="248" t="str">
        <f>'Группы 2016'!CY28</f>
        <v>УП.3.СЗ#</v>
      </c>
      <c r="U28" s="248" t="e">
        <f ca="1">'Группы 2016'!CZ28</f>
        <v>#REF!</v>
      </c>
      <c r="V28" s="248" t="str">
        <f>'Группы 2016'!DA28</f>
        <v>ПП.2.ЭС#</v>
      </c>
      <c r="W28" s="248" t="e">
        <f ca="1">'Группы 2016'!DB28</f>
        <v>#REF!</v>
      </c>
      <c r="X28" s="248" t="e">
        <f ca="1">'Группы 2016'!DC28</f>
        <v>#REF!</v>
      </c>
      <c r="Y28" s="248" t="e">
        <f ca="1">'Группы 2016'!DD28</f>
        <v>#REF!</v>
      </c>
      <c r="Z28" s="248" t="e">
        <f ca="1">'Группы 2016'!DE28</f>
        <v>#REF!</v>
      </c>
      <c r="AA28" s="248" t="e">
        <f ca="1">'Группы 2016'!DF28</f>
        <v>#REF!</v>
      </c>
      <c r="AB28" s="248" t="e">
        <f ca="1">'Группы 2016'!DG28</f>
        <v>#REF!</v>
      </c>
      <c r="AC28" s="248" t="e">
        <f ca="1">'Группы 2016'!DH28</f>
        <v>#REF!</v>
      </c>
      <c r="AD28" s="248" t="e">
        <f ca="1">'Группы 2016'!DI28</f>
        <v>#REF!</v>
      </c>
      <c r="AE28" s="248" t="e">
        <f ca="1">'Группы 2016'!DJ28</f>
        <v>#REF!</v>
      </c>
      <c r="AF28" s="248" t="e">
        <f ca="1">'Группы 2016'!DK28</f>
        <v>#REF!</v>
      </c>
      <c r="AG28" s="248" t="e">
        <f ca="1">'Группы 2016'!DL28</f>
        <v>#REF!</v>
      </c>
      <c r="AH28" s="248" t="e">
        <f ca="1">'Группы 2016'!DM28</f>
        <v>#REF!</v>
      </c>
      <c r="AI28" s="248" t="e">
        <f ca="1">'Группы 2016'!DN28</f>
        <v>#REF!</v>
      </c>
      <c r="AJ28" s="248" t="e">
        <f ca="1">'Группы 2016'!DO28</f>
        <v>#REF!</v>
      </c>
      <c r="AK28" s="248" t="e">
        <f ca="1">'Группы 2016'!DP28</f>
        <v>#REF!</v>
      </c>
      <c r="AL28" s="248" t="e">
        <f ca="1">'Группы 2016'!DQ28</f>
        <v>#REF!</v>
      </c>
      <c r="AM28" s="248" t="e">
        <f ca="1">'Группы 2016'!DR28</f>
        <v>#REF!</v>
      </c>
      <c r="AN28" s="248" t="e">
        <f ca="1">'Группы 2016'!DS28</f>
        <v>#REF!</v>
      </c>
      <c r="AO28" s="248" t="e">
        <f ca="1">'Группы 2016'!DT28</f>
        <v>#REF!</v>
      </c>
      <c r="AP28" s="248" t="e">
        <f ca="1">'Группы 2016'!DU28</f>
        <v>#REF!</v>
      </c>
      <c r="AQ28" s="248" t="e">
        <f ca="1">'Группы 2016'!DV28</f>
        <v>#REF!</v>
      </c>
      <c r="AR28" s="248" t="e">
        <f ca="1">'Группы 2016'!DW28</f>
        <v>#REF!</v>
      </c>
      <c r="AS28" s="248" t="e">
        <f ca="1">'Группы 2016'!DX28</f>
        <v>#REF!</v>
      </c>
      <c r="AT28" s="248" t="e">
        <f ca="1">'Группы 2016'!DY28</f>
        <v>#REF!</v>
      </c>
      <c r="AU28" s="248" t="e">
        <f ca="1">'Группы 2016'!DZ28</f>
        <v>#REF!</v>
      </c>
      <c r="AV28" s="248" t="e">
        <f ca="1">'Группы 2016'!EA28</f>
        <v>#REF!</v>
      </c>
      <c r="AW28" s="248" t="e">
        <f ca="1">'Группы 2016'!EB28</f>
        <v>#REF!</v>
      </c>
      <c r="AX28" s="248" t="e">
        <f ca="1">'Группы 2016'!EC28</f>
        <v>#REF!</v>
      </c>
      <c r="AY28" s="248" t="e">
        <f ca="1">'Группы 2016'!ED28</f>
        <v>#REF!</v>
      </c>
      <c r="AZ28" s="248" t="e">
        <f ca="1">'Группы 2016'!EE28</f>
        <v>#REF!</v>
      </c>
      <c r="BA28" s="248" t="e">
        <f ca="1">'Группы 2016'!EF28</f>
        <v>#REF!</v>
      </c>
      <c r="BB28" s="248" t="e">
        <f ca="1">'Группы 2016'!EG28</f>
        <v>#REF!</v>
      </c>
      <c r="BC28" s="248" t="e">
        <f ca="1">'Группы 2016'!EH28</f>
        <v>#REF!</v>
      </c>
      <c r="BD28" s="248" t="e">
        <f ca="1">'Группы 2016'!EI28</f>
        <v>#REF!</v>
      </c>
      <c r="BE28" s="248" t="e">
        <f ca="1">'Группы 2016'!EJ28</f>
        <v>#REF!</v>
      </c>
      <c r="BF28" s="248" t="e">
        <f ca="1">'Группы 2016'!EK28</f>
        <v>#REF!</v>
      </c>
      <c r="BG28" s="248">
        <f ca="1">'Группы 2016'!BQ28</f>
        <v>0</v>
      </c>
      <c r="BH28" s="248">
        <f ca="1">'Группы 2016'!BR28</f>
        <v>1</v>
      </c>
      <c r="BI28" s="248">
        <f ca="1">'Группы 2016'!BS28</f>
        <v>1</v>
      </c>
      <c r="BJ28" s="248">
        <f ca="1">'Группы 2016'!BT28</f>
        <v>0</v>
      </c>
      <c r="BK28" s="248">
        <f ca="1">'Группы 2016'!BU28</f>
        <v>0</v>
      </c>
      <c r="BL28" s="248">
        <f ca="1">'Группы 2016'!BV28</f>
        <v>0</v>
      </c>
      <c r="BM28" s="248">
        <f ca="1">'Группы 2016'!BW28</f>
        <v>0</v>
      </c>
      <c r="BN28" s="248">
        <f ca="1">'Группы 2016'!BQ28</f>
        <v>0</v>
      </c>
      <c r="BO28" s="248">
        <f ca="1">'Группы 2016'!BU28</f>
        <v>0</v>
      </c>
      <c r="BP28" s="248">
        <f ca="1">'Группы 2016'!BV28</f>
        <v>0</v>
      </c>
      <c r="BQ28" s="248">
        <f ca="1">'Группы 2016'!BW28</f>
        <v>0</v>
      </c>
      <c r="BR28" s="248">
        <f ca="1">'Группы 2016'!BX28</f>
        <v>0</v>
      </c>
      <c r="BS28" s="248">
        <f ca="1">'Группы 2016'!CA28</f>
        <v>0</v>
      </c>
      <c r="BT28" s="248">
        <f ca="1">'Группы 2016'!CC28</f>
        <v>0</v>
      </c>
      <c r="BU28" s="248" t="e">
        <f ca="1">'Группы 2016'!CE28</f>
        <v>#REF!</v>
      </c>
      <c r="BV28" s="269" t="e">
        <f ca="1">'Группы 2016'!CF28</f>
        <v>#REF!</v>
      </c>
      <c r="BW28" s="248" t="e">
        <f ca="1">'Группы 2016'!CG28</f>
        <v>#REF!</v>
      </c>
      <c r="BX28" s="248" t="e">
        <f ca="1">IF('Группы 2016'!CH28=SUM(CC28:CD28),'Группы 2016'!CH28,"ОШ!")</f>
        <v>#REF!</v>
      </c>
      <c r="BY28" s="248" t="e">
        <f ca="1">'Группы 2016'!CI28</f>
        <v>#REF!</v>
      </c>
      <c r="BZ28" s="248" t="e">
        <f ca="1">'Группы 2016'!CJ28</f>
        <v>#REF!</v>
      </c>
      <c r="CA28" s="248" t="e">
        <f ca="1">'Группы 2016'!CK28</f>
        <v>#REF!</v>
      </c>
      <c r="CB28" s="248">
        <f>'Группы 2016'!BP28</f>
        <v>20</v>
      </c>
      <c r="CC28" s="248">
        <f t="shared" ca="1" si="0"/>
        <v>0</v>
      </c>
      <c r="CD28" s="248">
        <f t="shared" ca="1" si="1"/>
        <v>0</v>
      </c>
      <c r="CE28" s="270">
        <f t="shared" ca="1" si="2"/>
        <v>0</v>
      </c>
      <c r="CF28" s="270">
        <f t="shared" ca="1" si="3"/>
        <v>0</v>
      </c>
      <c r="CG28" s="270">
        <f t="shared" ca="1" si="4"/>
        <v>0</v>
      </c>
      <c r="CH28" s="270">
        <f t="shared" ca="1" si="5"/>
        <v>0</v>
      </c>
      <c r="CI28" s="270">
        <f t="shared" ca="1" si="6"/>
        <v>0</v>
      </c>
      <c r="CJ28" s="270">
        <f t="shared" ca="1" si="7"/>
        <v>0</v>
      </c>
      <c r="CK28" s="270">
        <f t="shared" ca="1" si="8"/>
        <v>1</v>
      </c>
      <c r="CL28" s="270">
        <f t="shared" ca="1" si="9"/>
        <v>0</v>
      </c>
      <c r="CM28" s="248">
        <f t="shared" ca="1" si="10"/>
        <v>1</v>
      </c>
      <c r="CN28" s="248" t="e">
        <f t="shared" ca="1" si="11"/>
        <v>#REF!</v>
      </c>
    </row>
    <row r="29" spans="1:92" s="151" customFormat="1" hidden="1" x14ac:dyDescent="0.25">
      <c r="A29" s="248" t="str">
        <f>'Группы 2016'!A29</f>
        <v>У09.02.03 Прогр-е в КС(2014)9 кл., очная</v>
      </c>
      <c r="B29" s="248" t="str">
        <f>'Группы 2016'!B29</f>
        <v>ИТЭК</v>
      </c>
      <c r="C29" s="248" t="str">
        <f>'Группы 2016'!C29</f>
        <v>бюджет</v>
      </c>
      <c r="D29" s="248" t="e">
        <f ca="1">'Группы 2016'!D29</f>
        <v>#REF!</v>
      </c>
      <c r="E29" s="248">
        <f>'Группы 2016'!E29</f>
        <v>4</v>
      </c>
      <c r="F29" s="248" t="str">
        <f>'Группы 2016'!F29</f>
        <v>ПР-54П</v>
      </c>
      <c r="G29" s="248" t="e">
        <f ca="1">'Группы 2016'!CL29</f>
        <v>#REF!</v>
      </c>
      <c r="H29" s="248" t="e">
        <f ca="1">'Группы 2016'!CM29</f>
        <v>#REF!</v>
      </c>
      <c r="I29" s="248" t="e">
        <f ca="1">'Группы 2016'!CN29</f>
        <v>#REF!</v>
      </c>
      <c r="J29" s="248" t="e">
        <f ca="1">'Группы 2016'!CO29</f>
        <v>#REF!</v>
      </c>
      <c r="K29" s="248" t="e">
        <f ca="1">'Группы 2016'!CP29</f>
        <v>#REF!</v>
      </c>
      <c r="L29" s="248" t="e">
        <f ca="1">'Группы 2016'!CQ29</f>
        <v>#REF!</v>
      </c>
      <c r="M29" s="248" t="e">
        <f ca="1">'Группы 2016'!CR29</f>
        <v>#REF!</v>
      </c>
      <c r="N29" s="248" t="e">
        <f ca="1">'Группы 2016'!CS29</f>
        <v>#REF!</v>
      </c>
      <c r="O29" s="248" t="e">
        <f ca="1">'Группы 2016'!CT29</f>
        <v>#REF!</v>
      </c>
      <c r="P29" s="248" t="e">
        <f ca="1">'Группы 2016'!CU29</f>
        <v>#REF!</v>
      </c>
      <c r="Q29" s="248" t="e">
        <f ca="1">'Группы 2016'!CV29</f>
        <v>#REF!</v>
      </c>
      <c r="R29" s="248" t="e">
        <f ca="1">'Группы 2016'!CW29</f>
        <v>#REF!</v>
      </c>
      <c r="S29" s="248" t="e">
        <f ca="1">'Группы 2016'!CX29</f>
        <v>#REF!</v>
      </c>
      <c r="T29" s="248" t="str">
        <f>'Группы 2016'!CY29</f>
        <v>ПП.2.РП#</v>
      </c>
      <c r="U29" s="248" t="e">
        <f ca="1">'Группы 2016'!CZ29</f>
        <v>#REF!</v>
      </c>
      <c r="V29" s="248" t="str">
        <f>'Группы 2016'!DA29</f>
        <v>ПП.2.СИ#</v>
      </c>
      <c r="W29" s="248" t="e">
        <f ca="1">'Группы 2016'!DB29</f>
        <v>#REF!</v>
      </c>
      <c r="X29" s="248" t="e">
        <f ca="1">'Группы 2016'!DC29</f>
        <v>#REF!</v>
      </c>
      <c r="Y29" s="248" t="e">
        <f ca="1">'Группы 2016'!DD29</f>
        <v>#REF!</v>
      </c>
      <c r="Z29" s="248" t="e">
        <f ca="1">'Группы 2016'!DE29</f>
        <v>#REF!</v>
      </c>
      <c r="AA29" s="248" t="e">
        <f ca="1">'Группы 2016'!DF29</f>
        <v>#REF!</v>
      </c>
      <c r="AB29" s="248" t="e">
        <f ca="1">'Группы 2016'!DG29</f>
        <v>#REF!</v>
      </c>
      <c r="AC29" s="248" t="e">
        <f ca="1">'Группы 2016'!DH29</f>
        <v>#REF!</v>
      </c>
      <c r="AD29" s="248" t="e">
        <f ca="1">'Группы 2016'!DI29</f>
        <v>#REF!</v>
      </c>
      <c r="AE29" s="248" t="e">
        <f ca="1">'Группы 2016'!DJ29</f>
        <v>#REF!</v>
      </c>
      <c r="AF29" s="248" t="e">
        <f ca="1">'Группы 2016'!DK29</f>
        <v>#REF!</v>
      </c>
      <c r="AG29" s="248" t="e">
        <f ca="1">'Группы 2016'!DL29</f>
        <v>#REF!</v>
      </c>
      <c r="AH29" s="248" t="e">
        <f ca="1">'Группы 2016'!DM29</f>
        <v>#REF!</v>
      </c>
      <c r="AI29" s="248" t="e">
        <f ca="1">'Группы 2016'!DN29</f>
        <v>#REF!</v>
      </c>
      <c r="AJ29" s="248" t="e">
        <f ca="1">'Группы 2016'!DO29</f>
        <v>#REF!</v>
      </c>
      <c r="AK29" s="248" t="e">
        <f ca="1">'Группы 2016'!DP29</f>
        <v>#REF!</v>
      </c>
      <c r="AL29" s="248" t="e">
        <f ca="1">'Группы 2016'!DQ29</f>
        <v>#REF!</v>
      </c>
      <c r="AM29" s="248" t="e">
        <f ca="1">'Группы 2016'!DR29</f>
        <v>#REF!</v>
      </c>
      <c r="AN29" s="248" t="e">
        <f ca="1">'Группы 2016'!DS29</f>
        <v>#REF!</v>
      </c>
      <c r="AO29" s="248" t="str">
        <f>'Группы 2016'!DT29</f>
        <v>УП.3.ПГ#</v>
      </c>
      <c r="AP29" s="248" t="e">
        <f ca="1">'Группы 2016'!DU29</f>
        <v>#REF!</v>
      </c>
      <c r="AQ29" s="248" t="e">
        <f ca="1">'Группы 2016'!DV29</f>
        <v>#REF!</v>
      </c>
      <c r="AR29" s="248">
        <f>'Группы 2016'!DW29</f>
        <v>0</v>
      </c>
      <c r="AS29" s="248" t="e">
        <f ca="1">'Группы 2016'!DX29</f>
        <v>#REF!</v>
      </c>
      <c r="AT29" s="248" t="e">
        <f ca="1">'Группы 2016'!DY29</f>
        <v>#REF!</v>
      </c>
      <c r="AU29" s="248" t="e">
        <f ca="1">'Группы 2016'!DZ29</f>
        <v>#REF!</v>
      </c>
      <c r="AV29" s="248" t="e">
        <f ca="1">'Группы 2016'!EA29</f>
        <v>#REF!</v>
      </c>
      <c r="AW29" s="248" t="e">
        <f ca="1">'Группы 2016'!EB29</f>
        <v>#REF!</v>
      </c>
      <c r="AX29" s="248" t="e">
        <f ca="1">'Группы 2016'!EC29</f>
        <v>#REF!</v>
      </c>
      <c r="AY29" s="248" t="e">
        <f ca="1">'Группы 2016'!ED29</f>
        <v>#REF!</v>
      </c>
      <c r="AZ29" s="248" t="e">
        <f ca="1">'Группы 2016'!EE29</f>
        <v>#REF!</v>
      </c>
      <c r="BA29" s="248" t="e">
        <f ca="1">'Группы 2016'!EF29</f>
        <v>#REF!</v>
      </c>
      <c r="BB29" s="248" t="e">
        <f ca="1">'Группы 2016'!EG29</f>
        <v>#REF!</v>
      </c>
      <c r="BC29" s="248" t="e">
        <f ca="1">'Группы 2016'!EH29</f>
        <v>#REF!</v>
      </c>
      <c r="BD29" s="248" t="e">
        <f ca="1">'Группы 2016'!EI29</f>
        <v>#REF!</v>
      </c>
      <c r="BE29" s="248" t="e">
        <f ca="1">'Группы 2016'!EJ29</f>
        <v>#REF!</v>
      </c>
      <c r="BF29" s="248" t="e">
        <f ca="1">'Группы 2016'!EK29</f>
        <v>#REF!</v>
      </c>
      <c r="BG29" s="248">
        <f ca="1">'Группы 2016'!BQ29</f>
        <v>0</v>
      </c>
      <c r="BH29" s="248">
        <f ca="1">'Группы 2016'!BR29</f>
        <v>0</v>
      </c>
      <c r="BI29" s="248">
        <f ca="1">'Группы 2016'!BS29</f>
        <v>2</v>
      </c>
      <c r="BJ29" s="248">
        <f ca="1">'Группы 2016'!BT29</f>
        <v>0</v>
      </c>
      <c r="BK29" s="248">
        <f ca="1">'Группы 2016'!BU29</f>
        <v>0</v>
      </c>
      <c r="BL29" s="248">
        <f ca="1">'Группы 2016'!BV29</f>
        <v>0</v>
      </c>
      <c r="BM29" s="248">
        <f ca="1">'Группы 2016'!BW29</f>
        <v>0</v>
      </c>
      <c r="BN29" s="248">
        <f ca="1">'Группы 2016'!BQ29</f>
        <v>0</v>
      </c>
      <c r="BO29" s="248">
        <f ca="1">'Группы 2016'!BU29</f>
        <v>0</v>
      </c>
      <c r="BP29" s="248">
        <f ca="1">'Группы 2016'!BV29</f>
        <v>0</v>
      </c>
      <c r="BQ29" s="248">
        <f ca="1">'Группы 2016'!BW29</f>
        <v>0</v>
      </c>
      <c r="BR29" s="248">
        <f ca="1">'Группы 2016'!BX29</f>
        <v>1</v>
      </c>
      <c r="BS29" s="248">
        <f ca="1">'Группы 2016'!CA29</f>
        <v>0</v>
      </c>
      <c r="BT29" s="248">
        <f ca="1">'Группы 2016'!CC29</f>
        <v>0</v>
      </c>
      <c r="BU29" s="248" t="e">
        <f ca="1">'Группы 2016'!CE29</f>
        <v>#REF!</v>
      </c>
      <c r="BV29" s="269" t="e">
        <f ca="1">'Группы 2016'!CF29</f>
        <v>#REF!</v>
      </c>
      <c r="BW29" s="248" t="e">
        <f ca="1">'Группы 2016'!CG29</f>
        <v>#REF!</v>
      </c>
      <c r="BX29" s="248" t="e">
        <f ca="1">IF('Группы 2016'!CH29=SUM(CC29:CD29),'Группы 2016'!CH29,"ОШ!")</f>
        <v>#REF!</v>
      </c>
      <c r="BY29" s="248" t="e">
        <f ca="1">'Группы 2016'!CI29</f>
        <v>#REF!</v>
      </c>
      <c r="BZ29" s="248" t="e">
        <f ca="1">'Группы 2016'!CJ29</f>
        <v>#REF!</v>
      </c>
      <c r="CA29" s="248" t="e">
        <f ca="1">'Группы 2016'!CK29</f>
        <v>#REF!</v>
      </c>
      <c r="CB29" s="248">
        <f>'Группы 2016'!BP29</f>
        <v>20</v>
      </c>
      <c r="CC29" s="248">
        <f t="shared" ca="1" si="0"/>
        <v>0</v>
      </c>
      <c r="CD29" s="248">
        <f t="shared" ca="1" si="1"/>
        <v>0</v>
      </c>
      <c r="CE29" s="270">
        <f t="shared" ca="1" si="2"/>
        <v>0</v>
      </c>
      <c r="CF29" s="270">
        <f t="shared" ca="1" si="3"/>
        <v>0</v>
      </c>
      <c r="CG29" s="270">
        <f t="shared" ca="1" si="4"/>
        <v>0</v>
      </c>
      <c r="CH29" s="270">
        <f t="shared" ca="1" si="5"/>
        <v>0</v>
      </c>
      <c r="CI29" s="270">
        <f t="shared" ca="1" si="6"/>
        <v>0</v>
      </c>
      <c r="CJ29" s="270">
        <f t="shared" ca="1" si="7"/>
        <v>0</v>
      </c>
      <c r="CK29" s="270">
        <f t="shared" ca="1" si="8"/>
        <v>1</v>
      </c>
      <c r="CL29" s="270">
        <f t="shared" ca="1" si="9"/>
        <v>0</v>
      </c>
      <c r="CM29" s="248">
        <f t="shared" ca="1" si="10"/>
        <v>1</v>
      </c>
      <c r="CN29" s="248" t="e">
        <f t="shared" ca="1" si="11"/>
        <v>#REF!</v>
      </c>
    </row>
    <row r="30" spans="1:92" s="151" customFormat="1" hidden="1" x14ac:dyDescent="0.25">
      <c r="A30" s="248" t="str">
        <f>'Группы 2016'!A30</f>
        <v>У38.02.01 Экономика и бухучет(2014)9 кл., очная</v>
      </c>
      <c r="B30" s="248" t="str">
        <f>'Группы 2016'!B30</f>
        <v>ИТЭК</v>
      </c>
      <c r="C30" s="248" t="str">
        <f>'Группы 2016'!C30</f>
        <v>бюджет</v>
      </c>
      <c r="D30" s="248" t="e">
        <f ca="1">'Группы 2016'!D30</f>
        <v>#REF!</v>
      </c>
      <c r="E30" s="248">
        <f>'Группы 2016'!E30</f>
        <v>4</v>
      </c>
      <c r="F30" s="248" t="str">
        <f>'Группы 2016'!F30</f>
        <v>Э-36П</v>
      </c>
      <c r="G30" s="248" t="e">
        <f ca="1">'Группы 2016'!CL30</f>
        <v>#REF!</v>
      </c>
      <c r="H30" s="248" t="e">
        <f ca="1">'Группы 2016'!CM30</f>
        <v>#REF!</v>
      </c>
      <c r="I30" s="248" t="e">
        <f ca="1">'Группы 2016'!CN30</f>
        <v>#REF!</v>
      </c>
      <c r="J30" s="248" t="e">
        <f ca="1">'Группы 2016'!CO30</f>
        <v>#REF!</v>
      </c>
      <c r="K30" s="248" t="e">
        <f ca="1">'Группы 2016'!CP30</f>
        <v>#REF!</v>
      </c>
      <c r="L30" s="248" t="e">
        <f ca="1">'Группы 2016'!CQ30</f>
        <v>#REF!</v>
      </c>
      <c r="M30" s="248" t="e">
        <f ca="1">'Группы 2016'!CR30</f>
        <v>#REF!</v>
      </c>
      <c r="N30" s="248" t="e">
        <f ca="1">'Группы 2016'!CS30</f>
        <v>#REF!</v>
      </c>
      <c r="O30" s="248" t="e">
        <f ca="1">'Группы 2016'!CT30</f>
        <v>#REF!</v>
      </c>
      <c r="P30" s="248" t="e">
        <f ca="1">'Группы 2016'!CU30</f>
        <v>#REF!</v>
      </c>
      <c r="Q30" s="248" t="e">
        <f ca="1">'Группы 2016'!CV30</f>
        <v>#REF!</v>
      </c>
      <c r="R30" s="248" t="e">
        <f ca="1">'Группы 2016'!CW30</f>
        <v>#REF!</v>
      </c>
      <c r="S30" s="248" t="e">
        <f ca="1">'Группы 2016'!CX30</f>
        <v>#REF!</v>
      </c>
      <c r="T30" s="248" t="e">
        <f ca="1">'Группы 2016'!CY30</f>
        <v>#REF!</v>
      </c>
      <c r="U30" s="248" t="e">
        <f ca="1">'Группы 2016'!CZ30</f>
        <v>#REF!</v>
      </c>
      <c r="V30" s="248" t="e">
        <f ca="1">'Группы 2016'!DA30</f>
        <v>#REF!</v>
      </c>
      <c r="W30" s="248" t="e">
        <f ca="1">'Группы 2016'!DB30</f>
        <v>#REF!</v>
      </c>
      <c r="X30" s="248" t="e">
        <f ca="1">'Группы 2016'!DC30</f>
        <v>#REF!</v>
      </c>
      <c r="Y30" s="248" t="e">
        <f ca="1">'Группы 2016'!DD30</f>
        <v>#REF!</v>
      </c>
      <c r="Z30" s="248" t="e">
        <f ca="1">'Группы 2016'!DE30</f>
        <v>#REF!</v>
      </c>
      <c r="AA30" s="248" t="e">
        <f ca="1">'Группы 2016'!DF30</f>
        <v>#REF!</v>
      </c>
      <c r="AB30" s="248" t="e">
        <f ca="1">'Группы 2016'!DG30</f>
        <v>#REF!</v>
      </c>
      <c r="AC30" s="248" t="e">
        <f ca="1">'Группы 2016'!DH30</f>
        <v>#REF!</v>
      </c>
      <c r="AD30" s="248" t="e">
        <f ca="1">'Группы 2016'!DI30</f>
        <v>#REF!</v>
      </c>
      <c r="AE30" s="248" t="e">
        <f ca="1">'Группы 2016'!DJ30</f>
        <v>#REF!</v>
      </c>
      <c r="AF30" s="248" t="e">
        <f ca="1">'Группы 2016'!DK30</f>
        <v>#REF!</v>
      </c>
      <c r="AG30" s="248" t="e">
        <f ca="1">'Группы 2016'!DL30</f>
        <v>#REF!</v>
      </c>
      <c r="AH30" s="248" t="e">
        <f ca="1">'Группы 2016'!DM30</f>
        <v>#REF!</v>
      </c>
      <c r="AI30" s="248" t="e">
        <f ca="1">'Группы 2016'!DN30</f>
        <v>#REF!</v>
      </c>
      <c r="AJ30" s="248" t="e">
        <f ca="1">'Группы 2016'!DO30</f>
        <v>#REF!</v>
      </c>
      <c r="AK30" s="248" t="e">
        <f ca="1">'Группы 2016'!DP30</f>
        <v>#REF!</v>
      </c>
      <c r="AL30" s="248" t="e">
        <f ca="1">'Группы 2016'!DQ30</f>
        <v>#REF!</v>
      </c>
      <c r="AM30" s="248" t="e">
        <f ca="1">'Группы 2016'!DR30</f>
        <v>#REF!</v>
      </c>
      <c r="AN30" s="248" t="e">
        <f ca="1">'Группы 2016'!DS30</f>
        <v>#REF!</v>
      </c>
      <c r="AO30" s="248" t="e">
        <f ca="1">'Группы 2016'!DT30</f>
        <v>#REF!</v>
      </c>
      <c r="AP30" s="248" t="e">
        <f ca="1">'Группы 2016'!DU30</f>
        <v>#REF!</v>
      </c>
      <c r="AQ30" s="248" t="e">
        <f ca="1">'Группы 2016'!DV30</f>
        <v>#REF!</v>
      </c>
      <c r="AR30" s="248" t="e">
        <f ca="1">'Группы 2016'!DW30</f>
        <v>#REF!</v>
      </c>
      <c r="AS30" s="248" t="e">
        <f ca="1">'Группы 2016'!DX30</f>
        <v>#REF!</v>
      </c>
      <c r="AT30" s="248" t="e">
        <f ca="1">'Группы 2016'!DY30</f>
        <v>#REF!</v>
      </c>
      <c r="AU30" s="248" t="e">
        <f ca="1">'Группы 2016'!DZ30</f>
        <v>#REF!</v>
      </c>
      <c r="AV30" s="248" t="e">
        <f ca="1">'Группы 2016'!EA30</f>
        <v>#REF!</v>
      </c>
      <c r="AW30" s="248" t="e">
        <f ca="1">'Группы 2016'!EB30</f>
        <v>#REF!</v>
      </c>
      <c r="AX30" s="248" t="e">
        <f ca="1">'Группы 2016'!EC30</f>
        <v>#REF!</v>
      </c>
      <c r="AY30" s="248" t="e">
        <f ca="1">'Группы 2016'!ED30</f>
        <v>#REF!</v>
      </c>
      <c r="AZ30" s="248" t="e">
        <f ca="1">'Группы 2016'!EE30</f>
        <v>#REF!</v>
      </c>
      <c r="BA30" s="248" t="e">
        <f ca="1">'Группы 2016'!EF30</f>
        <v>#REF!</v>
      </c>
      <c r="BB30" s="248" t="e">
        <f ca="1">'Группы 2016'!EG30</f>
        <v>#REF!</v>
      </c>
      <c r="BC30" s="248" t="e">
        <f ca="1">'Группы 2016'!EH30</f>
        <v>#REF!</v>
      </c>
      <c r="BD30" s="248" t="e">
        <f ca="1">'Группы 2016'!EI30</f>
        <v>#REF!</v>
      </c>
      <c r="BE30" s="248" t="e">
        <f ca="1">'Группы 2016'!EJ30</f>
        <v>#REF!</v>
      </c>
      <c r="BF30" s="248" t="e">
        <f ca="1">'Группы 2016'!EK30</f>
        <v>#REF!</v>
      </c>
      <c r="BG30" s="248">
        <f ca="1">'Группы 2016'!BQ30</f>
        <v>0</v>
      </c>
      <c r="BH30" s="248">
        <f ca="1">'Группы 2016'!BR30</f>
        <v>0</v>
      </c>
      <c r="BI30" s="248">
        <f ca="1">'Группы 2016'!BS30</f>
        <v>0</v>
      </c>
      <c r="BJ30" s="248">
        <f ca="1">'Группы 2016'!BT30</f>
        <v>0</v>
      </c>
      <c r="BK30" s="248">
        <f ca="1">'Группы 2016'!BU30</f>
        <v>0</v>
      </c>
      <c r="BL30" s="248">
        <f ca="1">'Группы 2016'!BV30</f>
        <v>0</v>
      </c>
      <c r="BM30" s="248">
        <f ca="1">'Группы 2016'!BW30</f>
        <v>0</v>
      </c>
      <c r="BN30" s="248">
        <f ca="1">'Группы 2016'!BQ30</f>
        <v>0</v>
      </c>
      <c r="BO30" s="248">
        <f ca="1">'Группы 2016'!BU30</f>
        <v>0</v>
      </c>
      <c r="BP30" s="248">
        <f ca="1">'Группы 2016'!BV30</f>
        <v>0</v>
      </c>
      <c r="BQ30" s="248">
        <f ca="1">'Группы 2016'!BW30</f>
        <v>0</v>
      </c>
      <c r="BR30" s="248">
        <f ca="1">'Группы 2016'!BX30</f>
        <v>0</v>
      </c>
      <c r="BS30" s="248">
        <f ca="1">'Группы 2016'!CA30</f>
        <v>0</v>
      </c>
      <c r="BT30" s="248">
        <f ca="1">'Группы 2016'!CC30</f>
        <v>0</v>
      </c>
      <c r="BU30" s="248" t="e">
        <f ca="1">'Группы 2016'!CE30</f>
        <v>#REF!</v>
      </c>
      <c r="BV30" s="269" t="e">
        <f ca="1">'Группы 2016'!CF30</f>
        <v>#REF!</v>
      </c>
      <c r="BW30" s="248" t="e">
        <f ca="1">'Группы 2016'!CG30</f>
        <v>#REF!</v>
      </c>
      <c r="BX30" s="248" t="e">
        <f ca="1">IF('Группы 2016'!CH30=SUM(CC30:CD30),'Группы 2016'!CH30,"ОШ!")</f>
        <v>#REF!</v>
      </c>
      <c r="BY30" s="248" t="e">
        <f ca="1">'Группы 2016'!CI30</f>
        <v>#REF!</v>
      </c>
      <c r="BZ30" s="248" t="e">
        <f ca="1">'Группы 2016'!CJ30</f>
        <v>#REF!</v>
      </c>
      <c r="CA30" s="248" t="e">
        <f ca="1">'Группы 2016'!CK30</f>
        <v>#REF!</v>
      </c>
      <c r="CB30" s="248">
        <f>'Группы 2016'!BP30</f>
        <v>20</v>
      </c>
      <c r="CC30" s="248">
        <f t="shared" ca="1" si="0"/>
        <v>0</v>
      </c>
      <c r="CD30" s="248">
        <f t="shared" ca="1" si="1"/>
        <v>0</v>
      </c>
      <c r="CE30" s="270">
        <f t="shared" ca="1" si="2"/>
        <v>0</v>
      </c>
      <c r="CF30" s="270">
        <f t="shared" ca="1" si="3"/>
        <v>0</v>
      </c>
      <c r="CG30" s="270">
        <f t="shared" ca="1" si="4"/>
        <v>0</v>
      </c>
      <c r="CH30" s="270">
        <f t="shared" ca="1" si="5"/>
        <v>0</v>
      </c>
      <c r="CI30" s="270">
        <f t="shared" ca="1" si="6"/>
        <v>0</v>
      </c>
      <c r="CJ30" s="270">
        <f t="shared" ca="1" si="7"/>
        <v>0</v>
      </c>
      <c r="CK30" s="270">
        <f t="shared" ca="1" si="8"/>
        <v>0</v>
      </c>
      <c r="CL30" s="270">
        <f t="shared" ca="1" si="9"/>
        <v>0</v>
      </c>
      <c r="CM30" s="248">
        <f t="shared" ca="1" si="10"/>
        <v>0</v>
      </c>
      <c r="CN30" s="248" t="e">
        <f t="shared" ca="1" si="11"/>
        <v>#REF!</v>
      </c>
    </row>
    <row r="31" spans="1:92" s="151" customFormat="1" hidden="1" x14ac:dyDescent="0.25">
      <c r="A31" s="248" t="str">
        <f>'Группы 2016'!A31</f>
        <v>У09.02.03 Прогр-е в КС(2014)9 кл., очная</v>
      </c>
      <c r="B31" s="248" t="str">
        <f>'Группы 2016'!B31</f>
        <v>ИТЭК</v>
      </c>
      <c r="C31" s="248" t="str">
        <f>'Группы 2016'!C31</f>
        <v>бюджет</v>
      </c>
      <c r="D31" s="248" t="e">
        <f ca="1">'Группы 2016'!D31</f>
        <v>#REF!</v>
      </c>
      <c r="E31" s="248">
        <f>'Группы 2016'!E31</f>
        <v>5</v>
      </c>
      <c r="F31" s="248" t="str">
        <f>'Группы 2016'!F31</f>
        <v>ПР-52П</v>
      </c>
      <c r="G31" s="248" t="e">
        <f ca="1">'Группы 2016'!CL31</f>
        <v>#REF!</v>
      </c>
      <c r="H31" s="248" t="e">
        <f ca="1">'Группы 2016'!CM31</f>
        <v>#REF!</v>
      </c>
      <c r="I31" s="248" t="e">
        <f ca="1">'Группы 2016'!CN31</f>
        <v>#REF!</v>
      </c>
      <c r="J31" s="248" t="e">
        <f ca="1">'Группы 2016'!CO31</f>
        <v>#REF!</v>
      </c>
      <c r="K31" s="248" t="e">
        <f ca="1">'Группы 2016'!CP31</f>
        <v>#REF!</v>
      </c>
      <c r="L31" s="248" t="e">
        <f ca="1">'Группы 2016'!CQ31</f>
        <v>#REF!</v>
      </c>
      <c r="M31" s="248" t="e">
        <f ca="1">'Группы 2016'!CR31</f>
        <v>#REF!</v>
      </c>
      <c r="N31" s="248" t="e">
        <f ca="1">'Группы 2016'!CS31</f>
        <v>#REF!</v>
      </c>
      <c r="O31" s="248" t="e">
        <f ca="1">'Группы 2016'!CT31</f>
        <v>#REF!</v>
      </c>
      <c r="P31" s="248" t="e">
        <f ca="1">'Группы 2016'!CU31</f>
        <v>#REF!</v>
      </c>
      <c r="Q31" s="248" t="e">
        <f ca="1">'Группы 2016'!CV31</f>
        <v>#REF!</v>
      </c>
      <c r="R31" s="248" t="e">
        <f ca="1">'Группы 2016'!CW31</f>
        <v>#REF!</v>
      </c>
      <c r="S31" s="248" t="e">
        <f ca="1">'Группы 2016'!CX31</f>
        <v>#REF!</v>
      </c>
      <c r="T31" s="248" t="e">
        <f ca="1">'Группы 2016'!CY31</f>
        <v>#REF!</v>
      </c>
      <c r="U31" s="248" t="e">
        <f ca="1">'Группы 2016'!CZ31</f>
        <v>#REF!</v>
      </c>
      <c r="V31" s="248" t="e">
        <f ca="1">'Группы 2016'!DA31</f>
        <v>#REF!</v>
      </c>
      <c r="W31" s="248" t="e">
        <f ca="1">'Группы 2016'!DB31</f>
        <v>#REF!</v>
      </c>
      <c r="X31" s="248" t="e">
        <f ca="1">'Группы 2016'!DC31</f>
        <v>#REF!</v>
      </c>
      <c r="Y31" s="248" t="e">
        <f ca="1">'Группы 2016'!DD31</f>
        <v>#REF!</v>
      </c>
      <c r="Z31" s="248" t="e">
        <f ca="1">'Группы 2016'!DE31</f>
        <v>#REF!</v>
      </c>
      <c r="AA31" s="248" t="e">
        <f ca="1">'Группы 2016'!DF31</f>
        <v>#REF!</v>
      </c>
      <c r="AB31" s="248" t="e">
        <f ca="1">'Группы 2016'!DG31</f>
        <v>#REF!</v>
      </c>
      <c r="AC31" s="248" t="e">
        <f ca="1">'Группы 2016'!DH31</f>
        <v>#REF!</v>
      </c>
      <c r="AD31" s="248" t="e">
        <f ca="1">'Группы 2016'!DI31</f>
        <v>#REF!</v>
      </c>
      <c r="AE31" s="248" t="e">
        <f ca="1">'Группы 2016'!DJ31</f>
        <v>#REF!</v>
      </c>
      <c r="AF31" s="248" t="e">
        <f ca="1">'Группы 2016'!DK31</f>
        <v>#REF!</v>
      </c>
      <c r="AG31" s="248" t="e">
        <f ca="1">'Группы 2016'!DL31</f>
        <v>#REF!</v>
      </c>
      <c r="AH31" s="248" t="e">
        <f ca="1">'Группы 2016'!DM31</f>
        <v>#REF!</v>
      </c>
      <c r="AI31" s="248" t="e">
        <f ca="1">'Группы 2016'!DN31</f>
        <v>#REF!</v>
      </c>
      <c r="AJ31" s="248" t="e">
        <f ca="1">'Группы 2016'!DO31</f>
        <v>#REF!</v>
      </c>
      <c r="AK31" s="248" t="e">
        <f ca="1">'Группы 2016'!DP31</f>
        <v>#REF!</v>
      </c>
      <c r="AL31" s="248" t="e">
        <f ca="1">'Группы 2016'!DQ31</f>
        <v>#REF!</v>
      </c>
      <c r="AM31" s="248" t="e">
        <f ca="1">'Группы 2016'!DR31</f>
        <v>#REF!</v>
      </c>
      <c r="AN31" s="248" t="e">
        <f ca="1">'Группы 2016'!DS31</f>
        <v>#REF!</v>
      </c>
      <c r="AO31" s="248" t="e">
        <f ca="1">'Группы 2016'!DT31</f>
        <v>#REF!</v>
      </c>
      <c r="AP31" s="248" t="e">
        <f ca="1">'Группы 2016'!DU31</f>
        <v>#REF!</v>
      </c>
      <c r="AQ31" s="248" t="e">
        <f ca="1">'Группы 2016'!DV31</f>
        <v>#REF!</v>
      </c>
      <c r="AR31" s="248" t="e">
        <f ca="1">'Группы 2016'!DW31</f>
        <v>#REF!</v>
      </c>
      <c r="AS31" s="248" t="e">
        <f ca="1">'Группы 2016'!DX31</f>
        <v>#REF!</v>
      </c>
      <c r="AT31" s="248" t="e">
        <f ca="1">'Группы 2016'!DY31</f>
        <v>#REF!</v>
      </c>
      <c r="AU31" s="248" t="e">
        <f ca="1">'Группы 2016'!DZ31</f>
        <v>#REF!</v>
      </c>
      <c r="AV31" s="248" t="e">
        <f ca="1">'Группы 2016'!EA31</f>
        <v>#REF!</v>
      </c>
      <c r="AW31" s="248" t="e">
        <f ca="1">'Группы 2016'!EB31</f>
        <v>#REF!</v>
      </c>
      <c r="AX31" s="248" t="e">
        <f ca="1">'Группы 2016'!EC31</f>
        <v>#REF!</v>
      </c>
      <c r="AY31" s="248" t="e">
        <f ca="1">'Группы 2016'!ED31</f>
        <v>#REF!</v>
      </c>
      <c r="AZ31" s="248" t="e">
        <f ca="1">'Группы 2016'!EE31</f>
        <v>#REF!</v>
      </c>
      <c r="BA31" s="248" t="e">
        <f ca="1">'Группы 2016'!EF31</f>
        <v>#REF!</v>
      </c>
      <c r="BB31" s="248" t="e">
        <f ca="1">'Группы 2016'!EG31</f>
        <v>#REF!</v>
      </c>
      <c r="BC31" s="248" t="e">
        <f ca="1">'Группы 2016'!EH31</f>
        <v>#REF!</v>
      </c>
      <c r="BD31" s="248" t="e">
        <f ca="1">'Группы 2016'!EI31</f>
        <v>#REF!</v>
      </c>
      <c r="BE31" s="248" t="e">
        <f ca="1">'Группы 2016'!EJ31</f>
        <v>#REF!</v>
      </c>
      <c r="BF31" s="248" t="e">
        <f ca="1">'Группы 2016'!EK31</f>
        <v>#REF!</v>
      </c>
      <c r="BG31" s="248">
        <f ca="1">'Группы 2016'!BQ31</f>
        <v>0</v>
      </c>
      <c r="BH31" s="248">
        <f ca="1">'Группы 2016'!BR31</f>
        <v>0</v>
      </c>
      <c r="BI31" s="248">
        <f ca="1">'Группы 2016'!BS31</f>
        <v>0</v>
      </c>
      <c r="BJ31" s="248">
        <f ca="1">'Группы 2016'!BT31</f>
        <v>0</v>
      </c>
      <c r="BK31" s="248">
        <f ca="1">'Группы 2016'!BU31</f>
        <v>0</v>
      </c>
      <c r="BL31" s="248">
        <f ca="1">'Группы 2016'!BV31</f>
        <v>0</v>
      </c>
      <c r="BM31" s="248">
        <f ca="1">'Группы 2016'!BW31</f>
        <v>0</v>
      </c>
      <c r="BN31" s="248">
        <f ca="1">'Группы 2016'!BQ31</f>
        <v>0</v>
      </c>
      <c r="BO31" s="248">
        <f ca="1">'Группы 2016'!BU31</f>
        <v>0</v>
      </c>
      <c r="BP31" s="248">
        <f ca="1">'Группы 2016'!BV31</f>
        <v>0</v>
      </c>
      <c r="BQ31" s="248">
        <f ca="1">'Группы 2016'!BW31</f>
        <v>0</v>
      </c>
      <c r="BR31" s="248">
        <f ca="1">'Группы 2016'!BX31</f>
        <v>0</v>
      </c>
      <c r="BS31" s="248">
        <f ca="1">'Группы 2016'!CA31</f>
        <v>0</v>
      </c>
      <c r="BT31" s="248">
        <f ca="1">'Группы 2016'!CC31</f>
        <v>0</v>
      </c>
      <c r="BU31" s="248" t="e">
        <f ca="1">'Группы 2016'!CE31</f>
        <v>#REF!</v>
      </c>
      <c r="BV31" s="269" t="e">
        <f ca="1">'Группы 2016'!CF31</f>
        <v>#REF!</v>
      </c>
      <c r="BW31" s="248" t="e">
        <f ca="1">'Группы 2016'!CG31</f>
        <v>#REF!</v>
      </c>
      <c r="BX31" s="248" t="e">
        <f ca="1">IF('Группы 2016'!CH31=SUM(CC31:CD31),'Группы 2016'!CH31,"ОШ!")</f>
        <v>#REF!</v>
      </c>
      <c r="BY31" s="248" t="e">
        <f ca="1">'Группы 2016'!CI31</f>
        <v>#REF!</v>
      </c>
      <c r="BZ31" s="248" t="e">
        <f ca="1">'Группы 2016'!CJ31</f>
        <v>#REF!</v>
      </c>
      <c r="CA31" s="248" t="e">
        <f ca="1">'Группы 2016'!CK31</f>
        <v>#REF!</v>
      </c>
      <c r="CB31" s="248">
        <f>'Группы 2016'!BP31</f>
        <v>20</v>
      </c>
      <c r="CC31" s="248">
        <f t="shared" ca="1" si="0"/>
        <v>0</v>
      </c>
      <c r="CD31" s="248">
        <f t="shared" ca="1" si="1"/>
        <v>0</v>
      </c>
      <c r="CE31" s="270">
        <f t="shared" ca="1" si="2"/>
        <v>0</v>
      </c>
      <c r="CF31" s="270">
        <f t="shared" ca="1" si="3"/>
        <v>0</v>
      </c>
      <c r="CG31" s="270">
        <f t="shared" ca="1" si="4"/>
        <v>0</v>
      </c>
      <c r="CH31" s="270">
        <f t="shared" ca="1" si="5"/>
        <v>0</v>
      </c>
      <c r="CI31" s="270">
        <f t="shared" ca="1" si="6"/>
        <v>0</v>
      </c>
      <c r="CJ31" s="270">
        <f t="shared" ca="1" si="7"/>
        <v>0</v>
      </c>
      <c r="CK31" s="270">
        <f t="shared" ca="1" si="8"/>
        <v>0</v>
      </c>
      <c r="CL31" s="270">
        <f t="shared" ca="1" si="9"/>
        <v>0</v>
      </c>
      <c r="CM31" s="248">
        <f t="shared" ca="1" si="10"/>
        <v>0</v>
      </c>
      <c r="CN31" s="248" t="e">
        <f t="shared" ca="1" si="11"/>
        <v>#REF!</v>
      </c>
    </row>
    <row r="32" spans="1:92" s="151" customFormat="1" hidden="1" x14ac:dyDescent="0.25">
      <c r="A32" s="248" t="str">
        <f>'Группы 2016'!A32</f>
        <v>Б15.02.08 ТехМаш(2014)9 кл., очная</v>
      </c>
      <c r="B32" s="248" t="str">
        <f>'Группы 2016'!B32</f>
        <v>ТАКП</v>
      </c>
      <c r="C32" s="248" t="str">
        <f>'Группы 2016'!C32</f>
        <v>бюджет</v>
      </c>
      <c r="D32" s="248" t="e">
        <f ca="1">'Группы 2016'!D32</f>
        <v>#REF!</v>
      </c>
      <c r="E32" s="248">
        <f>'Группы 2016'!E32</f>
        <v>1</v>
      </c>
      <c r="F32" s="248" t="str">
        <f>'Группы 2016'!F32</f>
        <v>ПЭ-36</v>
      </c>
      <c r="G32" s="248" t="e">
        <f ca="1">'Группы 2016'!CL32</f>
        <v>#REF!</v>
      </c>
      <c r="H32" s="248" t="e">
        <f ca="1">'Группы 2016'!CM32</f>
        <v>#REF!</v>
      </c>
      <c r="I32" s="248" t="e">
        <f ca="1">'Группы 2016'!CN32</f>
        <v>#REF!</v>
      </c>
      <c r="J32" s="248" t="e">
        <f ca="1">'Группы 2016'!CO32</f>
        <v>#REF!</v>
      </c>
      <c r="K32" s="248" t="e">
        <f ca="1">'Группы 2016'!CP32</f>
        <v>#REF!</v>
      </c>
      <c r="L32" s="248" t="e">
        <f ca="1">'Группы 2016'!CQ32</f>
        <v>#REF!</v>
      </c>
      <c r="M32" s="248" t="e">
        <f ca="1">'Группы 2016'!CR32</f>
        <v>#REF!</v>
      </c>
      <c r="N32" s="248" t="e">
        <f ca="1">'Группы 2016'!CS32</f>
        <v>#REF!</v>
      </c>
      <c r="O32" s="248" t="e">
        <f ca="1">'Группы 2016'!CT32</f>
        <v>#REF!</v>
      </c>
      <c r="P32" s="248" t="e">
        <f ca="1">'Группы 2016'!CU32</f>
        <v>#REF!</v>
      </c>
      <c r="Q32" s="248" t="e">
        <f ca="1">'Группы 2016'!CV32</f>
        <v>#REF!</v>
      </c>
      <c r="R32" s="248" t="e">
        <f ca="1">'Группы 2016'!CW32</f>
        <v>#REF!</v>
      </c>
      <c r="S32" s="248" t="e">
        <f ca="1">'Группы 2016'!CX32</f>
        <v>#REF!</v>
      </c>
      <c r="T32" s="248" t="e">
        <f ca="1">'Группы 2016'!CY32</f>
        <v>#REF!</v>
      </c>
      <c r="U32" s="248" t="e">
        <f ca="1">'Группы 2016'!CZ32</f>
        <v>#REF!</v>
      </c>
      <c r="V32" s="248" t="e">
        <f ca="1">'Группы 2016'!DA32</f>
        <v>#REF!</v>
      </c>
      <c r="W32" s="248" t="e">
        <f ca="1">'Группы 2016'!DB32</f>
        <v>#REF!</v>
      </c>
      <c r="X32" s="248" t="e">
        <f ca="1">'Группы 2016'!DC32</f>
        <v>#REF!</v>
      </c>
      <c r="Y32" s="248" t="e">
        <f ca="1">'Группы 2016'!DD32</f>
        <v>#REF!</v>
      </c>
      <c r="Z32" s="248" t="e">
        <f ca="1">'Группы 2016'!DE32</f>
        <v>#REF!</v>
      </c>
      <c r="AA32" s="248" t="e">
        <f ca="1">'Группы 2016'!DF32</f>
        <v>#REF!</v>
      </c>
      <c r="AB32" s="248" t="e">
        <f ca="1">'Группы 2016'!DG32</f>
        <v>#REF!</v>
      </c>
      <c r="AC32" s="248" t="e">
        <f ca="1">'Группы 2016'!DH32</f>
        <v>#REF!</v>
      </c>
      <c r="AD32" s="248" t="e">
        <f ca="1">'Группы 2016'!DI32</f>
        <v>#REF!</v>
      </c>
      <c r="AE32" s="248" t="e">
        <f ca="1">'Группы 2016'!DJ32</f>
        <v>#REF!</v>
      </c>
      <c r="AF32" s="248" t="e">
        <f ca="1">'Группы 2016'!DK32</f>
        <v>#REF!</v>
      </c>
      <c r="AG32" s="248" t="e">
        <f ca="1">'Группы 2016'!DL32</f>
        <v>#REF!</v>
      </c>
      <c r="AH32" s="248" t="e">
        <f ca="1">'Группы 2016'!DM32</f>
        <v>#REF!</v>
      </c>
      <c r="AI32" s="248" t="e">
        <f ca="1">'Группы 2016'!DN32</f>
        <v>#REF!</v>
      </c>
      <c r="AJ32" s="248" t="e">
        <f ca="1">'Группы 2016'!DO32</f>
        <v>#REF!</v>
      </c>
      <c r="AK32" s="248" t="e">
        <f ca="1">'Группы 2016'!DP32</f>
        <v>#REF!</v>
      </c>
      <c r="AL32" s="248" t="e">
        <f ca="1">'Группы 2016'!DQ32</f>
        <v>#REF!</v>
      </c>
      <c r="AM32" s="248" t="e">
        <f ca="1">'Группы 2016'!DR32</f>
        <v>#REF!</v>
      </c>
      <c r="AN32" s="248" t="e">
        <f ca="1">'Группы 2016'!DS32</f>
        <v>#REF!</v>
      </c>
      <c r="AO32" s="248" t="e">
        <f ca="1">'Группы 2016'!DT32</f>
        <v>#REF!</v>
      </c>
      <c r="AP32" s="248" t="e">
        <f ca="1">'Группы 2016'!DU32</f>
        <v>#REF!</v>
      </c>
      <c r="AQ32" s="248" t="e">
        <f ca="1">'Группы 2016'!DV32</f>
        <v>#REF!</v>
      </c>
      <c r="AR32" s="248" t="e">
        <f ca="1">'Группы 2016'!DW32</f>
        <v>#REF!</v>
      </c>
      <c r="AS32" s="248" t="e">
        <f ca="1">'Группы 2016'!DX32</f>
        <v>#REF!</v>
      </c>
      <c r="AT32" s="248" t="e">
        <f ca="1">'Группы 2016'!DY32</f>
        <v>#REF!</v>
      </c>
      <c r="AU32" s="248" t="e">
        <f ca="1">'Группы 2016'!DZ32</f>
        <v>#REF!</v>
      </c>
      <c r="AV32" s="248" t="e">
        <f ca="1">'Группы 2016'!EA32</f>
        <v>#REF!</v>
      </c>
      <c r="AW32" s="248" t="e">
        <f ca="1">'Группы 2016'!EB32</f>
        <v>#REF!</v>
      </c>
      <c r="AX32" s="248" t="e">
        <f ca="1">'Группы 2016'!EC32</f>
        <v>#REF!</v>
      </c>
      <c r="AY32" s="248" t="e">
        <f ca="1">'Группы 2016'!ED32</f>
        <v>#REF!</v>
      </c>
      <c r="AZ32" s="248" t="e">
        <f ca="1">'Группы 2016'!EE32</f>
        <v>#REF!</v>
      </c>
      <c r="BA32" s="248" t="e">
        <f ca="1">'Группы 2016'!EF32</f>
        <v>#REF!</v>
      </c>
      <c r="BB32" s="248" t="e">
        <f ca="1">'Группы 2016'!EG32</f>
        <v>#REF!</v>
      </c>
      <c r="BC32" s="248" t="e">
        <f ca="1">'Группы 2016'!EH32</f>
        <v>#REF!</v>
      </c>
      <c r="BD32" s="248" t="e">
        <f ca="1">'Группы 2016'!EI32</f>
        <v>#REF!</v>
      </c>
      <c r="BE32" s="248" t="e">
        <f ca="1">'Группы 2016'!EJ32</f>
        <v>#REF!</v>
      </c>
      <c r="BF32" s="248" t="e">
        <f ca="1">'Группы 2016'!EK32</f>
        <v>#REF!</v>
      </c>
      <c r="BG32" s="248">
        <f ca="1">'Группы 2016'!BQ32</f>
        <v>0</v>
      </c>
      <c r="BH32" s="248">
        <f ca="1">'Группы 2016'!BR32</f>
        <v>0</v>
      </c>
      <c r="BI32" s="248">
        <f ca="1">'Группы 2016'!BS32</f>
        <v>0</v>
      </c>
      <c r="BJ32" s="248">
        <f ca="1">'Группы 2016'!BT32</f>
        <v>0</v>
      </c>
      <c r="BK32" s="248">
        <f ca="1">'Группы 2016'!BU32</f>
        <v>0</v>
      </c>
      <c r="BL32" s="248">
        <f ca="1">'Группы 2016'!BV32</f>
        <v>0</v>
      </c>
      <c r="BM32" s="248">
        <f ca="1">'Группы 2016'!BW32</f>
        <v>0</v>
      </c>
      <c r="BN32" s="248">
        <f ca="1">'Группы 2016'!BQ32</f>
        <v>0</v>
      </c>
      <c r="BO32" s="248">
        <f ca="1">'Группы 2016'!BU32</f>
        <v>0</v>
      </c>
      <c r="BP32" s="248">
        <f ca="1">'Группы 2016'!BV32</f>
        <v>0</v>
      </c>
      <c r="BQ32" s="248">
        <f ca="1">'Группы 2016'!BW32</f>
        <v>0</v>
      </c>
      <c r="BR32" s="248">
        <f ca="1">'Группы 2016'!BX32</f>
        <v>0</v>
      </c>
      <c r="BS32" s="248">
        <f ca="1">'Группы 2016'!CA32</f>
        <v>0</v>
      </c>
      <c r="BT32" s="248">
        <f ca="1">'Группы 2016'!CC32</f>
        <v>0</v>
      </c>
      <c r="BU32" s="248" t="e">
        <f ca="1">'Группы 2016'!CE32</f>
        <v>#REF!</v>
      </c>
      <c r="BV32" s="269" t="e">
        <f ca="1">'Группы 2016'!CF32</f>
        <v>#REF!</v>
      </c>
      <c r="BW32" s="248" t="e">
        <f ca="1">'Группы 2016'!CG32</f>
        <v>#REF!</v>
      </c>
      <c r="BX32" s="248" t="e">
        <f ca="1">IF('Группы 2016'!CH32=SUM(CC32:CD32),'Группы 2016'!CH32,"ОШ!")</f>
        <v>#REF!</v>
      </c>
      <c r="BY32" s="248" t="e">
        <f ca="1">'Группы 2016'!CI32</f>
        <v>#REF!</v>
      </c>
      <c r="BZ32" s="248" t="e">
        <f ca="1">'Группы 2016'!CJ32</f>
        <v>#REF!</v>
      </c>
      <c r="CA32" s="248" t="e">
        <f ca="1">'Группы 2016'!CK32</f>
        <v>#REF!</v>
      </c>
      <c r="CB32" s="248">
        <f>'Группы 2016'!BP32</f>
        <v>20</v>
      </c>
      <c r="CC32" s="248">
        <f t="shared" ca="1" si="0"/>
        <v>0</v>
      </c>
      <c r="CD32" s="248">
        <f t="shared" ca="1" si="1"/>
        <v>0</v>
      </c>
      <c r="CE32" s="270">
        <f t="shared" ca="1" si="2"/>
        <v>0</v>
      </c>
      <c r="CF32" s="270">
        <f t="shared" ca="1" si="3"/>
        <v>0</v>
      </c>
      <c r="CG32" s="270">
        <f t="shared" ca="1" si="4"/>
        <v>0</v>
      </c>
      <c r="CH32" s="270">
        <f t="shared" ca="1" si="5"/>
        <v>0</v>
      </c>
      <c r="CI32" s="270">
        <f t="shared" ca="1" si="6"/>
        <v>0</v>
      </c>
      <c r="CJ32" s="270">
        <f t="shared" ca="1" si="7"/>
        <v>0</v>
      </c>
      <c r="CK32" s="270">
        <f t="shared" ca="1" si="8"/>
        <v>0</v>
      </c>
      <c r="CL32" s="270">
        <f t="shared" ca="1" si="9"/>
        <v>0</v>
      </c>
      <c r="CM32" s="248">
        <f t="shared" ca="1" si="10"/>
        <v>0</v>
      </c>
      <c r="CN32" s="248" t="e">
        <f t="shared" ca="1" si="11"/>
        <v>#REF!</v>
      </c>
    </row>
    <row r="33" spans="1:92" s="151" customFormat="1" hidden="1" x14ac:dyDescent="0.25">
      <c r="A33" s="248" t="str">
        <f>'Группы 2016'!A33</f>
        <v>Б24.02.01 Пр-во ЛА(2014)9 кл., очная</v>
      </c>
      <c r="B33" s="248" t="str">
        <f>'Группы 2016'!B33</f>
        <v>ТАКП</v>
      </c>
      <c r="C33" s="248" t="str">
        <f>'Группы 2016'!C33</f>
        <v>бюджет</v>
      </c>
      <c r="D33" s="248" t="e">
        <f ca="1">'Группы 2016'!D33</f>
        <v>#REF!</v>
      </c>
      <c r="E33" s="248">
        <f>'Группы 2016'!E33</f>
        <v>1</v>
      </c>
      <c r="F33" s="248" t="str">
        <f>'Группы 2016'!F33</f>
        <v>С-82</v>
      </c>
      <c r="G33" s="248" t="e">
        <f ca="1">'Группы 2016'!CL33</f>
        <v>#REF!</v>
      </c>
      <c r="H33" s="248" t="e">
        <f ca="1">'Группы 2016'!CM33</f>
        <v>#REF!</v>
      </c>
      <c r="I33" s="248" t="e">
        <f ca="1">'Группы 2016'!CN33</f>
        <v>#REF!</v>
      </c>
      <c r="J33" s="248" t="e">
        <f ca="1">'Группы 2016'!CO33</f>
        <v>#REF!</v>
      </c>
      <c r="K33" s="248" t="e">
        <f ca="1">'Группы 2016'!CP33</f>
        <v>#REF!</v>
      </c>
      <c r="L33" s="248" t="e">
        <f ca="1">'Группы 2016'!CQ33</f>
        <v>#REF!</v>
      </c>
      <c r="M33" s="248" t="e">
        <f ca="1">'Группы 2016'!CR33</f>
        <v>#REF!</v>
      </c>
      <c r="N33" s="248" t="e">
        <f ca="1">'Группы 2016'!CS33</f>
        <v>#REF!</v>
      </c>
      <c r="O33" s="248" t="e">
        <f ca="1">'Группы 2016'!CT33</f>
        <v>#REF!</v>
      </c>
      <c r="P33" s="248" t="e">
        <f ca="1">'Группы 2016'!CU33</f>
        <v>#REF!</v>
      </c>
      <c r="Q33" s="248" t="e">
        <f ca="1">'Группы 2016'!CV33</f>
        <v>#REF!</v>
      </c>
      <c r="R33" s="248" t="e">
        <f ca="1">'Группы 2016'!CW33</f>
        <v>#REF!</v>
      </c>
      <c r="S33" s="248" t="e">
        <f ca="1">'Группы 2016'!CX33</f>
        <v>#REF!</v>
      </c>
      <c r="T33" s="248" t="e">
        <f ca="1">'Группы 2016'!CY33</f>
        <v>#REF!</v>
      </c>
      <c r="U33" s="248" t="e">
        <f ca="1">'Группы 2016'!CZ33</f>
        <v>#REF!</v>
      </c>
      <c r="V33" s="248" t="e">
        <f ca="1">'Группы 2016'!DA33</f>
        <v>#REF!</v>
      </c>
      <c r="W33" s="248" t="e">
        <f ca="1">'Группы 2016'!DB33</f>
        <v>#REF!</v>
      </c>
      <c r="X33" s="248" t="e">
        <f ca="1">'Группы 2016'!DC33</f>
        <v>#REF!</v>
      </c>
      <c r="Y33" s="248" t="e">
        <f ca="1">'Группы 2016'!DD33</f>
        <v>#REF!</v>
      </c>
      <c r="Z33" s="248" t="e">
        <f ca="1">'Группы 2016'!DE33</f>
        <v>#REF!</v>
      </c>
      <c r="AA33" s="248" t="e">
        <f ca="1">'Группы 2016'!DF33</f>
        <v>#REF!</v>
      </c>
      <c r="AB33" s="248" t="e">
        <f ca="1">'Группы 2016'!DG33</f>
        <v>#REF!</v>
      </c>
      <c r="AC33" s="248" t="e">
        <f ca="1">'Группы 2016'!DH33</f>
        <v>#REF!</v>
      </c>
      <c r="AD33" s="248" t="e">
        <f ca="1">'Группы 2016'!DI33</f>
        <v>#REF!</v>
      </c>
      <c r="AE33" s="248" t="e">
        <f ca="1">'Группы 2016'!DJ33</f>
        <v>#REF!</v>
      </c>
      <c r="AF33" s="248" t="e">
        <f ca="1">'Группы 2016'!DK33</f>
        <v>#REF!</v>
      </c>
      <c r="AG33" s="248" t="e">
        <f ca="1">'Группы 2016'!DL33</f>
        <v>#REF!</v>
      </c>
      <c r="AH33" s="248" t="e">
        <f ca="1">'Группы 2016'!DM33</f>
        <v>#REF!</v>
      </c>
      <c r="AI33" s="248" t="e">
        <f ca="1">'Группы 2016'!DN33</f>
        <v>#REF!</v>
      </c>
      <c r="AJ33" s="248" t="e">
        <f ca="1">'Группы 2016'!DO33</f>
        <v>#REF!</v>
      </c>
      <c r="AK33" s="248" t="e">
        <f ca="1">'Группы 2016'!DP33</f>
        <v>#REF!</v>
      </c>
      <c r="AL33" s="248" t="e">
        <f ca="1">'Группы 2016'!DQ33</f>
        <v>#REF!</v>
      </c>
      <c r="AM33" s="248" t="e">
        <f ca="1">'Группы 2016'!DR33</f>
        <v>#REF!</v>
      </c>
      <c r="AN33" s="248" t="e">
        <f ca="1">'Группы 2016'!DS33</f>
        <v>#REF!</v>
      </c>
      <c r="AO33" s="248" t="e">
        <f ca="1">'Группы 2016'!DT33</f>
        <v>#REF!</v>
      </c>
      <c r="AP33" s="248" t="e">
        <f ca="1">'Группы 2016'!DU33</f>
        <v>#REF!</v>
      </c>
      <c r="AQ33" s="248" t="e">
        <f ca="1">'Группы 2016'!DV33</f>
        <v>#REF!</v>
      </c>
      <c r="AR33" s="248" t="e">
        <f ca="1">'Группы 2016'!DW33</f>
        <v>#REF!</v>
      </c>
      <c r="AS33" s="248" t="e">
        <f ca="1">'Группы 2016'!DX33</f>
        <v>#REF!</v>
      </c>
      <c r="AT33" s="248" t="e">
        <f ca="1">'Группы 2016'!DY33</f>
        <v>#REF!</v>
      </c>
      <c r="AU33" s="248" t="e">
        <f ca="1">'Группы 2016'!DZ33</f>
        <v>#REF!</v>
      </c>
      <c r="AV33" s="248" t="e">
        <f ca="1">'Группы 2016'!EA33</f>
        <v>#REF!</v>
      </c>
      <c r="AW33" s="248" t="e">
        <f ca="1">'Группы 2016'!EB33</f>
        <v>#REF!</v>
      </c>
      <c r="AX33" s="248" t="e">
        <f ca="1">'Группы 2016'!EC33</f>
        <v>#REF!</v>
      </c>
      <c r="AY33" s="248" t="e">
        <f ca="1">'Группы 2016'!ED33</f>
        <v>#REF!</v>
      </c>
      <c r="AZ33" s="248" t="e">
        <f ca="1">'Группы 2016'!EE33</f>
        <v>#REF!</v>
      </c>
      <c r="BA33" s="248" t="e">
        <f ca="1">'Группы 2016'!EF33</f>
        <v>#REF!</v>
      </c>
      <c r="BB33" s="248" t="e">
        <f ca="1">'Группы 2016'!EG33</f>
        <v>#REF!</v>
      </c>
      <c r="BC33" s="248" t="e">
        <f ca="1">'Группы 2016'!EH33</f>
        <v>#REF!</v>
      </c>
      <c r="BD33" s="248" t="e">
        <f ca="1">'Группы 2016'!EI33</f>
        <v>#REF!</v>
      </c>
      <c r="BE33" s="248" t="e">
        <f ca="1">'Группы 2016'!EJ33</f>
        <v>#REF!</v>
      </c>
      <c r="BF33" s="248" t="e">
        <f ca="1">'Группы 2016'!EK33</f>
        <v>#REF!</v>
      </c>
      <c r="BG33" s="248">
        <f ca="1">'Группы 2016'!BQ33</f>
        <v>0</v>
      </c>
      <c r="BH33" s="248">
        <f ca="1">'Группы 2016'!BR33</f>
        <v>0</v>
      </c>
      <c r="BI33" s="248">
        <f ca="1">'Группы 2016'!BS33</f>
        <v>0</v>
      </c>
      <c r="BJ33" s="248">
        <f ca="1">'Группы 2016'!BT33</f>
        <v>0</v>
      </c>
      <c r="BK33" s="248">
        <f ca="1">'Группы 2016'!BU33</f>
        <v>0</v>
      </c>
      <c r="BL33" s="248">
        <f ca="1">'Группы 2016'!BV33</f>
        <v>0</v>
      </c>
      <c r="BM33" s="248">
        <f ca="1">'Группы 2016'!BW33</f>
        <v>0</v>
      </c>
      <c r="BN33" s="248">
        <f ca="1">'Группы 2016'!BQ33</f>
        <v>0</v>
      </c>
      <c r="BO33" s="248">
        <f ca="1">'Группы 2016'!BU33</f>
        <v>0</v>
      </c>
      <c r="BP33" s="248">
        <f ca="1">'Группы 2016'!BV33</f>
        <v>0</v>
      </c>
      <c r="BQ33" s="248">
        <f ca="1">'Группы 2016'!BW33</f>
        <v>0</v>
      </c>
      <c r="BR33" s="248">
        <f ca="1">'Группы 2016'!BX33</f>
        <v>0</v>
      </c>
      <c r="BS33" s="248">
        <f ca="1">'Группы 2016'!CA33</f>
        <v>0</v>
      </c>
      <c r="BT33" s="248">
        <f ca="1">'Группы 2016'!CC33</f>
        <v>0</v>
      </c>
      <c r="BU33" s="248" t="e">
        <f ca="1">'Группы 2016'!CE33</f>
        <v>#REF!</v>
      </c>
      <c r="BV33" s="269" t="e">
        <f ca="1">'Группы 2016'!CF33</f>
        <v>#REF!</v>
      </c>
      <c r="BW33" s="248" t="e">
        <f ca="1">'Группы 2016'!CG33</f>
        <v>#REF!</v>
      </c>
      <c r="BX33" s="248" t="e">
        <f ca="1">IF('Группы 2016'!CH33=SUM(CC33:CD33),'Группы 2016'!CH33,"ОШ!")</f>
        <v>#REF!</v>
      </c>
      <c r="BY33" s="248" t="e">
        <f ca="1">'Группы 2016'!CI33</f>
        <v>#REF!</v>
      </c>
      <c r="BZ33" s="248" t="e">
        <f ca="1">'Группы 2016'!CJ33</f>
        <v>#REF!</v>
      </c>
      <c r="CA33" s="248" t="e">
        <f ca="1">'Группы 2016'!CK33</f>
        <v>#REF!</v>
      </c>
      <c r="CB33" s="248">
        <f>'Группы 2016'!BP33</f>
        <v>20</v>
      </c>
      <c r="CC33" s="248">
        <f t="shared" ca="1" si="0"/>
        <v>0</v>
      </c>
      <c r="CD33" s="248">
        <f t="shared" ca="1" si="1"/>
        <v>0</v>
      </c>
      <c r="CE33" s="270">
        <f t="shared" ca="1" si="2"/>
        <v>0</v>
      </c>
      <c r="CF33" s="270">
        <f t="shared" ca="1" si="3"/>
        <v>0</v>
      </c>
      <c r="CG33" s="270">
        <f t="shared" ca="1" si="4"/>
        <v>0</v>
      </c>
      <c r="CH33" s="270">
        <f t="shared" ca="1" si="5"/>
        <v>0</v>
      </c>
      <c r="CI33" s="270">
        <f t="shared" ca="1" si="6"/>
        <v>0</v>
      </c>
      <c r="CJ33" s="270">
        <f t="shared" ca="1" si="7"/>
        <v>0</v>
      </c>
      <c r="CK33" s="270">
        <f t="shared" ca="1" si="8"/>
        <v>0</v>
      </c>
      <c r="CL33" s="270">
        <f t="shared" ca="1" si="9"/>
        <v>0</v>
      </c>
      <c r="CM33" s="248">
        <f t="shared" ca="1" si="10"/>
        <v>0</v>
      </c>
      <c r="CN33" s="248" t="e">
        <f t="shared" ca="1" si="11"/>
        <v>#REF!</v>
      </c>
    </row>
    <row r="34" spans="1:92" s="151" customFormat="1" hidden="1" x14ac:dyDescent="0.25">
      <c r="A34" s="248" t="str">
        <f>'Группы 2016'!A34</f>
        <v>Б24.02.02 Пр-во АД(2014)9 кл., очная</v>
      </c>
      <c r="B34" s="248" t="str">
        <f>'Группы 2016'!B34</f>
        <v>ТАКП</v>
      </c>
      <c r="C34" s="248" t="str">
        <f>'Группы 2016'!C34</f>
        <v>бюджет</v>
      </c>
      <c r="D34" s="248" t="e">
        <f ca="1">'Группы 2016'!D34</f>
        <v>#REF!</v>
      </c>
      <c r="E34" s="248">
        <f>'Группы 2016'!E34</f>
        <v>1</v>
      </c>
      <c r="F34" s="248" t="str">
        <f>'Группы 2016'!F34</f>
        <v>Д-47</v>
      </c>
      <c r="G34" s="248" t="e">
        <f ca="1">'Группы 2016'!CL34</f>
        <v>#REF!</v>
      </c>
      <c r="H34" s="248" t="e">
        <f ca="1">'Группы 2016'!CM34</f>
        <v>#REF!</v>
      </c>
      <c r="I34" s="248" t="e">
        <f ca="1">'Группы 2016'!CN34</f>
        <v>#REF!</v>
      </c>
      <c r="J34" s="248" t="e">
        <f ca="1">'Группы 2016'!CO34</f>
        <v>#REF!</v>
      </c>
      <c r="K34" s="248" t="e">
        <f ca="1">'Группы 2016'!CP34</f>
        <v>#REF!</v>
      </c>
      <c r="L34" s="248" t="e">
        <f ca="1">'Группы 2016'!CQ34</f>
        <v>#REF!</v>
      </c>
      <c r="M34" s="248" t="e">
        <f ca="1">'Группы 2016'!CR34</f>
        <v>#REF!</v>
      </c>
      <c r="N34" s="248" t="e">
        <f ca="1">'Группы 2016'!CS34</f>
        <v>#REF!</v>
      </c>
      <c r="O34" s="248" t="e">
        <f ca="1">'Группы 2016'!CT34</f>
        <v>#REF!</v>
      </c>
      <c r="P34" s="248" t="e">
        <f ca="1">'Группы 2016'!CU34</f>
        <v>#REF!</v>
      </c>
      <c r="Q34" s="248" t="e">
        <f ca="1">'Группы 2016'!CV34</f>
        <v>#REF!</v>
      </c>
      <c r="R34" s="248" t="e">
        <f ca="1">'Группы 2016'!CW34</f>
        <v>#REF!</v>
      </c>
      <c r="S34" s="248" t="e">
        <f ca="1">'Группы 2016'!CX34</f>
        <v>#REF!</v>
      </c>
      <c r="T34" s="248" t="e">
        <f ca="1">'Группы 2016'!CY34</f>
        <v>#REF!</v>
      </c>
      <c r="U34" s="248" t="e">
        <f ca="1">'Группы 2016'!CZ34</f>
        <v>#REF!</v>
      </c>
      <c r="V34" s="248" t="e">
        <f ca="1">'Группы 2016'!DA34</f>
        <v>#REF!</v>
      </c>
      <c r="W34" s="248" t="e">
        <f ca="1">'Группы 2016'!DB34</f>
        <v>#REF!</v>
      </c>
      <c r="X34" s="248" t="e">
        <f ca="1">'Группы 2016'!DC34</f>
        <v>#REF!</v>
      </c>
      <c r="Y34" s="248" t="e">
        <f ca="1">'Группы 2016'!DD34</f>
        <v>#REF!</v>
      </c>
      <c r="Z34" s="248" t="e">
        <f ca="1">'Группы 2016'!DE34</f>
        <v>#REF!</v>
      </c>
      <c r="AA34" s="248" t="e">
        <f ca="1">'Группы 2016'!DF34</f>
        <v>#REF!</v>
      </c>
      <c r="AB34" s="248" t="e">
        <f ca="1">'Группы 2016'!DG34</f>
        <v>#REF!</v>
      </c>
      <c r="AC34" s="248" t="e">
        <f ca="1">'Группы 2016'!DH34</f>
        <v>#REF!</v>
      </c>
      <c r="AD34" s="248" t="e">
        <f ca="1">'Группы 2016'!DI34</f>
        <v>#REF!</v>
      </c>
      <c r="AE34" s="248" t="e">
        <f ca="1">'Группы 2016'!DJ34</f>
        <v>#REF!</v>
      </c>
      <c r="AF34" s="248" t="e">
        <f ca="1">'Группы 2016'!DK34</f>
        <v>#REF!</v>
      </c>
      <c r="AG34" s="248" t="e">
        <f ca="1">'Группы 2016'!DL34</f>
        <v>#REF!</v>
      </c>
      <c r="AH34" s="248" t="e">
        <f ca="1">'Группы 2016'!DM34</f>
        <v>#REF!</v>
      </c>
      <c r="AI34" s="248" t="e">
        <f ca="1">'Группы 2016'!DN34</f>
        <v>#REF!</v>
      </c>
      <c r="AJ34" s="248" t="e">
        <f ca="1">'Группы 2016'!DO34</f>
        <v>#REF!</v>
      </c>
      <c r="AK34" s="248" t="e">
        <f ca="1">'Группы 2016'!DP34</f>
        <v>#REF!</v>
      </c>
      <c r="AL34" s="248" t="e">
        <f ca="1">'Группы 2016'!DQ34</f>
        <v>#REF!</v>
      </c>
      <c r="AM34" s="248" t="e">
        <f ca="1">'Группы 2016'!DR34</f>
        <v>#REF!</v>
      </c>
      <c r="AN34" s="248" t="e">
        <f ca="1">'Группы 2016'!DS34</f>
        <v>#REF!</v>
      </c>
      <c r="AO34" s="248" t="e">
        <f ca="1">'Группы 2016'!DT34</f>
        <v>#REF!</v>
      </c>
      <c r="AP34" s="248" t="e">
        <f ca="1">'Группы 2016'!DU34</f>
        <v>#REF!</v>
      </c>
      <c r="AQ34" s="248" t="e">
        <f ca="1">'Группы 2016'!DV34</f>
        <v>#REF!</v>
      </c>
      <c r="AR34" s="248" t="e">
        <f ca="1">'Группы 2016'!DW34</f>
        <v>#REF!</v>
      </c>
      <c r="AS34" s="248" t="e">
        <f ca="1">'Группы 2016'!DX34</f>
        <v>#REF!</v>
      </c>
      <c r="AT34" s="248" t="e">
        <f ca="1">'Группы 2016'!DY34</f>
        <v>#REF!</v>
      </c>
      <c r="AU34" s="248" t="e">
        <f ca="1">'Группы 2016'!DZ34</f>
        <v>#REF!</v>
      </c>
      <c r="AV34" s="248" t="e">
        <f ca="1">'Группы 2016'!EA34</f>
        <v>#REF!</v>
      </c>
      <c r="AW34" s="248" t="e">
        <f ca="1">'Группы 2016'!EB34</f>
        <v>#REF!</v>
      </c>
      <c r="AX34" s="248" t="e">
        <f ca="1">'Группы 2016'!EC34</f>
        <v>#REF!</v>
      </c>
      <c r="AY34" s="248" t="e">
        <f ca="1">'Группы 2016'!ED34</f>
        <v>#REF!</v>
      </c>
      <c r="AZ34" s="248" t="e">
        <f ca="1">'Группы 2016'!EE34</f>
        <v>#REF!</v>
      </c>
      <c r="BA34" s="248" t="e">
        <f ca="1">'Группы 2016'!EF34</f>
        <v>#REF!</v>
      </c>
      <c r="BB34" s="248" t="e">
        <f ca="1">'Группы 2016'!EG34</f>
        <v>#REF!</v>
      </c>
      <c r="BC34" s="248" t="e">
        <f ca="1">'Группы 2016'!EH34</f>
        <v>#REF!</v>
      </c>
      <c r="BD34" s="248" t="e">
        <f ca="1">'Группы 2016'!EI34</f>
        <v>#REF!</v>
      </c>
      <c r="BE34" s="248" t="e">
        <f ca="1">'Группы 2016'!EJ34</f>
        <v>#REF!</v>
      </c>
      <c r="BF34" s="248" t="e">
        <f ca="1">'Группы 2016'!EK34</f>
        <v>#REF!</v>
      </c>
      <c r="BG34" s="248">
        <f ca="1">'Группы 2016'!BQ34</f>
        <v>0</v>
      </c>
      <c r="BH34" s="248">
        <f ca="1">'Группы 2016'!BR34</f>
        <v>0</v>
      </c>
      <c r="BI34" s="248">
        <f ca="1">'Группы 2016'!BS34</f>
        <v>0</v>
      </c>
      <c r="BJ34" s="248">
        <f ca="1">'Группы 2016'!BT34</f>
        <v>0</v>
      </c>
      <c r="BK34" s="248">
        <f ca="1">'Группы 2016'!BU34</f>
        <v>0</v>
      </c>
      <c r="BL34" s="248">
        <f ca="1">'Группы 2016'!BV34</f>
        <v>0</v>
      </c>
      <c r="BM34" s="248">
        <f ca="1">'Группы 2016'!BW34</f>
        <v>0</v>
      </c>
      <c r="BN34" s="248">
        <f ca="1">'Группы 2016'!BQ34</f>
        <v>0</v>
      </c>
      <c r="BO34" s="248">
        <f ca="1">'Группы 2016'!BU34</f>
        <v>0</v>
      </c>
      <c r="BP34" s="248">
        <f ca="1">'Группы 2016'!BV34</f>
        <v>0</v>
      </c>
      <c r="BQ34" s="248">
        <f ca="1">'Группы 2016'!BW34</f>
        <v>0</v>
      </c>
      <c r="BR34" s="248">
        <f ca="1">'Группы 2016'!BX34</f>
        <v>0</v>
      </c>
      <c r="BS34" s="248">
        <f ca="1">'Группы 2016'!CA34</f>
        <v>0</v>
      </c>
      <c r="BT34" s="248">
        <f ca="1">'Группы 2016'!CC34</f>
        <v>0</v>
      </c>
      <c r="BU34" s="248" t="e">
        <f ca="1">'Группы 2016'!CE34</f>
        <v>#REF!</v>
      </c>
      <c r="BV34" s="269" t="e">
        <f ca="1">'Группы 2016'!CF34</f>
        <v>#REF!</v>
      </c>
      <c r="BW34" s="248" t="e">
        <f ca="1">'Группы 2016'!CG34</f>
        <v>#REF!</v>
      </c>
      <c r="BX34" s="248" t="e">
        <f ca="1">IF('Группы 2016'!CH34=SUM(CC34:CD34),'Группы 2016'!CH34,"ОШ!")</f>
        <v>#REF!</v>
      </c>
      <c r="BY34" s="248" t="e">
        <f ca="1">'Группы 2016'!CI34</f>
        <v>#REF!</v>
      </c>
      <c r="BZ34" s="248" t="e">
        <f ca="1">'Группы 2016'!CJ34</f>
        <v>#REF!</v>
      </c>
      <c r="CA34" s="248" t="e">
        <f ca="1">'Группы 2016'!CK34</f>
        <v>#REF!</v>
      </c>
      <c r="CB34" s="248">
        <f>'Группы 2016'!BP34</f>
        <v>20</v>
      </c>
      <c r="CC34" s="248">
        <f t="shared" ca="1" si="0"/>
        <v>0</v>
      </c>
      <c r="CD34" s="248">
        <f t="shared" ca="1" si="1"/>
        <v>0</v>
      </c>
      <c r="CE34" s="270">
        <f t="shared" ca="1" si="2"/>
        <v>0</v>
      </c>
      <c r="CF34" s="270">
        <f t="shared" ca="1" si="3"/>
        <v>0</v>
      </c>
      <c r="CG34" s="270">
        <f t="shared" ca="1" si="4"/>
        <v>0</v>
      </c>
      <c r="CH34" s="270">
        <f t="shared" ca="1" si="5"/>
        <v>0</v>
      </c>
      <c r="CI34" s="270">
        <f t="shared" ca="1" si="6"/>
        <v>0</v>
      </c>
      <c r="CJ34" s="270">
        <f t="shared" ca="1" si="7"/>
        <v>0</v>
      </c>
      <c r="CK34" s="270">
        <f t="shared" ca="1" si="8"/>
        <v>0</v>
      </c>
      <c r="CL34" s="270">
        <f t="shared" ca="1" si="9"/>
        <v>0</v>
      </c>
      <c r="CM34" s="248">
        <f t="shared" ca="1" si="10"/>
        <v>0</v>
      </c>
      <c r="CN34" s="248" t="e">
        <f t="shared" ca="1" si="11"/>
        <v>#REF!</v>
      </c>
    </row>
    <row r="35" spans="1:92" s="151" customFormat="1" hidden="1" x14ac:dyDescent="0.25">
      <c r="A35" s="248" t="str">
        <f>'Группы 2016'!A35</f>
        <v>У15.02.08 ТехМаш(2014)9 кл., очная</v>
      </c>
      <c r="B35" s="248" t="str">
        <f>'Группы 2016'!B35</f>
        <v>ТАКП</v>
      </c>
      <c r="C35" s="248" t="str">
        <f>'Группы 2016'!C35</f>
        <v>бюджет</v>
      </c>
      <c r="D35" s="248" t="e">
        <f ca="1">'Группы 2016'!D35</f>
        <v>#REF!</v>
      </c>
      <c r="E35" s="248">
        <f>'Группы 2016'!E35</f>
        <v>1</v>
      </c>
      <c r="F35" s="248" t="str">
        <f>'Группы 2016'!F35</f>
        <v>ПТ-36П</v>
      </c>
      <c r="G35" s="248" t="e">
        <f ca="1">'Группы 2016'!CL35</f>
        <v>#REF!</v>
      </c>
      <c r="H35" s="248" t="e">
        <f ca="1">'Группы 2016'!CM35</f>
        <v>#REF!</v>
      </c>
      <c r="I35" s="248" t="e">
        <f ca="1">'Группы 2016'!CN35</f>
        <v>#REF!</v>
      </c>
      <c r="J35" s="248" t="e">
        <f ca="1">'Группы 2016'!CO35</f>
        <v>#REF!</v>
      </c>
      <c r="K35" s="248" t="e">
        <f ca="1">'Группы 2016'!CP35</f>
        <v>#REF!</v>
      </c>
      <c r="L35" s="248" t="e">
        <f ca="1">'Группы 2016'!CQ35</f>
        <v>#REF!</v>
      </c>
      <c r="M35" s="248" t="e">
        <f ca="1">'Группы 2016'!CR35</f>
        <v>#REF!</v>
      </c>
      <c r="N35" s="248" t="e">
        <f ca="1">'Группы 2016'!CS35</f>
        <v>#REF!</v>
      </c>
      <c r="O35" s="248" t="e">
        <f ca="1">'Группы 2016'!CT35</f>
        <v>#REF!</v>
      </c>
      <c r="P35" s="248" t="e">
        <f ca="1">'Группы 2016'!CU35</f>
        <v>#REF!</v>
      </c>
      <c r="Q35" s="248" t="e">
        <f ca="1">'Группы 2016'!CV35</f>
        <v>#REF!</v>
      </c>
      <c r="R35" s="248" t="e">
        <f ca="1">'Группы 2016'!CW35</f>
        <v>#REF!</v>
      </c>
      <c r="S35" s="248" t="e">
        <f ca="1">'Группы 2016'!CX35</f>
        <v>#REF!</v>
      </c>
      <c r="T35" s="248" t="e">
        <f ca="1">'Группы 2016'!CY35</f>
        <v>#REF!</v>
      </c>
      <c r="U35" s="248" t="e">
        <f ca="1">'Группы 2016'!CZ35</f>
        <v>#REF!</v>
      </c>
      <c r="V35" s="248" t="e">
        <f ca="1">'Группы 2016'!DA35</f>
        <v>#REF!</v>
      </c>
      <c r="W35" s="248" t="e">
        <f ca="1">'Группы 2016'!DB35</f>
        <v>#REF!</v>
      </c>
      <c r="X35" s="248" t="e">
        <f ca="1">'Группы 2016'!DC35</f>
        <v>#REF!</v>
      </c>
      <c r="Y35" s="248" t="e">
        <f ca="1">'Группы 2016'!DD35</f>
        <v>#REF!</v>
      </c>
      <c r="Z35" s="248" t="e">
        <f ca="1">'Группы 2016'!DE35</f>
        <v>#REF!</v>
      </c>
      <c r="AA35" s="248" t="e">
        <f ca="1">'Группы 2016'!DF35</f>
        <v>#REF!</v>
      </c>
      <c r="AB35" s="248" t="e">
        <f ca="1">'Группы 2016'!DG35</f>
        <v>#REF!</v>
      </c>
      <c r="AC35" s="248" t="e">
        <f ca="1">'Группы 2016'!DH35</f>
        <v>#REF!</v>
      </c>
      <c r="AD35" s="248" t="e">
        <f ca="1">'Группы 2016'!DI35</f>
        <v>#REF!</v>
      </c>
      <c r="AE35" s="248" t="e">
        <f ca="1">'Группы 2016'!DJ35</f>
        <v>#REF!</v>
      </c>
      <c r="AF35" s="248" t="e">
        <f ca="1">'Группы 2016'!DK35</f>
        <v>#REF!</v>
      </c>
      <c r="AG35" s="248" t="e">
        <f ca="1">'Группы 2016'!DL35</f>
        <v>#REF!</v>
      </c>
      <c r="AH35" s="248" t="e">
        <f ca="1">'Группы 2016'!DM35</f>
        <v>#REF!</v>
      </c>
      <c r="AI35" s="248" t="e">
        <f ca="1">'Группы 2016'!DN35</f>
        <v>#REF!</v>
      </c>
      <c r="AJ35" s="248" t="e">
        <f ca="1">'Группы 2016'!DO35</f>
        <v>#REF!</v>
      </c>
      <c r="AK35" s="248" t="e">
        <f ca="1">'Группы 2016'!DP35</f>
        <v>#REF!</v>
      </c>
      <c r="AL35" s="248" t="e">
        <f ca="1">'Группы 2016'!DQ35</f>
        <v>#REF!</v>
      </c>
      <c r="AM35" s="248" t="e">
        <f ca="1">'Группы 2016'!DR35</f>
        <v>#REF!</v>
      </c>
      <c r="AN35" s="248" t="e">
        <f ca="1">'Группы 2016'!DS35</f>
        <v>#REF!</v>
      </c>
      <c r="AO35" s="248" t="e">
        <f ca="1">'Группы 2016'!DT35</f>
        <v>#REF!</v>
      </c>
      <c r="AP35" s="248" t="e">
        <f ca="1">'Группы 2016'!DU35</f>
        <v>#REF!</v>
      </c>
      <c r="AQ35" s="248" t="e">
        <f ca="1">'Группы 2016'!DV35</f>
        <v>#REF!</v>
      </c>
      <c r="AR35" s="248" t="e">
        <f ca="1">'Группы 2016'!DW35</f>
        <v>#REF!</v>
      </c>
      <c r="AS35" s="248" t="e">
        <f ca="1">'Группы 2016'!DX35</f>
        <v>#REF!</v>
      </c>
      <c r="AT35" s="248" t="e">
        <f ca="1">'Группы 2016'!DY35</f>
        <v>#REF!</v>
      </c>
      <c r="AU35" s="248" t="e">
        <f ca="1">'Группы 2016'!DZ35</f>
        <v>#REF!</v>
      </c>
      <c r="AV35" s="248" t="e">
        <f ca="1">'Группы 2016'!EA35</f>
        <v>#REF!</v>
      </c>
      <c r="AW35" s="248" t="e">
        <f ca="1">'Группы 2016'!EB35</f>
        <v>#REF!</v>
      </c>
      <c r="AX35" s="248" t="e">
        <f ca="1">'Группы 2016'!EC35</f>
        <v>#REF!</v>
      </c>
      <c r="AY35" s="248" t="e">
        <f ca="1">'Группы 2016'!ED35</f>
        <v>#REF!</v>
      </c>
      <c r="AZ35" s="248" t="e">
        <f ca="1">'Группы 2016'!EE35</f>
        <v>#REF!</v>
      </c>
      <c r="BA35" s="248" t="e">
        <f ca="1">'Группы 2016'!EF35</f>
        <v>#REF!</v>
      </c>
      <c r="BB35" s="248" t="e">
        <f ca="1">'Группы 2016'!EG35</f>
        <v>#REF!</v>
      </c>
      <c r="BC35" s="248" t="e">
        <f ca="1">'Группы 2016'!EH35</f>
        <v>#REF!</v>
      </c>
      <c r="BD35" s="248" t="e">
        <f ca="1">'Группы 2016'!EI35</f>
        <v>#REF!</v>
      </c>
      <c r="BE35" s="248" t="e">
        <f ca="1">'Группы 2016'!EJ35</f>
        <v>#REF!</v>
      </c>
      <c r="BF35" s="248" t="e">
        <f ca="1">'Группы 2016'!EK35</f>
        <v>#REF!</v>
      </c>
      <c r="BG35" s="248">
        <f ca="1">'Группы 2016'!BQ35</f>
        <v>0</v>
      </c>
      <c r="BH35" s="248">
        <f ca="1">'Группы 2016'!BR35</f>
        <v>0</v>
      </c>
      <c r="BI35" s="248">
        <f ca="1">'Группы 2016'!BS35</f>
        <v>0</v>
      </c>
      <c r="BJ35" s="248">
        <f ca="1">'Группы 2016'!BT35</f>
        <v>0</v>
      </c>
      <c r="BK35" s="248">
        <f ca="1">'Группы 2016'!BU35</f>
        <v>0</v>
      </c>
      <c r="BL35" s="248">
        <f ca="1">'Группы 2016'!BV35</f>
        <v>0</v>
      </c>
      <c r="BM35" s="248">
        <f ca="1">'Группы 2016'!BW35</f>
        <v>0</v>
      </c>
      <c r="BN35" s="248">
        <f ca="1">'Группы 2016'!BQ35</f>
        <v>0</v>
      </c>
      <c r="BO35" s="248">
        <f ca="1">'Группы 2016'!BU35</f>
        <v>0</v>
      </c>
      <c r="BP35" s="248">
        <f ca="1">'Группы 2016'!BV35</f>
        <v>0</v>
      </c>
      <c r="BQ35" s="248">
        <f ca="1">'Группы 2016'!BW35</f>
        <v>0</v>
      </c>
      <c r="BR35" s="248">
        <f ca="1">'Группы 2016'!BX35</f>
        <v>0</v>
      </c>
      <c r="BS35" s="248">
        <f ca="1">'Группы 2016'!CA35</f>
        <v>0</v>
      </c>
      <c r="BT35" s="248">
        <f ca="1">'Группы 2016'!CC35</f>
        <v>0</v>
      </c>
      <c r="BU35" s="248" t="e">
        <f ca="1">'Группы 2016'!CE35</f>
        <v>#REF!</v>
      </c>
      <c r="BV35" s="269" t="e">
        <f ca="1">'Группы 2016'!CF35</f>
        <v>#REF!</v>
      </c>
      <c r="BW35" s="248" t="e">
        <f ca="1">'Группы 2016'!CG35</f>
        <v>#REF!</v>
      </c>
      <c r="BX35" s="248" t="e">
        <f ca="1">IF('Группы 2016'!CH35=SUM(CC35:CD35),'Группы 2016'!CH35,"ОШ!")</f>
        <v>#REF!</v>
      </c>
      <c r="BY35" s="248" t="e">
        <f ca="1">'Группы 2016'!CI35</f>
        <v>#REF!</v>
      </c>
      <c r="BZ35" s="248" t="e">
        <f ca="1">'Группы 2016'!CJ35</f>
        <v>#REF!</v>
      </c>
      <c r="CA35" s="248" t="e">
        <f ca="1">'Группы 2016'!CK35</f>
        <v>#REF!</v>
      </c>
      <c r="CB35" s="248">
        <f>'Группы 2016'!BP35</f>
        <v>20</v>
      </c>
      <c r="CC35" s="248">
        <f t="shared" ca="1" si="0"/>
        <v>0</v>
      </c>
      <c r="CD35" s="248">
        <f t="shared" ca="1" si="1"/>
        <v>0</v>
      </c>
      <c r="CE35" s="270">
        <f t="shared" ca="1" si="2"/>
        <v>0</v>
      </c>
      <c r="CF35" s="270">
        <f t="shared" ca="1" si="3"/>
        <v>0</v>
      </c>
      <c r="CG35" s="270">
        <f t="shared" ca="1" si="4"/>
        <v>0</v>
      </c>
      <c r="CH35" s="270">
        <f t="shared" ca="1" si="5"/>
        <v>0</v>
      </c>
      <c r="CI35" s="270">
        <f t="shared" ca="1" si="6"/>
        <v>0</v>
      </c>
      <c r="CJ35" s="270">
        <f t="shared" ca="1" si="7"/>
        <v>0</v>
      </c>
      <c r="CK35" s="270">
        <f t="shared" ca="1" si="8"/>
        <v>0</v>
      </c>
      <c r="CL35" s="270">
        <f t="shared" ca="1" si="9"/>
        <v>0</v>
      </c>
      <c r="CM35" s="248">
        <f t="shared" ca="1" si="10"/>
        <v>0</v>
      </c>
      <c r="CN35" s="248" t="e">
        <f t="shared" ca="1" si="11"/>
        <v>#REF!</v>
      </c>
    </row>
    <row r="36" spans="1:92" s="151" customFormat="1" hidden="1" x14ac:dyDescent="0.25">
      <c r="A36" s="248" t="str">
        <f>'Группы 2016'!A36</f>
        <v>У15.02.08 ТехМаш(2014)9 кл., очная</v>
      </c>
      <c r="B36" s="248" t="str">
        <f>'Группы 2016'!B36</f>
        <v>ТАКП</v>
      </c>
      <c r="C36" s="248" t="str">
        <f>'Группы 2016'!C36</f>
        <v>бюджет</v>
      </c>
      <c r="D36" s="248" t="e">
        <f ca="1">'Группы 2016'!D36</f>
        <v>#REF!</v>
      </c>
      <c r="E36" s="248">
        <f>'Группы 2016'!E36</f>
        <v>1</v>
      </c>
      <c r="F36" s="248" t="str">
        <f>'Группы 2016'!F36</f>
        <v>ПТ-37П</v>
      </c>
      <c r="G36" s="248" t="e">
        <f ca="1">'Группы 2016'!CL36</f>
        <v>#REF!</v>
      </c>
      <c r="H36" s="248" t="e">
        <f ca="1">'Группы 2016'!CM36</f>
        <v>#REF!</v>
      </c>
      <c r="I36" s="248" t="e">
        <f ca="1">'Группы 2016'!CN36</f>
        <v>#REF!</v>
      </c>
      <c r="J36" s="248" t="e">
        <f ca="1">'Группы 2016'!CO36</f>
        <v>#REF!</v>
      </c>
      <c r="K36" s="248" t="e">
        <f ca="1">'Группы 2016'!CP36</f>
        <v>#REF!</v>
      </c>
      <c r="L36" s="248" t="e">
        <f ca="1">'Группы 2016'!CQ36</f>
        <v>#REF!</v>
      </c>
      <c r="M36" s="248" t="e">
        <f ca="1">'Группы 2016'!CR36</f>
        <v>#REF!</v>
      </c>
      <c r="N36" s="248" t="e">
        <f ca="1">'Группы 2016'!CS36</f>
        <v>#REF!</v>
      </c>
      <c r="O36" s="248" t="e">
        <f ca="1">'Группы 2016'!CT36</f>
        <v>#REF!</v>
      </c>
      <c r="P36" s="248" t="e">
        <f ca="1">'Группы 2016'!CU36</f>
        <v>#REF!</v>
      </c>
      <c r="Q36" s="248" t="e">
        <f ca="1">'Группы 2016'!CV36</f>
        <v>#REF!</v>
      </c>
      <c r="R36" s="248" t="e">
        <f ca="1">'Группы 2016'!CW36</f>
        <v>#REF!</v>
      </c>
      <c r="S36" s="248" t="e">
        <f ca="1">'Группы 2016'!CX36</f>
        <v>#REF!</v>
      </c>
      <c r="T36" s="248" t="e">
        <f ca="1">'Группы 2016'!CY36</f>
        <v>#REF!</v>
      </c>
      <c r="U36" s="248" t="e">
        <f ca="1">'Группы 2016'!CZ36</f>
        <v>#REF!</v>
      </c>
      <c r="V36" s="248" t="e">
        <f ca="1">'Группы 2016'!DA36</f>
        <v>#REF!</v>
      </c>
      <c r="W36" s="248" t="e">
        <f ca="1">'Группы 2016'!DB36</f>
        <v>#REF!</v>
      </c>
      <c r="X36" s="248" t="e">
        <f ca="1">'Группы 2016'!DC36</f>
        <v>#REF!</v>
      </c>
      <c r="Y36" s="248" t="e">
        <f ca="1">'Группы 2016'!DD36</f>
        <v>#REF!</v>
      </c>
      <c r="Z36" s="248" t="e">
        <f ca="1">'Группы 2016'!DE36</f>
        <v>#REF!</v>
      </c>
      <c r="AA36" s="248" t="e">
        <f ca="1">'Группы 2016'!DF36</f>
        <v>#REF!</v>
      </c>
      <c r="AB36" s="248" t="e">
        <f ca="1">'Группы 2016'!DG36</f>
        <v>#REF!</v>
      </c>
      <c r="AC36" s="248" t="e">
        <f ca="1">'Группы 2016'!DH36</f>
        <v>#REF!</v>
      </c>
      <c r="AD36" s="248" t="e">
        <f ca="1">'Группы 2016'!DI36</f>
        <v>#REF!</v>
      </c>
      <c r="AE36" s="248" t="e">
        <f ca="1">'Группы 2016'!DJ36</f>
        <v>#REF!</v>
      </c>
      <c r="AF36" s="248" t="e">
        <f ca="1">'Группы 2016'!DK36</f>
        <v>#REF!</v>
      </c>
      <c r="AG36" s="248" t="e">
        <f ca="1">'Группы 2016'!DL36</f>
        <v>#REF!</v>
      </c>
      <c r="AH36" s="248" t="e">
        <f ca="1">'Группы 2016'!DM36</f>
        <v>#REF!</v>
      </c>
      <c r="AI36" s="248" t="e">
        <f ca="1">'Группы 2016'!DN36</f>
        <v>#REF!</v>
      </c>
      <c r="AJ36" s="248" t="e">
        <f ca="1">'Группы 2016'!DO36</f>
        <v>#REF!</v>
      </c>
      <c r="AK36" s="248" t="e">
        <f ca="1">'Группы 2016'!DP36</f>
        <v>#REF!</v>
      </c>
      <c r="AL36" s="248" t="e">
        <f ca="1">'Группы 2016'!DQ36</f>
        <v>#REF!</v>
      </c>
      <c r="AM36" s="248" t="e">
        <f ca="1">'Группы 2016'!DR36</f>
        <v>#REF!</v>
      </c>
      <c r="AN36" s="248" t="e">
        <f ca="1">'Группы 2016'!DS36</f>
        <v>#REF!</v>
      </c>
      <c r="AO36" s="248" t="e">
        <f ca="1">'Группы 2016'!DT36</f>
        <v>#REF!</v>
      </c>
      <c r="AP36" s="248" t="e">
        <f ca="1">'Группы 2016'!DU36</f>
        <v>#REF!</v>
      </c>
      <c r="AQ36" s="248" t="e">
        <f ca="1">'Группы 2016'!DV36</f>
        <v>#REF!</v>
      </c>
      <c r="AR36" s="248" t="e">
        <f ca="1">'Группы 2016'!DW36</f>
        <v>#REF!</v>
      </c>
      <c r="AS36" s="248" t="e">
        <f ca="1">'Группы 2016'!DX36</f>
        <v>#REF!</v>
      </c>
      <c r="AT36" s="248" t="e">
        <f ca="1">'Группы 2016'!DY36</f>
        <v>#REF!</v>
      </c>
      <c r="AU36" s="248" t="e">
        <f ca="1">'Группы 2016'!DZ36</f>
        <v>#REF!</v>
      </c>
      <c r="AV36" s="248" t="e">
        <f ca="1">'Группы 2016'!EA36</f>
        <v>#REF!</v>
      </c>
      <c r="AW36" s="248" t="e">
        <f ca="1">'Группы 2016'!EB36</f>
        <v>#REF!</v>
      </c>
      <c r="AX36" s="248" t="e">
        <f ca="1">'Группы 2016'!EC36</f>
        <v>#REF!</v>
      </c>
      <c r="AY36" s="248" t="e">
        <f ca="1">'Группы 2016'!ED36</f>
        <v>#REF!</v>
      </c>
      <c r="AZ36" s="248" t="e">
        <f ca="1">'Группы 2016'!EE36</f>
        <v>#REF!</v>
      </c>
      <c r="BA36" s="248" t="e">
        <f ca="1">'Группы 2016'!EF36</f>
        <v>#REF!</v>
      </c>
      <c r="BB36" s="248" t="e">
        <f ca="1">'Группы 2016'!EG36</f>
        <v>#REF!</v>
      </c>
      <c r="BC36" s="248" t="e">
        <f ca="1">'Группы 2016'!EH36</f>
        <v>#REF!</v>
      </c>
      <c r="BD36" s="248" t="e">
        <f ca="1">'Группы 2016'!EI36</f>
        <v>#REF!</v>
      </c>
      <c r="BE36" s="248" t="e">
        <f ca="1">'Группы 2016'!EJ36</f>
        <v>#REF!</v>
      </c>
      <c r="BF36" s="248" t="e">
        <f ca="1">'Группы 2016'!EK36</f>
        <v>#REF!</v>
      </c>
      <c r="BG36" s="248">
        <f ca="1">'Группы 2016'!BQ36</f>
        <v>0</v>
      </c>
      <c r="BH36" s="248">
        <f ca="1">'Группы 2016'!BR36</f>
        <v>0</v>
      </c>
      <c r="BI36" s="248">
        <f ca="1">'Группы 2016'!BS36</f>
        <v>0</v>
      </c>
      <c r="BJ36" s="248">
        <f ca="1">'Группы 2016'!BT36</f>
        <v>0</v>
      </c>
      <c r="BK36" s="248">
        <f ca="1">'Группы 2016'!BU36</f>
        <v>0</v>
      </c>
      <c r="BL36" s="248">
        <f ca="1">'Группы 2016'!BV36</f>
        <v>0</v>
      </c>
      <c r="BM36" s="248">
        <f ca="1">'Группы 2016'!BW36</f>
        <v>0</v>
      </c>
      <c r="BN36" s="248">
        <f ca="1">'Группы 2016'!BQ36</f>
        <v>0</v>
      </c>
      <c r="BO36" s="248">
        <f ca="1">'Группы 2016'!BU36</f>
        <v>0</v>
      </c>
      <c r="BP36" s="248">
        <f ca="1">'Группы 2016'!BV36</f>
        <v>0</v>
      </c>
      <c r="BQ36" s="248">
        <f ca="1">'Группы 2016'!BW36</f>
        <v>0</v>
      </c>
      <c r="BR36" s="248">
        <f ca="1">'Группы 2016'!BX36</f>
        <v>0</v>
      </c>
      <c r="BS36" s="248">
        <f ca="1">'Группы 2016'!CA36</f>
        <v>0</v>
      </c>
      <c r="BT36" s="248">
        <f ca="1">'Группы 2016'!CC36</f>
        <v>0</v>
      </c>
      <c r="BU36" s="248" t="e">
        <f ca="1">'Группы 2016'!CE36</f>
        <v>#REF!</v>
      </c>
      <c r="BV36" s="269" t="e">
        <f ca="1">'Группы 2016'!CF36</f>
        <v>#REF!</v>
      </c>
      <c r="BW36" s="248" t="e">
        <f ca="1">'Группы 2016'!CG36</f>
        <v>#REF!</v>
      </c>
      <c r="BX36" s="248" t="e">
        <f ca="1">IF('Группы 2016'!CH36=SUM(CC36:CD36),'Группы 2016'!CH36,"ОШ!")</f>
        <v>#REF!</v>
      </c>
      <c r="BY36" s="248" t="e">
        <f ca="1">'Группы 2016'!CI36</f>
        <v>#REF!</v>
      </c>
      <c r="BZ36" s="248" t="e">
        <f ca="1">'Группы 2016'!CJ36</f>
        <v>#REF!</v>
      </c>
      <c r="CA36" s="248" t="e">
        <f ca="1">'Группы 2016'!CK36</f>
        <v>#REF!</v>
      </c>
      <c r="CB36" s="248">
        <f>'Группы 2016'!BP36</f>
        <v>20</v>
      </c>
      <c r="CC36" s="248">
        <f t="shared" ca="1" si="0"/>
        <v>0</v>
      </c>
      <c r="CD36" s="248">
        <f t="shared" ca="1" si="1"/>
        <v>0</v>
      </c>
      <c r="CE36" s="270">
        <f t="shared" ca="1" si="2"/>
        <v>0</v>
      </c>
      <c r="CF36" s="270">
        <f t="shared" ca="1" si="3"/>
        <v>0</v>
      </c>
      <c r="CG36" s="270">
        <f t="shared" ca="1" si="4"/>
        <v>0</v>
      </c>
      <c r="CH36" s="270">
        <f t="shared" ca="1" si="5"/>
        <v>0</v>
      </c>
      <c r="CI36" s="270">
        <f t="shared" ca="1" si="6"/>
        <v>0</v>
      </c>
      <c r="CJ36" s="270">
        <f t="shared" ca="1" si="7"/>
        <v>0</v>
      </c>
      <c r="CK36" s="270">
        <f t="shared" ca="1" si="8"/>
        <v>0</v>
      </c>
      <c r="CL36" s="270">
        <f t="shared" ca="1" si="9"/>
        <v>0</v>
      </c>
      <c r="CM36" s="248">
        <f t="shared" ca="1" si="10"/>
        <v>0</v>
      </c>
      <c r="CN36" s="248" t="e">
        <f t="shared" ca="1" si="11"/>
        <v>#REF!</v>
      </c>
    </row>
    <row r="37" spans="1:92" s="151" customFormat="1" hidden="1" x14ac:dyDescent="0.25">
      <c r="A37" s="248" t="str">
        <f>'Группы 2016'!A37</f>
        <v>Б15.02.08 ТехМаш(2014)9 кл., очная</v>
      </c>
      <c r="B37" s="248" t="str">
        <f>'Группы 2016'!B37</f>
        <v>ТАКП</v>
      </c>
      <c r="C37" s="248" t="str">
        <f>'Группы 2016'!C37</f>
        <v>бюджет</v>
      </c>
      <c r="D37" s="248" t="e">
        <f ca="1">'Группы 2016'!D37</f>
        <v>#REF!</v>
      </c>
      <c r="E37" s="248">
        <f>'Группы 2016'!E37</f>
        <v>2</v>
      </c>
      <c r="F37" s="248" t="str">
        <f>'Группы 2016'!F37</f>
        <v>ПЭ-35</v>
      </c>
      <c r="G37" s="248" t="e">
        <f ca="1">'Группы 2016'!CL37</f>
        <v>#REF!</v>
      </c>
      <c r="H37" s="248" t="e">
        <f ca="1">'Группы 2016'!CM37</f>
        <v>#REF!</v>
      </c>
      <c r="I37" s="248" t="e">
        <f ca="1">'Группы 2016'!CN37</f>
        <v>#REF!</v>
      </c>
      <c r="J37" s="248" t="e">
        <f ca="1">'Группы 2016'!CO37</f>
        <v>#REF!</v>
      </c>
      <c r="K37" s="248" t="e">
        <f ca="1">'Группы 2016'!CP37</f>
        <v>#REF!</v>
      </c>
      <c r="L37" s="248" t="e">
        <f ca="1">'Группы 2016'!CQ37</f>
        <v>#REF!</v>
      </c>
      <c r="M37" s="248" t="e">
        <f ca="1">'Группы 2016'!CR37</f>
        <v>#REF!</v>
      </c>
      <c r="N37" s="248" t="e">
        <f ca="1">'Группы 2016'!CS37</f>
        <v>#REF!</v>
      </c>
      <c r="O37" s="248" t="e">
        <f ca="1">'Группы 2016'!CT37</f>
        <v>#REF!</v>
      </c>
      <c r="P37" s="248" t="e">
        <f ca="1">'Группы 2016'!CU37</f>
        <v>#REF!</v>
      </c>
      <c r="Q37" s="248" t="e">
        <f ca="1">'Группы 2016'!CV37</f>
        <v>#REF!</v>
      </c>
      <c r="R37" s="248" t="e">
        <f ca="1">'Группы 2016'!CW37</f>
        <v>#REF!</v>
      </c>
      <c r="S37" s="248" t="e">
        <f ca="1">'Группы 2016'!CX37</f>
        <v>#REF!</v>
      </c>
      <c r="T37" s="248" t="e">
        <f ca="1">'Группы 2016'!CY37</f>
        <v>#REF!</v>
      </c>
      <c r="U37" s="248" t="e">
        <f ca="1">'Группы 2016'!CZ37</f>
        <v>#REF!</v>
      </c>
      <c r="V37" s="248" t="e">
        <f ca="1">'Группы 2016'!DA37</f>
        <v>#REF!</v>
      </c>
      <c r="W37" s="248" t="e">
        <f ca="1">'Группы 2016'!DB37</f>
        <v>#REF!</v>
      </c>
      <c r="X37" s="248" t="e">
        <f ca="1">'Группы 2016'!DC37</f>
        <v>#REF!</v>
      </c>
      <c r="Y37" s="248" t="e">
        <f ca="1">'Группы 2016'!DD37</f>
        <v>#REF!</v>
      </c>
      <c r="Z37" s="248" t="e">
        <f ca="1">'Группы 2016'!DE37</f>
        <v>#REF!</v>
      </c>
      <c r="AA37" s="248" t="e">
        <f ca="1">'Группы 2016'!DF37</f>
        <v>#REF!</v>
      </c>
      <c r="AB37" s="248" t="e">
        <f ca="1">'Группы 2016'!DG37</f>
        <v>#REF!</v>
      </c>
      <c r="AC37" s="248" t="e">
        <f ca="1">'Группы 2016'!DH37</f>
        <v>#REF!</v>
      </c>
      <c r="AD37" s="248" t="e">
        <f ca="1">'Группы 2016'!DI37</f>
        <v>#REF!</v>
      </c>
      <c r="AE37" s="248" t="e">
        <f ca="1">'Группы 2016'!DJ37</f>
        <v>#REF!</v>
      </c>
      <c r="AF37" s="248" t="e">
        <f ca="1">'Группы 2016'!DK37</f>
        <v>#REF!</v>
      </c>
      <c r="AG37" s="248" t="e">
        <f ca="1">'Группы 2016'!DL37</f>
        <v>#REF!</v>
      </c>
      <c r="AH37" s="248" t="e">
        <f ca="1">'Группы 2016'!DM37</f>
        <v>#REF!</v>
      </c>
      <c r="AI37" s="248" t="e">
        <f ca="1">'Группы 2016'!DN37</f>
        <v>#REF!</v>
      </c>
      <c r="AJ37" s="248" t="e">
        <f ca="1">'Группы 2016'!DO37</f>
        <v>#REF!</v>
      </c>
      <c r="AK37" s="248" t="e">
        <f ca="1">'Группы 2016'!DP37</f>
        <v>#REF!</v>
      </c>
      <c r="AL37" s="248" t="e">
        <f ca="1">'Группы 2016'!DQ37</f>
        <v>#REF!</v>
      </c>
      <c r="AM37" s="248" t="e">
        <f ca="1">'Группы 2016'!DR37</f>
        <v>#REF!</v>
      </c>
      <c r="AN37" s="248" t="e">
        <f ca="1">'Группы 2016'!DS37</f>
        <v>#REF!</v>
      </c>
      <c r="AO37" s="248" t="e">
        <f ca="1">'Группы 2016'!DT37</f>
        <v>#REF!</v>
      </c>
      <c r="AP37" s="248" t="e">
        <f ca="1">'Группы 2016'!DU37</f>
        <v>#REF!</v>
      </c>
      <c r="AQ37" s="248" t="e">
        <f ca="1">'Группы 2016'!DV37</f>
        <v>#REF!</v>
      </c>
      <c r="AR37" s="248" t="e">
        <f ca="1">'Группы 2016'!DW37</f>
        <v>#REF!</v>
      </c>
      <c r="AS37" s="248" t="e">
        <f ca="1">'Группы 2016'!DX37</f>
        <v>#REF!</v>
      </c>
      <c r="AT37" s="248" t="e">
        <f ca="1">'Группы 2016'!DY37</f>
        <v>#REF!</v>
      </c>
      <c r="AU37" s="248" t="e">
        <f ca="1">'Группы 2016'!DZ37</f>
        <v>#REF!</v>
      </c>
      <c r="AV37" s="248" t="e">
        <f ca="1">'Группы 2016'!EA37</f>
        <v>#REF!</v>
      </c>
      <c r="AW37" s="248" t="e">
        <f ca="1">'Группы 2016'!EB37</f>
        <v>#REF!</v>
      </c>
      <c r="AX37" s="248" t="e">
        <f ca="1">'Группы 2016'!EC37</f>
        <v>#REF!</v>
      </c>
      <c r="AY37" s="248" t="e">
        <f ca="1">'Группы 2016'!ED37</f>
        <v>#REF!</v>
      </c>
      <c r="AZ37" s="248" t="e">
        <f ca="1">'Группы 2016'!EE37</f>
        <v>#REF!</v>
      </c>
      <c r="BA37" s="248" t="e">
        <f ca="1">'Группы 2016'!EF37</f>
        <v>#REF!</v>
      </c>
      <c r="BB37" s="248" t="e">
        <f ca="1">'Группы 2016'!EG37</f>
        <v>#REF!</v>
      </c>
      <c r="BC37" s="248" t="e">
        <f ca="1">'Группы 2016'!EH37</f>
        <v>#REF!</v>
      </c>
      <c r="BD37" s="248" t="e">
        <f ca="1">'Группы 2016'!EI37</f>
        <v>#REF!</v>
      </c>
      <c r="BE37" s="248" t="e">
        <f ca="1">'Группы 2016'!EJ37</f>
        <v>#REF!</v>
      </c>
      <c r="BF37" s="248" t="e">
        <f ca="1">'Группы 2016'!EK37</f>
        <v>#REF!</v>
      </c>
      <c r="BG37" s="248">
        <f ca="1">'Группы 2016'!BQ37</f>
        <v>0</v>
      </c>
      <c r="BH37" s="248">
        <f ca="1">'Группы 2016'!BR37</f>
        <v>0</v>
      </c>
      <c r="BI37" s="248">
        <f ca="1">'Группы 2016'!BS37</f>
        <v>0</v>
      </c>
      <c r="BJ37" s="248">
        <f ca="1">'Группы 2016'!BT37</f>
        <v>0</v>
      </c>
      <c r="BK37" s="248">
        <f ca="1">'Группы 2016'!BU37</f>
        <v>0</v>
      </c>
      <c r="BL37" s="248">
        <f ca="1">'Группы 2016'!BV37</f>
        <v>0</v>
      </c>
      <c r="BM37" s="248">
        <f ca="1">'Группы 2016'!BW37</f>
        <v>0</v>
      </c>
      <c r="BN37" s="248">
        <f ca="1">'Группы 2016'!BQ37</f>
        <v>0</v>
      </c>
      <c r="BO37" s="248">
        <f ca="1">'Группы 2016'!BU37</f>
        <v>0</v>
      </c>
      <c r="BP37" s="248">
        <f ca="1">'Группы 2016'!BV37</f>
        <v>0</v>
      </c>
      <c r="BQ37" s="248">
        <f ca="1">'Группы 2016'!BW37</f>
        <v>0</v>
      </c>
      <c r="BR37" s="248">
        <f ca="1">'Группы 2016'!BX37</f>
        <v>0</v>
      </c>
      <c r="BS37" s="248">
        <f ca="1">'Группы 2016'!CA37</f>
        <v>0</v>
      </c>
      <c r="BT37" s="248">
        <f ca="1">'Группы 2016'!CC37</f>
        <v>0</v>
      </c>
      <c r="BU37" s="248" t="e">
        <f ca="1">'Группы 2016'!CE37</f>
        <v>#REF!</v>
      </c>
      <c r="BV37" s="269" t="e">
        <f ca="1">'Группы 2016'!CF37</f>
        <v>#REF!</v>
      </c>
      <c r="BW37" s="248" t="e">
        <f ca="1">'Группы 2016'!CG37</f>
        <v>#REF!</v>
      </c>
      <c r="BX37" s="248" t="e">
        <f ca="1">IF('Группы 2016'!CH37=SUM(CC37:CD37),'Группы 2016'!CH37,"ОШ!")</f>
        <v>#REF!</v>
      </c>
      <c r="BY37" s="248" t="e">
        <f ca="1">'Группы 2016'!CI37</f>
        <v>#REF!</v>
      </c>
      <c r="BZ37" s="248" t="e">
        <f ca="1">'Группы 2016'!CJ37</f>
        <v>#REF!</v>
      </c>
      <c r="CA37" s="248" t="e">
        <f ca="1">'Группы 2016'!CK37</f>
        <v>#REF!</v>
      </c>
      <c r="CB37" s="248">
        <f>'Группы 2016'!BP37</f>
        <v>20</v>
      </c>
      <c r="CC37" s="248">
        <f t="shared" ca="1" si="0"/>
        <v>0</v>
      </c>
      <c r="CD37" s="248">
        <f t="shared" ca="1" si="1"/>
        <v>0</v>
      </c>
      <c r="CE37" s="270">
        <f t="shared" ca="1" si="2"/>
        <v>0</v>
      </c>
      <c r="CF37" s="270">
        <f t="shared" ca="1" si="3"/>
        <v>0</v>
      </c>
      <c r="CG37" s="270">
        <f t="shared" ca="1" si="4"/>
        <v>0</v>
      </c>
      <c r="CH37" s="270">
        <f t="shared" ca="1" si="5"/>
        <v>0</v>
      </c>
      <c r="CI37" s="270">
        <f t="shared" ca="1" si="6"/>
        <v>0</v>
      </c>
      <c r="CJ37" s="270">
        <f t="shared" ca="1" si="7"/>
        <v>0</v>
      </c>
      <c r="CK37" s="270">
        <f t="shared" ca="1" si="8"/>
        <v>0</v>
      </c>
      <c r="CL37" s="270">
        <f t="shared" ca="1" si="9"/>
        <v>0</v>
      </c>
      <c r="CM37" s="248">
        <f t="shared" ca="1" si="10"/>
        <v>0</v>
      </c>
      <c r="CN37" s="248" t="e">
        <f t="shared" ca="1" si="11"/>
        <v>#REF!</v>
      </c>
    </row>
    <row r="38" spans="1:92" s="151" customFormat="1" hidden="1" x14ac:dyDescent="0.25">
      <c r="A38" s="248" t="str">
        <f>'Группы 2016'!A38</f>
        <v>Б24.02.01 Пр-во ЛА(2014)9 кл., очная</v>
      </c>
      <c r="B38" s="248" t="str">
        <f>'Группы 2016'!B38</f>
        <v>ТАКП</v>
      </c>
      <c r="C38" s="248" t="str">
        <f>'Группы 2016'!C38</f>
        <v>бюджет</v>
      </c>
      <c r="D38" s="248" t="e">
        <f ca="1">'Группы 2016'!D38</f>
        <v>#REF!</v>
      </c>
      <c r="E38" s="248">
        <f>'Группы 2016'!E38</f>
        <v>2</v>
      </c>
      <c r="F38" s="248" t="str">
        <f>'Группы 2016'!F38</f>
        <v>С-81</v>
      </c>
      <c r="G38" s="248" t="e">
        <f ca="1">'Группы 2016'!CL38</f>
        <v>#REF!</v>
      </c>
      <c r="H38" s="248" t="e">
        <f ca="1">'Группы 2016'!CM38</f>
        <v>#REF!</v>
      </c>
      <c r="I38" s="248" t="e">
        <f ca="1">'Группы 2016'!CN38</f>
        <v>#REF!</v>
      </c>
      <c r="J38" s="248" t="e">
        <f ca="1">'Группы 2016'!CO38</f>
        <v>#REF!</v>
      </c>
      <c r="K38" s="248" t="e">
        <f ca="1">'Группы 2016'!CP38</f>
        <v>#REF!</v>
      </c>
      <c r="L38" s="248" t="e">
        <f ca="1">'Группы 2016'!CQ38</f>
        <v>#REF!</v>
      </c>
      <c r="M38" s="248" t="e">
        <f ca="1">'Группы 2016'!CR38</f>
        <v>#REF!</v>
      </c>
      <c r="N38" s="248" t="e">
        <f ca="1">'Группы 2016'!CS38</f>
        <v>#REF!</v>
      </c>
      <c r="O38" s="248" t="e">
        <f ca="1">'Группы 2016'!CT38</f>
        <v>#REF!</v>
      </c>
      <c r="P38" s="248" t="e">
        <f ca="1">'Группы 2016'!CU38</f>
        <v>#REF!</v>
      </c>
      <c r="Q38" s="248" t="e">
        <f ca="1">'Группы 2016'!CV38</f>
        <v>#REF!</v>
      </c>
      <c r="R38" s="248" t="e">
        <f ca="1">'Группы 2016'!CW38</f>
        <v>#REF!</v>
      </c>
      <c r="S38" s="248" t="e">
        <f ca="1">'Группы 2016'!CX38</f>
        <v>#REF!</v>
      </c>
      <c r="T38" s="248" t="e">
        <f ca="1">'Группы 2016'!CY38</f>
        <v>#REF!</v>
      </c>
      <c r="U38" s="248" t="e">
        <f ca="1">'Группы 2016'!CZ38</f>
        <v>#REF!</v>
      </c>
      <c r="V38" s="248" t="e">
        <f ca="1">'Группы 2016'!DA38</f>
        <v>#REF!</v>
      </c>
      <c r="W38" s="248" t="e">
        <f ca="1">'Группы 2016'!DB38</f>
        <v>#REF!</v>
      </c>
      <c r="X38" s="248" t="e">
        <f ca="1">'Группы 2016'!DC38</f>
        <v>#REF!</v>
      </c>
      <c r="Y38" s="248" t="e">
        <f ca="1">'Группы 2016'!DD38</f>
        <v>#REF!</v>
      </c>
      <c r="Z38" s="248" t="e">
        <f ca="1">'Группы 2016'!DE38</f>
        <v>#REF!</v>
      </c>
      <c r="AA38" s="248" t="e">
        <f ca="1">'Группы 2016'!DF38</f>
        <v>#REF!</v>
      </c>
      <c r="AB38" s="248" t="e">
        <f ca="1">'Группы 2016'!DG38</f>
        <v>#REF!</v>
      </c>
      <c r="AC38" s="248" t="e">
        <f ca="1">'Группы 2016'!DH38</f>
        <v>#REF!</v>
      </c>
      <c r="AD38" s="248" t="e">
        <f ca="1">'Группы 2016'!DI38</f>
        <v>#REF!</v>
      </c>
      <c r="AE38" s="248" t="e">
        <f ca="1">'Группы 2016'!DJ38</f>
        <v>#REF!</v>
      </c>
      <c r="AF38" s="248" t="e">
        <f ca="1">'Группы 2016'!DK38</f>
        <v>#REF!</v>
      </c>
      <c r="AG38" s="248" t="e">
        <f ca="1">'Группы 2016'!DL38</f>
        <v>#REF!</v>
      </c>
      <c r="AH38" s="248" t="e">
        <f ca="1">'Группы 2016'!DM38</f>
        <v>#REF!</v>
      </c>
      <c r="AI38" s="248" t="e">
        <f ca="1">'Группы 2016'!DN38</f>
        <v>#REF!</v>
      </c>
      <c r="AJ38" s="248" t="e">
        <f ca="1">'Группы 2016'!DO38</f>
        <v>#REF!</v>
      </c>
      <c r="AK38" s="248" t="e">
        <f ca="1">'Группы 2016'!DP38</f>
        <v>#REF!</v>
      </c>
      <c r="AL38" s="248" t="str">
        <f>'Группы 2016'!DQ38</f>
        <v>УП.4.Сл</v>
      </c>
      <c r="AM38" s="248" t="str">
        <f>'Группы 2016'!DR38</f>
        <v>УП.4.Сл</v>
      </c>
      <c r="AN38" s="248" t="str">
        <f>'Группы 2016'!DS38</f>
        <v>УП.4.Сл</v>
      </c>
      <c r="AO38" s="248" t="str">
        <f>'Группы 2016'!DT38</f>
        <v>УП.4.Сл</v>
      </c>
      <c r="AP38" s="248" t="str">
        <f>'Группы 2016'!DU38</f>
        <v>УП.4.Сл</v>
      </c>
      <c r="AQ38" s="248" t="str">
        <f>'Группы 2016'!DV38</f>
        <v>УП.4.Сл</v>
      </c>
      <c r="AR38" s="248">
        <f>'Группы 2016'!DW38</f>
        <v>0</v>
      </c>
      <c r="AS38" s="248">
        <f>'Группы 2016'!DX38</f>
        <v>0</v>
      </c>
      <c r="AT38" s="248">
        <f>'Группы 2016'!DY38</f>
        <v>0</v>
      </c>
      <c r="AU38" s="248">
        <f>'Группы 2016'!DZ38</f>
        <v>0</v>
      </c>
      <c r="AV38" s="248">
        <f>'Группы 2016'!EA38</f>
        <v>0</v>
      </c>
      <c r="AW38" s="248">
        <f>'Группы 2016'!EB38</f>
        <v>0</v>
      </c>
      <c r="AX38" s="248" t="e">
        <f ca="1">'Группы 2016'!EC38</f>
        <v>#REF!</v>
      </c>
      <c r="AY38" s="248" t="e">
        <f ca="1">'Группы 2016'!ED38</f>
        <v>#REF!</v>
      </c>
      <c r="AZ38" s="248" t="e">
        <f ca="1">'Группы 2016'!EE38</f>
        <v>#REF!</v>
      </c>
      <c r="BA38" s="248" t="e">
        <f ca="1">'Группы 2016'!EF38</f>
        <v>#REF!</v>
      </c>
      <c r="BB38" s="248" t="e">
        <f ca="1">'Группы 2016'!EG38</f>
        <v>#REF!</v>
      </c>
      <c r="BC38" s="248" t="e">
        <f ca="1">'Группы 2016'!EH38</f>
        <v>#REF!</v>
      </c>
      <c r="BD38" s="248" t="e">
        <f ca="1">'Группы 2016'!EI38</f>
        <v>#REF!</v>
      </c>
      <c r="BE38" s="248" t="e">
        <f ca="1">'Группы 2016'!EJ38</f>
        <v>#REF!</v>
      </c>
      <c r="BF38" s="248" t="e">
        <f ca="1">'Группы 2016'!EK38</f>
        <v>#REF!</v>
      </c>
      <c r="BG38" s="248">
        <f ca="1">'Группы 2016'!BQ38</f>
        <v>0</v>
      </c>
      <c r="BH38" s="248">
        <f ca="1">'Группы 2016'!BR38</f>
        <v>0</v>
      </c>
      <c r="BI38" s="248">
        <f ca="1">'Группы 2016'!BS38</f>
        <v>0</v>
      </c>
      <c r="BJ38" s="248">
        <f ca="1">'Группы 2016'!BT38</f>
        <v>0</v>
      </c>
      <c r="BK38" s="248">
        <f ca="1">'Группы 2016'!BU38</f>
        <v>0</v>
      </c>
      <c r="BL38" s="248">
        <f ca="1">'Группы 2016'!BV38</f>
        <v>0</v>
      </c>
      <c r="BM38" s="248">
        <f ca="1">'Группы 2016'!BW38</f>
        <v>0</v>
      </c>
      <c r="BN38" s="248">
        <f ca="1">'Группы 2016'!BQ38</f>
        <v>0</v>
      </c>
      <c r="BO38" s="248">
        <f ca="1">'Группы 2016'!BU38</f>
        <v>0</v>
      </c>
      <c r="BP38" s="248">
        <f ca="1">'Группы 2016'!BV38</f>
        <v>0</v>
      </c>
      <c r="BQ38" s="248">
        <f ca="1">'Группы 2016'!BW38</f>
        <v>0</v>
      </c>
      <c r="BR38" s="248">
        <f ca="1">'Группы 2016'!BX38</f>
        <v>6</v>
      </c>
      <c r="BS38" s="248">
        <f ca="1">'Группы 2016'!CA38</f>
        <v>0</v>
      </c>
      <c r="BT38" s="248">
        <f ca="1">'Группы 2016'!CC38</f>
        <v>0</v>
      </c>
      <c r="BU38" s="248" t="e">
        <f ca="1">'Группы 2016'!CE38</f>
        <v>#REF!</v>
      </c>
      <c r="BV38" s="269" t="e">
        <f ca="1">'Группы 2016'!CF38</f>
        <v>#REF!</v>
      </c>
      <c r="BW38" s="248" t="e">
        <f ca="1">'Группы 2016'!CG38</f>
        <v>#REF!</v>
      </c>
      <c r="BX38" s="248" t="e">
        <f ca="1">IF('Группы 2016'!CH38=SUM(CC38:CD38),'Группы 2016'!CH38,"ОШ!")</f>
        <v>#REF!</v>
      </c>
      <c r="BY38" s="248" t="e">
        <f ca="1">'Группы 2016'!CI38</f>
        <v>#REF!</v>
      </c>
      <c r="BZ38" s="248" t="e">
        <f ca="1">'Группы 2016'!CJ38</f>
        <v>#REF!</v>
      </c>
      <c r="CA38" s="248" t="e">
        <f ca="1">'Группы 2016'!CK38</f>
        <v>#REF!</v>
      </c>
      <c r="CB38" s="248">
        <f>'Группы 2016'!BP38</f>
        <v>20</v>
      </c>
      <c r="CC38" s="248">
        <f t="shared" ca="1" si="0"/>
        <v>0</v>
      </c>
      <c r="CD38" s="248">
        <f t="shared" ca="1" si="1"/>
        <v>0</v>
      </c>
      <c r="CE38" s="270">
        <f t="shared" ca="1" si="2"/>
        <v>0</v>
      </c>
      <c r="CF38" s="270">
        <f t="shared" ca="1" si="3"/>
        <v>6</v>
      </c>
      <c r="CG38" s="270">
        <f t="shared" ca="1" si="4"/>
        <v>0</v>
      </c>
      <c r="CH38" s="270">
        <f t="shared" ca="1" si="5"/>
        <v>0</v>
      </c>
      <c r="CI38" s="270">
        <f t="shared" ca="1" si="6"/>
        <v>0</v>
      </c>
      <c r="CJ38" s="270">
        <f t="shared" ca="1" si="7"/>
        <v>0</v>
      </c>
      <c r="CK38" s="270">
        <f t="shared" ca="1" si="8"/>
        <v>0</v>
      </c>
      <c r="CL38" s="270">
        <f t="shared" ca="1" si="9"/>
        <v>0</v>
      </c>
      <c r="CM38" s="248">
        <f t="shared" ca="1" si="10"/>
        <v>6</v>
      </c>
      <c r="CN38" s="248" t="e">
        <f t="shared" ca="1" si="11"/>
        <v>#REF!</v>
      </c>
    </row>
    <row r="39" spans="1:92" s="151" customFormat="1" hidden="1" x14ac:dyDescent="0.25">
      <c r="A39" s="248" t="str">
        <f>'Группы 2016'!A39</f>
        <v>Б24.02.02 Пр-во АД(2014)9 кл., очная</v>
      </c>
      <c r="B39" s="248" t="str">
        <f>'Группы 2016'!B39</f>
        <v>ТАКП</v>
      </c>
      <c r="C39" s="248" t="str">
        <f>'Группы 2016'!C39</f>
        <v>бюджет</v>
      </c>
      <c r="D39" s="248" t="e">
        <f ca="1">'Группы 2016'!D39</f>
        <v>#REF!</v>
      </c>
      <c r="E39" s="248">
        <f>'Группы 2016'!E39</f>
        <v>2</v>
      </c>
      <c r="F39" s="248" t="str">
        <f>'Группы 2016'!F39</f>
        <v>Д-46</v>
      </c>
      <c r="G39" s="248" t="e">
        <f ca="1">'Группы 2016'!CL39</f>
        <v>#REF!</v>
      </c>
      <c r="H39" s="248" t="e">
        <f ca="1">'Группы 2016'!CM39</f>
        <v>#REF!</v>
      </c>
      <c r="I39" s="248" t="e">
        <f ca="1">'Группы 2016'!CN39</f>
        <v>#REF!</v>
      </c>
      <c r="J39" s="248" t="e">
        <f ca="1">'Группы 2016'!CO39</f>
        <v>#REF!</v>
      </c>
      <c r="K39" s="248" t="e">
        <f ca="1">'Группы 2016'!CP39</f>
        <v>#REF!</v>
      </c>
      <c r="L39" s="248" t="e">
        <f ca="1">'Группы 2016'!CQ39</f>
        <v>#REF!</v>
      </c>
      <c r="M39" s="248" t="e">
        <f ca="1">'Группы 2016'!CR39</f>
        <v>#REF!</v>
      </c>
      <c r="N39" s="248" t="e">
        <f ca="1">'Группы 2016'!CS39</f>
        <v>#REF!</v>
      </c>
      <c r="O39" s="248" t="e">
        <f ca="1">'Группы 2016'!CT39</f>
        <v>#REF!</v>
      </c>
      <c r="P39" s="248" t="e">
        <f ca="1">'Группы 2016'!CU39</f>
        <v>#REF!</v>
      </c>
      <c r="Q39" s="248" t="e">
        <f ca="1">'Группы 2016'!CV39</f>
        <v>#REF!</v>
      </c>
      <c r="R39" s="248" t="e">
        <f ca="1">'Группы 2016'!CW39</f>
        <v>#REF!</v>
      </c>
      <c r="S39" s="248" t="e">
        <f ca="1">'Группы 2016'!CX39</f>
        <v>#REF!</v>
      </c>
      <c r="T39" s="248" t="e">
        <f ca="1">'Группы 2016'!CY39</f>
        <v>#REF!</v>
      </c>
      <c r="U39" s="248" t="e">
        <f ca="1">'Группы 2016'!CZ39</f>
        <v>#REF!</v>
      </c>
      <c r="V39" s="248" t="e">
        <f ca="1">'Группы 2016'!DA39</f>
        <v>#REF!</v>
      </c>
      <c r="W39" s="248" t="e">
        <f ca="1">'Группы 2016'!DB39</f>
        <v>#REF!</v>
      </c>
      <c r="X39" s="248" t="e">
        <f ca="1">'Группы 2016'!DC39</f>
        <v>#REF!</v>
      </c>
      <c r="Y39" s="248" t="e">
        <f ca="1">'Группы 2016'!DD39</f>
        <v>#REF!</v>
      </c>
      <c r="Z39" s="248" t="e">
        <f ca="1">'Группы 2016'!DE39</f>
        <v>#REF!</v>
      </c>
      <c r="AA39" s="248" t="e">
        <f ca="1">'Группы 2016'!DF39</f>
        <v>#REF!</v>
      </c>
      <c r="AB39" s="248" t="e">
        <f ca="1">'Группы 2016'!DG39</f>
        <v>#REF!</v>
      </c>
      <c r="AC39" s="248" t="e">
        <f ca="1">'Группы 2016'!DH39</f>
        <v>#REF!</v>
      </c>
      <c r="AD39" s="248" t="e">
        <f ca="1">'Группы 2016'!DI39</f>
        <v>#REF!</v>
      </c>
      <c r="AE39" s="248">
        <f>'Группы 2016'!DJ39</f>
        <v>0</v>
      </c>
      <c r="AF39" s="248" t="str">
        <f>'Группы 2016'!DK39</f>
        <v>УП.4.Сл</v>
      </c>
      <c r="AG39" s="248" t="str">
        <f>'Группы 2016'!DL39</f>
        <v>УП.4.Сл</v>
      </c>
      <c r="AH39" s="248" t="str">
        <f>'Группы 2016'!DM39</f>
        <v>УП.4.Сл</v>
      </c>
      <c r="AI39" s="248" t="str">
        <f>'Группы 2016'!DN39</f>
        <v>УП.4.Сл</v>
      </c>
      <c r="AJ39" s="248" t="str">
        <f>'Группы 2016'!DO39</f>
        <v>УП.4.Сл</v>
      </c>
      <c r="AK39" s="248" t="str">
        <f>'Группы 2016'!DP39</f>
        <v>ПП.4.Сл!</v>
      </c>
      <c r="AL39" s="248" t="e">
        <f ca="1">'Группы 2016'!DQ39</f>
        <v>#REF!</v>
      </c>
      <c r="AM39" s="248" t="e">
        <f ca="1">'Группы 2016'!DR39</f>
        <v>#REF!</v>
      </c>
      <c r="AN39" s="248" t="e">
        <f ca="1">'Группы 2016'!DS39</f>
        <v>#REF!</v>
      </c>
      <c r="AO39" s="248" t="e">
        <f ca="1">'Группы 2016'!DT39</f>
        <v>#REF!</v>
      </c>
      <c r="AP39" s="248" t="e">
        <f ca="1">'Группы 2016'!DU39</f>
        <v>#REF!</v>
      </c>
      <c r="AQ39" s="248" t="e">
        <f ca="1">'Группы 2016'!DV39</f>
        <v>#REF!</v>
      </c>
      <c r="AR39" s="248">
        <f>'Группы 2016'!DW39</f>
        <v>0</v>
      </c>
      <c r="AS39" s="248">
        <f>'Группы 2016'!DX39</f>
        <v>0</v>
      </c>
      <c r="AT39" s="248">
        <f>'Группы 2016'!DY39</f>
        <v>0</v>
      </c>
      <c r="AU39" s="248">
        <f>'Группы 2016'!DZ39</f>
        <v>0</v>
      </c>
      <c r="AV39" s="248">
        <f>'Группы 2016'!EA39</f>
        <v>0</v>
      </c>
      <c r="AW39" s="248">
        <f>'Группы 2016'!EB39</f>
        <v>0</v>
      </c>
      <c r="AX39" s="248" t="e">
        <f ca="1">'Группы 2016'!EC39</f>
        <v>#REF!</v>
      </c>
      <c r="AY39" s="248" t="e">
        <f ca="1">'Группы 2016'!ED39</f>
        <v>#REF!</v>
      </c>
      <c r="AZ39" s="248" t="e">
        <f ca="1">'Группы 2016'!EE39</f>
        <v>#REF!</v>
      </c>
      <c r="BA39" s="248" t="e">
        <f ca="1">'Группы 2016'!EF39</f>
        <v>#REF!</v>
      </c>
      <c r="BB39" s="248" t="e">
        <f ca="1">'Группы 2016'!EG39</f>
        <v>#REF!</v>
      </c>
      <c r="BC39" s="248" t="e">
        <f ca="1">'Группы 2016'!EH39</f>
        <v>#REF!</v>
      </c>
      <c r="BD39" s="248" t="e">
        <f ca="1">'Группы 2016'!EI39</f>
        <v>#REF!</v>
      </c>
      <c r="BE39" s="248" t="e">
        <f ca="1">'Группы 2016'!EJ39</f>
        <v>#REF!</v>
      </c>
      <c r="BF39" s="248" t="e">
        <f ca="1">'Группы 2016'!EK39</f>
        <v>#REF!</v>
      </c>
      <c r="BG39" s="248">
        <f ca="1">'Группы 2016'!BQ39</f>
        <v>0</v>
      </c>
      <c r="BH39" s="248">
        <f ca="1">'Группы 2016'!BR39</f>
        <v>0</v>
      </c>
      <c r="BI39" s="248">
        <f ca="1">'Группы 2016'!BS39</f>
        <v>0</v>
      </c>
      <c r="BJ39" s="248">
        <f ca="1">'Группы 2016'!BT39</f>
        <v>0</v>
      </c>
      <c r="BK39" s="248">
        <f ca="1">'Группы 2016'!BU39</f>
        <v>0</v>
      </c>
      <c r="BL39" s="248">
        <f ca="1">'Группы 2016'!BV39</f>
        <v>0</v>
      </c>
      <c r="BM39" s="248">
        <f ca="1">'Группы 2016'!BW39</f>
        <v>0</v>
      </c>
      <c r="BN39" s="248">
        <f ca="1">'Группы 2016'!BQ39</f>
        <v>0</v>
      </c>
      <c r="BO39" s="248">
        <f ca="1">'Группы 2016'!BU39</f>
        <v>0</v>
      </c>
      <c r="BP39" s="248">
        <f ca="1">'Группы 2016'!BV39</f>
        <v>0</v>
      </c>
      <c r="BQ39" s="248">
        <f ca="1">'Группы 2016'!BW39</f>
        <v>0</v>
      </c>
      <c r="BR39" s="248">
        <f ca="1">'Группы 2016'!BX39</f>
        <v>7</v>
      </c>
      <c r="BS39" s="248">
        <f ca="1">'Группы 2016'!CA39</f>
        <v>0</v>
      </c>
      <c r="BT39" s="248">
        <f ca="1">'Группы 2016'!CC39</f>
        <v>0</v>
      </c>
      <c r="BU39" s="248" t="e">
        <f ca="1">'Группы 2016'!CE39</f>
        <v>#REF!</v>
      </c>
      <c r="BV39" s="269" t="e">
        <f ca="1">'Группы 2016'!CF39</f>
        <v>#REF!</v>
      </c>
      <c r="BW39" s="248" t="e">
        <f ca="1">'Группы 2016'!CG39</f>
        <v>#REF!</v>
      </c>
      <c r="BX39" s="248" t="e">
        <f ca="1">IF('Группы 2016'!CH39=SUM(CC39:CD39),'Группы 2016'!CH39,"ОШ!")</f>
        <v>#REF!</v>
      </c>
      <c r="BY39" s="248" t="e">
        <f ca="1">'Группы 2016'!CI39</f>
        <v>#REF!</v>
      </c>
      <c r="BZ39" s="248" t="e">
        <f ca="1">'Группы 2016'!CJ39</f>
        <v>#REF!</v>
      </c>
      <c r="CA39" s="248" t="e">
        <f ca="1">'Группы 2016'!CK39</f>
        <v>#REF!</v>
      </c>
      <c r="CB39" s="248">
        <f>'Группы 2016'!BP39</f>
        <v>20</v>
      </c>
      <c r="CC39" s="248">
        <f t="shared" ca="1" si="0"/>
        <v>0</v>
      </c>
      <c r="CD39" s="248">
        <f t="shared" ca="1" si="1"/>
        <v>0</v>
      </c>
      <c r="CE39" s="270">
        <f t="shared" ca="1" si="2"/>
        <v>0</v>
      </c>
      <c r="CF39" s="270">
        <f t="shared" ca="1" si="3"/>
        <v>5</v>
      </c>
      <c r="CG39" s="270">
        <f t="shared" ca="1" si="4"/>
        <v>0</v>
      </c>
      <c r="CH39" s="270">
        <f t="shared" ca="1" si="5"/>
        <v>0</v>
      </c>
      <c r="CI39" s="270">
        <f t="shared" ca="1" si="6"/>
        <v>0</v>
      </c>
      <c r="CJ39" s="270">
        <f t="shared" ca="1" si="7"/>
        <v>0</v>
      </c>
      <c r="CK39" s="270">
        <f t="shared" ca="1" si="8"/>
        <v>0</v>
      </c>
      <c r="CL39" s="270">
        <f t="shared" ca="1" si="9"/>
        <v>0</v>
      </c>
      <c r="CM39" s="248">
        <f t="shared" ca="1" si="10"/>
        <v>5</v>
      </c>
      <c r="CN39" s="248" t="e">
        <f t="shared" ca="1" si="11"/>
        <v>#REF!</v>
      </c>
    </row>
    <row r="40" spans="1:92" s="151" customFormat="1" hidden="1" x14ac:dyDescent="0.25">
      <c r="A40" s="248" t="str">
        <f>'Группы 2016'!A40</f>
        <v>У15.02.08 ТехМаш(2014)9 кл., очная</v>
      </c>
      <c r="B40" s="248" t="str">
        <f>'Группы 2016'!B40</f>
        <v>ТАКП</v>
      </c>
      <c r="C40" s="248" t="str">
        <f>'Группы 2016'!C40</f>
        <v>бюджет</v>
      </c>
      <c r="D40" s="248" t="e">
        <f ca="1">'Группы 2016'!D40</f>
        <v>#REF!</v>
      </c>
      <c r="E40" s="248">
        <f>'Группы 2016'!E40</f>
        <v>2</v>
      </c>
      <c r="F40" s="248" t="str">
        <f>'Группы 2016'!F40</f>
        <v>ПТ-34П</v>
      </c>
      <c r="G40" s="248" t="e">
        <f ca="1">'Группы 2016'!CL40</f>
        <v>#REF!</v>
      </c>
      <c r="H40" s="248" t="e">
        <f ca="1">'Группы 2016'!CM40</f>
        <v>#REF!</v>
      </c>
      <c r="I40" s="248" t="e">
        <f ca="1">'Группы 2016'!CN40</f>
        <v>#REF!</v>
      </c>
      <c r="J40" s="248" t="e">
        <f ca="1">'Группы 2016'!CO40</f>
        <v>#REF!</v>
      </c>
      <c r="K40" s="248" t="e">
        <f ca="1">'Группы 2016'!CP40</f>
        <v>#REF!</v>
      </c>
      <c r="L40" s="248" t="e">
        <f ca="1">'Группы 2016'!CQ40</f>
        <v>#REF!</v>
      </c>
      <c r="M40" s="248" t="e">
        <f ca="1">'Группы 2016'!CR40</f>
        <v>#REF!</v>
      </c>
      <c r="N40" s="248" t="e">
        <f ca="1">'Группы 2016'!CS40</f>
        <v>#REF!</v>
      </c>
      <c r="O40" s="248" t="e">
        <f ca="1">'Группы 2016'!CT40</f>
        <v>#REF!</v>
      </c>
      <c r="P40" s="248" t="e">
        <f ca="1">'Группы 2016'!CU40</f>
        <v>#REF!</v>
      </c>
      <c r="Q40" s="248" t="e">
        <f ca="1">'Группы 2016'!CV40</f>
        <v>#REF!</v>
      </c>
      <c r="R40" s="248" t="e">
        <f ca="1">'Группы 2016'!CW40</f>
        <v>#REF!</v>
      </c>
      <c r="S40" s="248" t="e">
        <f ca="1">'Группы 2016'!CX40</f>
        <v>#REF!</v>
      </c>
      <c r="T40" s="248" t="e">
        <f ca="1">'Группы 2016'!CY40</f>
        <v>#REF!</v>
      </c>
      <c r="U40" s="248" t="e">
        <f ca="1">'Группы 2016'!CZ40</f>
        <v>#REF!</v>
      </c>
      <c r="V40" s="248" t="e">
        <f ca="1">'Группы 2016'!DA40</f>
        <v>#REF!</v>
      </c>
      <c r="W40" s="248" t="e">
        <f ca="1">'Группы 2016'!DB40</f>
        <v>#REF!</v>
      </c>
      <c r="X40" s="248" t="e">
        <f ca="1">'Группы 2016'!DC40</f>
        <v>#REF!</v>
      </c>
      <c r="Y40" s="248" t="e">
        <f ca="1">'Группы 2016'!DD40</f>
        <v>#REF!</v>
      </c>
      <c r="Z40" s="248" t="e">
        <f ca="1">'Группы 2016'!DE40</f>
        <v>#REF!</v>
      </c>
      <c r="AA40" s="248" t="e">
        <f ca="1">'Группы 2016'!DF40</f>
        <v>#REF!</v>
      </c>
      <c r="AB40" s="248" t="e">
        <f ca="1">'Группы 2016'!DG40</f>
        <v>#REF!</v>
      </c>
      <c r="AC40" s="248" t="e">
        <f ca="1">'Группы 2016'!DH40</f>
        <v>#REF!</v>
      </c>
      <c r="AD40" s="248" t="e">
        <f ca="1">'Группы 2016'!DI40</f>
        <v>#REF!</v>
      </c>
      <c r="AE40" s="248" t="e">
        <f ca="1">'Группы 2016'!DJ40</f>
        <v>#REF!</v>
      </c>
      <c r="AF40" s="248" t="e">
        <f ca="1">'Группы 2016'!DK40</f>
        <v>#REF!</v>
      </c>
      <c r="AG40" s="248" t="e">
        <f ca="1">'Группы 2016'!DL40</f>
        <v>#REF!</v>
      </c>
      <c r="AH40" s="248" t="e">
        <f ca="1">'Группы 2016'!DM40</f>
        <v>#REF!</v>
      </c>
      <c r="AI40" s="248" t="e">
        <f ca="1">'Группы 2016'!DN40</f>
        <v>#REF!</v>
      </c>
      <c r="AJ40" s="248" t="e">
        <f ca="1">'Группы 2016'!DO40</f>
        <v>#REF!</v>
      </c>
      <c r="AK40" s="248" t="e">
        <f ca="1">'Группы 2016'!DP40</f>
        <v>#REF!</v>
      </c>
      <c r="AL40" s="248" t="e">
        <f ca="1">'Группы 2016'!DQ40</f>
        <v>#REF!</v>
      </c>
      <c r="AM40" s="248" t="e">
        <f ca="1">'Группы 2016'!DR40</f>
        <v>#REF!</v>
      </c>
      <c r="AN40" s="248" t="e">
        <f ca="1">'Группы 2016'!DS40</f>
        <v>#REF!</v>
      </c>
      <c r="AO40" s="248" t="e">
        <f ca="1">'Группы 2016'!DT40</f>
        <v>#REF!</v>
      </c>
      <c r="AP40" s="248" t="e">
        <f ca="1">'Группы 2016'!DU40</f>
        <v>#REF!</v>
      </c>
      <c r="AQ40" s="248" t="e">
        <f ca="1">'Группы 2016'!DV40</f>
        <v>#REF!</v>
      </c>
      <c r="AR40" s="248" t="e">
        <f ca="1">'Группы 2016'!DW40</f>
        <v>#REF!</v>
      </c>
      <c r="AS40" s="248" t="e">
        <f ca="1">'Группы 2016'!DX40</f>
        <v>#REF!</v>
      </c>
      <c r="AT40" s="248" t="e">
        <f ca="1">'Группы 2016'!DY40</f>
        <v>#REF!</v>
      </c>
      <c r="AU40" s="248" t="e">
        <f ca="1">'Группы 2016'!DZ40</f>
        <v>#REF!</v>
      </c>
      <c r="AV40" s="248" t="e">
        <f ca="1">'Группы 2016'!EA40</f>
        <v>#REF!</v>
      </c>
      <c r="AW40" s="248" t="e">
        <f ca="1">'Группы 2016'!EB40</f>
        <v>#REF!</v>
      </c>
      <c r="AX40" s="248" t="e">
        <f ca="1">'Группы 2016'!EC40</f>
        <v>#REF!</v>
      </c>
      <c r="AY40" s="248" t="e">
        <f ca="1">'Группы 2016'!ED40</f>
        <v>#REF!</v>
      </c>
      <c r="AZ40" s="248" t="e">
        <f ca="1">'Группы 2016'!EE40</f>
        <v>#REF!</v>
      </c>
      <c r="BA40" s="248" t="e">
        <f ca="1">'Группы 2016'!EF40</f>
        <v>#REF!</v>
      </c>
      <c r="BB40" s="248" t="e">
        <f ca="1">'Группы 2016'!EG40</f>
        <v>#REF!</v>
      </c>
      <c r="BC40" s="248" t="e">
        <f ca="1">'Группы 2016'!EH40</f>
        <v>#REF!</v>
      </c>
      <c r="BD40" s="248" t="e">
        <f ca="1">'Группы 2016'!EI40</f>
        <v>#REF!</v>
      </c>
      <c r="BE40" s="248" t="e">
        <f ca="1">'Группы 2016'!EJ40</f>
        <v>#REF!</v>
      </c>
      <c r="BF40" s="248" t="e">
        <f ca="1">'Группы 2016'!EK40</f>
        <v>#REF!</v>
      </c>
      <c r="BG40" s="248">
        <f ca="1">'Группы 2016'!BQ40</f>
        <v>0</v>
      </c>
      <c r="BH40" s="248">
        <f ca="1">'Группы 2016'!BR40</f>
        <v>0</v>
      </c>
      <c r="BI40" s="248">
        <f ca="1">'Группы 2016'!BS40</f>
        <v>0</v>
      </c>
      <c r="BJ40" s="248">
        <f ca="1">'Группы 2016'!BT40</f>
        <v>0</v>
      </c>
      <c r="BK40" s="248">
        <f ca="1">'Группы 2016'!BU40</f>
        <v>0</v>
      </c>
      <c r="BL40" s="248">
        <f ca="1">'Группы 2016'!BV40</f>
        <v>0</v>
      </c>
      <c r="BM40" s="248">
        <f ca="1">'Группы 2016'!BW40</f>
        <v>0</v>
      </c>
      <c r="BN40" s="248">
        <f ca="1">'Группы 2016'!BQ40</f>
        <v>0</v>
      </c>
      <c r="BO40" s="248">
        <f ca="1">'Группы 2016'!BU40</f>
        <v>0</v>
      </c>
      <c r="BP40" s="248">
        <f ca="1">'Группы 2016'!BV40</f>
        <v>0</v>
      </c>
      <c r="BQ40" s="248">
        <f ca="1">'Группы 2016'!BW40</f>
        <v>0</v>
      </c>
      <c r="BR40" s="248">
        <f ca="1">'Группы 2016'!BX40</f>
        <v>0</v>
      </c>
      <c r="BS40" s="248">
        <f ca="1">'Группы 2016'!CA40</f>
        <v>0</v>
      </c>
      <c r="BT40" s="248">
        <f ca="1">'Группы 2016'!CC40</f>
        <v>0</v>
      </c>
      <c r="BU40" s="248" t="e">
        <f ca="1">'Группы 2016'!CE40</f>
        <v>#REF!</v>
      </c>
      <c r="BV40" s="269" t="e">
        <f ca="1">'Группы 2016'!CF40</f>
        <v>#REF!</v>
      </c>
      <c r="BW40" s="248" t="e">
        <f ca="1">'Группы 2016'!CG40</f>
        <v>#REF!</v>
      </c>
      <c r="BX40" s="248" t="e">
        <f ca="1">IF('Группы 2016'!CH40=SUM(CC40:CD40),'Группы 2016'!CH40,"ОШ!")</f>
        <v>#REF!</v>
      </c>
      <c r="BY40" s="248" t="e">
        <f ca="1">'Группы 2016'!CI40</f>
        <v>#REF!</v>
      </c>
      <c r="BZ40" s="248" t="e">
        <f ca="1">'Группы 2016'!CJ40</f>
        <v>#REF!</v>
      </c>
      <c r="CA40" s="248" t="e">
        <f ca="1">'Группы 2016'!CK40</f>
        <v>#REF!</v>
      </c>
      <c r="CB40" s="248">
        <f>'Группы 2016'!BP40</f>
        <v>20</v>
      </c>
      <c r="CC40" s="248">
        <f t="shared" ca="1" si="0"/>
        <v>0</v>
      </c>
      <c r="CD40" s="248">
        <f t="shared" ca="1" si="1"/>
        <v>0</v>
      </c>
      <c r="CE40" s="270">
        <f t="shared" ca="1" si="2"/>
        <v>0</v>
      </c>
      <c r="CF40" s="270">
        <f t="shared" ca="1" si="3"/>
        <v>0</v>
      </c>
      <c r="CG40" s="270">
        <f t="shared" ca="1" si="4"/>
        <v>0</v>
      </c>
      <c r="CH40" s="270">
        <f t="shared" ca="1" si="5"/>
        <v>0</v>
      </c>
      <c r="CI40" s="270">
        <f t="shared" ca="1" si="6"/>
        <v>0</v>
      </c>
      <c r="CJ40" s="270">
        <f t="shared" ca="1" si="7"/>
        <v>0</v>
      </c>
      <c r="CK40" s="270">
        <f t="shared" ca="1" si="8"/>
        <v>0</v>
      </c>
      <c r="CL40" s="270">
        <f t="shared" ca="1" si="9"/>
        <v>0</v>
      </c>
      <c r="CM40" s="248">
        <f t="shared" ca="1" si="10"/>
        <v>0</v>
      </c>
      <c r="CN40" s="248" t="e">
        <f t="shared" ca="1" si="11"/>
        <v>#REF!</v>
      </c>
    </row>
    <row r="41" spans="1:92" s="151" customFormat="1" hidden="1" x14ac:dyDescent="0.25">
      <c r="A41" s="248" t="str">
        <f>'Группы 2016'!A41</f>
        <v>У15.02.08 ТехМаш(2014)9 кл., очная</v>
      </c>
      <c r="B41" s="248" t="str">
        <f>'Группы 2016'!B41</f>
        <v>ТАКП</v>
      </c>
      <c r="C41" s="248" t="str">
        <f>'Группы 2016'!C41</f>
        <v>бюджет</v>
      </c>
      <c r="D41" s="248" t="e">
        <f ca="1">'Группы 2016'!D41</f>
        <v>#REF!</v>
      </c>
      <c r="E41" s="248">
        <f>'Группы 2016'!E41</f>
        <v>2</v>
      </c>
      <c r="F41" s="248" t="str">
        <f>'Группы 2016'!F41</f>
        <v>ПТ-35П</v>
      </c>
      <c r="G41" s="248" t="e">
        <f ca="1">'Группы 2016'!CL41</f>
        <v>#REF!</v>
      </c>
      <c r="H41" s="248" t="e">
        <f ca="1">'Группы 2016'!CM41</f>
        <v>#REF!</v>
      </c>
      <c r="I41" s="248" t="e">
        <f ca="1">'Группы 2016'!CN41</f>
        <v>#REF!</v>
      </c>
      <c r="J41" s="248" t="e">
        <f ca="1">'Группы 2016'!CO41</f>
        <v>#REF!</v>
      </c>
      <c r="K41" s="248" t="e">
        <f ca="1">'Группы 2016'!CP41</f>
        <v>#REF!</v>
      </c>
      <c r="L41" s="248" t="e">
        <f ca="1">'Группы 2016'!CQ41</f>
        <v>#REF!</v>
      </c>
      <c r="M41" s="248" t="e">
        <f ca="1">'Группы 2016'!CR41</f>
        <v>#REF!</v>
      </c>
      <c r="N41" s="248" t="e">
        <f ca="1">'Группы 2016'!CS41</f>
        <v>#REF!</v>
      </c>
      <c r="O41" s="248" t="e">
        <f ca="1">'Группы 2016'!CT41</f>
        <v>#REF!</v>
      </c>
      <c r="P41" s="248" t="e">
        <f ca="1">'Группы 2016'!CU41</f>
        <v>#REF!</v>
      </c>
      <c r="Q41" s="248" t="e">
        <f ca="1">'Группы 2016'!CV41</f>
        <v>#REF!</v>
      </c>
      <c r="R41" s="248" t="e">
        <f ca="1">'Группы 2016'!CW41</f>
        <v>#REF!</v>
      </c>
      <c r="S41" s="248" t="e">
        <f ca="1">'Группы 2016'!CX41</f>
        <v>#REF!</v>
      </c>
      <c r="T41" s="248" t="e">
        <f ca="1">'Группы 2016'!CY41</f>
        <v>#REF!</v>
      </c>
      <c r="U41" s="248" t="e">
        <f ca="1">'Группы 2016'!CZ41</f>
        <v>#REF!</v>
      </c>
      <c r="V41" s="248" t="e">
        <f ca="1">'Группы 2016'!DA41</f>
        <v>#REF!</v>
      </c>
      <c r="W41" s="248" t="e">
        <f ca="1">'Группы 2016'!DB41</f>
        <v>#REF!</v>
      </c>
      <c r="X41" s="248" t="e">
        <f ca="1">'Группы 2016'!DC41</f>
        <v>#REF!</v>
      </c>
      <c r="Y41" s="248" t="e">
        <f ca="1">'Группы 2016'!DD41</f>
        <v>#REF!</v>
      </c>
      <c r="Z41" s="248" t="e">
        <f ca="1">'Группы 2016'!DE41</f>
        <v>#REF!</v>
      </c>
      <c r="AA41" s="248" t="e">
        <f ca="1">'Группы 2016'!DF41</f>
        <v>#REF!</v>
      </c>
      <c r="AB41" s="248" t="e">
        <f ca="1">'Группы 2016'!DG41</f>
        <v>#REF!</v>
      </c>
      <c r="AC41" s="248" t="e">
        <f ca="1">'Группы 2016'!DH41</f>
        <v>#REF!</v>
      </c>
      <c r="AD41" s="248" t="e">
        <f ca="1">'Группы 2016'!DI41</f>
        <v>#REF!</v>
      </c>
      <c r="AE41" s="248" t="e">
        <f ca="1">'Группы 2016'!DJ41</f>
        <v>#REF!</v>
      </c>
      <c r="AF41" s="248" t="e">
        <f ca="1">'Группы 2016'!DK41</f>
        <v>#REF!</v>
      </c>
      <c r="AG41" s="248" t="e">
        <f ca="1">'Группы 2016'!DL41</f>
        <v>#REF!</v>
      </c>
      <c r="AH41" s="248" t="e">
        <f ca="1">'Группы 2016'!DM41</f>
        <v>#REF!</v>
      </c>
      <c r="AI41" s="248" t="e">
        <f ca="1">'Группы 2016'!DN41</f>
        <v>#REF!</v>
      </c>
      <c r="AJ41" s="248" t="e">
        <f ca="1">'Группы 2016'!DO41</f>
        <v>#REF!</v>
      </c>
      <c r="AK41" s="248" t="e">
        <f ca="1">'Группы 2016'!DP41</f>
        <v>#REF!</v>
      </c>
      <c r="AL41" s="248" t="e">
        <f ca="1">'Группы 2016'!DQ41</f>
        <v>#REF!</v>
      </c>
      <c r="AM41" s="248" t="e">
        <f ca="1">'Группы 2016'!DR41</f>
        <v>#REF!</v>
      </c>
      <c r="AN41" s="248" t="e">
        <f ca="1">'Группы 2016'!DS41</f>
        <v>#REF!</v>
      </c>
      <c r="AO41" s="248" t="e">
        <f ca="1">'Группы 2016'!DT41</f>
        <v>#REF!</v>
      </c>
      <c r="AP41" s="248" t="e">
        <f ca="1">'Группы 2016'!DU41</f>
        <v>#REF!</v>
      </c>
      <c r="AQ41" s="248" t="e">
        <f ca="1">'Группы 2016'!DV41</f>
        <v>#REF!</v>
      </c>
      <c r="AR41" s="248" t="e">
        <f ca="1">'Группы 2016'!DW41</f>
        <v>#REF!</v>
      </c>
      <c r="AS41" s="248" t="e">
        <f ca="1">'Группы 2016'!DX41</f>
        <v>#REF!</v>
      </c>
      <c r="AT41" s="248" t="e">
        <f ca="1">'Группы 2016'!DY41</f>
        <v>#REF!</v>
      </c>
      <c r="AU41" s="248" t="e">
        <f ca="1">'Группы 2016'!DZ41</f>
        <v>#REF!</v>
      </c>
      <c r="AV41" s="248" t="e">
        <f ca="1">'Группы 2016'!EA41</f>
        <v>#REF!</v>
      </c>
      <c r="AW41" s="248" t="e">
        <f ca="1">'Группы 2016'!EB41</f>
        <v>#REF!</v>
      </c>
      <c r="AX41" s="248" t="e">
        <f ca="1">'Группы 2016'!EC41</f>
        <v>#REF!</v>
      </c>
      <c r="AY41" s="248" t="e">
        <f ca="1">'Группы 2016'!ED41</f>
        <v>#REF!</v>
      </c>
      <c r="AZ41" s="248" t="e">
        <f ca="1">'Группы 2016'!EE41</f>
        <v>#REF!</v>
      </c>
      <c r="BA41" s="248" t="e">
        <f ca="1">'Группы 2016'!EF41</f>
        <v>#REF!</v>
      </c>
      <c r="BB41" s="248" t="e">
        <f ca="1">'Группы 2016'!EG41</f>
        <v>#REF!</v>
      </c>
      <c r="BC41" s="248" t="e">
        <f ca="1">'Группы 2016'!EH41</f>
        <v>#REF!</v>
      </c>
      <c r="BD41" s="248" t="e">
        <f ca="1">'Группы 2016'!EI41</f>
        <v>#REF!</v>
      </c>
      <c r="BE41" s="248" t="e">
        <f ca="1">'Группы 2016'!EJ41</f>
        <v>#REF!</v>
      </c>
      <c r="BF41" s="248" t="e">
        <f ca="1">'Группы 2016'!EK41</f>
        <v>#REF!</v>
      </c>
      <c r="BG41" s="248">
        <f ca="1">'Группы 2016'!BQ41</f>
        <v>0</v>
      </c>
      <c r="BH41" s="248">
        <f ca="1">'Группы 2016'!BR41</f>
        <v>0</v>
      </c>
      <c r="BI41" s="248">
        <f ca="1">'Группы 2016'!BS41</f>
        <v>0</v>
      </c>
      <c r="BJ41" s="248">
        <f ca="1">'Группы 2016'!BT41</f>
        <v>0</v>
      </c>
      <c r="BK41" s="248">
        <f ca="1">'Группы 2016'!BU41</f>
        <v>0</v>
      </c>
      <c r="BL41" s="248">
        <f ca="1">'Группы 2016'!BV41</f>
        <v>0</v>
      </c>
      <c r="BM41" s="248">
        <f ca="1">'Группы 2016'!BW41</f>
        <v>0</v>
      </c>
      <c r="BN41" s="248">
        <f ca="1">'Группы 2016'!BQ41</f>
        <v>0</v>
      </c>
      <c r="BO41" s="248">
        <f ca="1">'Группы 2016'!BU41</f>
        <v>0</v>
      </c>
      <c r="BP41" s="248">
        <f ca="1">'Группы 2016'!BV41</f>
        <v>0</v>
      </c>
      <c r="BQ41" s="248">
        <f ca="1">'Группы 2016'!BW41</f>
        <v>0</v>
      </c>
      <c r="BR41" s="248">
        <f ca="1">'Группы 2016'!BX41</f>
        <v>0</v>
      </c>
      <c r="BS41" s="248">
        <f ca="1">'Группы 2016'!CA41</f>
        <v>0</v>
      </c>
      <c r="BT41" s="248">
        <f ca="1">'Группы 2016'!CC41</f>
        <v>0</v>
      </c>
      <c r="BU41" s="248" t="e">
        <f ca="1">'Группы 2016'!CE41</f>
        <v>#REF!</v>
      </c>
      <c r="BV41" s="269" t="e">
        <f ca="1">'Группы 2016'!CF41</f>
        <v>#REF!</v>
      </c>
      <c r="BW41" s="248" t="e">
        <f ca="1">'Группы 2016'!CG41</f>
        <v>#REF!</v>
      </c>
      <c r="BX41" s="248" t="e">
        <f ca="1">IF('Группы 2016'!CH41=SUM(CC41:CD41),'Группы 2016'!CH41,"ОШ!")</f>
        <v>#REF!</v>
      </c>
      <c r="BY41" s="248" t="e">
        <f ca="1">'Группы 2016'!CI41</f>
        <v>#REF!</v>
      </c>
      <c r="BZ41" s="248" t="e">
        <f ca="1">'Группы 2016'!CJ41</f>
        <v>#REF!</v>
      </c>
      <c r="CA41" s="248" t="e">
        <f ca="1">'Группы 2016'!CK41</f>
        <v>#REF!</v>
      </c>
      <c r="CB41" s="248">
        <f>'Группы 2016'!BP41</f>
        <v>20</v>
      </c>
      <c r="CC41" s="248">
        <f t="shared" ca="1" si="0"/>
        <v>0</v>
      </c>
      <c r="CD41" s="248">
        <f t="shared" ca="1" si="1"/>
        <v>0</v>
      </c>
      <c r="CE41" s="270">
        <f t="shared" ca="1" si="2"/>
        <v>0</v>
      </c>
      <c r="CF41" s="270">
        <f t="shared" ca="1" si="3"/>
        <v>0</v>
      </c>
      <c r="CG41" s="270">
        <f t="shared" ca="1" si="4"/>
        <v>0</v>
      </c>
      <c r="CH41" s="270">
        <f t="shared" ca="1" si="5"/>
        <v>0</v>
      </c>
      <c r="CI41" s="270">
        <f t="shared" ca="1" si="6"/>
        <v>0</v>
      </c>
      <c r="CJ41" s="270">
        <f t="shared" ca="1" si="7"/>
        <v>0</v>
      </c>
      <c r="CK41" s="270">
        <f t="shared" ca="1" si="8"/>
        <v>0</v>
      </c>
      <c r="CL41" s="270">
        <f t="shared" ca="1" si="9"/>
        <v>0</v>
      </c>
      <c r="CM41" s="248">
        <f t="shared" ca="1" si="10"/>
        <v>0</v>
      </c>
      <c r="CN41" s="248" t="e">
        <f t="shared" ca="1" si="11"/>
        <v>#REF!</v>
      </c>
    </row>
    <row r="42" spans="1:92" s="151" customFormat="1" hidden="1" x14ac:dyDescent="0.25">
      <c r="A42" s="248" t="str">
        <f>'Группы 2016'!A42</f>
        <v>Б15.02.08 ТехМаш(2014)9 кл., очная</v>
      </c>
      <c r="B42" s="248" t="str">
        <f>'Группы 2016'!B42</f>
        <v>ТАКП</v>
      </c>
      <c r="C42" s="248" t="str">
        <f>'Группы 2016'!C42</f>
        <v>бюджет</v>
      </c>
      <c r="D42" s="248" t="e">
        <f ca="1">'Группы 2016'!D42</f>
        <v>#REF!</v>
      </c>
      <c r="E42" s="248">
        <f>'Группы 2016'!E42</f>
        <v>3</v>
      </c>
      <c r="F42" s="248" t="str">
        <f>'Группы 2016'!F42</f>
        <v>ПЭ-34</v>
      </c>
      <c r="G42" s="248" t="e">
        <f ca="1">'Группы 2016'!CL42</f>
        <v>#REF!</v>
      </c>
      <c r="H42" s="248" t="e">
        <f ca="1">'Группы 2016'!CM42</f>
        <v>#REF!</v>
      </c>
      <c r="I42" s="248" t="e">
        <f ca="1">'Группы 2016'!CN42</f>
        <v>#REF!</v>
      </c>
      <c r="J42" s="248" t="e">
        <f ca="1">'Группы 2016'!CO42</f>
        <v>#REF!</v>
      </c>
      <c r="K42" s="248" t="e">
        <f ca="1">'Группы 2016'!CP42</f>
        <v>#REF!</v>
      </c>
      <c r="L42" s="248" t="e">
        <f ca="1">'Группы 2016'!CQ42</f>
        <v>#REF!</v>
      </c>
      <c r="M42" s="248" t="e">
        <f ca="1">'Группы 2016'!CR42</f>
        <v>#REF!</v>
      </c>
      <c r="N42" s="248" t="e">
        <f ca="1">'Группы 2016'!CS42</f>
        <v>#REF!</v>
      </c>
      <c r="O42" s="248" t="e">
        <f ca="1">'Группы 2016'!CT42</f>
        <v>#REF!</v>
      </c>
      <c r="P42" s="248" t="e">
        <f ca="1">'Группы 2016'!CU42</f>
        <v>#REF!</v>
      </c>
      <c r="Q42" s="248" t="e">
        <f ca="1">'Группы 2016'!CV42</f>
        <v>#REF!</v>
      </c>
      <c r="R42" s="248" t="e">
        <f ca="1">'Группы 2016'!CW42</f>
        <v>#REF!</v>
      </c>
      <c r="S42" s="248" t="e">
        <f ca="1">'Группы 2016'!CX42</f>
        <v>#REF!</v>
      </c>
      <c r="T42" s="248" t="e">
        <f ca="1">'Группы 2016'!CY42</f>
        <v>#REF!</v>
      </c>
      <c r="U42" s="248" t="e">
        <f ca="1">'Группы 2016'!CZ42</f>
        <v>#REF!</v>
      </c>
      <c r="V42" s="248" t="e">
        <f ca="1">'Группы 2016'!DA42</f>
        <v>#REF!</v>
      </c>
      <c r="W42" s="248" t="e">
        <f ca="1">'Группы 2016'!DB42</f>
        <v>#REF!</v>
      </c>
      <c r="X42" s="248" t="e">
        <f ca="1">'Группы 2016'!DC42</f>
        <v>#REF!</v>
      </c>
      <c r="Y42" s="248" t="e">
        <f ca="1">'Группы 2016'!DD42</f>
        <v>#REF!</v>
      </c>
      <c r="Z42" s="248" t="e">
        <f ca="1">'Группы 2016'!DE42</f>
        <v>#REF!</v>
      </c>
      <c r="AA42" s="248" t="e">
        <f ca="1">'Группы 2016'!DF42</f>
        <v>#REF!</v>
      </c>
      <c r="AB42" s="248" t="e">
        <f ca="1">'Группы 2016'!DG42</f>
        <v>#REF!</v>
      </c>
      <c r="AC42" s="248" t="e">
        <f ca="1">'Группы 2016'!DH42</f>
        <v>#REF!</v>
      </c>
      <c r="AD42" s="248" t="e">
        <f ca="1">'Группы 2016'!DI42</f>
        <v>#REF!</v>
      </c>
      <c r="AE42" s="248" t="e">
        <f ca="1">'Группы 2016'!DJ42</f>
        <v>#REF!</v>
      </c>
      <c r="AF42" s="248" t="e">
        <f ca="1">'Группы 2016'!DK42</f>
        <v>#REF!</v>
      </c>
      <c r="AG42" s="248" t="e">
        <f ca="1">'Группы 2016'!DL42</f>
        <v>#REF!</v>
      </c>
      <c r="AH42" s="248" t="e">
        <f ca="1">'Группы 2016'!DM42</f>
        <v>#REF!</v>
      </c>
      <c r="AI42" s="248" t="e">
        <f ca="1">'Группы 2016'!DN42</f>
        <v>#REF!</v>
      </c>
      <c r="AJ42" s="248" t="e">
        <f ca="1">'Группы 2016'!DO42</f>
        <v>#REF!</v>
      </c>
      <c r="AK42" s="248" t="e">
        <f ca="1">'Группы 2016'!DP42</f>
        <v>#REF!</v>
      </c>
      <c r="AL42" s="248" t="e">
        <f ca="1">'Группы 2016'!DQ42</f>
        <v>#REF!</v>
      </c>
      <c r="AM42" s="248" t="e">
        <f ca="1">'Группы 2016'!DR42</f>
        <v>#REF!</v>
      </c>
      <c r="AN42" s="248" t="e">
        <f ca="1">'Группы 2016'!DS42</f>
        <v>#REF!</v>
      </c>
      <c r="AO42" s="248" t="e">
        <f ca="1">'Группы 2016'!DT42</f>
        <v>#REF!</v>
      </c>
      <c r="AP42" s="248" t="e">
        <f ca="1">'Группы 2016'!DU42</f>
        <v>#REF!</v>
      </c>
      <c r="AQ42" s="248" t="e">
        <f ca="1">'Группы 2016'!DV42</f>
        <v>#REF!</v>
      </c>
      <c r="AR42" s="248" t="e">
        <f ca="1">'Группы 2016'!DW42</f>
        <v>#REF!</v>
      </c>
      <c r="AS42" s="248" t="e">
        <f ca="1">'Группы 2016'!DX42</f>
        <v>#REF!</v>
      </c>
      <c r="AT42" s="248" t="e">
        <f ca="1">'Группы 2016'!DY42</f>
        <v>#REF!</v>
      </c>
      <c r="AU42" s="248" t="e">
        <f ca="1">'Группы 2016'!DZ42</f>
        <v>#REF!</v>
      </c>
      <c r="AV42" s="248" t="e">
        <f ca="1">'Группы 2016'!EA42</f>
        <v>#REF!</v>
      </c>
      <c r="AW42" s="248" t="e">
        <f ca="1">'Группы 2016'!EB42</f>
        <v>#REF!</v>
      </c>
      <c r="AX42" s="248" t="e">
        <f ca="1">'Группы 2016'!EC42</f>
        <v>#REF!</v>
      </c>
      <c r="AY42" s="248" t="e">
        <f ca="1">'Группы 2016'!ED42</f>
        <v>#REF!</v>
      </c>
      <c r="AZ42" s="248" t="e">
        <f ca="1">'Группы 2016'!EE42</f>
        <v>#REF!</v>
      </c>
      <c r="BA42" s="248" t="e">
        <f ca="1">'Группы 2016'!EF42</f>
        <v>#REF!</v>
      </c>
      <c r="BB42" s="248" t="e">
        <f ca="1">'Группы 2016'!EG42</f>
        <v>#REF!</v>
      </c>
      <c r="BC42" s="248" t="e">
        <f ca="1">'Группы 2016'!EH42</f>
        <v>#REF!</v>
      </c>
      <c r="BD42" s="248" t="e">
        <f ca="1">'Группы 2016'!EI42</f>
        <v>#REF!</v>
      </c>
      <c r="BE42" s="248" t="e">
        <f ca="1">'Группы 2016'!EJ42</f>
        <v>#REF!</v>
      </c>
      <c r="BF42" s="248" t="e">
        <f ca="1">'Группы 2016'!EK42</f>
        <v>#REF!</v>
      </c>
      <c r="BG42" s="248">
        <f ca="1">'Группы 2016'!BQ42</f>
        <v>0</v>
      </c>
      <c r="BH42" s="248">
        <f ca="1">'Группы 2016'!BR42</f>
        <v>0</v>
      </c>
      <c r="BI42" s="248">
        <f ca="1">'Группы 2016'!BS42</f>
        <v>0</v>
      </c>
      <c r="BJ42" s="248">
        <f ca="1">'Группы 2016'!BT42</f>
        <v>0</v>
      </c>
      <c r="BK42" s="248">
        <f ca="1">'Группы 2016'!BU42</f>
        <v>0</v>
      </c>
      <c r="BL42" s="248">
        <f ca="1">'Группы 2016'!BV42</f>
        <v>0</v>
      </c>
      <c r="BM42" s="248">
        <f ca="1">'Группы 2016'!BW42</f>
        <v>0</v>
      </c>
      <c r="BN42" s="248">
        <f ca="1">'Группы 2016'!BQ42</f>
        <v>0</v>
      </c>
      <c r="BO42" s="248">
        <f ca="1">'Группы 2016'!BU42</f>
        <v>0</v>
      </c>
      <c r="BP42" s="248">
        <f ca="1">'Группы 2016'!BV42</f>
        <v>0</v>
      </c>
      <c r="BQ42" s="248">
        <f ca="1">'Группы 2016'!BW42</f>
        <v>0</v>
      </c>
      <c r="BR42" s="248">
        <f ca="1">'Группы 2016'!BX42</f>
        <v>0</v>
      </c>
      <c r="BS42" s="248">
        <f ca="1">'Группы 2016'!CA42</f>
        <v>0</v>
      </c>
      <c r="BT42" s="248">
        <f ca="1">'Группы 2016'!CC42</f>
        <v>0</v>
      </c>
      <c r="BU42" s="248" t="e">
        <f ca="1">'Группы 2016'!CE42</f>
        <v>#REF!</v>
      </c>
      <c r="BV42" s="269" t="e">
        <f ca="1">'Группы 2016'!CF42</f>
        <v>#REF!</v>
      </c>
      <c r="BW42" s="248" t="e">
        <f ca="1">'Группы 2016'!CG42</f>
        <v>#REF!</v>
      </c>
      <c r="BX42" s="248" t="e">
        <f ca="1">IF('Группы 2016'!CH42=SUM(CC42:CD42),'Группы 2016'!CH42,"ОШ!")</f>
        <v>#REF!</v>
      </c>
      <c r="BY42" s="248" t="e">
        <f ca="1">'Группы 2016'!CI42</f>
        <v>#REF!</v>
      </c>
      <c r="BZ42" s="248" t="e">
        <f ca="1">'Группы 2016'!CJ42</f>
        <v>#REF!</v>
      </c>
      <c r="CA42" s="248" t="e">
        <f ca="1">'Группы 2016'!CK42</f>
        <v>#REF!</v>
      </c>
      <c r="CB42" s="248">
        <f>'Группы 2016'!BP42</f>
        <v>25</v>
      </c>
      <c r="CC42" s="248">
        <f t="shared" ca="1" si="0"/>
        <v>0</v>
      </c>
      <c r="CD42" s="248">
        <f t="shared" ca="1" si="1"/>
        <v>0</v>
      </c>
      <c r="CE42" s="270">
        <f t="shared" ca="1" si="2"/>
        <v>0</v>
      </c>
      <c r="CF42" s="270">
        <f t="shared" ca="1" si="3"/>
        <v>0</v>
      </c>
      <c r="CG42" s="270">
        <f t="shared" ca="1" si="4"/>
        <v>0</v>
      </c>
      <c r="CH42" s="270">
        <f t="shared" ca="1" si="5"/>
        <v>0</v>
      </c>
      <c r="CI42" s="270">
        <f t="shared" ca="1" si="6"/>
        <v>0</v>
      </c>
      <c r="CJ42" s="270">
        <f t="shared" ca="1" si="7"/>
        <v>0</v>
      </c>
      <c r="CK42" s="270">
        <f t="shared" ca="1" si="8"/>
        <v>0</v>
      </c>
      <c r="CL42" s="270">
        <f t="shared" ca="1" si="9"/>
        <v>0</v>
      </c>
      <c r="CM42" s="248">
        <f t="shared" ca="1" si="10"/>
        <v>0</v>
      </c>
      <c r="CN42" s="248" t="e">
        <f t="shared" ca="1" si="11"/>
        <v>#REF!</v>
      </c>
    </row>
    <row r="43" spans="1:92" s="151" customFormat="1" hidden="1" x14ac:dyDescent="0.25">
      <c r="A43" s="248" t="str">
        <f>'Группы 2016'!A43</f>
        <v>Б24.02.01 Пр-во ЛА(2014)9 кл., очная</v>
      </c>
      <c r="B43" s="248" t="str">
        <f>'Группы 2016'!B43</f>
        <v>ТАКП</v>
      </c>
      <c r="C43" s="248" t="str">
        <f>'Группы 2016'!C43</f>
        <v>бюджет</v>
      </c>
      <c r="D43" s="248" t="e">
        <f ca="1">'Группы 2016'!D43</f>
        <v>#REF!</v>
      </c>
      <c r="E43" s="248">
        <f>'Группы 2016'!E43</f>
        <v>3</v>
      </c>
      <c r="F43" s="248" t="str">
        <f>'Группы 2016'!F43</f>
        <v>С-80</v>
      </c>
      <c r="G43" s="248" t="e">
        <f ca="1">'Группы 2016'!CL43</f>
        <v>#REF!</v>
      </c>
      <c r="H43" s="248" t="e">
        <f ca="1">'Группы 2016'!CM43</f>
        <v>#REF!</v>
      </c>
      <c r="I43" s="248" t="e">
        <f ca="1">'Группы 2016'!CN43</f>
        <v>#REF!</v>
      </c>
      <c r="J43" s="248" t="e">
        <f ca="1">'Группы 2016'!CO43</f>
        <v>#REF!</v>
      </c>
      <c r="K43" s="248" t="e">
        <f ca="1">'Группы 2016'!CP43</f>
        <v>#REF!</v>
      </c>
      <c r="L43" s="248" t="e">
        <f ca="1">'Группы 2016'!CQ43</f>
        <v>#REF!</v>
      </c>
      <c r="M43" s="248" t="e">
        <f ca="1">'Группы 2016'!CR43</f>
        <v>#REF!</v>
      </c>
      <c r="N43" s="248" t="e">
        <f ca="1">'Группы 2016'!CS43</f>
        <v>#REF!</v>
      </c>
      <c r="O43" s="248" t="e">
        <f ca="1">'Группы 2016'!CT43</f>
        <v>#REF!</v>
      </c>
      <c r="P43" s="248" t="e">
        <f ca="1">'Группы 2016'!CU43</f>
        <v>#REF!</v>
      </c>
      <c r="Q43" s="248" t="e">
        <f ca="1">'Группы 2016'!CV43</f>
        <v>#REF!</v>
      </c>
      <c r="R43" s="248" t="e">
        <f ca="1">'Группы 2016'!CW43</f>
        <v>#REF!</v>
      </c>
      <c r="S43" s="248" t="e">
        <f ca="1">'Группы 2016'!CX43</f>
        <v>#REF!</v>
      </c>
      <c r="T43" s="248" t="e">
        <f ca="1">'Группы 2016'!CY43</f>
        <v>#REF!</v>
      </c>
      <c r="U43" s="248" t="e">
        <f ca="1">'Группы 2016'!CZ43</f>
        <v>#REF!</v>
      </c>
      <c r="V43" s="248" t="e">
        <f ca="1">'Группы 2016'!DA43</f>
        <v>#REF!</v>
      </c>
      <c r="W43" s="248" t="e">
        <f ca="1">'Группы 2016'!DB43</f>
        <v>#REF!</v>
      </c>
      <c r="X43" s="248" t="e">
        <f ca="1">'Группы 2016'!DC43</f>
        <v>#REF!</v>
      </c>
      <c r="Y43" s="248" t="e">
        <f ca="1">'Группы 2016'!DD43</f>
        <v>#REF!</v>
      </c>
      <c r="Z43" s="248" t="e">
        <f ca="1">'Группы 2016'!DE43</f>
        <v>#REF!</v>
      </c>
      <c r="AA43" s="248" t="e">
        <f ca="1">'Группы 2016'!DF43</f>
        <v>#REF!</v>
      </c>
      <c r="AB43" s="248" t="e">
        <f ca="1">'Группы 2016'!DG43</f>
        <v>#REF!</v>
      </c>
      <c r="AC43" s="248" t="e">
        <f ca="1">'Группы 2016'!DH43</f>
        <v>#REF!</v>
      </c>
      <c r="AD43" s="248" t="e">
        <f ca="1">'Группы 2016'!DI43</f>
        <v>#REF!</v>
      </c>
      <c r="AE43" s="248" t="e">
        <f ca="1">'Группы 2016'!DJ43</f>
        <v>#REF!</v>
      </c>
      <c r="AF43" s="248" t="e">
        <f ca="1">'Группы 2016'!DK43</f>
        <v>#REF!</v>
      </c>
      <c r="AG43" s="248" t="e">
        <f ca="1">'Группы 2016'!DL43</f>
        <v>#REF!</v>
      </c>
      <c r="AH43" s="248" t="e">
        <f ca="1">'Группы 2016'!DM43</f>
        <v>#REF!</v>
      </c>
      <c r="AI43" s="248" t="e">
        <f ca="1">'Группы 2016'!DN43</f>
        <v>#REF!</v>
      </c>
      <c r="AJ43" s="248" t="e">
        <f ca="1">'Группы 2016'!DO43</f>
        <v>#REF!</v>
      </c>
      <c r="AK43" s="248" t="e">
        <f ca="1">'Группы 2016'!DP43</f>
        <v>#REF!</v>
      </c>
      <c r="AL43" s="248" t="e">
        <f ca="1">'Группы 2016'!DQ43</f>
        <v>#REF!</v>
      </c>
      <c r="AM43" s="248" t="e">
        <f ca="1">'Группы 2016'!DR43</f>
        <v>#REF!</v>
      </c>
      <c r="AN43" s="248" t="e">
        <f ca="1">'Группы 2016'!DS43</f>
        <v>#REF!</v>
      </c>
      <c r="AO43" s="248" t="e">
        <f ca="1">'Группы 2016'!DT43</f>
        <v>#REF!</v>
      </c>
      <c r="AP43" s="248" t="e">
        <f ca="1">'Группы 2016'!DU43</f>
        <v>#REF!</v>
      </c>
      <c r="AQ43" s="248" t="e">
        <f ca="1">'Группы 2016'!DV43</f>
        <v>#REF!</v>
      </c>
      <c r="AR43" s="248" t="e">
        <f ca="1">'Группы 2016'!DW43</f>
        <v>#REF!</v>
      </c>
      <c r="AS43" s="248" t="e">
        <f ca="1">'Группы 2016'!DX43</f>
        <v>#REF!</v>
      </c>
      <c r="AT43" s="248" t="e">
        <f ca="1">'Группы 2016'!DY43</f>
        <v>#REF!</v>
      </c>
      <c r="AU43" s="248" t="e">
        <f ca="1">'Группы 2016'!DZ43</f>
        <v>#REF!</v>
      </c>
      <c r="AV43" s="248" t="e">
        <f ca="1">'Группы 2016'!EA43</f>
        <v>#REF!</v>
      </c>
      <c r="AW43" s="248" t="e">
        <f ca="1">'Группы 2016'!EB43</f>
        <v>#REF!</v>
      </c>
      <c r="AX43" s="248" t="e">
        <f ca="1">'Группы 2016'!EC43</f>
        <v>#REF!</v>
      </c>
      <c r="AY43" s="248" t="e">
        <f ca="1">'Группы 2016'!ED43</f>
        <v>#REF!</v>
      </c>
      <c r="AZ43" s="248" t="e">
        <f ca="1">'Группы 2016'!EE43</f>
        <v>#REF!</v>
      </c>
      <c r="BA43" s="248" t="e">
        <f ca="1">'Группы 2016'!EF43</f>
        <v>#REF!</v>
      </c>
      <c r="BB43" s="248" t="e">
        <f ca="1">'Группы 2016'!EG43</f>
        <v>#REF!</v>
      </c>
      <c r="BC43" s="248" t="e">
        <f ca="1">'Группы 2016'!EH43</f>
        <v>#REF!</v>
      </c>
      <c r="BD43" s="248" t="e">
        <f ca="1">'Группы 2016'!EI43</f>
        <v>#REF!</v>
      </c>
      <c r="BE43" s="248" t="e">
        <f ca="1">'Группы 2016'!EJ43</f>
        <v>#REF!</v>
      </c>
      <c r="BF43" s="248" t="e">
        <f ca="1">'Группы 2016'!EK43</f>
        <v>#REF!</v>
      </c>
      <c r="BG43" s="248">
        <f ca="1">'Группы 2016'!BQ43</f>
        <v>0</v>
      </c>
      <c r="BH43" s="248">
        <f ca="1">'Группы 2016'!BR43</f>
        <v>0</v>
      </c>
      <c r="BI43" s="248">
        <f ca="1">'Группы 2016'!BS43</f>
        <v>0</v>
      </c>
      <c r="BJ43" s="248">
        <f ca="1">'Группы 2016'!BT43</f>
        <v>0</v>
      </c>
      <c r="BK43" s="248">
        <f ca="1">'Группы 2016'!BU43</f>
        <v>0</v>
      </c>
      <c r="BL43" s="248">
        <f ca="1">'Группы 2016'!BV43</f>
        <v>0</v>
      </c>
      <c r="BM43" s="248">
        <f ca="1">'Группы 2016'!BW43</f>
        <v>0</v>
      </c>
      <c r="BN43" s="248">
        <f ca="1">'Группы 2016'!BQ43</f>
        <v>0</v>
      </c>
      <c r="BO43" s="248">
        <f ca="1">'Группы 2016'!BU43</f>
        <v>0</v>
      </c>
      <c r="BP43" s="248">
        <f ca="1">'Группы 2016'!BV43</f>
        <v>0</v>
      </c>
      <c r="BQ43" s="248">
        <f ca="1">'Группы 2016'!BW43</f>
        <v>0</v>
      </c>
      <c r="BR43" s="248">
        <f ca="1">'Группы 2016'!BX43</f>
        <v>0</v>
      </c>
      <c r="BS43" s="248">
        <f ca="1">'Группы 2016'!CA43</f>
        <v>0</v>
      </c>
      <c r="BT43" s="248">
        <f ca="1">'Группы 2016'!CC43</f>
        <v>0</v>
      </c>
      <c r="BU43" s="248" t="e">
        <f ca="1">'Группы 2016'!CE43</f>
        <v>#REF!</v>
      </c>
      <c r="BV43" s="269" t="e">
        <f ca="1">'Группы 2016'!CF43</f>
        <v>#REF!</v>
      </c>
      <c r="BW43" s="248" t="e">
        <f ca="1">'Группы 2016'!CG43</f>
        <v>#REF!</v>
      </c>
      <c r="BX43" s="248" t="e">
        <f ca="1">IF('Группы 2016'!CH43=SUM(CC43:CD43),'Группы 2016'!CH43,"ОШ!")</f>
        <v>#REF!</v>
      </c>
      <c r="BY43" s="248" t="e">
        <f ca="1">'Группы 2016'!CI43</f>
        <v>#REF!</v>
      </c>
      <c r="BZ43" s="248" t="e">
        <f ca="1">'Группы 2016'!CJ43</f>
        <v>#REF!</v>
      </c>
      <c r="CA43" s="248" t="e">
        <f ca="1">'Группы 2016'!CK43</f>
        <v>#REF!</v>
      </c>
      <c r="CB43" s="248">
        <f>'Группы 2016'!BP43</f>
        <v>20</v>
      </c>
      <c r="CC43" s="248">
        <f t="shared" ca="1" si="0"/>
        <v>0</v>
      </c>
      <c r="CD43" s="248">
        <f t="shared" ca="1" si="1"/>
        <v>0</v>
      </c>
      <c r="CE43" s="270">
        <f t="shared" ca="1" si="2"/>
        <v>0</v>
      </c>
      <c r="CF43" s="270">
        <f t="shared" ca="1" si="3"/>
        <v>0</v>
      </c>
      <c r="CG43" s="270">
        <f t="shared" ca="1" si="4"/>
        <v>0</v>
      </c>
      <c r="CH43" s="270">
        <f t="shared" ca="1" si="5"/>
        <v>0</v>
      </c>
      <c r="CI43" s="270">
        <f t="shared" ca="1" si="6"/>
        <v>0</v>
      </c>
      <c r="CJ43" s="270">
        <f t="shared" ca="1" si="7"/>
        <v>0</v>
      </c>
      <c r="CK43" s="270">
        <f t="shared" ca="1" si="8"/>
        <v>0</v>
      </c>
      <c r="CL43" s="270">
        <f t="shared" ca="1" si="9"/>
        <v>0</v>
      </c>
      <c r="CM43" s="248">
        <f t="shared" ca="1" si="10"/>
        <v>0</v>
      </c>
      <c r="CN43" s="248" t="e">
        <f t="shared" ca="1" si="11"/>
        <v>#REF!</v>
      </c>
    </row>
    <row r="44" spans="1:92" s="151" customFormat="1" hidden="1" x14ac:dyDescent="0.25">
      <c r="A44" s="248" t="str">
        <f>'Группы 2016'!A44</f>
        <v>Б24.02.02 Пр-во АД(2014)9 кл., очная</v>
      </c>
      <c r="B44" s="248" t="str">
        <f>'Группы 2016'!B44</f>
        <v>ТАКП</v>
      </c>
      <c r="C44" s="248" t="str">
        <f>'Группы 2016'!C44</f>
        <v>бюджет</v>
      </c>
      <c r="D44" s="248" t="e">
        <f ca="1">'Группы 2016'!D44</f>
        <v>#REF!</v>
      </c>
      <c r="E44" s="248">
        <f>'Группы 2016'!E44</f>
        <v>3</v>
      </c>
      <c r="F44" s="248" t="str">
        <f>'Группы 2016'!F44</f>
        <v>Д-45</v>
      </c>
      <c r="G44" s="248" t="e">
        <f ca="1">'Группы 2016'!CL44</f>
        <v>#REF!</v>
      </c>
      <c r="H44" s="248" t="e">
        <f ca="1">'Группы 2016'!CM44</f>
        <v>#REF!</v>
      </c>
      <c r="I44" s="248" t="e">
        <f ca="1">'Группы 2016'!CN44</f>
        <v>#REF!</v>
      </c>
      <c r="J44" s="248" t="e">
        <f ca="1">'Группы 2016'!CO44</f>
        <v>#REF!</v>
      </c>
      <c r="K44" s="248" t="e">
        <f ca="1">'Группы 2016'!CP44</f>
        <v>#REF!</v>
      </c>
      <c r="L44" s="248" t="e">
        <f ca="1">'Группы 2016'!CQ44</f>
        <v>#REF!</v>
      </c>
      <c r="M44" s="248" t="e">
        <f ca="1">'Группы 2016'!CR44</f>
        <v>#REF!</v>
      </c>
      <c r="N44" s="248" t="e">
        <f ca="1">'Группы 2016'!CS44</f>
        <v>#REF!</v>
      </c>
      <c r="O44" s="248" t="str">
        <f>'Группы 2016'!CT44</f>
        <v>ПП.4.Сл!</v>
      </c>
      <c r="P44" s="248" t="str">
        <f>'Группы 2016'!CU44</f>
        <v>ПП.4.Сл!</v>
      </c>
      <c r="Q44" s="248" t="str">
        <f>'Группы 2016'!CV44</f>
        <v>ПП.4.Сл!</v>
      </c>
      <c r="R44" s="248" t="str">
        <f>'Группы 2016'!CW44</f>
        <v>С.4</v>
      </c>
      <c r="S44" s="248" t="e">
        <f ca="1">'Группы 2016'!CX44</f>
        <v>#REF!</v>
      </c>
      <c r="T44" s="248">
        <f>'Группы 2016'!CY44</f>
        <v>0</v>
      </c>
      <c r="U44" s="248">
        <f>'Группы 2016'!CZ44</f>
        <v>0</v>
      </c>
      <c r="V44" s="248">
        <f>'Группы 2016'!DA44</f>
        <v>0</v>
      </c>
      <c r="W44" s="248">
        <f>'Группы 2016'!DB44</f>
        <v>0</v>
      </c>
      <c r="X44" s="248" t="e">
        <f ca="1">'Группы 2016'!DC44</f>
        <v>#REF!</v>
      </c>
      <c r="Y44" s="248" t="e">
        <f ca="1">'Группы 2016'!DD44</f>
        <v>#REF!</v>
      </c>
      <c r="Z44" s="248" t="e">
        <f ca="1">'Группы 2016'!DE44</f>
        <v>#REF!</v>
      </c>
      <c r="AA44" s="248" t="e">
        <f ca="1">'Группы 2016'!DF44</f>
        <v>#REF!</v>
      </c>
      <c r="AB44" s="248" t="e">
        <f ca="1">'Группы 2016'!DG44</f>
        <v>#REF!</v>
      </c>
      <c r="AC44" s="248" t="e">
        <f ca="1">'Группы 2016'!DH44</f>
        <v>#REF!</v>
      </c>
      <c r="AD44" s="248" t="e">
        <f ca="1">'Группы 2016'!DI44</f>
        <v>#REF!</v>
      </c>
      <c r="AE44" s="248" t="e">
        <f ca="1">'Группы 2016'!DJ44</f>
        <v>#REF!</v>
      </c>
      <c r="AF44" s="248" t="e">
        <f ca="1">'Группы 2016'!DK44</f>
        <v>#REF!</v>
      </c>
      <c r="AG44" s="248" t="e">
        <f ca="1">'Группы 2016'!DL44</f>
        <v>#REF!</v>
      </c>
      <c r="AH44" s="248" t="e">
        <f ca="1">'Группы 2016'!DM44</f>
        <v>#REF!</v>
      </c>
      <c r="AI44" s="248" t="e">
        <f ca="1">'Группы 2016'!DN44</f>
        <v>#REF!</v>
      </c>
      <c r="AJ44" s="248" t="e">
        <f ca="1">'Группы 2016'!DO44</f>
        <v>#REF!</v>
      </c>
      <c r="AK44" s="248" t="e">
        <f ca="1">'Группы 2016'!DP44</f>
        <v>#REF!</v>
      </c>
      <c r="AL44" s="248" t="e">
        <f ca="1">'Группы 2016'!DQ44</f>
        <v>#REF!</v>
      </c>
      <c r="AM44" s="248" t="e">
        <f ca="1">'Группы 2016'!DR44</f>
        <v>#REF!</v>
      </c>
      <c r="AN44" s="248" t="e">
        <f ca="1">'Группы 2016'!DS44</f>
        <v>#REF!</v>
      </c>
      <c r="AO44" s="248" t="e">
        <f ca="1">'Группы 2016'!DT44</f>
        <v>#REF!</v>
      </c>
      <c r="AP44" s="248" t="e">
        <f ca="1">'Группы 2016'!DU44</f>
        <v>#REF!</v>
      </c>
      <c r="AQ44" s="248" t="e">
        <f ca="1">'Группы 2016'!DV44</f>
        <v>#REF!</v>
      </c>
      <c r="AR44" s="248" t="e">
        <f ca="1">'Группы 2016'!DW44</f>
        <v>#REF!</v>
      </c>
      <c r="AS44" s="248" t="e">
        <f ca="1">'Группы 2016'!DX44</f>
        <v>#REF!</v>
      </c>
      <c r="AT44" s="248" t="e">
        <f ca="1">'Группы 2016'!DY44</f>
        <v>#REF!</v>
      </c>
      <c r="AU44" s="248" t="e">
        <f ca="1">'Группы 2016'!DZ44</f>
        <v>#REF!</v>
      </c>
      <c r="AV44" s="248" t="e">
        <f ca="1">'Группы 2016'!EA44</f>
        <v>#REF!</v>
      </c>
      <c r="AW44" s="248" t="e">
        <f ca="1">'Группы 2016'!EB44</f>
        <v>#REF!</v>
      </c>
      <c r="AX44" s="248" t="e">
        <f ca="1">'Группы 2016'!EC44</f>
        <v>#REF!</v>
      </c>
      <c r="AY44" s="248" t="e">
        <f ca="1">'Группы 2016'!ED44</f>
        <v>#REF!</v>
      </c>
      <c r="AZ44" s="248" t="e">
        <f ca="1">'Группы 2016'!EE44</f>
        <v>#REF!</v>
      </c>
      <c r="BA44" s="248" t="e">
        <f ca="1">'Группы 2016'!EF44</f>
        <v>#REF!</v>
      </c>
      <c r="BB44" s="248" t="e">
        <f ca="1">'Группы 2016'!EG44</f>
        <v>#REF!</v>
      </c>
      <c r="BC44" s="248" t="e">
        <f ca="1">'Группы 2016'!EH44</f>
        <v>#REF!</v>
      </c>
      <c r="BD44" s="248" t="e">
        <f ca="1">'Группы 2016'!EI44</f>
        <v>#REF!</v>
      </c>
      <c r="BE44" s="248" t="e">
        <f ca="1">'Группы 2016'!EJ44</f>
        <v>#REF!</v>
      </c>
      <c r="BF44" s="248" t="e">
        <f ca="1">'Группы 2016'!EK44</f>
        <v>#REF!</v>
      </c>
      <c r="BG44" s="248">
        <f ca="1">'Группы 2016'!BQ44</f>
        <v>4</v>
      </c>
      <c r="BH44" s="248">
        <f ca="1">'Группы 2016'!BR44</f>
        <v>0</v>
      </c>
      <c r="BI44" s="248">
        <f ca="1">'Группы 2016'!BS44</f>
        <v>3</v>
      </c>
      <c r="BJ44" s="248">
        <f ca="1">'Группы 2016'!BT44</f>
        <v>1</v>
      </c>
      <c r="BK44" s="248">
        <f ca="1">'Группы 2016'!BU44</f>
        <v>0</v>
      </c>
      <c r="BL44" s="248">
        <f ca="1">'Группы 2016'!BV44</f>
        <v>0</v>
      </c>
      <c r="BM44" s="248">
        <f ca="1">'Группы 2016'!BW44</f>
        <v>0</v>
      </c>
      <c r="BN44" s="248">
        <f ca="1">'Группы 2016'!BQ44</f>
        <v>4</v>
      </c>
      <c r="BO44" s="248">
        <f ca="1">'Группы 2016'!BU44</f>
        <v>0</v>
      </c>
      <c r="BP44" s="248">
        <f ca="1">'Группы 2016'!BV44</f>
        <v>0</v>
      </c>
      <c r="BQ44" s="248">
        <f ca="1">'Группы 2016'!BW44</f>
        <v>0</v>
      </c>
      <c r="BR44" s="248">
        <f ca="1">'Группы 2016'!BX44</f>
        <v>0</v>
      </c>
      <c r="BS44" s="248">
        <f ca="1">'Группы 2016'!CA44</f>
        <v>0</v>
      </c>
      <c r="BT44" s="248">
        <f ca="1">'Группы 2016'!CC44</f>
        <v>0</v>
      </c>
      <c r="BU44" s="248" t="e">
        <f ca="1">'Группы 2016'!CE44</f>
        <v>#REF!</v>
      </c>
      <c r="BV44" s="269" t="e">
        <f ca="1">'Группы 2016'!CF44</f>
        <v>#REF!</v>
      </c>
      <c r="BW44" s="248" t="e">
        <f ca="1">'Группы 2016'!CG44</f>
        <v>#REF!</v>
      </c>
      <c r="BX44" s="248" t="e">
        <f ca="1">IF('Группы 2016'!CH44=SUM(CC44:CD44),'Группы 2016'!CH44,"ОШ!")</f>
        <v>#REF!</v>
      </c>
      <c r="BY44" s="248" t="e">
        <f ca="1">'Группы 2016'!CI44</f>
        <v>#REF!</v>
      </c>
      <c r="BZ44" s="248" t="e">
        <f ca="1">'Группы 2016'!CJ44</f>
        <v>#REF!</v>
      </c>
      <c r="CA44" s="248" t="e">
        <f ca="1">'Группы 2016'!CK44</f>
        <v>#REF!</v>
      </c>
      <c r="CB44" s="248">
        <f>'Группы 2016'!BP44</f>
        <v>20</v>
      </c>
      <c r="CC44" s="248">
        <f t="shared" ca="1" si="0"/>
        <v>0</v>
      </c>
      <c r="CD44" s="248">
        <f t="shared" ca="1" si="1"/>
        <v>1</v>
      </c>
      <c r="CE44" s="270">
        <f t="shared" ca="1" si="2"/>
        <v>0</v>
      </c>
      <c r="CF44" s="270">
        <f t="shared" ca="1" si="3"/>
        <v>0</v>
      </c>
      <c r="CG44" s="270">
        <f t="shared" ca="1" si="4"/>
        <v>0</v>
      </c>
      <c r="CH44" s="270">
        <f t="shared" ca="1" si="5"/>
        <v>0</v>
      </c>
      <c r="CI44" s="270">
        <f t="shared" ca="1" si="6"/>
        <v>0</v>
      </c>
      <c r="CJ44" s="270">
        <f t="shared" ca="1" si="7"/>
        <v>0</v>
      </c>
      <c r="CK44" s="270">
        <f t="shared" ca="1" si="8"/>
        <v>0</v>
      </c>
      <c r="CL44" s="270">
        <f t="shared" ca="1" si="9"/>
        <v>0</v>
      </c>
      <c r="CM44" s="248">
        <f t="shared" ca="1" si="10"/>
        <v>0</v>
      </c>
      <c r="CN44" s="248" t="e">
        <f t="shared" ca="1" si="11"/>
        <v>#REF!</v>
      </c>
    </row>
    <row r="45" spans="1:92" s="151" customFormat="1" hidden="1" x14ac:dyDescent="0.25">
      <c r="A45" s="248" t="str">
        <f>'Группы 2016'!A45</f>
        <v>У15.02.08 ТехМаш(2014)9 кл., очная</v>
      </c>
      <c r="B45" s="248" t="str">
        <f>'Группы 2016'!B45</f>
        <v>ТАКП</v>
      </c>
      <c r="C45" s="248" t="str">
        <f>'Группы 2016'!C45</f>
        <v>бюджет</v>
      </c>
      <c r="D45" s="248" t="e">
        <f ca="1">'Группы 2016'!D45</f>
        <v>#REF!</v>
      </c>
      <c r="E45" s="248">
        <f>'Группы 2016'!E45</f>
        <v>3</v>
      </c>
      <c r="F45" s="248" t="str">
        <f>'Группы 2016'!F45</f>
        <v>ПТ-32П</v>
      </c>
      <c r="G45" s="248" t="str">
        <f>'Группы 2016'!CL45</f>
        <v>УП.4.М</v>
      </c>
      <c r="H45" s="248" t="str">
        <f>'Группы 2016'!CM45</f>
        <v>УП.4.М</v>
      </c>
      <c r="I45" s="248" t="str">
        <f>'Группы 2016'!CN45</f>
        <v>УП.4.М</v>
      </c>
      <c r="J45" s="248" t="str">
        <f>'Группы 2016'!CO45</f>
        <v>УП.4.М</v>
      </c>
      <c r="K45" s="248" t="str">
        <f>'Группы 2016'!CP45</f>
        <v>УП.4.М</v>
      </c>
      <c r="L45" s="248" t="str">
        <f>'Группы 2016'!CQ45</f>
        <v>УП.4.М</v>
      </c>
      <c r="M45" s="248" t="e">
        <f ca="1">'Группы 2016'!CR45</f>
        <v>#REF!</v>
      </c>
      <c r="N45" s="248" t="e">
        <f ca="1">'Группы 2016'!CS45</f>
        <v>#REF!</v>
      </c>
      <c r="O45" s="248" t="e">
        <f ca="1">'Группы 2016'!CT45</f>
        <v>#REF!</v>
      </c>
      <c r="P45" s="248" t="e">
        <f ca="1">'Группы 2016'!CU45</f>
        <v>#REF!</v>
      </c>
      <c r="Q45" s="248" t="e">
        <f ca="1">'Группы 2016'!CV45</f>
        <v>#REF!</v>
      </c>
      <c r="R45" s="248">
        <f>'Группы 2016'!CW45</f>
        <v>0</v>
      </c>
      <c r="S45" s="248">
        <f>'Группы 2016'!CX45</f>
        <v>0</v>
      </c>
      <c r="T45" s="248">
        <f>'Группы 2016'!CY45</f>
        <v>0</v>
      </c>
      <c r="U45" s="248">
        <f>'Группы 2016'!CZ45</f>
        <v>0</v>
      </c>
      <c r="V45" s="248">
        <f>'Группы 2016'!DA45</f>
        <v>0</v>
      </c>
      <c r="W45" s="248">
        <f>'Группы 2016'!DB45</f>
        <v>0</v>
      </c>
      <c r="X45" s="248" t="e">
        <f ca="1">'Группы 2016'!DC45</f>
        <v>#REF!</v>
      </c>
      <c r="Y45" s="248" t="e">
        <f ca="1">'Группы 2016'!DD45</f>
        <v>#REF!</v>
      </c>
      <c r="Z45" s="248">
        <f>'Группы 2016'!DE45</f>
        <v>0</v>
      </c>
      <c r="AA45" s="248">
        <f>'Группы 2016'!DF45</f>
        <v>0</v>
      </c>
      <c r="AB45" s="248">
        <f>'Группы 2016'!DG45</f>
        <v>0</v>
      </c>
      <c r="AC45" s="248">
        <f>'Группы 2016'!DH45</f>
        <v>0</v>
      </c>
      <c r="AD45" s="248" t="e">
        <f ca="1">'Группы 2016'!DI45</f>
        <v>#REF!</v>
      </c>
      <c r="AE45" s="248" t="e">
        <f ca="1">'Группы 2016'!DJ45</f>
        <v>#REF!</v>
      </c>
      <c r="AF45" s="248" t="str">
        <f>'Группы 2016'!DK45</f>
        <v>ПП.4.М!</v>
      </c>
      <c r="AG45" s="248" t="str">
        <f>'Группы 2016'!DL45</f>
        <v>ПП.4.М!</v>
      </c>
      <c r="AH45" s="248" t="str">
        <f>'Группы 2016'!DM45</f>
        <v>ПП.4.М!</v>
      </c>
      <c r="AI45" s="248" t="str">
        <f>'Группы 2016'!DN45</f>
        <v>С.4</v>
      </c>
      <c r="AJ45" s="248" t="e">
        <f ca="1">'Группы 2016'!DO45</f>
        <v>#REF!</v>
      </c>
      <c r="AK45" s="248" t="e">
        <f ca="1">'Группы 2016'!DP45</f>
        <v>#REF!</v>
      </c>
      <c r="AL45" s="248" t="e">
        <f ca="1">'Группы 2016'!DQ45</f>
        <v>#REF!</v>
      </c>
      <c r="AM45" s="248" t="e">
        <f ca="1">'Группы 2016'!DR45</f>
        <v>#REF!</v>
      </c>
      <c r="AN45" s="248" t="e">
        <f ca="1">'Группы 2016'!DS45</f>
        <v>#REF!</v>
      </c>
      <c r="AO45" s="248" t="e">
        <f ca="1">'Группы 2016'!DT45</f>
        <v>#REF!</v>
      </c>
      <c r="AP45" s="248" t="e">
        <f ca="1">'Группы 2016'!DU45</f>
        <v>#REF!</v>
      </c>
      <c r="AQ45" s="248" t="e">
        <f ca="1">'Группы 2016'!DV45</f>
        <v>#REF!</v>
      </c>
      <c r="AR45" s="248" t="e">
        <f ca="1">'Группы 2016'!DW45</f>
        <v>#REF!</v>
      </c>
      <c r="AS45" s="248" t="e">
        <f ca="1">'Группы 2016'!DX45</f>
        <v>#REF!</v>
      </c>
      <c r="AT45" s="248" t="e">
        <f ca="1">'Группы 2016'!DY45</f>
        <v>#REF!</v>
      </c>
      <c r="AU45" s="248" t="e">
        <f ca="1">'Группы 2016'!DZ45</f>
        <v>#REF!</v>
      </c>
      <c r="AV45" s="248" t="e">
        <f ca="1">'Группы 2016'!EA45</f>
        <v>#REF!</v>
      </c>
      <c r="AW45" s="248" t="e">
        <f ca="1">'Группы 2016'!EB45</f>
        <v>#REF!</v>
      </c>
      <c r="AX45" s="248" t="e">
        <f ca="1">'Группы 2016'!EC45</f>
        <v>#REF!</v>
      </c>
      <c r="AY45" s="248" t="e">
        <f ca="1">'Группы 2016'!ED45</f>
        <v>#REF!</v>
      </c>
      <c r="AZ45" s="248" t="e">
        <f ca="1">'Группы 2016'!EE45</f>
        <v>#REF!</v>
      </c>
      <c r="BA45" s="248" t="e">
        <f ca="1">'Группы 2016'!EF45</f>
        <v>#REF!</v>
      </c>
      <c r="BB45" s="248" t="e">
        <f ca="1">'Группы 2016'!EG45</f>
        <v>#REF!</v>
      </c>
      <c r="BC45" s="248" t="e">
        <f ca="1">'Группы 2016'!EH45</f>
        <v>#REF!</v>
      </c>
      <c r="BD45" s="248" t="e">
        <f ca="1">'Группы 2016'!EI45</f>
        <v>#REF!</v>
      </c>
      <c r="BE45" s="248" t="e">
        <f ca="1">'Группы 2016'!EJ45</f>
        <v>#REF!</v>
      </c>
      <c r="BF45" s="248" t="e">
        <f ca="1">'Группы 2016'!EK45</f>
        <v>#REF!</v>
      </c>
      <c r="BG45" s="248">
        <f ca="1">'Группы 2016'!BQ45</f>
        <v>6</v>
      </c>
      <c r="BH45" s="248">
        <f ca="1">'Группы 2016'!BR45</f>
        <v>6</v>
      </c>
      <c r="BI45" s="248">
        <f ca="1">'Группы 2016'!BS45</f>
        <v>0</v>
      </c>
      <c r="BJ45" s="248">
        <f ca="1">'Группы 2016'!BT45</f>
        <v>0</v>
      </c>
      <c r="BK45" s="248">
        <f ca="1">'Группы 2016'!BU45</f>
        <v>0</v>
      </c>
      <c r="BL45" s="248">
        <f ca="1">'Группы 2016'!BV45</f>
        <v>0</v>
      </c>
      <c r="BM45" s="248">
        <f ca="1">'Группы 2016'!BW45</f>
        <v>0</v>
      </c>
      <c r="BN45" s="248">
        <f ca="1">'Группы 2016'!BQ45</f>
        <v>6</v>
      </c>
      <c r="BO45" s="248">
        <f ca="1">'Группы 2016'!BU45</f>
        <v>0</v>
      </c>
      <c r="BP45" s="248">
        <f ca="1">'Группы 2016'!BV45</f>
        <v>0</v>
      </c>
      <c r="BQ45" s="248">
        <f ca="1">'Группы 2016'!BW45</f>
        <v>0</v>
      </c>
      <c r="BR45" s="248">
        <f ca="1">'Группы 2016'!BX45</f>
        <v>4</v>
      </c>
      <c r="BS45" s="248">
        <f ca="1">'Группы 2016'!CA45</f>
        <v>1</v>
      </c>
      <c r="BT45" s="248">
        <f ca="1">'Группы 2016'!CC45</f>
        <v>0</v>
      </c>
      <c r="BU45" s="248" t="e">
        <f ca="1">'Группы 2016'!CE45</f>
        <v>#REF!</v>
      </c>
      <c r="BV45" s="269" t="e">
        <f ca="1">'Группы 2016'!CF45</f>
        <v>#REF!</v>
      </c>
      <c r="BW45" s="248" t="e">
        <f ca="1">'Группы 2016'!CG45</f>
        <v>#REF!</v>
      </c>
      <c r="BX45" s="248" t="e">
        <f ca="1">IF('Группы 2016'!CH45=SUM(CC45:CD45),'Группы 2016'!CH45,"ОШ!")</f>
        <v>#REF!</v>
      </c>
      <c r="BY45" s="248" t="e">
        <f ca="1">'Группы 2016'!CI45</f>
        <v>#REF!</v>
      </c>
      <c r="BZ45" s="248" t="e">
        <f ca="1">'Группы 2016'!CJ45</f>
        <v>#REF!</v>
      </c>
      <c r="CA45" s="248" t="e">
        <f ca="1">'Группы 2016'!CK45</f>
        <v>#REF!</v>
      </c>
      <c r="CB45" s="248">
        <f>'Группы 2016'!BP45</f>
        <v>20</v>
      </c>
      <c r="CC45" s="248">
        <f t="shared" ca="1" si="0"/>
        <v>0</v>
      </c>
      <c r="CD45" s="248">
        <f t="shared" ca="1" si="1"/>
        <v>1</v>
      </c>
      <c r="CE45" s="270">
        <f t="shared" ca="1" si="2"/>
        <v>6</v>
      </c>
      <c r="CF45" s="270">
        <f t="shared" ca="1" si="3"/>
        <v>0</v>
      </c>
      <c r="CG45" s="270">
        <f t="shared" ca="1" si="4"/>
        <v>0</v>
      </c>
      <c r="CH45" s="270">
        <f t="shared" ca="1" si="5"/>
        <v>0</v>
      </c>
      <c r="CI45" s="270">
        <f t="shared" ca="1" si="6"/>
        <v>0</v>
      </c>
      <c r="CJ45" s="270">
        <f t="shared" ca="1" si="7"/>
        <v>0</v>
      </c>
      <c r="CK45" s="270">
        <f t="shared" ca="1" si="8"/>
        <v>0</v>
      </c>
      <c r="CL45" s="270">
        <f t="shared" ca="1" si="9"/>
        <v>0</v>
      </c>
      <c r="CM45" s="248">
        <f t="shared" ca="1" si="10"/>
        <v>6</v>
      </c>
      <c r="CN45" s="248" t="e">
        <f t="shared" ca="1" si="11"/>
        <v>#REF!</v>
      </c>
    </row>
    <row r="46" spans="1:92" s="151" customFormat="1" hidden="1" x14ac:dyDescent="0.25">
      <c r="A46" s="248" t="str">
        <f>'Группы 2016'!A46</f>
        <v>У15.02.08 ТехМаш(2014)9 кл., очная</v>
      </c>
      <c r="B46" s="248" t="str">
        <f>'Группы 2016'!B46</f>
        <v>ТАКП</v>
      </c>
      <c r="C46" s="248" t="str">
        <f>'Группы 2016'!C46</f>
        <v>бюджет</v>
      </c>
      <c r="D46" s="248" t="e">
        <f ca="1">'Группы 2016'!D46</f>
        <v>#REF!</v>
      </c>
      <c r="E46" s="248">
        <f>'Группы 2016'!E46</f>
        <v>3</v>
      </c>
      <c r="F46" s="248" t="str">
        <f>'Группы 2016'!F46</f>
        <v>ПТ-33П</v>
      </c>
      <c r="G46" s="248" t="e">
        <f ca="1">'Группы 2016'!CL46</f>
        <v>#REF!</v>
      </c>
      <c r="H46" s="248" t="e">
        <f ca="1">'Группы 2016'!CM46</f>
        <v>#REF!</v>
      </c>
      <c r="I46" s="248" t="e">
        <f ca="1">'Группы 2016'!CN46</f>
        <v>#REF!</v>
      </c>
      <c r="J46" s="248" t="e">
        <f ca="1">'Группы 2016'!CO46</f>
        <v>#REF!</v>
      </c>
      <c r="K46" s="248" t="e">
        <f ca="1">'Группы 2016'!CP46</f>
        <v>#REF!</v>
      </c>
      <c r="L46" s="248" t="e">
        <f ca="1">'Группы 2016'!CQ46</f>
        <v>#REF!</v>
      </c>
      <c r="M46" s="248" t="str">
        <f>'Группы 2016'!CR46</f>
        <v>УП.4.М</v>
      </c>
      <c r="N46" s="248" t="str">
        <f>'Группы 2016'!CS46</f>
        <v>УП.4.М</v>
      </c>
      <c r="O46" s="248" t="str">
        <f>'Группы 2016'!CT46</f>
        <v>УП.4.М</v>
      </c>
      <c r="P46" s="248" t="str">
        <f>'Группы 2016'!CU46</f>
        <v>УП.4.М</v>
      </c>
      <c r="Q46" s="248" t="str">
        <f>'Группы 2016'!CV46</f>
        <v>УП.4.М</v>
      </c>
      <c r="R46" s="248" t="str">
        <f>'Группы 2016'!CW46</f>
        <v>УП.4.М</v>
      </c>
      <c r="S46" s="248">
        <f>'Группы 2016'!CX46</f>
        <v>0</v>
      </c>
      <c r="T46" s="248">
        <f>'Группы 2016'!CY46</f>
        <v>0</v>
      </c>
      <c r="U46" s="248">
        <f>'Группы 2016'!CZ46</f>
        <v>0</v>
      </c>
      <c r="V46" s="248">
        <f>'Группы 2016'!DA46</f>
        <v>0</v>
      </c>
      <c r="W46" s="248">
        <f>'Группы 2016'!DB46</f>
        <v>0</v>
      </c>
      <c r="X46" s="248" t="e">
        <f ca="1">'Группы 2016'!DC46</f>
        <v>#REF!</v>
      </c>
      <c r="Y46" s="248" t="e">
        <f ca="1">'Группы 2016'!DD46</f>
        <v>#REF!</v>
      </c>
      <c r="Z46" s="248">
        <f>'Группы 2016'!DE46</f>
        <v>0</v>
      </c>
      <c r="AA46" s="248">
        <f>'Группы 2016'!DF46</f>
        <v>0</v>
      </c>
      <c r="AB46" s="248">
        <f>'Группы 2016'!DG46</f>
        <v>0</v>
      </c>
      <c r="AC46" s="248">
        <f>'Группы 2016'!DH46</f>
        <v>0</v>
      </c>
      <c r="AD46" s="248" t="e">
        <f ca="1">'Группы 2016'!DI46</f>
        <v>#REF!</v>
      </c>
      <c r="AE46" s="248" t="e">
        <f ca="1">'Группы 2016'!DJ46</f>
        <v>#REF!</v>
      </c>
      <c r="AF46" s="248" t="e">
        <f ca="1">'Группы 2016'!DK46</f>
        <v>#REF!</v>
      </c>
      <c r="AG46" s="248" t="e">
        <f ca="1">'Группы 2016'!DL46</f>
        <v>#REF!</v>
      </c>
      <c r="AH46" s="248" t="e">
        <f ca="1">'Группы 2016'!DM46</f>
        <v>#REF!</v>
      </c>
      <c r="AI46" s="248" t="e">
        <f ca="1">'Группы 2016'!DN46</f>
        <v>#REF!</v>
      </c>
      <c r="AJ46" s="248" t="str">
        <f>'Группы 2016'!DO46</f>
        <v>ПП.4.М!</v>
      </c>
      <c r="AK46" s="248" t="str">
        <f>'Группы 2016'!DP46</f>
        <v>ПП.4.М!</v>
      </c>
      <c r="AL46" s="248" t="str">
        <f>'Группы 2016'!DQ46</f>
        <v>ПП.4.М!</v>
      </c>
      <c r="AM46" s="248" t="str">
        <f>'Группы 2016'!DR46</f>
        <v>С.4</v>
      </c>
      <c r="AN46" s="248" t="e">
        <f ca="1">'Группы 2016'!DS46</f>
        <v>#REF!</v>
      </c>
      <c r="AO46" s="248" t="e">
        <f ca="1">'Группы 2016'!DT46</f>
        <v>#REF!</v>
      </c>
      <c r="AP46" s="248" t="e">
        <f ca="1">'Группы 2016'!DU46</f>
        <v>#REF!</v>
      </c>
      <c r="AQ46" s="248" t="e">
        <f ca="1">'Группы 2016'!DV46</f>
        <v>#REF!</v>
      </c>
      <c r="AR46" s="248" t="e">
        <f ca="1">'Группы 2016'!DW46</f>
        <v>#REF!</v>
      </c>
      <c r="AS46" s="248" t="e">
        <f ca="1">'Группы 2016'!DX46</f>
        <v>#REF!</v>
      </c>
      <c r="AT46" s="248" t="e">
        <f ca="1">'Группы 2016'!DY46</f>
        <v>#REF!</v>
      </c>
      <c r="AU46" s="248" t="e">
        <f ca="1">'Группы 2016'!DZ46</f>
        <v>#REF!</v>
      </c>
      <c r="AV46" s="248" t="e">
        <f ca="1">'Группы 2016'!EA46</f>
        <v>#REF!</v>
      </c>
      <c r="AW46" s="248" t="e">
        <f ca="1">'Группы 2016'!EB46</f>
        <v>#REF!</v>
      </c>
      <c r="AX46" s="248" t="e">
        <f ca="1">'Группы 2016'!EC46</f>
        <v>#REF!</v>
      </c>
      <c r="AY46" s="248" t="e">
        <f ca="1">'Группы 2016'!ED46</f>
        <v>#REF!</v>
      </c>
      <c r="AZ46" s="248" t="e">
        <f ca="1">'Группы 2016'!EE46</f>
        <v>#REF!</v>
      </c>
      <c r="BA46" s="248" t="e">
        <f ca="1">'Группы 2016'!EF46</f>
        <v>#REF!</v>
      </c>
      <c r="BB46" s="248" t="e">
        <f ca="1">'Группы 2016'!EG46</f>
        <v>#REF!</v>
      </c>
      <c r="BC46" s="248" t="e">
        <f ca="1">'Группы 2016'!EH46</f>
        <v>#REF!</v>
      </c>
      <c r="BD46" s="248" t="e">
        <f ca="1">'Группы 2016'!EI46</f>
        <v>#REF!</v>
      </c>
      <c r="BE46" s="248" t="e">
        <f ca="1">'Группы 2016'!EJ46</f>
        <v>#REF!</v>
      </c>
      <c r="BF46" s="248" t="e">
        <f ca="1">'Группы 2016'!EK46</f>
        <v>#REF!</v>
      </c>
      <c r="BG46" s="248">
        <f ca="1">'Группы 2016'!BQ46</f>
        <v>5</v>
      </c>
      <c r="BH46" s="248">
        <f ca="1">'Группы 2016'!BR46</f>
        <v>6</v>
      </c>
      <c r="BI46" s="248">
        <f ca="1">'Группы 2016'!BS46</f>
        <v>0</v>
      </c>
      <c r="BJ46" s="248">
        <f ca="1">'Группы 2016'!BT46</f>
        <v>0</v>
      </c>
      <c r="BK46" s="248">
        <f ca="1">'Группы 2016'!BU46</f>
        <v>0</v>
      </c>
      <c r="BL46" s="248">
        <f ca="1">'Группы 2016'!BV46</f>
        <v>0</v>
      </c>
      <c r="BM46" s="248">
        <f ca="1">'Группы 2016'!BW46</f>
        <v>0</v>
      </c>
      <c r="BN46" s="248">
        <f ca="1">'Группы 2016'!BQ46</f>
        <v>5</v>
      </c>
      <c r="BO46" s="248">
        <f ca="1">'Группы 2016'!BU46</f>
        <v>0</v>
      </c>
      <c r="BP46" s="248">
        <f ca="1">'Группы 2016'!BV46</f>
        <v>0</v>
      </c>
      <c r="BQ46" s="248">
        <f ca="1">'Группы 2016'!BW46</f>
        <v>0</v>
      </c>
      <c r="BR46" s="248">
        <f ca="1">'Группы 2016'!BX46</f>
        <v>4</v>
      </c>
      <c r="BS46" s="248">
        <f ca="1">'Группы 2016'!CA46</f>
        <v>1</v>
      </c>
      <c r="BT46" s="248">
        <f ca="1">'Группы 2016'!CC46</f>
        <v>0</v>
      </c>
      <c r="BU46" s="248" t="e">
        <f ca="1">'Группы 2016'!CE46</f>
        <v>#REF!</v>
      </c>
      <c r="BV46" s="269" t="e">
        <f ca="1">'Группы 2016'!CF46</f>
        <v>#REF!</v>
      </c>
      <c r="BW46" s="248" t="e">
        <f ca="1">'Группы 2016'!CG46</f>
        <v>#REF!</v>
      </c>
      <c r="BX46" s="248" t="e">
        <f ca="1">IF('Группы 2016'!CH46=SUM(CC46:CD46),'Группы 2016'!CH46,"ОШ!")</f>
        <v>#REF!</v>
      </c>
      <c r="BY46" s="248" t="e">
        <f ca="1">'Группы 2016'!CI46</f>
        <v>#REF!</v>
      </c>
      <c r="BZ46" s="248" t="e">
        <f ca="1">'Группы 2016'!CJ46</f>
        <v>#REF!</v>
      </c>
      <c r="CA46" s="248" t="e">
        <f ca="1">'Группы 2016'!CK46</f>
        <v>#REF!</v>
      </c>
      <c r="CB46" s="248">
        <f>'Группы 2016'!BP46</f>
        <v>20</v>
      </c>
      <c r="CC46" s="248">
        <f t="shared" ca="1" si="0"/>
        <v>0</v>
      </c>
      <c r="CD46" s="248">
        <f t="shared" ca="1" si="1"/>
        <v>1</v>
      </c>
      <c r="CE46" s="270">
        <f t="shared" ca="1" si="2"/>
        <v>6</v>
      </c>
      <c r="CF46" s="270">
        <f t="shared" ca="1" si="3"/>
        <v>0</v>
      </c>
      <c r="CG46" s="270">
        <f t="shared" ca="1" si="4"/>
        <v>0</v>
      </c>
      <c r="CH46" s="270">
        <f t="shared" ca="1" si="5"/>
        <v>0</v>
      </c>
      <c r="CI46" s="270">
        <f t="shared" ca="1" si="6"/>
        <v>0</v>
      </c>
      <c r="CJ46" s="270">
        <f t="shared" ca="1" si="7"/>
        <v>0</v>
      </c>
      <c r="CK46" s="270">
        <f t="shared" ca="1" si="8"/>
        <v>0</v>
      </c>
      <c r="CL46" s="270">
        <f t="shared" ca="1" si="9"/>
        <v>0</v>
      </c>
      <c r="CM46" s="248">
        <f t="shared" ca="1" si="10"/>
        <v>6</v>
      </c>
      <c r="CN46" s="248" t="e">
        <f t="shared" ca="1" si="11"/>
        <v>#REF!</v>
      </c>
    </row>
    <row r="47" spans="1:92" s="151" customFormat="1" hidden="1" x14ac:dyDescent="0.25">
      <c r="A47" s="248" t="str">
        <f>'Группы 2016'!A47</f>
        <v>Б15.02.08 ТехМаш(2014)9 кл., очная</v>
      </c>
      <c r="B47" s="248" t="str">
        <f>'Группы 2016'!B47</f>
        <v>ТАКП</v>
      </c>
      <c r="C47" s="248" t="str">
        <f>'Группы 2016'!C47</f>
        <v>бюджет</v>
      </c>
      <c r="D47" s="248" t="e">
        <f ca="1">'Группы 2016'!D47</f>
        <v>#REF!</v>
      </c>
      <c r="E47" s="248">
        <f>'Группы 2016'!E47</f>
        <v>4</v>
      </c>
      <c r="F47" s="248" t="str">
        <f>'Группы 2016'!F47</f>
        <v>ПЭ-33</v>
      </c>
      <c r="G47" s="248" t="e">
        <f ca="1">'Группы 2016'!CL47</f>
        <v>#REF!</v>
      </c>
      <c r="H47" s="248" t="e">
        <f ca="1">'Группы 2016'!CM47</f>
        <v>#REF!</v>
      </c>
      <c r="I47" s="248" t="e">
        <f ca="1">'Группы 2016'!CN47</f>
        <v>#REF!</v>
      </c>
      <c r="J47" s="248" t="e">
        <f ca="1">'Группы 2016'!CO47</f>
        <v>#REF!</v>
      </c>
      <c r="K47" s="248" t="e">
        <f ca="1">'Группы 2016'!CP47</f>
        <v>#REF!</v>
      </c>
      <c r="L47" s="248" t="e">
        <f ca="1">'Группы 2016'!CQ47</f>
        <v>#REF!</v>
      </c>
      <c r="M47" s="248" t="e">
        <f ca="1">'Группы 2016'!CR47</f>
        <v>#REF!</v>
      </c>
      <c r="N47" s="248" t="e">
        <f ca="1">'Группы 2016'!CS47</f>
        <v>#REF!</v>
      </c>
      <c r="O47" s="248" t="e">
        <f ca="1">'Группы 2016'!CT47</f>
        <v>#REF!</v>
      </c>
      <c r="P47" s="248" t="e">
        <f ca="1">'Группы 2016'!CU47</f>
        <v>#REF!</v>
      </c>
      <c r="Q47" s="248" t="e">
        <f ca="1">'Группы 2016'!CV47</f>
        <v>#REF!</v>
      </c>
      <c r="R47" s="248" t="e">
        <f ca="1">'Группы 2016'!CW47</f>
        <v>#REF!</v>
      </c>
      <c r="S47" s="248" t="e">
        <f ca="1">'Группы 2016'!CX47</f>
        <v>#REF!</v>
      </c>
      <c r="T47" s="248" t="e">
        <f ca="1">'Группы 2016'!CY47</f>
        <v>#REF!</v>
      </c>
      <c r="U47" s="248" t="e">
        <f ca="1">'Группы 2016'!CZ47</f>
        <v>#REF!</v>
      </c>
      <c r="V47" s="248" t="e">
        <f ca="1">'Группы 2016'!DA47</f>
        <v>#REF!</v>
      </c>
      <c r="W47" s="248" t="e">
        <f ca="1">'Группы 2016'!DB47</f>
        <v>#REF!</v>
      </c>
      <c r="X47" s="248" t="e">
        <f ca="1">'Группы 2016'!DC47</f>
        <v>#REF!</v>
      </c>
      <c r="Y47" s="248" t="e">
        <f ca="1">'Группы 2016'!DD47</f>
        <v>#REF!</v>
      </c>
      <c r="Z47" s="248" t="e">
        <f ca="1">'Группы 2016'!DE47</f>
        <v>#REF!</v>
      </c>
      <c r="AA47" s="248" t="e">
        <f ca="1">'Группы 2016'!DF47</f>
        <v>#REF!</v>
      </c>
      <c r="AB47" s="248" t="e">
        <f ca="1">'Группы 2016'!DG47</f>
        <v>#REF!</v>
      </c>
      <c r="AC47" s="248" t="e">
        <f ca="1">'Группы 2016'!DH47</f>
        <v>#REF!</v>
      </c>
      <c r="AD47" s="248" t="e">
        <f ca="1">'Группы 2016'!DI47</f>
        <v>#REF!</v>
      </c>
      <c r="AE47" s="248" t="e">
        <f ca="1">'Группы 2016'!DJ47</f>
        <v>#REF!</v>
      </c>
      <c r="AF47" s="248" t="e">
        <f ca="1">'Группы 2016'!DK47</f>
        <v>#REF!</v>
      </c>
      <c r="AG47" s="248" t="e">
        <f ca="1">'Группы 2016'!DL47</f>
        <v>#REF!</v>
      </c>
      <c r="AH47" s="248" t="e">
        <f ca="1">'Группы 2016'!DM47</f>
        <v>#REF!</v>
      </c>
      <c r="AI47" s="248" t="e">
        <f ca="1">'Группы 2016'!DN47</f>
        <v>#REF!</v>
      </c>
      <c r="AJ47" s="248" t="e">
        <f ca="1">'Группы 2016'!DO47</f>
        <v>#REF!</v>
      </c>
      <c r="AK47" s="248" t="e">
        <f ca="1">'Группы 2016'!DP47</f>
        <v>#REF!</v>
      </c>
      <c r="AL47" s="248" t="e">
        <f ca="1">'Группы 2016'!DQ47</f>
        <v>#REF!</v>
      </c>
      <c r="AM47" s="248" t="e">
        <f ca="1">'Группы 2016'!DR47</f>
        <v>#REF!</v>
      </c>
      <c r="AN47" s="248" t="e">
        <f ca="1">'Группы 2016'!DS47</f>
        <v>#REF!</v>
      </c>
      <c r="AO47" s="248" t="e">
        <f ca="1">'Группы 2016'!DT47</f>
        <v>#REF!</v>
      </c>
      <c r="AP47" s="248" t="e">
        <f ca="1">'Группы 2016'!DU47</f>
        <v>#REF!</v>
      </c>
      <c r="AQ47" s="248" t="e">
        <f ca="1">'Группы 2016'!DV47</f>
        <v>#REF!</v>
      </c>
      <c r="AR47" s="248" t="e">
        <f ca="1">'Группы 2016'!DW47</f>
        <v>#REF!</v>
      </c>
      <c r="AS47" s="248" t="e">
        <f ca="1">'Группы 2016'!DX47</f>
        <v>#REF!</v>
      </c>
      <c r="AT47" s="248" t="e">
        <f ca="1">'Группы 2016'!DY47</f>
        <v>#REF!</v>
      </c>
      <c r="AU47" s="248" t="e">
        <f ca="1">'Группы 2016'!DZ47</f>
        <v>#REF!</v>
      </c>
      <c r="AV47" s="248" t="e">
        <f ca="1">'Группы 2016'!EA47</f>
        <v>#REF!</v>
      </c>
      <c r="AW47" s="248" t="e">
        <f ca="1">'Группы 2016'!EB47</f>
        <v>#REF!</v>
      </c>
      <c r="AX47" s="248" t="e">
        <f ca="1">'Группы 2016'!EC47</f>
        <v>#REF!</v>
      </c>
      <c r="AY47" s="248" t="e">
        <f ca="1">'Группы 2016'!ED47</f>
        <v>#REF!</v>
      </c>
      <c r="AZ47" s="248" t="e">
        <f ca="1">'Группы 2016'!EE47</f>
        <v>#REF!</v>
      </c>
      <c r="BA47" s="248" t="e">
        <f ca="1">'Группы 2016'!EF47</f>
        <v>#REF!</v>
      </c>
      <c r="BB47" s="248" t="e">
        <f ca="1">'Группы 2016'!EG47</f>
        <v>#REF!</v>
      </c>
      <c r="BC47" s="248" t="e">
        <f ca="1">'Группы 2016'!EH47</f>
        <v>#REF!</v>
      </c>
      <c r="BD47" s="248" t="e">
        <f ca="1">'Группы 2016'!EI47</f>
        <v>#REF!</v>
      </c>
      <c r="BE47" s="248" t="e">
        <f ca="1">'Группы 2016'!EJ47</f>
        <v>#REF!</v>
      </c>
      <c r="BF47" s="248" t="e">
        <f ca="1">'Группы 2016'!EK47</f>
        <v>#REF!</v>
      </c>
      <c r="BG47" s="248">
        <f ca="1">'Группы 2016'!BQ47</f>
        <v>0</v>
      </c>
      <c r="BH47" s="248">
        <f ca="1">'Группы 2016'!BR47</f>
        <v>0</v>
      </c>
      <c r="BI47" s="248">
        <f ca="1">'Группы 2016'!BS47</f>
        <v>0</v>
      </c>
      <c r="BJ47" s="248">
        <f ca="1">'Группы 2016'!BT47</f>
        <v>0</v>
      </c>
      <c r="BK47" s="248">
        <f ca="1">'Группы 2016'!BU47</f>
        <v>0</v>
      </c>
      <c r="BL47" s="248">
        <f ca="1">'Группы 2016'!BV47</f>
        <v>0</v>
      </c>
      <c r="BM47" s="248">
        <f ca="1">'Группы 2016'!BW47</f>
        <v>0</v>
      </c>
      <c r="BN47" s="248">
        <f ca="1">'Группы 2016'!BQ47</f>
        <v>0</v>
      </c>
      <c r="BO47" s="248">
        <f ca="1">'Группы 2016'!BU47</f>
        <v>0</v>
      </c>
      <c r="BP47" s="248">
        <f ca="1">'Группы 2016'!BV47</f>
        <v>0</v>
      </c>
      <c r="BQ47" s="248">
        <f ca="1">'Группы 2016'!BW47</f>
        <v>0</v>
      </c>
      <c r="BR47" s="248">
        <f ca="1">'Группы 2016'!BX47</f>
        <v>0</v>
      </c>
      <c r="BS47" s="248">
        <f ca="1">'Группы 2016'!CA47</f>
        <v>0</v>
      </c>
      <c r="BT47" s="248">
        <f ca="1">'Группы 2016'!CC47</f>
        <v>0</v>
      </c>
      <c r="BU47" s="248" t="e">
        <f ca="1">'Группы 2016'!CE47</f>
        <v>#REF!</v>
      </c>
      <c r="BV47" s="269" t="e">
        <f ca="1">'Группы 2016'!CF47</f>
        <v>#REF!</v>
      </c>
      <c r="BW47" s="248" t="e">
        <f ca="1">'Группы 2016'!CG47</f>
        <v>#REF!</v>
      </c>
      <c r="BX47" s="248" t="e">
        <f ca="1">IF('Группы 2016'!CH47=SUM(CC47:CD47),'Группы 2016'!CH47,"ОШ!")</f>
        <v>#REF!</v>
      </c>
      <c r="BY47" s="248" t="e">
        <f ca="1">'Группы 2016'!CI47</f>
        <v>#REF!</v>
      </c>
      <c r="BZ47" s="248" t="e">
        <f ca="1">'Группы 2016'!CJ47</f>
        <v>#REF!</v>
      </c>
      <c r="CA47" s="248" t="e">
        <f ca="1">'Группы 2016'!CK47</f>
        <v>#REF!</v>
      </c>
      <c r="CB47" s="248">
        <f>'Группы 2016'!BP47</f>
        <v>20</v>
      </c>
      <c r="CC47" s="248">
        <f t="shared" ca="1" si="0"/>
        <v>0</v>
      </c>
      <c r="CD47" s="248">
        <f t="shared" ca="1" si="1"/>
        <v>0</v>
      </c>
      <c r="CE47" s="270">
        <f t="shared" ca="1" si="2"/>
        <v>0</v>
      </c>
      <c r="CF47" s="270">
        <f t="shared" ca="1" si="3"/>
        <v>0</v>
      </c>
      <c r="CG47" s="270">
        <f t="shared" ca="1" si="4"/>
        <v>0</v>
      </c>
      <c r="CH47" s="270">
        <f t="shared" ca="1" si="5"/>
        <v>0</v>
      </c>
      <c r="CI47" s="270">
        <f t="shared" ca="1" si="6"/>
        <v>0</v>
      </c>
      <c r="CJ47" s="270">
        <f t="shared" ca="1" si="7"/>
        <v>0</v>
      </c>
      <c r="CK47" s="270">
        <f t="shared" ca="1" si="8"/>
        <v>0</v>
      </c>
      <c r="CL47" s="270">
        <f t="shared" ca="1" si="9"/>
        <v>0</v>
      </c>
      <c r="CM47" s="248">
        <f t="shared" ca="1" si="10"/>
        <v>0</v>
      </c>
      <c r="CN47" s="248" t="e">
        <f t="shared" ca="1" si="11"/>
        <v>#REF!</v>
      </c>
    </row>
    <row r="48" spans="1:92" s="151" customFormat="1" hidden="1" x14ac:dyDescent="0.25">
      <c r="A48" s="248" t="str">
        <f>'Группы 2016'!A48</f>
        <v>Б24.02.01 Пр-во ЛА(2014)9 кл., очная</v>
      </c>
      <c r="B48" s="248" t="str">
        <f>'Группы 2016'!B48</f>
        <v>ТАКП</v>
      </c>
      <c r="C48" s="248" t="str">
        <f>'Группы 2016'!C48</f>
        <v>бюджет</v>
      </c>
      <c r="D48" s="248" t="e">
        <f ca="1">'Группы 2016'!D48</f>
        <v>#REF!</v>
      </c>
      <c r="E48" s="248">
        <f>'Группы 2016'!E48</f>
        <v>4</v>
      </c>
      <c r="F48" s="248" t="str">
        <f>'Группы 2016'!F48</f>
        <v>С-79</v>
      </c>
      <c r="G48" s="248" t="e">
        <f ca="1">'Группы 2016'!CL48</f>
        <v>#REF!</v>
      </c>
      <c r="H48" s="248" t="e">
        <f ca="1">'Группы 2016'!CM48</f>
        <v>#REF!</v>
      </c>
      <c r="I48" s="248" t="e">
        <f ca="1">'Группы 2016'!CN48</f>
        <v>#REF!</v>
      </c>
      <c r="J48" s="248" t="e">
        <f ca="1">'Группы 2016'!CO48</f>
        <v>#REF!</v>
      </c>
      <c r="K48" s="248" t="e">
        <f ca="1">'Группы 2016'!CP48</f>
        <v>#REF!</v>
      </c>
      <c r="L48" s="248" t="e">
        <f ca="1">'Группы 2016'!CQ48</f>
        <v>#REF!</v>
      </c>
      <c r="M48" s="248" t="e">
        <f ca="1">'Группы 2016'!CR48</f>
        <v>#REF!</v>
      </c>
      <c r="N48" s="248" t="e">
        <f ca="1">'Группы 2016'!CS48</f>
        <v>#REF!</v>
      </c>
      <c r="O48" s="248" t="e">
        <f ca="1">'Группы 2016'!CT48</f>
        <v>#REF!</v>
      </c>
      <c r="P48" s="248" t="e">
        <f ca="1">'Группы 2016'!CU48</f>
        <v>#REF!</v>
      </c>
      <c r="Q48" s="248" t="e">
        <f ca="1">'Группы 2016'!CV48</f>
        <v>#REF!</v>
      </c>
      <c r="R48" s="248" t="e">
        <f ca="1">'Группы 2016'!CW48</f>
        <v>#REF!</v>
      </c>
      <c r="S48" s="248" t="e">
        <f ca="1">'Группы 2016'!CX48</f>
        <v>#REF!</v>
      </c>
      <c r="T48" s="248" t="e">
        <f ca="1">'Группы 2016'!CY48</f>
        <v>#REF!</v>
      </c>
      <c r="U48" s="248" t="e">
        <f ca="1">'Группы 2016'!CZ48</f>
        <v>#REF!</v>
      </c>
      <c r="V48" s="248" t="e">
        <f ca="1">'Группы 2016'!DA48</f>
        <v>#REF!</v>
      </c>
      <c r="W48" s="248" t="e">
        <f ca="1">'Группы 2016'!DB48</f>
        <v>#REF!</v>
      </c>
      <c r="X48" s="248" t="e">
        <f ca="1">'Группы 2016'!DC48</f>
        <v>#REF!</v>
      </c>
      <c r="Y48" s="248" t="e">
        <f ca="1">'Группы 2016'!DD48</f>
        <v>#REF!</v>
      </c>
      <c r="Z48" s="248" t="e">
        <f ca="1">'Группы 2016'!DE48</f>
        <v>#REF!</v>
      </c>
      <c r="AA48" s="248" t="e">
        <f ca="1">'Группы 2016'!DF48</f>
        <v>#REF!</v>
      </c>
      <c r="AB48" s="248" t="e">
        <f ca="1">'Группы 2016'!DG48</f>
        <v>#REF!</v>
      </c>
      <c r="AC48" s="248" t="e">
        <f ca="1">'Группы 2016'!DH48</f>
        <v>#REF!</v>
      </c>
      <c r="AD48" s="248" t="e">
        <f ca="1">'Группы 2016'!DI48</f>
        <v>#REF!</v>
      </c>
      <c r="AE48" s="248" t="e">
        <f ca="1">'Группы 2016'!DJ48</f>
        <v>#REF!</v>
      </c>
      <c r="AF48" s="248" t="e">
        <f ca="1">'Группы 2016'!DK48</f>
        <v>#REF!</v>
      </c>
      <c r="AG48" s="248" t="e">
        <f ca="1">'Группы 2016'!DL48</f>
        <v>#REF!</v>
      </c>
      <c r="AH48" s="248" t="e">
        <f ca="1">'Группы 2016'!DM48</f>
        <v>#REF!</v>
      </c>
      <c r="AI48" s="248" t="e">
        <f ca="1">'Группы 2016'!DN48</f>
        <v>#REF!</v>
      </c>
      <c r="AJ48" s="248" t="e">
        <f ca="1">'Группы 2016'!DO48</f>
        <v>#REF!</v>
      </c>
      <c r="AK48" s="248" t="e">
        <f ca="1">'Группы 2016'!DP48</f>
        <v>#REF!</v>
      </c>
      <c r="AL48" s="248" t="e">
        <f ca="1">'Группы 2016'!DQ48</f>
        <v>#REF!</v>
      </c>
      <c r="AM48" s="248" t="e">
        <f ca="1">'Группы 2016'!DR48</f>
        <v>#REF!</v>
      </c>
      <c r="AN48" s="248" t="e">
        <f ca="1">'Группы 2016'!DS48</f>
        <v>#REF!</v>
      </c>
      <c r="AO48" s="248" t="e">
        <f ca="1">'Группы 2016'!DT48</f>
        <v>#REF!</v>
      </c>
      <c r="AP48" s="248" t="e">
        <f ca="1">'Группы 2016'!DU48</f>
        <v>#REF!</v>
      </c>
      <c r="AQ48" s="248" t="e">
        <f ca="1">'Группы 2016'!DV48</f>
        <v>#REF!</v>
      </c>
      <c r="AR48" s="248" t="e">
        <f ca="1">'Группы 2016'!DW48</f>
        <v>#REF!</v>
      </c>
      <c r="AS48" s="248" t="e">
        <f ca="1">'Группы 2016'!DX48</f>
        <v>#REF!</v>
      </c>
      <c r="AT48" s="248" t="e">
        <f ca="1">'Группы 2016'!DY48</f>
        <v>#REF!</v>
      </c>
      <c r="AU48" s="248" t="e">
        <f ca="1">'Группы 2016'!DZ48</f>
        <v>#REF!</v>
      </c>
      <c r="AV48" s="248" t="e">
        <f ca="1">'Группы 2016'!EA48</f>
        <v>#REF!</v>
      </c>
      <c r="AW48" s="248" t="e">
        <f ca="1">'Группы 2016'!EB48</f>
        <v>#REF!</v>
      </c>
      <c r="AX48" s="248" t="e">
        <f ca="1">'Группы 2016'!EC48</f>
        <v>#REF!</v>
      </c>
      <c r="AY48" s="248" t="e">
        <f ca="1">'Группы 2016'!ED48</f>
        <v>#REF!</v>
      </c>
      <c r="AZ48" s="248" t="e">
        <f ca="1">'Группы 2016'!EE48</f>
        <v>#REF!</v>
      </c>
      <c r="BA48" s="248" t="e">
        <f ca="1">'Группы 2016'!EF48</f>
        <v>#REF!</v>
      </c>
      <c r="BB48" s="248" t="e">
        <f ca="1">'Группы 2016'!EG48</f>
        <v>#REF!</v>
      </c>
      <c r="BC48" s="248" t="e">
        <f ca="1">'Группы 2016'!EH48</f>
        <v>#REF!</v>
      </c>
      <c r="BD48" s="248" t="e">
        <f ca="1">'Группы 2016'!EI48</f>
        <v>#REF!</v>
      </c>
      <c r="BE48" s="248" t="e">
        <f ca="1">'Группы 2016'!EJ48</f>
        <v>#REF!</v>
      </c>
      <c r="BF48" s="248" t="e">
        <f ca="1">'Группы 2016'!EK48</f>
        <v>#REF!</v>
      </c>
      <c r="BG48" s="248">
        <f ca="1">'Группы 2016'!BQ48</f>
        <v>0</v>
      </c>
      <c r="BH48" s="248">
        <f ca="1">'Группы 2016'!BR48</f>
        <v>0</v>
      </c>
      <c r="BI48" s="248">
        <f ca="1">'Группы 2016'!BS48</f>
        <v>0</v>
      </c>
      <c r="BJ48" s="248">
        <f ca="1">'Группы 2016'!BT48</f>
        <v>0</v>
      </c>
      <c r="BK48" s="248">
        <f ca="1">'Группы 2016'!BU48</f>
        <v>0</v>
      </c>
      <c r="BL48" s="248">
        <f ca="1">'Группы 2016'!BV48</f>
        <v>0</v>
      </c>
      <c r="BM48" s="248">
        <f ca="1">'Группы 2016'!BW48</f>
        <v>0</v>
      </c>
      <c r="BN48" s="248">
        <f ca="1">'Группы 2016'!BQ48</f>
        <v>0</v>
      </c>
      <c r="BO48" s="248">
        <f ca="1">'Группы 2016'!BU48</f>
        <v>0</v>
      </c>
      <c r="BP48" s="248">
        <f ca="1">'Группы 2016'!BV48</f>
        <v>0</v>
      </c>
      <c r="BQ48" s="248">
        <f ca="1">'Группы 2016'!BW48</f>
        <v>0</v>
      </c>
      <c r="BR48" s="248">
        <f ca="1">'Группы 2016'!BX48</f>
        <v>0</v>
      </c>
      <c r="BS48" s="248">
        <f ca="1">'Группы 2016'!CA48</f>
        <v>0</v>
      </c>
      <c r="BT48" s="248">
        <f ca="1">'Группы 2016'!CC48</f>
        <v>0</v>
      </c>
      <c r="BU48" s="248" t="e">
        <f ca="1">'Группы 2016'!CE48</f>
        <v>#REF!</v>
      </c>
      <c r="BV48" s="269" t="e">
        <f ca="1">'Группы 2016'!CF48</f>
        <v>#REF!</v>
      </c>
      <c r="BW48" s="248" t="e">
        <f ca="1">'Группы 2016'!CG48</f>
        <v>#REF!</v>
      </c>
      <c r="BX48" s="248" t="e">
        <f ca="1">IF('Группы 2016'!CH48=SUM(CC48:CD48),'Группы 2016'!CH48,"ОШ!")</f>
        <v>#REF!</v>
      </c>
      <c r="BY48" s="248" t="e">
        <f ca="1">'Группы 2016'!CI48</f>
        <v>#REF!</v>
      </c>
      <c r="BZ48" s="248" t="e">
        <f ca="1">'Группы 2016'!CJ48</f>
        <v>#REF!</v>
      </c>
      <c r="CA48" s="248" t="e">
        <f ca="1">'Группы 2016'!CK48</f>
        <v>#REF!</v>
      </c>
      <c r="CB48" s="248">
        <f>'Группы 2016'!BP48</f>
        <v>20</v>
      </c>
      <c r="CC48" s="248">
        <f t="shared" ca="1" si="0"/>
        <v>0</v>
      </c>
      <c r="CD48" s="248">
        <f t="shared" ca="1" si="1"/>
        <v>0</v>
      </c>
      <c r="CE48" s="270">
        <f t="shared" ca="1" si="2"/>
        <v>0</v>
      </c>
      <c r="CF48" s="270">
        <f t="shared" ca="1" si="3"/>
        <v>0</v>
      </c>
      <c r="CG48" s="270">
        <f t="shared" ca="1" si="4"/>
        <v>0</v>
      </c>
      <c r="CH48" s="270">
        <f t="shared" ca="1" si="5"/>
        <v>0</v>
      </c>
      <c r="CI48" s="270">
        <f t="shared" ca="1" si="6"/>
        <v>0</v>
      </c>
      <c r="CJ48" s="270">
        <f t="shared" ca="1" si="7"/>
        <v>0</v>
      </c>
      <c r="CK48" s="270">
        <f t="shared" ca="1" si="8"/>
        <v>0</v>
      </c>
      <c r="CL48" s="270">
        <f t="shared" ca="1" si="9"/>
        <v>0</v>
      </c>
      <c r="CM48" s="248">
        <f t="shared" ca="1" si="10"/>
        <v>0</v>
      </c>
      <c r="CN48" s="248" t="e">
        <f t="shared" ca="1" si="11"/>
        <v>#REF!</v>
      </c>
    </row>
    <row r="49" spans="1:92" s="151" customFormat="1" hidden="1" x14ac:dyDescent="0.25">
      <c r="A49" s="248" t="str">
        <f>'Группы 2016'!A49</f>
        <v>Б24.02.02 Пр-во АД(2014)9 кл., очная</v>
      </c>
      <c r="B49" s="248" t="str">
        <f>'Группы 2016'!B49</f>
        <v>ТАКП</v>
      </c>
      <c r="C49" s="248" t="str">
        <f>'Группы 2016'!C49</f>
        <v>бюджет</v>
      </c>
      <c r="D49" s="248" t="e">
        <f ca="1">'Группы 2016'!D49</f>
        <v>#REF!</v>
      </c>
      <c r="E49" s="248">
        <f>'Группы 2016'!E49</f>
        <v>4</v>
      </c>
      <c r="F49" s="248" t="str">
        <f>'Группы 2016'!F49</f>
        <v>Д-44</v>
      </c>
      <c r="G49" s="248" t="e">
        <f ca="1">'Группы 2016'!CL49</f>
        <v>#REF!</v>
      </c>
      <c r="H49" s="248" t="e">
        <f ca="1">'Группы 2016'!CM49</f>
        <v>#REF!</v>
      </c>
      <c r="I49" s="248" t="e">
        <f ca="1">'Группы 2016'!CN49</f>
        <v>#REF!</v>
      </c>
      <c r="J49" s="248" t="e">
        <f ca="1">'Группы 2016'!CO49</f>
        <v>#REF!</v>
      </c>
      <c r="K49" s="248" t="e">
        <f ca="1">'Группы 2016'!CP49</f>
        <v>#REF!</v>
      </c>
      <c r="L49" s="248" t="e">
        <f ca="1">'Группы 2016'!CQ49</f>
        <v>#REF!</v>
      </c>
      <c r="M49" s="248" t="e">
        <f ca="1">'Группы 2016'!CR49</f>
        <v>#REF!</v>
      </c>
      <c r="N49" s="248" t="e">
        <f ca="1">'Группы 2016'!CS49</f>
        <v>#REF!</v>
      </c>
      <c r="O49" s="248" t="e">
        <f ca="1">'Группы 2016'!CT49</f>
        <v>#REF!</v>
      </c>
      <c r="P49" s="248" t="e">
        <f ca="1">'Группы 2016'!CU49</f>
        <v>#REF!</v>
      </c>
      <c r="Q49" s="248" t="e">
        <f ca="1">'Группы 2016'!CV49</f>
        <v>#REF!</v>
      </c>
      <c r="R49" s="248" t="e">
        <f ca="1">'Группы 2016'!CW49</f>
        <v>#REF!</v>
      </c>
      <c r="S49" s="248" t="e">
        <f ca="1">'Группы 2016'!CX49</f>
        <v>#REF!</v>
      </c>
      <c r="T49" s="248" t="e">
        <f ca="1">'Группы 2016'!CY49</f>
        <v>#REF!</v>
      </c>
      <c r="U49" s="248" t="e">
        <f ca="1">'Группы 2016'!CZ49</f>
        <v>#REF!</v>
      </c>
      <c r="V49" s="248" t="e">
        <f ca="1">'Группы 2016'!DA49</f>
        <v>#REF!</v>
      </c>
      <c r="W49" s="248" t="e">
        <f ca="1">'Группы 2016'!DB49</f>
        <v>#REF!</v>
      </c>
      <c r="X49" s="248" t="e">
        <f ca="1">'Группы 2016'!DC49</f>
        <v>#REF!</v>
      </c>
      <c r="Y49" s="248" t="e">
        <f ca="1">'Группы 2016'!DD49</f>
        <v>#REF!</v>
      </c>
      <c r="Z49" s="248" t="e">
        <f ca="1">'Группы 2016'!DE49</f>
        <v>#REF!</v>
      </c>
      <c r="AA49" s="248" t="e">
        <f ca="1">'Группы 2016'!DF49</f>
        <v>#REF!</v>
      </c>
      <c r="AB49" s="248" t="e">
        <f ca="1">'Группы 2016'!DG49</f>
        <v>#REF!</v>
      </c>
      <c r="AC49" s="248" t="e">
        <f ca="1">'Группы 2016'!DH49</f>
        <v>#REF!</v>
      </c>
      <c r="AD49" s="248" t="e">
        <f ca="1">'Группы 2016'!DI49</f>
        <v>#REF!</v>
      </c>
      <c r="AE49" s="248" t="e">
        <f ca="1">'Группы 2016'!DJ49</f>
        <v>#REF!</v>
      </c>
      <c r="AF49" s="248" t="e">
        <f ca="1">'Группы 2016'!DK49</f>
        <v>#REF!</v>
      </c>
      <c r="AG49" s="248" t="e">
        <f ca="1">'Группы 2016'!DL49</f>
        <v>#REF!</v>
      </c>
      <c r="AH49" s="248" t="e">
        <f ca="1">'Группы 2016'!DM49</f>
        <v>#REF!</v>
      </c>
      <c r="AI49" s="248" t="e">
        <f ca="1">'Группы 2016'!DN49</f>
        <v>#REF!</v>
      </c>
      <c r="AJ49" s="248" t="e">
        <f ca="1">'Группы 2016'!DO49</f>
        <v>#REF!</v>
      </c>
      <c r="AK49" s="248" t="e">
        <f ca="1">'Группы 2016'!DP49</f>
        <v>#REF!</v>
      </c>
      <c r="AL49" s="248" t="e">
        <f ca="1">'Группы 2016'!DQ49</f>
        <v>#REF!</v>
      </c>
      <c r="AM49" s="248" t="e">
        <f ca="1">'Группы 2016'!DR49</f>
        <v>#REF!</v>
      </c>
      <c r="AN49" s="248" t="e">
        <f ca="1">'Группы 2016'!DS49</f>
        <v>#REF!</v>
      </c>
      <c r="AO49" s="248" t="e">
        <f ca="1">'Группы 2016'!DT49</f>
        <v>#REF!</v>
      </c>
      <c r="AP49" s="248" t="e">
        <f ca="1">'Группы 2016'!DU49</f>
        <v>#REF!</v>
      </c>
      <c r="AQ49" s="248" t="e">
        <f ca="1">'Группы 2016'!DV49</f>
        <v>#REF!</v>
      </c>
      <c r="AR49" s="248" t="e">
        <f ca="1">'Группы 2016'!DW49</f>
        <v>#REF!</v>
      </c>
      <c r="AS49" s="248" t="e">
        <f ca="1">'Группы 2016'!DX49</f>
        <v>#REF!</v>
      </c>
      <c r="AT49" s="248" t="e">
        <f ca="1">'Группы 2016'!DY49</f>
        <v>#REF!</v>
      </c>
      <c r="AU49" s="248" t="e">
        <f ca="1">'Группы 2016'!DZ49</f>
        <v>#REF!</v>
      </c>
      <c r="AV49" s="248" t="e">
        <f ca="1">'Группы 2016'!EA49</f>
        <v>#REF!</v>
      </c>
      <c r="AW49" s="248" t="e">
        <f ca="1">'Группы 2016'!EB49</f>
        <v>#REF!</v>
      </c>
      <c r="AX49" s="248" t="e">
        <f ca="1">'Группы 2016'!EC49</f>
        <v>#REF!</v>
      </c>
      <c r="AY49" s="248" t="e">
        <f ca="1">'Группы 2016'!ED49</f>
        <v>#REF!</v>
      </c>
      <c r="AZ49" s="248" t="e">
        <f ca="1">'Группы 2016'!EE49</f>
        <v>#REF!</v>
      </c>
      <c r="BA49" s="248" t="e">
        <f ca="1">'Группы 2016'!EF49</f>
        <v>#REF!</v>
      </c>
      <c r="BB49" s="248" t="e">
        <f ca="1">'Группы 2016'!EG49</f>
        <v>#REF!</v>
      </c>
      <c r="BC49" s="248" t="e">
        <f ca="1">'Группы 2016'!EH49</f>
        <v>#REF!</v>
      </c>
      <c r="BD49" s="248" t="e">
        <f ca="1">'Группы 2016'!EI49</f>
        <v>#REF!</v>
      </c>
      <c r="BE49" s="248" t="e">
        <f ca="1">'Группы 2016'!EJ49</f>
        <v>#REF!</v>
      </c>
      <c r="BF49" s="248" t="e">
        <f ca="1">'Группы 2016'!EK49</f>
        <v>#REF!</v>
      </c>
      <c r="BG49" s="248">
        <f ca="1">'Группы 2016'!BQ49</f>
        <v>0</v>
      </c>
      <c r="BH49" s="248">
        <f ca="1">'Группы 2016'!BR49</f>
        <v>0</v>
      </c>
      <c r="BI49" s="248">
        <f ca="1">'Группы 2016'!BS49</f>
        <v>0</v>
      </c>
      <c r="BJ49" s="248">
        <f ca="1">'Группы 2016'!BT49</f>
        <v>0</v>
      </c>
      <c r="BK49" s="248">
        <f ca="1">'Группы 2016'!BU49</f>
        <v>0</v>
      </c>
      <c r="BL49" s="248">
        <f ca="1">'Группы 2016'!BV49</f>
        <v>0</v>
      </c>
      <c r="BM49" s="248">
        <f ca="1">'Группы 2016'!BW49</f>
        <v>0</v>
      </c>
      <c r="BN49" s="248">
        <f ca="1">'Группы 2016'!BQ49</f>
        <v>0</v>
      </c>
      <c r="BO49" s="248">
        <f ca="1">'Группы 2016'!BU49</f>
        <v>0</v>
      </c>
      <c r="BP49" s="248">
        <f ca="1">'Группы 2016'!BV49</f>
        <v>0</v>
      </c>
      <c r="BQ49" s="248">
        <f ca="1">'Группы 2016'!BW49</f>
        <v>0</v>
      </c>
      <c r="BR49" s="248">
        <f ca="1">'Группы 2016'!BX49</f>
        <v>0</v>
      </c>
      <c r="BS49" s="248">
        <f ca="1">'Группы 2016'!CA49</f>
        <v>0</v>
      </c>
      <c r="BT49" s="248">
        <f ca="1">'Группы 2016'!CC49</f>
        <v>0</v>
      </c>
      <c r="BU49" s="248" t="e">
        <f ca="1">'Группы 2016'!CE49</f>
        <v>#REF!</v>
      </c>
      <c r="BV49" s="269" t="e">
        <f ca="1">'Группы 2016'!CF49</f>
        <v>#REF!</v>
      </c>
      <c r="BW49" s="248" t="e">
        <f ca="1">'Группы 2016'!CG49</f>
        <v>#REF!</v>
      </c>
      <c r="BX49" s="248" t="e">
        <f ca="1">IF('Группы 2016'!CH49=SUM(CC49:CD49),'Группы 2016'!CH49,"ОШ!")</f>
        <v>#REF!</v>
      </c>
      <c r="BY49" s="248" t="e">
        <f ca="1">'Группы 2016'!CI49</f>
        <v>#REF!</v>
      </c>
      <c r="BZ49" s="248" t="e">
        <f ca="1">'Группы 2016'!CJ49</f>
        <v>#REF!</v>
      </c>
      <c r="CA49" s="248" t="e">
        <f ca="1">'Группы 2016'!CK49</f>
        <v>#REF!</v>
      </c>
      <c r="CB49" s="248">
        <f>'Группы 2016'!BP49</f>
        <v>20</v>
      </c>
      <c r="CC49" s="248">
        <f t="shared" ca="1" si="0"/>
        <v>0</v>
      </c>
      <c r="CD49" s="248">
        <f t="shared" ca="1" si="1"/>
        <v>0</v>
      </c>
      <c r="CE49" s="270">
        <f t="shared" ca="1" si="2"/>
        <v>0</v>
      </c>
      <c r="CF49" s="270">
        <f t="shared" ca="1" si="3"/>
        <v>0</v>
      </c>
      <c r="CG49" s="270">
        <f t="shared" ca="1" si="4"/>
        <v>0</v>
      </c>
      <c r="CH49" s="270">
        <f t="shared" ca="1" si="5"/>
        <v>0</v>
      </c>
      <c r="CI49" s="270">
        <f t="shared" ca="1" si="6"/>
        <v>0</v>
      </c>
      <c r="CJ49" s="270">
        <f t="shared" ca="1" si="7"/>
        <v>0</v>
      </c>
      <c r="CK49" s="270">
        <f t="shared" ca="1" si="8"/>
        <v>0</v>
      </c>
      <c r="CL49" s="270">
        <f t="shared" ca="1" si="9"/>
        <v>0</v>
      </c>
      <c r="CM49" s="248">
        <f t="shared" ca="1" si="10"/>
        <v>0</v>
      </c>
      <c r="CN49" s="248" t="e">
        <f t="shared" ca="1" si="11"/>
        <v>#REF!</v>
      </c>
    </row>
    <row r="50" spans="1:92" s="151" customFormat="1" hidden="1" x14ac:dyDescent="0.25">
      <c r="A50" s="248" t="str">
        <f>'Группы 2016'!A50</f>
        <v>У15.02.08 ТехМаш(2014)9 кл., очная</v>
      </c>
      <c r="B50" s="248" t="str">
        <f>'Группы 2016'!B50</f>
        <v>ТАКП</v>
      </c>
      <c r="C50" s="248" t="str">
        <f>'Группы 2016'!C50</f>
        <v>бюджет</v>
      </c>
      <c r="D50" s="248" t="e">
        <f ca="1">'Группы 2016'!D50</f>
        <v>#REF!</v>
      </c>
      <c r="E50" s="248">
        <f>'Группы 2016'!E50</f>
        <v>4</v>
      </c>
      <c r="F50" s="248" t="str">
        <f>'Группы 2016'!F50</f>
        <v>ПТ-30П</v>
      </c>
      <c r="G50" s="248">
        <f>'Группы 2016'!CL50</f>
        <v>0</v>
      </c>
      <c r="H50" s="248">
        <f>'Группы 2016'!CM50</f>
        <v>0</v>
      </c>
      <c r="I50" s="248">
        <f>'Группы 2016'!CN50</f>
        <v>0</v>
      </c>
      <c r="J50" s="248" t="str">
        <f>'Группы 2016'!CO50</f>
        <v>УП.3.М!</v>
      </c>
      <c r="K50" s="248" t="str">
        <f>'Группы 2016'!CP50</f>
        <v>УП.3.М!</v>
      </c>
      <c r="L50" s="248" t="str">
        <f>'Группы 2016'!CQ50</f>
        <v>УП.3.М!</v>
      </c>
      <c r="M50" s="248" t="str">
        <f>'Группы 2016'!CR50</f>
        <v>УП.3.М!</v>
      </c>
      <c r="N50" s="248" t="e">
        <f ca="1">'Группы 2016'!CS50</f>
        <v>#REF!</v>
      </c>
      <c r="O50" s="248" t="e">
        <f ca="1">'Группы 2016'!CT50</f>
        <v>#REF!</v>
      </c>
      <c r="P50" s="248" t="e">
        <f ca="1">'Группы 2016'!CU50</f>
        <v>#REF!</v>
      </c>
      <c r="Q50" s="248" t="e">
        <f ca="1">'Группы 2016'!CV50</f>
        <v>#REF!</v>
      </c>
      <c r="R50" s="248" t="e">
        <f ca="1">'Группы 2016'!CW50</f>
        <v>#REF!</v>
      </c>
      <c r="S50" s="248" t="e">
        <f ca="1">'Группы 2016'!CX50</f>
        <v>#REF!</v>
      </c>
      <c r="T50" s="248" t="e">
        <f ca="1">'Группы 2016'!CY50</f>
        <v>#REF!</v>
      </c>
      <c r="U50" s="248" t="e">
        <f ca="1">'Группы 2016'!CZ50</f>
        <v>#REF!</v>
      </c>
      <c r="V50" s="248" t="e">
        <f ca="1">'Группы 2016'!DA50</f>
        <v>#REF!</v>
      </c>
      <c r="W50" s="248" t="e">
        <f ca="1">'Группы 2016'!DB50</f>
        <v>#REF!</v>
      </c>
      <c r="X50" s="248" t="e">
        <f ca="1">'Группы 2016'!DC50</f>
        <v>#REF!</v>
      </c>
      <c r="Y50" s="248" t="e">
        <f ca="1">'Группы 2016'!DD50</f>
        <v>#REF!</v>
      </c>
      <c r="Z50" s="248" t="e">
        <f ca="1">'Группы 2016'!DE50</f>
        <v>#REF!</v>
      </c>
      <c r="AA50" s="248" t="e">
        <f ca="1">'Группы 2016'!DF50</f>
        <v>#REF!</v>
      </c>
      <c r="AB50" s="248" t="e">
        <f ca="1">'Группы 2016'!DG50</f>
        <v>#REF!</v>
      </c>
      <c r="AC50" s="248" t="e">
        <f ca="1">'Группы 2016'!DH50</f>
        <v>#REF!</v>
      </c>
      <c r="AD50" s="248" t="e">
        <f ca="1">'Группы 2016'!DI50</f>
        <v>#REF!</v>
      </c>
      <c r="AE50" s="248" t="e">
        <f ca="1">'Группы 2016'!DJ50</f>
        <v>#REF!</v>
      </c>
      <c r="AF50" s="248" t="e">
        <f ca="1">'Группы 2016'!DK50</f>
        <v>#REF!</v>
      </c>
      <c r="AG50" s="248" t="e">
        <f ca="1">'Группы 2016'!DL50</f>
        <v>#REF!</v>
      </c>
      <c r="AH50" s="248" t="e">
        <f ca="1">'Группы 2016'!DM50</f>
        <v>#REF!</v>
      </c>
      <c r="AI50" s="248" t="e">
        <f ca="1">'Группы 2016'!DN50</f>
        <v>#REF!</v>
      </c>
      <c r="AJ50" s="248" t="e">
        <f ca="1">'Группы 2016'!DO50</f>
        <v>#REF!</v>
      </c>
      <c r="AK50" s="248" t="e">
        <f ca="1">'Группы 2016'!DP50</f>
        <v>#REF!</v>
      </c>
      <c r="AL50" s="248" t="e">
        <f ca="1">'Группы 2016'!DQ50</f>
        <v>#REF!</v>
      </c>
      <c r="AM50" s="248" t="e">
        <f ca="1">'Группы 2016'!DR50</f>
        <v>#REF!</v>
      </c>
      <c r="AN50" s="248" t="e">
        <f ca="1">'Группы 2016'!DS50</f>
        <v>#REF!</v>
      </c>
      <c r="AO50" s="248" t="e">
        <f ca="1">'Группы 2016'!DT50</f>
        <v>#REF!</v>
      </c>
      <c r="AP50" s="248" t="e">
        <f ca="1">'Группы 2016'!DU50</f>
        <v>#REF!</v>
      </c>
      <c r="AQ50" s="248" t="e">
        <f ca="1">'Группы 2016'!DV50</f>
        <v>#REF!</v>
      </c>
      <c r="AR50" s="248" t="e">
        <f ca="1">'Группы 2016'!DW50</f>
        <v>#REF!</v>
      </c>
      <c r="AS50" s="248" t="e">
        <f ca="1">'Группы 2016'!DX50</f>
        <v>#REF!</v>
      </c>
      <c r="AT50" s="248" t="e">
        <f ca="1">'Группы 2016'!DY50</f>
        <v>#REF!</v>
      </c>
      <c r="AU50" s="248" t="e">
        <f ca="1">'Группы 2016'!DZ50</f>
        <v>#REF!</v>
      </c>
      <c r="AV50" s="248" t="e">
        <f ca="1">'Группы 2016'!EA50</f>
        <v>#REF!</v>
      </c>
      <c r="AW50" s="248" t="e">
        <f ca="1">'Группы 2016'!EB50</f>
        <v>#REF!</v>
      </c>
      <c r="AX50" s="248" t="e">
        <f ca="1">'Группы 2016'!EC50</f>
        <v>#REF!</v>
      </c>
      <c r="AY50" s="248" t="e">
        <f ca="1">'Группы 2016'!ED50</f>
        <v>#REF!</v>
      </c>
      <c r="AZ50" s="248" t="e">
        <f ca="1">'Группы 2016'!EE50</f>
        <v>#REF!</v>
      </c>
      <c r="BA50" s="248" t="e">
        <f ca="1">'Группы 2016'!EF50</f>
        <v>#REF!</v>
      </c>
      <c r="BB50" s="248" t="e">
        <f ca="1">'Группы 2016'!EG50</f>
        <v>#REF!</v>
      </c>
      <c r="BC50" s="248" t="e">
        <f ca="1">'Группы 2016'!EH50</f>
        <v>#REF!</v>
      </c>
      <c r="BD50" s="248" t="e">
        <f ca="1">'Группы 2016'!EI50</f>
        <v>#REF!</v>
      </c>
      <c r="BE50" s="248" t="e">
        <f ca="1">'Группы 2016'!EJ50</f>
        <v>#REF!</v>
      </c>
      <c r="BF50" s="248" t="e">
        <f ca="1">'Группы 2016'!EK50</f>
        <v>#REF!</v>
      </c>
      <c r="BG50" s="248">
        <f ca="1">'Группы 2016'!BQ50</f>
        <v>3</v>
      </c>
      <c r="BH50" s="248">
        <f ca="1">'Группы 2016'!BR50</f>
        <v>4</v>
      </c>
      <c r="BI50" s="248">
        <f ca="1">'Группы 2016'!BS50</f>
        <v>0</v>
      </c>
      <c r="BJ50" s="248">
        <f ca="1">'Группы 2016'!BT50</f>
        <v>0</v>
      </c>
      <c r="BK50" s="248">
        <f ca="1">'Группы 2016'!BU50</f>
        <v>0</v>
      </c>
      <c r="BL50" s="248">
        <f ca="1">'Группы 2016'!BV50</f>
        <v>0</v>
      </c>
      <c r="BM50" s="248">
        <f ca="1">'Группы 2016'!BW50</f>
        <v>0</v>
      </c>
      <c r="BN50" s="248">
        <f ca="1">'Группы 2016'!BQ50</f>
        <v>3</v>
      </c>
      <c r="BO50" s="248">
        <f ca="1">'Группы 2016'!BU50</f>
        <v>0</v>
      </c>
      <c r="BP50" s="248">
        <f ca="1">'Группы 2016'!BV50</f>
        <v>0</v>
      </c>
      <c r="BQ50" s="248">
        <f ca="1">'Группы 2016'!BW50</f>
        <v>0</v>
      </c>
      <c r="BR50" s="248">
        <f ca="1">'Группы 2016'!BX50</f>
        <v>0</v>
      </c>
      <c r="BS50" s="248">
        <f ca="1">'Группы 2016'!CA50</f>
        <v>0</v>
      </c>
      <c r="BT50" s="248">
        <f ca="1">'Группы 2016'!CC50</f>
        <v>0</v>
      </c>
      <c r="BU50" s="248" t="e">
        <f ca="1">'Группы 2016'!CE50</f>
        <v>#REF!</v>
      </c>
      <c r="BV50" s="269" t="e">
        <f ca="1">'Группы 2016'!CF50</f>
        <v>#REF!</v>
      </c>
      <c r="BW50" s="248" t="e">
        <f ca="1">'Группы 2016'!CG50</f>
        <v>#REF!</v>
      </c>
      <c r="BX50" s="248" t="e">
        <f ca="1">IF('Группы 2016'!CH50=SUM(CC50:CD50),'Группы 2016'!CH50,"ОШ!")</f>
        <v>#REF!</v>
      </c>
      <c r="BY50" s="248" t="e">
        <f ca="1">'Группы 2016'!CI50</f>
        <v>#REF!</v>
      </c>
      <c r="BZ50" s="248" t="e">
        <f ca="1">'Группы 2016'!CJ50</f>
        <v>#REF!</v>
      </c>
      <c r="CA50" s="248" t="e">
        <f ca="1">'Группы 2016'!CK50</f>
        <v>#REF!</v>
      </c>
      <c r="CB50" s="248">
        <f>'Группы 2016'!BP50</f>
        <v>20</v>
      </c>
      <c r="CC50" s="248">
        <f t="shared" ca="1" si="0"/>
        <v>0</v>
      </c>
      <c r="CD50" s="248">
        <f t="shared" ca="1" si="1"/>
        <v>0</v>
      </c>
      <c r="CE50" s="270">
        <f t="shared" ca="1" si="2"/>
        <v>4</v>
      </c>
      <c r="CF50" s="270">
        <f t="shared" ca="1" si="3"/>
        <v>0</v>
      </c>
      <c r="CG50" s="270">
        <f t="shared" ca="1" si="4"/>
        <v>0</v>
      </c>
      <c r="CH50" s="270">
        <f t="shared" ca="1" si="5"/>
        <v>0</v>
      </c>
      <c r="CI50" s="270">
        <f t="shared" ca="1" si="6"/>
        <v>0</v>
      </c>
      <c r="CJ50" s="270">
        <f t="shared" ca="1" si="7"/>
        <v>0</v>
      </c>
      <c r="CK50" s="270">
        <f t="shared" ca="1" si="8"/>
        <v>0</v>
      </c>
      <c r="CL50" s="270">
        <f t="shared" ca="1" si="9"/>
        <v>0</v>
      </c>
      <c r="CM50" s="248">
        <f t="shared" ca="1" si="10"/>
        <v>4</v>
      </c>
      <c r="CN50" s="248" t="e">
        <f t="shared" ca="1" si="11"/>
        <v>#REF!</v>
      </c>
    </row>
    <row r="51" spans="1:92" s="151" customFormat="1" hidden="1" x14ac:dyDescent="0.25">
      <c r="A51" s="248" t="str">
        <f>'Группы 2016'!A51</f>
        <v>У15.02.08 ТехМаш(2014)9 кл., очная</v>
      </c>
      <c r="B51" s="248" t="str">
        <f>'Группы 2016'!B51</f>
        <v>ТАКП</v>
      </c>
      <c r="C51" s="248" t="str">
        <f>'Группы 2016'!C51</f>
        <v>бюджет</v>
      </c>
      <c r="D51" s="248" t="e">
        <f ca="1">'Группы 2016'!D51</f>
        <v>#REF!</v>
      </c>
      <c r="E51" s="248">
        <f>'Группы 2016'!E51</f>
        <v>4</v>
      </c>
      <c r="F51" s="248" t="str">
        <f>'Группы 2016'!F51</f>
        <v>ПТ-31П</v>
      </c>
      <c r="G51" s="248">
        <f>'Группы 2016'!CL51</f>
        <v>0</v>
      </c>
      <c r="H51" s="248">
        <f>'Группы 2016'!CM51</f>
        <v>0</v>
      </c>
      <c r="I51" s="248">
        <f>'Группы 2016'!CN51</f>
        <v>0</v>
      </c>
      <c r="J51" s="248">
        <f>'Группы 2016'!CO51</f>
        <v>0</v>
      </c>
      <c r="K51" s="248" t="e">
        <f ca="1">'Группы 2016'!CP51</f>
        <v>#REF!</v>
      </c>
      <c r="L51" s="248" t="e">
        <f ca="1">'Группы 2016'!CQ51</f>
        <v>#REF!</v>
      </c>
      <c r="M51" s="248" t="e">
        <f ca="1">'Группы 2016'!CR51</f>
        <v>#REF!</v>
      </c>
      <c r="N51" s="248" t="e">
        <f ca="1">'Группы 2016'!CS51</f>
        <v>#REF!</v>
      </c>
      <c r="O51" s="248" t="e">
        <f ca="1">'Группы 2016'!CT51</f>
        <v>#REF!</v>
      </c>
      <c r="P51" s="248" t="e">
        <f ca="1">'Группы 2016'!CU51</f>
        <v>#REF!</v>
      </c>
      <c r="Q51" s="248" t="str">
        <f>'Группы 2016'!CV51</f>
        <v>УП.3.М!</v>
      </c>
      <c r="R51" s="248" t="str">
        <f>'Группы 2016'!CW51</f>
        <v>УП.3.М!</v>
      </c>
      <c r="S51" s="248" t="str">
        <f>'Группы 2016'!CX51</f>
        <v>УП.3.М!</v>
      </c>
      <c r="T51" s="248" t="str">
        <f>'Группы 2016'!CY51</f>
        <v>УП.3.М!</v>
      </c>
      <c r="U51" s="248" t="e">
        <f ca="1">'Группы 2016'!CZ51</f>
        <v>#REF!</v>
      </c>
      <c r="V51" s="248" t="e">
        <f ca="1">'Группы 2016'!DA51</f>
        <v>#REF!</v>
      </c>
      <c r="W51" s="248" t="e">
        <f ca="1">'Группы 2016'!DB51</f>
        <v>#REF!</v>
      </c>
      <c r="X51" s="248" t="e">
        <f ca="1">'Группы 2016'!DC51</f>
        <v>#REF!</v>
      </c>
      <c r="Y51" s="248" t="e">
        <f ca="1">'Группы 2016'!DD51</f>
        <v>#REF!</v>
      </c>
      <c r="Z51" s="248" t="e">
        <f ca="1">'Группы 2016'!DE51</f>
        <v>#REF!</v>
      </c>
      <c r="AA51" s="248" t="e">
        <f ca="1">'Группы 2016'!DF51</f>
        <v>#REF!</v>
      </c>
      <c r="AB51" s="248" t="e">
        <f ca="1">'Группы 2016'!DG51</f>
        <v>#REF!</v>
      </c>
      <c r="AC51" s="248" t="e">
        <f ca="1">'Группы 2016'!DH51</f>
        <v>#REF!</v>
      </c>
      <c r="AD51" s="248" t="e">
        <f ca="1">'Группы 2016'!DI51</f>
        <v>#REF!</v>
      </c>
      <c r="AE51" s="248" t="e">
        <f ca="1">'Группы 2016'!DJ51</f>
        <v>#REF!</v>
      </c>
      <c r="AF51" s="248" t="e">
        <f ca="1">'Группы 2016'!DK51</f>
        <v>#REF!</v>
      </c>
      <c r="AG51" s="248" t="e">
        <f ca="1">'Группы 2016'!DL51</f>
        <v>#REF!</v>
      </c>
      <c r="AH51" s="248" t="e">
        <f ca="1">'Группы 2016'!DM51</f>
        <v>#REF!</v>
      </c>
      <c r="AI51" s="248" t="e">
        <f ca="1">'Группы 2016'!DN51</f>
        <v>#REF!</v>
      </c>
      <c r="AJ51" s="248" t="e">
        <f ca="1">'Группы 2016'!DO51</f>
        <v>#REF!</v>
      </c>
      <c r="AK51" s="248" t="e">
        <f ca="1">'Группы 2016'!DP51</f>
        <v>#REF!</v>
      </c>
      <c r="AL51" s="248" t="e">
        <f ca="1">'Группы 2016'!DQ51</f>
        <v>#REF!</v>
      </c>
      <c r="AM51" s="248" t="e">
        <f ca="1">'Группы 2016'!DR51</f>
        <v>#REF!</v>
      </c>
      <c r="AN51" s="248" t="e">
        <f ca="1">'Группы 2016'!DS51</f>
        <v>#REF!</v>
      </c>
      <c r="AO51" s="248" t="e">
        <f ca="1">'Группы 2016'!DT51</f>
        <v>#REF!</v>
      </c>
      <c r="AP51" s="248" t="e">
        <f ca="1">'Группы 2016'!DU51</f>
        <v>#REF!</v>
      </c>
      <c r="AQ51" s="248" t="e">
        <f ca="1">'Группы 2016'!DV51</f>
        <v>#REF!</v>
      </c>
      <c r="AR51" s="248" t="e">
        <f ca="1">'Группы 2016'!DW51</f>
        <v>#REF!</v>
      </c>
      <c r="AS51" s="248" t="e">
        <f ca="1">'Группы 2016'!DX51</f>
        <v>#REF!</v>
      </c>
      <c r="AT51" s="248" t="e">
        <f ca="1">'Группы 2016'!DY51</f>
        <v>#REF!</v>
      </c>
      <c r="AU51" s="248" t="e">
        <f ca="1">'Группы 2016'!DZ51</f>
        <v>#REF!</v>
      </c>
      <c r="AV51" s="248" t="e">
        <f ca="1">'Группы 2016'!EA51</f>
        <v>#REF!</v>
      </c>
      <c r="AW51" s="248" t="e">
        <f ca="1">'Группы 2016'!EB51</f>
        <v>#REF!</v>
      </c>
      <c r="AX51" s="248" t="e">
        <f ca="1">'Группы 2016'!EC51</f>
        <v>#REF!</v>
      </c>
      <c r="AY51" s="248" t="e">
        <f ca="1">'Группы 2016'!ED51</f>
        <v>#REF!</v>
      </c>
      <c r="AZ51" s="248" t="e">
        <f ca="1">'Группы 2016'!EE51</f>
        <v>#REF!</v>
      </c>
      <c r="BA51" s="248" t="e">
        <f ca="1">'Группы 2016'!EF51</f>
        <v>#REF!</v>
      </c>
      <c r="BB51" s="248" t="e">
        <f ca="1">'Группы 2016'!EG51</f>
        <v>#REF!</v>
      </c>
      <c r="BC51" s="248" t="e">
        <f ca="1">'Группы 2016'!EH51</f>
        <v>#REF!</v>
      </c>
      <c r="BD51" s="248" t="e">
        <f ca="1">'Группы 2016'!EI51</f>
        <v>#REF!</v>
      </c>
      <c r="BE51" s="248" t="e">
        <f ca="1">'Группы 2016'!EJ51</f>
        <v>#REF!</v>
      </c>
      <c r="BF51" s="248" t="e">
        <f ca="1">'Группы 2016'!EK51</f>
        <v>#REF!</v>
      </c>
      <c r="BG51" s="248">
        <f ca="1">'Группы 2016'!BQ51</f>
        <v>4</v>
      </c>
      <c r="BH51" s="248">
        <f ca="1">'Группы 2016'!BR51</f>
        <v>4</v>
      </c>
      <c r="BI51" s="248">
        <f ca="1">'Группы 2016'!BS51</f>
        <v>0</v>
      </c>
      <c r="BJ51" s="248">
        <f ca="1">'Группы 2016'!BT51</f>
        <v>0</v>
      </c>
      <c r="BK51" s="248">
        <f ca="1">'Группы 2016'!BU51</f>
        <v>0</v>
      </c>
      <c r="BL51" s="248">
        <f ca="1">'Группы 2016'!BV51</f>
        <v>0</v>
      </c>
      <c r="BM51" s="248">
        <f ca="1">'Группы 2016'!BW51</f>
        <v>0</v>
      </c>
      <c r="BN51" s="248">
        <f ca="1">'Группы 2016'!BQ51</f>
        <v>4</v>
      </c>
      <c r="BO51" s="248">
        <f ca="1">'Группы 2016'!BU51</f>
        <v>0</v>
      </c>
      <c r="BP51" s="248">
        <f ca="1">'Группы 2016'!BV51</f>
        <v>0</v>
      </c>
      <c r="BQ51" s="248">
        <f ca="1">'Группы 2016'!BW51</f>
        <v>0</v>
      </c>
      <c r="BR51" s="248">
        <f ca="1">'Группы 2016'!BX51</f>
        <v>0</v>
      </c>
      <c r="BS51" s="248">
        <f ca="1">'Группы 2016'!CA51</f>
        <v>0</v>
      </c>
      <c r="BT51" s="248">
        <f ca="1">'Группы 2016'!CC51</f>
        <v>0</v>
      </c>
      <c r="BU51" s="248" t="e">
        <f ca="1">'Группы 2016'!CE51</f>
        <v>#REF!</v>
      </c>
      <c r="BV51" s="269" t="e">
        <f ca="1">'Группы 2016'!CF51</f>
        <v>#REF!</v>
      </c>
      <c r="BW51" s="248" t="e">
        <f ca="1">'Группы 2016'!CG51</f>
        <v>#REF!</v>
      </c>
      <c r="BX51" s="248" t="e">
        <f ca="1">IF('Группы 2016'!CH51=SUM(CC51:CD51),'Группы 2016'!CH51,"ОШ!")</f>
        <v>#REF!</v>
      </c>
      <c r="BY51" s="248" t="e">
        <f ca="1">'Группы 2016'!CI51</f>
        <v>#REF!</v>
      </c>
      <c r="BZ51" s="248" t="e">
        <f ca="1">'Группы 2016'!CJ51</f>
        <v>#REF!</v>
      </c>
      <c r="CA51" s="248" t="e">
        <f ca="1">'Группы 2016'!CK51</f>
        <v>#REF!</v>
      </c>
      <c r="CB51" s="248">
        <f>'Группы 2016'!BP51</f>
        <v>20</v>
      </c>
      <c r="CC51" s="248">
        <f t="shared" ca="1" si="0"/>
        <v>0</v>
      </c>
      <c r="CD51" s="248">
        <f t="shared" ca="1" si="1"/>
        <v>0</v>
      </c>
      <c r="CE51" s="270">
        <f t="shared" ca="1" si="2"/>
        <v>4</v>
      </c>
      <c r="CF51" s="270">
        <f t="shared" ca="1" si="3"/>
        <v>0</v>
      </c>
      <c r="CG51" s="270">
        <f t="shared" ca="1" si="4"/>
        <v>0</v>
      </c>
      <c r="CH51" s="270">
        <f t="shared" ca="1" si="5"/>
        <v>0</v>
      </c>
      <c r="CI51" s="270">
        <f t="shared" ca="1" si="6"/>
        <v>0</v>
      </c>
      <c r="CJ51" s="270">
        <f t="shared" ca="1" si="7"/>
        <v>0</v>
      </c>
      <c r="CK51" s="270">
        <f t="shared" ca="1" si="8"/>
        <v>0</v>
      </c>
      <c r="CL51" s="270">
        <f t="shared" ca="1" si="9"/>
        <v>0</v>
      </c>
      <c r="CM51" s="248">
        <f t="shared" ca="1" si="10"/>
        <v>4</v>
      </c>
      <c r="CN51" s="248" t="e">
        <f t="shared" ca="1" si="11"/>
        <v>#REF!</v>
      </c>
    </row>
    <row r="52" spans="1:92" s="151" customFormat="1" hidden="1" x14ac:dyDescent="0.25">
      <c r="A52" s="248" t="str">
        <f>'Группы 2016'!A52</f>
        <v>У15.02.08 ТехМаш(2014)9 кл., очная</v>
      </c>
      <c r="B52" s="248" t="str">
        <f>'Группы 2016'!B52</f>
        <v>ТАКП</v>
      </c>
      <c r="C52" s="248" t="str">
        <f>'Группы 2016'!C52</f>
        <v>бюджет</v>
      </c>
      <c r="D52" s="248" t="e">
        <f ca="1">'Группы 2016'!D52</f>
        <v>#REF!</v>
      </c>
      <c r="E52" s="248">
        <f>'Группы 2016'!E52</f>
        <v>5</v>
      </c>
      <c r="F52" s="248" t="str">
        <f>'Группы 2016'!F52</f>
        <v>ПТ-28П</v>
      </c>
      <c r="G52" s="248" t="e">
        <f ca="1">'Группы 2016'!CL52</f>
        <v>#REF!</v>
      </c>
      <c r="H52" s="248" t="e">
        <f ca="1">'Группы 2016'!CM52</f>
        <v>#REF!</v>
      </c>
      <c r="I52" s="248" t="e">
        <f ca="1">'Группы 2016'!CN52</f>
        <v>#REF!</v>
      </c>
      <c r="J52" s="248" t="e">
        <f ca="1">'Группы 2016'!CO52</f>
        <v>#REF!</v>
      </c>
      <c r="K52" s="248" t="e">
        <f ca="1">'Группы 2016'!CP52</f>
        <v>#REF!</v>
      </c>
      <c r="L52" s="248" t="e">
        <f ca="1">'Группы 2016'!CQ52</f>
        <v>#REF!</v>
      </c>
      <c r="M52" s="248" t="e">
        <f ca="1">'Группы 2016'!CR52</f>
        <v>#REF!</v>
      </c>
      <c r="N52" s="248" t="e">
        <f ca="1">'Группы 2016'!CS52</f>
        <v>#REF!</v>
      </c>
      <c r="O52" s="248" t="e">
        <f ca="1">'Группы 2016'!CT52</f>
        <v>#REF!</v>
      </c>
      <c r="P52" s="248" t="e">
        <f ca="1">'Группы 2016'!CU52</f>
        <v>#REF!</v>
      </c>
      <c r="Q52" s="248" t="e">
        <f ca="1">'Группы 2016'!CV52</f>
        <v>#REF!</v>
      </c>
      <c r="R52" s="248" t="e">
        <f ca="1">'Группы 2016'!CW52</f>
        <v>#REF!</v>
      </c>
      <c r="S52" s="248" t="e">
        <f ca="1">'Группы 2016'!CX52</f>
        <v>#REF!</v>
      </c>
      <c r="T52" s="248" t="e">
        <f ca="1">'Группы 2016'!CY52</f>
        <v>#REF!</v>
      </c>
      <c r="U52" s="248" t="e">
        <f ca="1">'Группы 2016'!CZ52</f>
        <v>#REF!</v>
      </c>
      <c r="V52" s="248" t="e">
        <f ca="1">'Группы 2016'!DA52</f>
        <v>#REF!</v>
      </c>
      <c r="W52" s="248" t="e">
        <f ca="1">'Группы 2016'!DB52</f>
        <v>#REF!</v>
      </c>
      <c r="X52" s="248" t="e">
        <f ca="1">'Группы 2016'!DC52</f>
        <v>#REF!</v>
      </c>
      <c r="Y52" s="248" t="e">
        <f ca="1">'Группы 2016'!DD52</f>
        <v>#REF!</v>
      </c>
      <c r="Z52" s="248" t="e">
        <f ca="1">'Группы 2016'!DE52</f>
        <v>#REF!</v>
      </c>
      <c r="AA52" s="248" t="e">
        <f ca="1">'Группы 2016'!DF52</f>
        <v>#REF!</v>
      </c>
      <c r="AB52" s="248" t="e">
        <f ca="1">'Группы 2016'!DG52</f>
        <v>#REF!</v>
      </c>
      <c r="AC52" s="248" t="e">
        <f ca="1">'Группы 2016'!DH52</f>
        <v>#REF!</v>
      </c>
      <c r="AD52" s="248" t="e">
        <f ca="1">'Группы 2016'!DI52</f>
        <v>#REF!</v>
      </c>
      <c r="AE52" s="248" t="e">
        <f ca="1">'Группы 2016'!DJ52</f>
        <v>#REF!</v>
      </c>
      <c r="AF52" s="248" t="e">
        <f ca="1">'Группы 2016'!DK52</f>
        <v>#REF!</v>
      </c>
      <c r="AG52" s="248" t="e">
        <f ca="1">'Группы 2016'!DL52</f>
        <v>#REF!</v>
      </c>
      <c r="AH52" s="248" t="e">
        <f ca="1">'Группы 2016'!DM52</f>
        <v>#REF!</v>
      </c>
      <c r="AI52" s="248" t="e">
        <f ca="1">'Группы 2016'!DN52</f>
        <v>#REF!</v>
      </c>
      <c r="AJ52" s="248" t="e">
        <f ca="1">'Группы 2016'!DO52</f>
        <v>#REF!</v>
      </c>
      <c r="AK52" s="248" t="e">
        <f ca="1">'Группы 2016'!DP52</f>
        <v>#REF!</v>
      </c>
      <c r="AL52" s="248" t="e">
        <f ca="1">'Группы 2016'!DQ52</f>
        <v>#REF!</v>
      </c>
      <c r="AM52" s="248" t="e">
        <f ca="1">'Группы 2016'!DR52</f>
        <v>#REF!</v>
      </c>
      <c r="AN52" s="248" t="e">
        <f ca="1">'Группы 2016'!DS52</f>
        <v>#REF!</v>
      </c>
      <c r="AO52" s="248" t="e">
        <f ca="1">'Группы 2016'!DT52</f>
        <v>#REF!</v>
      </c>
      <c r="AP52" s="248" t="e">
        <f ca="1">'Группы 2016'!DU52</f>
        <v>#REF!</v>
      </c>
      <c r="AQ52" s="248" t="e">
        <f ca="1">'Группы 2016'!DV52</f>
        <v>#REF!</v>
      </c>
      <c r="AR52" s="248" t="e">
        <f ca="1">'Группы 2016'!DW52</f>
        <v>#REF!</v>
      </c>
      <c r="AS52" s="248" t="e">
        <f ca="1">'Группы 2016'!DX52</f>
        <v>#REF!</v>
      </c>
      <c r="AT52" s="248" t="e">
        <f ca="1">'Группы 2016'!DY52</f>
        <v>#REF!</v>
      </c>
      <c r="AU52" s="248" t="e">
        <f ca="1">'Группы 2016'!DZ52</f>
        <v>#REF!</v>
      </c>
      <c r="AV52" s="248" t="e">
        <f ca="1">'Группы 2016'!EA52</f>
        <v>#REF!</v>
      </c>
      <c r="AW52" s="248" t="e">
        <f ca="1">'Группы 2016'!EB52</f>
        <v>#REF!</v>
      </c>
      <c r="AX52" s="248" t="e">
        <f ca="1">'Группы 2016'!EC52</f>
        <v>#REF!</v>
      </c>
      <c r="AY52" s="248" t="e">
        <f ca="1">'Группы 2016'!ED52</f>
        <v>#REF!</v>
      </c>
      <c r="AZ52" s="248" t="e">
        <f ca="1">'Группы 2016'!EE52</f>
        <v>#REF!</v>
      </c>
      <c r="BA52" s="248" t="e">
        <f ca="1">'Группы 2016'!EF52</f>
        <v>#REF!</v>
      </c>
      <c r="BB52" s="248" t="e">
        <f ca="1">'Группы 2016'!EG52</f>
        <v>#REF!</v>
      </c>
      <c r="BC52" s="248" t="e">
        <f ca="1">'Группы 2016'!EH52</f>
        <v>#REF!</v>
      </c>
      <c r="BD52" s="248" t="e">
        <f ca="1">'Группы 2016'!EI52</f>
        <v>#REF!</v>
      </c>
      <c r="BE52" s="248" t="e">
        <f ca="1">'Группы 2016'!EJ52</f>
        <v>#REF!</v>
      </c>
      <c r="BF52" s="248" t="e">
        <f ca="1">'Группы 2016'!EK52</f>
        <v>#REF!</v>
      </c>
      <c r="BG52" s="248">
        <f ca="1">'Группы 2016'!BQ52</f>
        <v>0</v>
      </c>
      <c r="BH52" s="248">
        <f ca="1">'Группы 2016'!BR52</f>
        <v>0</v>
      </c>
      <c r="BI52" s="248">
        <f ca="1">'Группы 2016'!BS52</f>
        <v>0</v>
      </c>
      <c r="BJ52" s="248">
        <f ca="1">'Группы 2016'!BT52</f>
        <v>0</v>
      </c>
      <c r="BK52" s="248">
        <f ca="1">'Группы 2016'!BU52</f>
        <v>0</v>
      </c>
      <c r="BL52" s="248">
        <f ca="1">'Группы 2016'!BV52</f>
        <v>0</v>
      </c>
      <c r="BM52" s="248">
        <f ca="1">'Группы 2016'!BW52</f>
        <v>0</v>
      </c>
      <c r="BN52" s="248">
        <f ca="1">'Группы 2016'!BQ52</f>
        <v>0</v>
      </c>
      <c r="BO52" s="248">
        <f ca="1">'Группы 2016'!BU52</f>
        <v>0</v>
      </c>
      <c r="BP52" s="248">
        <f ca="1">'Группы 2016'!BV52</f>
        <v>0</v>
      </c>
      <c r="BQ52" s="248">
        <f ca="1">'Группы 2016'!BW52</f>
        <v>0</v>
      </c>
      <c r="BR52" s="248">
        <f ca="1">'Группы 2016'!BX52</f>
        <v>0</v>
      </c>
      <c r="BS52" s="248">
        <f ca="1">'Группы 2016'!CA52</f>
        <v>0</v>
      </c>
      <c r="BT52" s="248">
        <f ca="1">'Группы 2016'!CC52</f>
        <v>0</v>
      </c>
      <c r="BU52" s="248" t="e">
        <f ca="1">'Группы 2016'!CE52</f>
        <v>#REF!</v>
      </c>
      <c r="BV52" s="269" t="e">
        <f ca="1">'Группы 2016'!CF52</f>
        <v>#REF!</v>
      </c>
      <c r="BW52" s="248" t="e">
        <f ca="1">'Группы 2016'!CG52</f>
        <v>#REF!</v>
      </c>
      <c r="BX52" s="248" t="e">
        <f ca="1">IF('Группы 2016'!CH52=SUM(CC52:CD52),'Группы 2016'!CH52,"ОШ!")</f>
        <v>#REF!</v>
      </c>
      <c r="BY52" s="248" t="e">
        <f ca="1">'Группы 2016'!CI52</f>
        <v>#REF!</v>
      </c>
      <c r="BZ52" s="248" t="e">
        <f ca="1">'Группы 2016'!CJ52</f>
        <v>#REF!</v>
      </c>
      <c r="CA52" s="248" t="e">
        <f ca="1">'Группы 2016'!CK52</f>
        <v>#REF!</v>
      </c>
      <c r="CB52" s="248">
        <f>'Группы 2016'!BP52</f>
        <v>20</v>
      </c>
      <c r="CC52" s="248">
        <f t="shared" ca="1" si="0"/>
        <v>0</v>
      </c>
      <c r="CD52" s="248">
        <f t="shared" ca="1" si="1"/>
        <v>0</v>
      </c>
      <c r="CE52" s="270">
        <f t="shared" ca="1" si="2"/>
        <v>0</v>
      </c>
      <c r="CF52" s="270">
        <f t="shared" ca="1" si="3"/>
        <v>0</v>
      </c>
      <c r="CG52" s="270">
        <f t="shared" ca="1" si="4"/>
        <v>0</v>
      </c>
      <c r="CH52" s="270">
        <f t="shared" ca="1" si="5"/>
        <v>0</v>
      </c>
      <c r="CI52" s="270">
        <f t="shared" ca="1" si="6"/>
        <v>0</v>
      </c>
      <c r="CJ52" s="270">
        <f t="shared" ca="1" si="7"/>
        <v>0</v>
      </c>
      <c r="CK52" s="270">
        <f t="shared" ca="1" si="8"/>
        <v>0</v>
      </c>
      <c r="CL52" s="270">
        <f t="shared" ca="1" si="9"/>
        <v>0</v>
      </c>
      <c r="CM52" s="248">
        <f t="shared" ca="1" si="10"/>
        <v>0</v>
      </c>
      <c r="CN52" s="248" t="e">
        <f t="shared" ca="1" si="11"/>
        <v>#REF!</v>
      </c>
    </row>
    <row r="53" spans="1:92" s="151" customFormat="1" hidden="1" x14ac:dyDescent="0.25">
      <c r="A53" s="248" t="str">
        <f>'Группы 2016'!A53</f>
        <v>У15.02.08 ТехМаш(2014)9 кл., очная</v>
      </c>
      <c r="B53" s="248" t="str">
        <f>'Группы 2016'!B53</f>
        <v>ТАКП</v>
      </c>
      <c r="C53" s="248" t="str">
        <f>'Группы 2016'!C53</f>
        <v>бюджет</v>
      </c>
      <c r="D53" s="248" t="e">
        <f ca="1">'Группы 2016'!D53</f>
        <v>#REF!</v>
      </c>
      <c r="E53" s="248">
        <f>'Группы 2016'!E53</f>
        <v>5</v>
      </c>
      <c r="F53" s="248" t="str">
        <f>'Группы 2016'!F53</f>
        <v>ПТ-29П</v>
      </c>
      <c r="G53" s="248" t="e">
        <f ca="1">'Группы 2016'!CL53</f>
        <v>#REF!</v>
      </c>
      <c r="H53" s="248" t="e">
        <f ca="1">'Группы 2016'!CM53</f>
        <v>#REF!</v>
      </c>
      <c r="I53" s="248" t="e">
        <f ca="1">'Группы 2016'!CN53</f>
        <v>#REF!</v>
      </c>
      <c r="J53" s="248" t="e">
        <f ca="1">'Группы 2016'!CO53</f>
        <v>#REF!</v>
      </c>
      <c r="K53" s="248" t="e">
        <f ca="1">'Группы 2016'!CP53</f>
        <v>#REF!</v>
      </c>
      <c r="L53" s="248" t="e">
        <f ca="1">'Группы 2016'!CQ53</f>
        <v>#REF!</v>
      </c>
      <c r="M53" s="248" t="e">
        <f ca="1">'Группы 2016'!CR53</f>
        <v>#REF!</v>
      </c>
      <c r="N53" s="248" t="e">
        <f ca="1">'Группы 2016'!CS53</f>
        <v>#REF!</v>
      </c>
      <c r="O53" s="248" t="e">
        <f ca="1">'Группы 2016'!CT53</f>
        <v>#REF!</v>
      </c>
      <c r="P53" s="248" t="e">
        <f ca="1">'Группы 2016'!CU53</f>
        <v>#REF!</v>
      </c>
      <c r="Q53" s="248" t="e">
        <f ca="1">'Группы 2016'!CV53</f>
        <v>#REF!</v>
      </c>
      <c r="R53" s="248" t="e">
        <f ca="1">'Группы 2016'!CW53</f>
        <v>#REF!</v>
      </c>
      <c r="S53" s="248" t="e">
        <f ca="1">'Группы 2016'!CX53</f>
        <v>#REF!</v>
      </c>
      <c r="T53" s="248" t="e">
        <f ca="1">'Группы 2016'!CY53</f>
        <v>#REF!</v>
      </c>
      <c r="U53" s="248" t="e">
        <f ca="1">'Группы 2016'!CZ53</f>
        <v>#REF!</v>
      </c>
      <c r="V53" s="248" t="e">
        <f ca="1">'Группы 2016'!DA53</f>
        <v>#REF!</v>
      </c>
      <c r="W53" s="248" t="e">
        <f ca="1">'Группы 2016'!DB53</f>
        <v>#REF!</v>
      </c>
      <c r="X53" s="248" t="e">
        <f ca="1">'Группы 2016'!DC53</f>
        <v>#REF!</v>
      </c>
      <c r="Y53" s="248" t="e">
        <f ca="1">'Группы 2016'!DD53</f>
        <v>#REF!</v>
      </c>
      <c r="Z53" s="248" t="e">
        <f ca="1">'Группы 2016'!DE53</f>
        <v>#REF!</v>
      </c>
      <c r="AA53" s="248" t="e">
        <f ca="1">'Группы 2016'!DF53</f>
        <v>#REF!</v>
      </c>
      <c r="AB53" s="248" t="e">
        <f ca="1">'Группы 2016'!DG53</f>
        <v>#REF!</v>
      </c>
      <c r="AC53" s="248" t="e">
        <f ca="1">'Группы 2016'!DH53</f>
        <v>#REF!</v>
      </c>
      <c r="AD53" s="248" t="e">
        <f ca="1">'Группы 2016'!DI53</f>
        <v>#REF!</v>
      </c>
      <c r="AE53" s="248" t="e">
        <f ca="1">'Группы 2016'!DJ53</f>
        <v>#REF!</v>
      </c>
      <c r="AF53" s="248" t="e">
        <f ca="1">'Группы 2016'!DK53</f>
        <v>#REF!</v>
      </c>
      <c r="AG53" s="248" t="e">
        <f ca="1">'Группы 2016'!DL53</f>
        <v>#REF!</v>
      </c>
      <c r="AH53" s="248" t="e">
        <f ca="1">'Группы 2016'!DM53</f>
        <v>#REF!</v>
      </c>
      <c r="AI53" s="248" t="e">
        <f ca="1">'Группы 2016'!DN53</f>
        <v>#REF!</v>
      </c>
      <c r="AJ53" s="248" t="e">
        <f ca="1">'Группы 2016'!DO53</f>
        <v>#REF!</v>
      </c>
      <c r="AK53" s="248" t="e">
        <f ca="1">'Группы 2016'!DP53</f>
        <v>#REF!</v>
      </c>
      <c r="AL53" s="248" t="e">
        <f ca="1">'Группы 2016'!DQ53</f>
        <v>#REF!</v>
      </c>
      <c r="AM53" s="248" t="e">
        <f ca="1">'Группы 2016'!DR53</f>
        <v>#REF!</v>
      </c>
      <c r="AN53" s="248" t="e">
        <f ca="1">'Группы 2016'!DS53</f>
        <v>#REF!</v>
      </c>
      <c r="AO53" s="248" t="e">
        <f ca="1">'Группы 2016'!DT53</f>
        <v>#REF!</v>
      </c>
      <c r="AP53" s="248" t="e">
        <f ca="1">'Группы 2016'!DU53</f>
        <v>#REF!</v>
      </c>
      <c r="AQ53" s="248" t="e">
        <f ca="1">'Группы 2016'!DV53</f>
        <v>#REF!</v>
      </c>
      <c r="AR53" s="248" t="e">
        <f ca="1">'Группы 2016'!DW53</f>
        <v>#REF!</v>
      </c>
      <c r="AS53" s="248" t="e">
        <f ca="1">'Группы 2016'!DX53</f>
        <v>#REF!</v>
      </c>
      <c r="AT53" s="248" t="e">
        <f ca="1">'Группы 2016'!DY53</f>
        <v>#REF!</v>
      </c>
      <c r="AU53" s="248" t="e">
        <f ca="1">'Группы 2016'!DZ53</f>
        <v>#REF!</v>
      </c>
      <c r="AV53" s="248" t="e">
        <f ca="1">'Группы 2016'!EA53</f>
        <v>#REF!</v>
      </c>
      <c r="AW53" s="248" t="e">
        <f ca="1">'Группы 2016'!EB53</f>
        <v>#REF!</v>
      </c>
      <c r="AX53" s="248" t="e">
        <f ca="1">'Группы 2016'!EC53</f>
        <v>#REF!</v>
      </c>
      <c r="AY53" s="248" t="e">
        <f ca="1">'Группы 2016'!ED53</f>
        <v>#REF!</v>
      </c>
      <c r="AZ53" s="248" t="e">
        <f ca="1">'Группы 2016'!EE53</f>
        <v>#REF!</v>
      </c>
      <c r="BA53" s="248" t="e">
        <f ca="1">'Группы 2016'!EF53</f>
        <v>#REF!</v>
      </c>
      <c r="BB53" s="248" t="e">
        <f ca="1">'Группы 2016'!EG53</f>
        <v>#REF!</v>
      </c>
      <c r="BC53" s="248" t="e">
        <f ca="1">'Группы 2016'!EH53</f>
        <v>#REF!</v>
      </c>
      <c r="BD53" s="248" t="e">
        <f ca="1">'Группы 2016'!EI53</f>
        <v>#REF!</v>
      </c>
      <c r="BE53" s="248" t="e">
        <f ca="1">'Группы 2016'!EJ53</f>
        <v>#REF!</v>
      </c>
      <c r="BF53" s="248" t="e">
        <f ca="1">'Группы 2016'!EK53</f>
        <v>#REF!</v>
      </c>
      <c r="BG53" s="248">
        <f ca="1">'Группы 2016'!BQ53</f>
        <v>0</v>
      </c>
      <c r="BH53" s="248">
        <f ca="1">'Группы 2016'!BR53</f>
        <v>0</v>
      </c>
      <c r="BI53" s="248">
        <f ca="1">'Группы 2016'!BS53</f>
        <v>0</v>
      </c>
      <c r="BJ53" s="248">
        <f ca="1">'Группы 2016'!BT53</f>
        <v>0</v>
      </c>
      <c r="BK53" s="248">
        <f ca="1">'Группы 2016'!BU53</f>
        <v>0</v>
      </c>
      <c r="BL53" s="248">
        <f ca="1">'Группы 2016'!BV53</f>
        <v>0</v>
      </c>
      <c r="BM53" s="248">
        <f ca="1">'Группы 2016'!BW53</f>
        <v>0</v>
      </c>
      <c r="BN53" s="248">
        <f ca="1">'Группы 2016'!BQ53</f>
        <v>0</v>
      </c>
      <c r="BO53" s="248">
        <f ca="1">'Группы 2016'!BU53</f>
        <v>0</v>
      </c>
      <c r="BP53" s="248">
        <f ca="1">'Группы 2016'!BV53</f>
        <v>0</v>
      </c>
      <c r="BQ53" s="248">
        <f ca="1">'Группы 2016'!BW53</f>
        <v>0</v>
      </c>
      <c r="BR53" s="248">
        <f ca="1">'Группы 2016'!BX53</f>
        <v>0</v>
      </c>
      <c r="BS53" s="248">
        <f ca="1">'Группы 2016'!CA53</f>
        <v>0</v>
      </c>
      <c r="BT53" s="248">
        <f ca="1">'Группы 2016'!CC53</f>
        <v>0</v>
      </c>
      <c r="BU53" s="248" t="e">
        <f ca="1">'Группы 2016'!CE53</f>
        <v>#REF!</v>
      </c>
      <c r="BV53" s="269" t="e">
        <f ca="1">'Группы 2016'!CF53</f>
        <v>#REF!</v>
      </c>
      <c r="BW53" s="248" t="e">
        <f ca="1">'Группы 2016'!CG53</f>
        <v>#REF!</v>
      </c>
      <c r="BX53" s="248" t="e">
        <f ca="1">IF('Группы 2016'!CH53=SUM(CC53:CD53),'Группы 2016'!CH53,"ОШ!")</f>
        <v>#REF!</v>
      </c>
      <c r="BY53" s="248" t="e">
        <f ca="1">'Группы 2016'!CI53</f>
        <v>#REF!</v>
      </c>
      <c r="BZ53" s="248" t="e">
        <f ca="1">'Группы 2016'!CJ53</f>
        <v>#REF!</v>
      </c>
      <c r="CA53" s="248" t="e">
        <f ca="1">'Группы 2016'!CK53</f>
        <v>#REF!</v>
      </c>
      <c r="CB53" s="248">
        <f>'Группы 2016'!BP53</f>
        <v>20</v>
      </c>
      <c r="CC53" s="248">
        <f t="shared" ca="1" si="0"/>
        <v>0</v>
      </c>
      <c r="CD53" s="248">
        <f t="shared" ca="1" si="1"/>
        <v>0</v>
      </c>
      <c r="CE53" s="270">
        <f t="shared" ca="1" si="2"/>
        <v>0</v>
      </c>
      <c r="CF53" s="270">
        <f t="shared" ca="1" si="3"/>
        <v>0</v>
      </c>
      <c r="CG53" s="270">
        <f t="shared" ca="1" si="4"/>
        <v>0</v>
      </c>
      <c r="CH53" s="270">
        <f t="shared" ca="1" si="5"/>
        <v>0</v>
      </c>
      <c r="CI53" s="270">
        <f t="shared" ca="1" si="6"/>
        <v>0</v>
      </c>
      <c r="CJ53" s="270">
        <f t="shared" ca="1" si="7"/>
        <v>0</v>
      </c>
      <c r="CK53" s="270">
        <f t="shared" ca="1" si="8"/>
        <v>0</v>
      </c>
      <c r="CL53" s="270">
        <f t="shared" ca="1" si="9"/>
        <v>0</v>
      </c>
      <c r="CM53" s="248">
        <f t="shared" ca="1" si="10"/>
        <v>0</v>
      </c>
      <c r="CN53" s="248" t="e">
        <f t="shared" ca="1" si="11"/>
        <v>#REF!</v>
      </c>
    </row>
    <row r="54" spans="1:92" s="151" customFormat="1" hidden="1" x14ac:dyDescent="0.25">
      <c r="A54" s="248" t="str">
        <f>'Группы 2016'!A54</f>
        <v>Б12.02.03 Радиоэлектр.ПУ(2014)9 кл., очная</v>
      </c>
      <c r="B54" s="248" t="str">
        <f>'Группы 2016'!B54</f>
        <v>ЭРТС</v>
      </c>
      <c r="C54" s="248" t="str">
        <f>'Группы 2016'!C54</f>
        <v>бюджет</v>
      </c>
      <c r="D54" s="248" t="e">
        <f ca="1">'Группы 2016'!D54</f>
        <v>#REF!</v>
      </c>
      <c r="E54" s="248">
        <f>'Группы 2016'!E54</f>
        <v>1</v>
      </c>
      <c r="F54" s="248" t="str">
        <f>'Группы 2016'!F54</f>
        <v>РА-20</v>
      </c>
      <c r="G54" s="248" t="e">
        <f ca="1">'Группы 2016'!CL54</f>
        <v>#REF!</v>
      </c>
      <c r="H54" s="248" t="e">
        <f ca="1">'Группы 2016'!CM54</f>
        <v>#REF!</v>
      </c>
      <c r="I54" s="248" t="e">
        <f ca="1">'Группы 2016'!CN54</f>
        <v>#REF!</v>
      </c>
      <c r="J54" s="248" t="e">
        <f ca="1">'Группы 2016'!CO54</f>
        <v>#REF!</v>
      </c>
      <c r="K54" s="248" t="e">
        <f ca="1">'Группы 2016'!CP54</f>
        <v>#REF!</v>
      </c>
      <c r="L54" s="248" t="e">
        <f ca="1">'Группы 2016'!CQ54</f>
        <v>#REF!</v>
      </c>
      <c r="M54" s="248" t="e">
        <f ca="1">'Группы 2016'!CR54</f>
        <v>#REF!</v>
      </c>
      <c r="N54" s="248" t="e">
        <f ca="1">'Группы 2016'!CS54</f>
        <v>#REF!</v>
      </c>
      <c r="O54" s="248" t="e">
        <f ca="1">'Группы 2016'!CT54</f>
        <v>#REF!</v>
      </c>
      <c r="P54" s="248" t="e">
        <f ca="1">'Группы 2016'!CU54</f>
        <v>#REF!</v>
      </c>
      <c r="Q54" s="248" t="e">
        <f ca="1">'Группы 2016'!CV54</f>
        <v>#REF!</v>
      </c>
      <c r="R54" s="248" t="e">
        <f ca="1">'Группы 2016'!CW54</f>
        <v>#REF!</v>
      </c>
      <c r="S54" s="248" t="e">
        <f ca="1">'Группы 2016'!CX54</f>
        <v>#REF!</v>
      </c>
      <c r="T54" s="248" t="e">
        <f ca="1">'Группы 2016'!CY54</f>
        <v>#REF!</v>
      </c>
      <c r="U54" s="248" t="e">
        <f ca="1">'Группы 2016'!CZ54</f>
        <v>#REF!</v>
      </c>
      <c r="V54" s="248" t="e">
        <f ca="1">'Группы 2016'!DA54</f>
        <v>#REF!</v>
      </c>
      <c r="W54" s="248" t="e">
        <f ca="1">'Группы 2016'!DB54</f>
        <v>#REF!</v>
      </c>
      <c r="X54" s="248" t="e">
        <f ca="1">'Группы 2016'!DC54</f>
        <v>#REF!</v>
      </c>
      <c r="Y54" s="248" t="e">
        <f ca="1">'Группы 2016'!DD54</f>
        <v>#REF!</v>
      </c>
      <c r="Z54" s="248" t="e">
        <f ca="1">'Группы 2016'!DE54</f>
        <v>#REF!</v>
      </c>
      <c r="AA54" s="248" t="e">
        <f ca="1">'Группы 2016'!DF54</f>
        <v>#REF!</v>
      </c>
      <c r="AB54" s="248" t="e">
        <f ca="1">'Группы 2016'!DG54</f>
        <v>#REF!</v>
      </c>
      <c r="AC54" s="248" t="e">
        <f ca="1">'Группы 2016'!DH54</f>
        <v>#REF!</v>
      </c>
      <c r="AD54" s="248" t="e">
        <f ca="1">'Группы 2016'!DI54</f>
        <v>#REF!</v>
      </c>
      <c r="AE54" s="248" t="e">
        <f ca="1">'Группы 2016'!DJ54</f>
        <v>#REF!</v>
      </c>
      <c r="AF54" s="248" t="e">
        <f ca="1">'Группы 2016'!DK54</f>
        <v>#REF!</v>
      </c>
      <c r="AG54" s="248" t="e">
        <f ca="1">'Группы 2016'!DL54</f>
        <v>#REF!</v>
      </c>
      <c r="AH54" s="248" t="e">
        <f ca="1">'Группы 2016'!DM54</f>
        <v>#REF!</v>
      </c>
      <c r="AI54" s="248" t="e">
        <f ca="1">'Группы 2016'!DN54</f>
        <v>#REF!</v>
      </c>
      <c r="AJ54" s="248" t="e">
        <f ca="1">'Группы 2016'!DO54</f>
        <v>#REF!</v>
      </c>
      <c r="AK54" s="248" t="e">
        <f ca="1">'Группы 2016'!DP54</f>
        <v>#REF!</v>
      </c>
      <c r="AL54" s="248" t="e">
        <f ca="1">'Группы 2016'!DQ54</f>
        <v>#REF!</v>
      </c>
      <c r="AM54" s="248" t="e">
        <f ca="1">'Группы 2016'!DR54</f>
        <v>#REF!</v>
      </c>
      <c r="AN54" s="248" t="e">
        <f ca="1">'Группы 2016'!DS54</f>
        <v>#REF!</v>
      </c>
      <c r="AO54" s="248" t="e">
        <f ca="1">'Группы 2016'!DT54</f>
        <v>#REF!</v>
      </c>
      <c r="AP54" s="248" t="e">
        <f ca="1">'Группы 2016'!DU54</f>
        <v>#REF!</v>
      </c>
      <c r="AQ54" s="248" t="e">
        <f ca="1">'Группы 2016'!DV54</f>
        <v>#REF!</v>
      </c>
      <c r="AR54" s="248" t="e">
        <f ca="1">'Группы 2016'!DW54</f>
        <v>#REF!</v>
      </c>
      <c r="AS54" s="248" t="e">
        <f ca="1">'Группы 2016'!DX54</f>
        <v>#REF!</v>
      </c>
      <c r="AT54" s="248" t="e">
        <f ca="1">'Группы 2016'!DY54</f>
        <v>#REF!</v>
      </c>
      <c r="AU54" s="248" t="e">
        <f ca="1">'Группы 2016'!DZ54</f>
        <v>#REF!</v>
      </c>
      <c r="AV54" s="248" t="e">
        <f ca="1">'Группы 2016'!EA54</f>
        <v>#REF!</v>
      </c>
      <c r="AW54" s="248" t="e">
        <f ca="1">'Группы 2016'!EB54</f>
        <v>#REF!</v>
      </c>
      <c r="AX54" s="248" t="e">
        <f ca="1">'Группы 2016'!EC54</f>
        <v>#REF!</v>
      </c>
      <c r="AY54" s="248" t="e">
        <f ca="1">'Группы 2016'!ED54</f>
        <v>#REF!</v>
      </c>
      <c r="AZ54" s="248" t="e">
        <f ca="1">'Группы 2016'!EE54</f>
        <v>#REF!</v>
      </c>
      <c r="BA54" s="248" t="e">
        <f ca="1">'Группы 2016'!EF54</f>
        <v>#REF!</v>
      </c>
      <c r="BB54" s="248" t="e">
        <f ca="1">'Группы 2016'!EG54</f>
        <v>#REF!</v>
      </c>
      <c r="BC54" s="248" t="e">
        <f ca="1">'Группы 2016'!EH54</f>
        <v>#REF!</v>
      </c>
      <c r="BD54" s="248" t="e">
        <f ca="1">'Группы 2016'!EI54</f>
        <v>#REF!</v>
      </c>
      <c r="BE54" s="248" t="e">
        <f ca="1">'Группы 2016'!EJ54</f>
        <v>#REF!</v>
      </c>
      <c r="BF54" s="248" t="e">
        <f ca="1">'Группы 2016'!EK54</f>
        <v>#REF!</v>
      </c>
      <c r="BG54" s="248">
        <f ca="1">'Группы 2016'!BQ54</f>
        <v>0</v>
      </c>
      <c r="BH54" s="248">
        <f ca="1">'Группы 2016'!BR54</f>
        <v>0</v>
      </c>
      <c r="BI54" s="248">
        <f ca="1">'Группы 2016'!BS54</f>
        <v>0</v>
      </c>
      <c r="BJ54" s="248">
        <f ca="1">'Группы 2016'!BT54</f>
        <v>0</v>
      </c>
      <c r="BK54" s="248">
        <f ca="1">'Группы 2016'!BU54</f>
        <v>0</v>
      </c>
      <c r="BL54" s="248">
        <f ca="1">'Группы 2016'!BV54</f>
        <v>0</v>
      </c>
      <c r="BM54" s="248">
        <f ca="1">'Группы 2016'!BW54</f>
        <v>0</v>
      </c>
      <c r="BN54" s="248">
        <f ca="1">'Группы 2016'!BQ54</f>
        <v>0</v>
      </c>
      <c r="BO54" s="248">
        <f ca="1">'Группы 2016'!BU54</f>
        <v>0</v>
      </c>
      <c r="BP54" s="248">
        <f ca="1">'Группы 2016'!BV54</f>
        <v>0</v>
      </c>
      <c r="BQ54" s="248">
        <f ca="1">'Группы 2016'!BW54</f>
        <v>0</v>
      </c>
      <c r="BR54" s="248">
        <f ca="1">'Группы 2016'!BX54</f>
        <v>0</v>
      </c>
      <c r="BS54" s="248">
        <f ca="1">'Группы 2016'!CA54</f>
        <v>0</v>
      </c>
      <c r="BT54" s="248">
        <f ca="1">'Группы 2016'!CC54</f>
        <v>0</v>
      </c>
      <c r="BU54" s="248" t="e">
        <f ca="1">'Группы 2016'!CE54</f>
        <v>#REF!</v>
      </c>
      <c r="BV54" s="269" t="e">
        <f ca="1">'Группы 2016'!CF54</f>
        <v>#REF!</v>
      </c>
      <c r="BW54" s="248" t="e">
        <f ca="1">'Группы 2016'!CG54</f>
        <v>#REF!</v>
      </c>
      <c r="BX54" s="248" t="e">
        <f ca="1">IF('Группы 2016'!CH54=SUM(CC54:CD54),'Группы 2016'!CH54,"ОШ!")</f>
        <v>#REF!</v>
      </c>
      <c r="BY54" s="248" t="e">
        <f ca="1">'Группы 2016'!CI54</f>
        <v>#REF!</v>
      </c>
      <c r="BZ54" s="248" t="e">
        <f ca="1">'Группы 2016'!CJ54</f>
        <v>#REF!</v>
      </c>
      <c r="CA54" s="248" t="e">
        <f ca="1">'Группы 2016'!CK54</f>
        <v>#REF!</v>
      </c>
      <c r="CB54" s="248">
        <f>'Группы 2016'!BP54</f>
        <v>20</v>
      </c>
      <c r="CC54" s="248">
        <f t="shared" ca="1" si="0"/>
        <v>0</v>
      </c>
      <c r="CD54" s="248">
        <f t="shared" ca="1" si="1"/>
        <v>0</v>
      </c>
      <c r="CE54" s="270">
        <f t="shared" ca="1" si="2"/>
        <v>0</v>
      </c>
      <c r="CF54" s="270">
        <f t="shared" ca="1" si="3"/>
        <v>0</v>
      </c>
      <c r="CG54" s="270">
        <f t="shared" ca="1" si="4"/>
        <v>0</v>
      </c>
      <c r="CH54" s="270">
        <f t="shared" ca="1" si="5"/>
        <v>0</v>
      </c>
      <c r="CI54" s="270">
        <f t="shared" ca="1" si="6"/>
        <v>0</v>
      </c>
      <c r="CJ54" s="270">
        <f t="shared" ca="1" si="7"/>
        <v>0</v>
      </c>
      <c r="CK54" s="270">
        <f t="shared" ca="1" si="8"/>
        <v>0</v>
      </c>
      <c r="CL54" s="270">
        <f t="shared" ca="1" si="9"/>
        <v>0</v>
      </c>
      <c r="CM54" s="248">
        <f t="shared" ca="1" si="10"/>
        <v>0</v>
      </c>
      <c r="CN54" s="248" t="e">
        <f t="shared" ca="1" si="11"/>
        <v>#REF!</v>
      </c>
    </row>
    <row r="55" spans="1:92" s="151" customFormat="1" hidden="1" x14ac:dyDescent="0.25">
      <c r="A55" s="248" t="str">
        <f>'Группы 2016'!A55</f>
        <v>Б12.02.03 Радиоэлектр.ПУ(2014)9 кл., очная</v>
      </c>
      <c r="B55" s="248" t="str">
        <f>'Группы 2016'!B55</f>
        <v>ЭРТС</v>
      </c>
      <c r="C55" s="248" t="str">
        <f>'Группы 2016'!C55</f>
        <v>бюджет</v>
      </c>
      <c r="D55" s="248" t="e">
        <f ca="1">'Группы 2016'!D55</f>
        <v>#REF!</v>
      </c>
      <c r="E55" s="248">
        <f>'Группы 2016'!E55</f>
        <v>1</v>
      </c>
      <c r="F55" s="248" t="str">
        <f>'Группы 2016'!F55</f>
        <v>РА-21</v>
      </c>
      <c r="G55" s="248" t="e">
        <f ca="1">'Группы 2016'!CL55</f>
        <v>#REF!</v>
      </c>
      <c r="H55" s="248" t="e">
        <f ca="1">'Группы 2016'!CM55</f>
        <v>#REF!</v>
      </c>
      <c r="I55" s="248" t="e">
        <f ca="1">'Группы 2016'!CN55</f>
        <v>#REF!</v>
      </c>
      <c r="J55" s="248" t="e">
        <f ca="1">'Группы 2016'!CO55</f>
        <v>#REF!</v>
      </c>
      <c r="K55" s="248" t="e">
        <f ca="1">'Группы 2016'!CP55</f>
        <v>#REF!</v>
      </c>
      <c r="L55" s="248" t="e">
        <f ca="1">'Группы 2016'!CQ55</f>
        <v>#REF!</v>
      </c>
      <c r="M55" s="248" t="e">
        <f ca="1">'Группы 2016'!CR55</f>
        <v>#REF!</v>
      </c>
      <c r="N55" s="248" t="e">
        <f ca="1">'Группы 2016'!CS55</f>
        <v>#REF!</v>
      </c>
      <c r="O55" s="248" t="e">
        <f ca="1">'Группы 2016'!CT55</f>
        <v>#REF!</v>
      </c>
      <c r="P55" s="248" t="e">
        <f ca="1">'Группы 2016'!CU55</f>
        <v>#REF!</v>
      </c>
      <c r="Q55" s="248" t="e">
        <f ca="1">'Группы 2016'!CV55</f>
        <v>#REF!</v>
      </c>
      <c r="R55" s="248" t="e">
        <f ca="1">'Группы 2016'!CW55</f>
        <v>#REF!</v>
      </c>
      <c r="S55" s="248" t="e">
        <f ca="1">'Группы 2016'!CX55</f>
        <v>#REF!</v>
      </c>
      <c r="T55" s="248" t="e">
        <f ca="1">'Группы 2016'!CY55</f>
        <v>#REF!</v>
      </c>
      <c r="U55" s="248" t="e">
        <f ca="1">'Группы 2016'!CZ55</f>
        <v>#REF!</v>
      </c>
      <c r="V55" s="248" t="e">
        <f ca="1">'Группы 2016'!DA55</f>
        <v>#REF!</v>
      </c>
      <c r="W55" s="248" t="e">
        <f ca="1">'Группы 2016'!DB55</f>
        <v>#REF!</v>
      </c>
      <c r="X55" s="248" t="e">
        <f ca="1">'Группы 2016'!DC55</f>
        <v>#REF!</v>
      </c>
      <c r="Y55" s="248" t="e">
        <f ca="1">'Группы 2016'!DD55</f>
        <v>#REF!</v>
      </c>
      <c r="Z55" s="248" t="e">
        <f ca="1">'Группы 2016'!DE55</f>
        <v>#REF!</v>
      </c>
      <c r="AA55" s="248" t="e">
        <f ca="1">'Группы 2016'!DF55</f>
        <v>#REF!</v>
      </c>
      <c r="AB55" s="248" t="e">
        <f ca="1">'Группы 2016'!DG55</f>
        <v>#REF!</v>
      </c>
      <c r="AC55" s="248" t="e">
        <f ca="1">'Группы 2016'!DH55</f>
        <v>#REF!</v>
      </c>
      <c r="AD55" s="248" t="e">
        <f ca="1">'Группы 2016'!DI55</f>
        <v>#REF!</v>
      </c>
      <c r="AE55" s="248" t="e">
        <f ca="1">'Группы 2016'!DJ55</f>
        <v>#REF!</v>
      </c>
      <c r="AF55" s="248" t="e">
        <f ca="1">'Группы 2016'!DK55</f>
        <v>#REF!</v>
      </c>
      <c r="AG55" s="248" t="e">
        <f ca="1">'Группы 2016'!DL55</f>
        <v>#REF!</v>
      </c>
      <c r="AH55" s="248" t="e">
        <f ca="1">'Группы 2016'!DM55</f>
        <v>#REF!</v>
      </c>
      <c r="AI55" s="248" t="e">
        <f ca="1">'Группы 2016'!DN55</f>
        <v>#REF!</v>
      </c>
      <c r="AJ55" s="248" t="e">
        <f ca="1">'Группы 2016'!DO55</f>
        <v>#REF!</v>
      </c>
      <c r="AK55" s="248" t="e">
        <f ca="1">'Группы 2016'!DP55</f>
        <v>#REF!</v>
      </c>
      <c r="AL55" s="248" t="e">
        <f ca="1">'Группы 2016'!DQ55</f>
        <v>#REF!</v>
      </c>
      <c r="AM55" s="248" t="e">
        <f ca="1">'Группы 2016'!DR55</f>
        <v>#REF!</v>
      </c>
      <c r="AN55" s="248" t="e">
        <f ca="1">'Группы 2016'!DS55</f>
        <v>#REF!</v>
      </c>
      <c r="AO55" s="248" t="e">
        <f ca="1">'Группы 2016'!DT55</f>
        <v>#REF!</v>
      </c>
      <c r="AP55" s="248" t="e">
        <f ca="1">'Группы 2016'!DU55</f>
        <v>#REF!</v>
      </c>
      <c r="AQ55" s="248" t="e">
        <f ca="1">'Группы 2016'!DV55</f>
        <v>#REF!</v>
      </c>
      <c r="AR55" s="248" t="e">
        <f ca="1">'Группы 2016'!DW55</f>
        <v>#REF!</v>
      </c>
      <c r="AS55" s="248" t="e">
        <f ca="1">'Группы 2016'!DX55</f>
        <v>#REF!</v>
      </c>
      <c r="AT55" s="248" t="e">
        <f ca="1">'Группы 2016'!DY55</f>
        <v>#REF!</v>
      </c>
      <c r="AU55" s="248" t="e">
        <f ca="1">'Группы 2016'!DZ55</f>
        <v>#REF!</v>
      </c>
      <c r="AV55" s="248" t="e">
        <f ca="1">'Группы 2016'!EA55</f>
        <v>#REF!</v>
      </c>
      <c r="AW55" s="248" t="e">
        <f ca="1">'Группы 2016'!EB55</f>
        <v>#REF!</v>
      </c>
      <c r="AX55" s="248" t="e">
        <f ca="1">'Группы 2016'!EC55</f>
        <v>#REF!</v>
      </c>
      <c r="AY55" s="248" t="e">
        <f ca="1">'Группы 2016'!ED55</f>
        <v>#REF!</v>
      </c>
      <c r="AZ55" s="248" t="e">
        <f ca="1">'Группы 2016'!EE55</f>
        <v>#REF!</v>
      </c>
      <c r="BA55" s="248" t="e">
        <f ca="1">'Группы 2016'!EF55</f>
        <v>#REF!</v>
      </c>
      <c r="BB55" s="248" t="e">
        <f ca="1">'Группы 2016'!EG55</f>
        <v>#REF!</v>
      </c>
      <c r="BC55" s="248" t="e">
        <f ca="1">'Группы 2016'!EH55</f>
        <v>#REF!</v>
      </c>
      <c r="BD55" s="248" t="e">
        <f ca="1">'Группы 2016'!EI55</f>
        <v>#REF!</v>
      </c>
      <c r="BE55" s="248" t="e">
        <f ca="1">'Группы 2016'!EJ55</f>
        <v>#REF!</v>
      </c>
      <c r="BF55" s="248" t="e">
        <f ca="1">'Группы 2016'!EK55</f>
        <v>#REF!</v>
      </c>
      <c r="BG55" s="248">
        <f ca="1">'Группы 2016'!BQ55</f>
        <v>0</v>
      </c>
      <c r="BH55" s="248">
        <f ca="1">'Группы 2016'!BR55</f>
        <v>0</v>
      </c>
      <c r="BI55" s="248">
        <f ca="1">'Группы 2016'!BS55</f>
        <v>0</v>
      </c>
      <c r="BJ55" s="248">
        <f ca="1">'Группы 2016'!BT55</f>
        <v>0</v>
      </c>
      <c r="BK55" s="248">
        <f ca="1">'Группы 2016'!BU55</f>
        <v>0</v>
      </c>
      <c r="BL55" s="248">
        <f ca="1">'Группы 2016'!BV55</f>
        <v>0</v>
      </c>
      <c r="BM55" s="248">
        <f ca="1">'Группы 2016'!BW55</f>
        <v>0</v>
      </c>
      <c r="BN55" s="248">
        <f ca="1">'Группы 2016'!BQ55</f>
        <v>0</v>
      </c>
      <c r="BO55" s="248">
        <f ca="1">'Группы 2016'!BU55</f>
        <v>0</v>
      </c>
      <c r="BP55" s="248">
        <f ca="1">'Группы 2016'!BV55</f>
        <v>0</v>
      </c>
      <c r="BQ55" s="248">
        <f ca="1">'Группы 2016'!BW55</f>
        <v>0</v>
      </c>
      <c r="BR55" s="248">
        <f ca="1">'Группы 2016'!BX55</f>
        <v>0</v>
      </c>
      <c r="BS55" s="248">
        <f ca="1">'Группы 2016'!CA55</f>
        <v>0</v>
      </c>
      <c r="BT55" s="248">
        <f ca="1">'Группы 2016'!CC55</f>
        <v>0</v>
      </c>
      <c r="BU55" s="248" t="e">
        <f ca="1">'Группы 2016'!CE55</f>
        <v>#REF!</v>
      </c>
      <c r="BV55" s="269" t="e">
        <f ca="1">'Группы 2016'!CF55</f>
        <v>#REF!</v>
      </c>
      <c r="BW55" s="248" t="e">
        <f ca="1">'Группы 2016'!CG55</f>
        <v>#REF!</v>
      </c>
      <c r="BX55" s="248" t="e">
        <f ca="1">IF('Группы 2016'!CH55=SUM(CC55:CD55),'Группы 2016'!CH55,"ОШ!")</f>
        <v>#REF!</v>
      </c>
      <c r="BY55" s="248" t="e">
        <f ca="1">'Группы 2016'!CI55</f>
        <v>#REF!</v>
      </c>
      <c r="BZ55" s="248" t="e">
        <f ca="1">'Группы 2016'!CJ55</f>
        <v>#REF!</v>
      </c>
      <c r="CA55" s="248" t="e">
        <f ca="1">'Группы 2016'!CK55</f>
        <v>#REF!</v>
      </c>
      <c r="CB55" s="248">
        <f>'Группы 2016'!BP55</f>
        <v>20</v>
      </c>
      <c r="CC55" s="248">
        <f t="shared" ca="1" si="0"/>
        <v>0</v>
      </c>
      <c r="CD55" s="248">
        <f t="shared" ca="1" si="1"/>
        <v>0</v>
      </c>
      <c r="CE55" s="270">
        <f t="shared" ca="1" si="2"/>
        <v>0</v>
      </c>
      <c r="CF55" s="270">
        <f t="shared" ca="1" si="3"/>
        <v>0</v>
      </c>
      <c r="CG55" s="270">
        <f t="shared" ca="1" si="4"/>
        <v>0</v>
      </c>
      <c r="CH55" s="270">
        <f t="shared" ca="1" si="5"/>
        <v>0</v>
      </c>
      <c r="CI55" s="270">
        <f t="shared" ca="1" si="6"/>
        <v>0</v>
      </c>
      <c r="CJ55" s="270">
        <f t="shared" ca="1" si="7"/>
        <v>0</v>
      </c>
      <c r="CK55" s="270">
        <f t="shared" ca="1" si="8"/>
        <v>0</v>
      </c>
      <c r="CL55" s="270">
        <f t="shared" ca="1" si="9"/>
        <v>0</v>
      </c>
      <c r="CM55" s="248">
        <f t="shared" ca="1" si="10"/>
        <v>0</v>
      </c>
      <c r="CN55" s="248" t="e">
        <f t="shared" ca="1" si="11"/>
        <v>#REF!</v>
      </c>
    </row>
    <row r="56" spans="1:92" s="151" customFormat="1" hidden="1" x14ac:dyDescent="0.25">
      <c r="A56" s="248" t="str">
        <f>'Группы 2016'!A56</f>
        <v>Б13.02.11 Тех.эксплуатация ЭиЭМО(2014)9 кл., очная</v>
      </c>
      <c r="B56" s="248" t="str">
        <f>'Группы 2016'!B56</f>
        <v>ЭРТС</v>
      </c>
      <c r="C56" s="248" t="str">
        <f>'Группы 2016'!C56</f>
        <v>бюджет</v>
      </c>
      <c r="D56" s="248" t="e">
        <f ca="1">'Группы 2016'!D56</f>
        <v>#REF!</v>
      </c>
      <c r="E56" s="248">
        <f>'Группы 2016'!E56</f>
        <v>1</v>
      </c>
      <c r="F56" s="248" t="str">
        <f>'Группы 2016'!F56</f>
        <v>ЭМ-27</v>
      </c>
      <c r="G56" s="248" t="e">
        <f ca="1">'Группы 2016'!CL56</f>
        <v>#REF!</v>
      </c>
      <c r="H56" s="248" t="e">
        <f ca="1">'Группы 2016'!CM56</f>
        <v>#REF!</v>
      </c>
      <c r="I56" s="248" t="e">
        <f ca="1">'Группы 2016'!CN56</f>
        <v>#REF!</v>
      </c>
      <c r="J56" s="248" t="e">
        <f ca="1">'Группы 2016'!CO56</f>
        <v>#REF!</v>
      </c>
      <c r="K56" s="248" t="e">
        <f ca="1">'Группы 2016'!CP56</f>
        <v>#REF!</v>
      </c>
      <c r="L56" s="248" t="e">
        <f ca="1">'Группы 2016'!CQ56</f>
        <v>#REF!</v>
      </c>
      <c r="M56" s="248" t="e">
        <f ca="1">'Группы 2016'!CR56</f>
        <v>#REF!</v>
      </c>
      <c r="N56" s="248" t="e">
        <f ca="1">'Группы 2016'!CS56</f>
        <v>#REF!</v>
      </c>
      <c r="O56" s="248" t="e">
        <f ca="1">'Группы 2016'!CT56</f>
        <v>#REF!</v>
      </c>
      <c r="P56" s="248" t="e">
        <f ca="1">'Группы 2016'!CU56</f>
        <v>#REF!</v>
      </c>
      <c r="Q56" s="248" t="e">
        <f ca="1">'Группы 2016'!CV56</f>
        <v>#REF!</v>
      </c>
      <c r="R56" s="248" t="e">
        <f ca="1">'Группы 2016'!CW56</f>
        <v>#REF!</v>
      </c>
      <c r="S56" s="248" t="e">
        <f ca="1">'Группы 2016'!CX56</f>
        <v>#REF!</v>
      </c>
      <c r="T56" s="248" t="e">
        <f ca="1">'Группы 2016'!CY56</f>
        <v>#REF!</v>
      </c>
      <c r="U56" s="248" t="e">
        <f ca="1">'Группы 2016'!CZ56</f>
        <v>#REF!</v>
      </c>
      <c r="V56" s="248" t="e">
        <f ca="1">'Группы 2016'!DA56</f>
        <v>#REF!</v>
      </c>
      <c r="W56" s="248" t="e">
        <f ca="1">'Группы 2016'!DB56</f>
        <v>#REF!</v>
      </c>
      <c r="X56" s="248" t="e">
        <f ca="1">'Группы 2016'!DC56</f>
        <v>#REF!</v>
      </c>
      <c r="Y56" s="248" t="e">
        <f ca="1">'Группы 2016'!DD56</f>
        <v>#REF!</v>
      </c>
      <c r="Z56" s="248" t="e">
        <f ca="1">'Группы 2016'!DE56</f>
        <v>#REF!</v>
      </c>
      <c r="AA56" s="248" t="e">
        <f ca="1">'Группы 2016'!DF56</f>
        <v>#REF!</v>
      </c>
      <c r="AB56" s="248" t="e">
        <f ca="1">'Группы 2016'!DG56</f>
        <v>#REF!</v>
      </c>
      <c r="AC56" s="248" t="e">
        <f ca="1">'Группы 2016'!DH56</f>
        <v>#REF!</v>
      </c>
      <c r="AD56" s="248" t="e">
        <f ca="1">'Группы 2016'!DI56</f>
        <v>#REF!</v>
      </c>
      <c r="AE56" s="248" t="e">
        <f ca="1">'Группы 2016'!DJ56</f>
        <v>#REF!</v>
      </c>
      <c r="AF56" s="248" t="e">
        <f ca="1">'Группы 2016'!DK56</f>
        <v>#REF!</v>
      </c>
      <c r="AG56" s="248" t="e">
        <f ca="1">'Группы 2016'!DL56</f>
        <v>#REF!</v>
      </c>
      <c r="AH56" s="248" t="e">
        <f ca="1">'Группы 2016'!DM56</f>
        <v>#REF!</v>
      </c>
      <c r="AI56" s="248" t="e">
        <f ca="1">'Группы 2016'!DN56</f>
        <v>#REF!</v>
      </c>
      <c r="AJ56" s="248" t="e">
        <f ca="1">'Группы 2016'!DO56</f>
        <v>#REF!</v>
      </c>
      <c r="AK56" s="248" t="e">
        <f ca="1">'Группы 2016'!DP56</f>
        <v>#REF!</v>
      </c>
      <c r="AL56" s="248" t="e">
        <f ca="1">'Группы 2016'!DQ56</f>
        <v>#REF!</v>
      </c>
      <c r="AM56" s="248" t="e">
        <f ca="1">'Группы 2016'!DR56</f>
        <v>#REF!</v>
      </c>
      <c r="AN56" s="248" t="e">
        <f ca="1">'Группы 2016'!DS56</f>
        <v>#REF!</v>
      </c>
      <c r="AO56" s="248" t="e">
        <f ca="1">'Группы 2016'!DT56</f>
        <v>#REF!</v>
      </c>
      <c r="AP56" s="248" t="e">
        <f ca="1">'Группы 2016'!DU56</f>
        <v>#REF!</v>
      </c>
      <c r="AQ56" s="248" t="e">
        <f ca="1">'Группы 2016'!DV56</f>
        <v>#REF!</v>
      </c>
      <c r="AR56" s="248" t="e">
        <f ca="1">'Группы 2016'!DW56</f>
        <v>#REF!</v>
      </c>
      <c r="AS56" s="248" t="e">
        <f ca="1">'Группы 2016'!DX56</f>
        <v>#REF!</v>
      </c>
      <c r="AT56" s="248" t="e">
        <f ca="1">'Группы 2016'!DY56</f>
        <v>#REF!</v>
      </c>
      <c r="AU56" s="248" t="e">
        <f ca="1">'Группы 2016'!DZ56</f>
        <v>#REF!</v>
      </c>
      <c r="AV56" s="248" t="e">
        <f ca="1">'Группы 2016'!EA56</f>
        <v>#REF!</v>
      </c>
      <c r="AW56" s="248" t="e">
        <f ca="1">'Группы 2016'!EB56</f>
        <v>#REF!</v>
      </c>
      <c r="AX56" s="248" t="e">
        <f ca="1">'Группы 2016'!EC56</f>
        <v>#REF!</v>
      </c>
      <c r="AY56" s="248" t="e">
        <f ca="1">'Группы 2016'!ED56</f>
        <v>#REF!</v>
      </c>
      <c r="AZ56" s="248" t="e">
        <f ca="1">'Группы 2016'!EE56</f>
        <v>#REF!</v>
      </c>
      <c r="BA56" s="248" t="e">
        <f ca="1">'Группы 2016'!EF56</f>
        <v>#REF!</v>
      </c>
      <c r="BB56" s="248" t="e">
        <f ca="1">'Группы 2016'!EG56</f>
        <v>#REF!</v>
      </c>
      <c r="BC56" s="248" t="e">
        <f ca="1">'Группы 2016'!EH56</f>
        <v>#REF!</v>
      </c>
      <c r="BD56" s="248" t="e">
        <f ca="1">'Группы 2016'!EI56</f>
        <v>#REF!</v>
      </c>
      <c r="BE56" s="248" t="e">
        <f ca="1">'Группы 2016'!EJ56</f>
        <v>#REF!</v>
      </c>
      <c r="BF56" s="248" t="e">
        <f ca="1">'Группы 2016'!EK56</f>
        <v>#REF!</v>
      </c>
      <c r="BG56" s="248">
        <f ca="1">'Группы 2016'!BQ56</f>
        <v>0</v>
      </c>
      <c r="BH56" s="248">
        <f ca="1">'Группы 2016'!BR56</f>
        <v>0</v>
      </c>
      <c r="BI56" s="248">
        <f ca="1">'Группы 2016'!BS56</f>
        <v>0</v>
      </c>
      <c r="BJ56" s="248">
        <f ca="1">'Группы 2016'!BT56</f>
        <v>0</v>
      </c>
      <c r="BK56" s="248">
        <f ca="1">'Группы 2016'!BU56</f>
        <v>0</v>
      </c>
      <c r="BL56" s="248">
        <f ca="1">'Группы 2016'!BV56</f>
        <v>0</v>
      </c>
      <c r="BM56" s="248">
        <f ca="1">'Группы 2016'!BW56</f>
        <v>0</v>
      </c>
      <c r="BN56" s="248">
        <f ca="1">'Группы 2016'!BQ56</f>
        <v>0</v>
      </c>
      <c r="BO56" s="248">
        <f ca="1">'Группы 2016'!BU56</f>
        <v>0</v>
      </c>
      <c r="BP56" s="248">
        <f ca="1">'Группы 2016'!BV56</f>
        <v>0</v>
      </c>
      <c r="BQ56" s="248">
        <f ca="1">'Группы 2016'!BW56</f>
        <v>0</v>
      </c>
      <c r="BR56" s="248">
        <f ca="1">'Группы 2016'!BX56</f>
        <v>0</v>
      </c>
      <c r="BS56" s="248">
        <f ca="1">'Группы 2016'!CA56</f>
        <v>0</v>
      </c>
      <c r="BT56" s="248">
        <f ca="1">'Группы 2016'!CC56</f>
        <v>0</v>
      </c>
      <c r="BU56" s="248" t="e">
        <f ca="1">'Группы 2016'!CE56</f>
        <v>#REF!</v>
      </c>
      <c r="BV56" s="269" t="e">
        <f ca="1">'Группы 2016'!CF56</f>
        <v>#REF!</v>
      </c>
      <c r="BW56" s="248" t="e">
        <f ca="1">'Группы 2016'!CG56</f>
        <v>#REF!</v>
      </c>
      <c r="BX56" s="248" t="e">
        <f ca="1">IF('Группы 2016'!CH56=SUM(CC56:CD56),'Группы 2016'!CH56,"ОШ!")</f>
        <v>#REF!</v>
      </c>
      <c r="BY56" s="248" t="e">
        <f ca="1">'Группы 2016'!CI56</f>
        <v>#REF!</v>
      </c>
      <c r="BZ56" s="248" t="e">
        <f ca="1">'Группы 2016'!CJ56</f>
        <v>#REF!</v>
      </c>
      <c r="CA56" s="248" t="e">
        <f ca="1">'Группы 2016'!CK56</f>
        <v>#REF!</v>
      </c>
      <c r="CB56" s="248">
        <f>'Группы 2016'!BP56</f>
        <v>20</v>
      </c>
      <c r="CC56" s="248">
        <f t="shared" ca="1" si="0"/>
        <v>0</v>
      </c>
      <c r="CD56" s="248">
        <f t="shared" ca="1" si="1"/>
        <v>0</v>
      </c>
      <c r="CE56" s="270">
        <f t="shared" ca="1" si="2"/>
        <v>0</v>
      </c>
      <c r="CF56" s="270">
        <f t="shared" ca="1" si="3"/>
        <v>0</v>
      </c>
      <c r="CG56" s="270">
        <f t="shared" ca="1" si="4"/>
        <v>0</v>
      </c>
      <c r="CH56" s="270">
        <f t="shared" ca="1" si="5"/>
        <v>0</v>
      </c>
      <c r="CI56" s="270">
        <f t="shared" ca="1" si="6"/>
        <v>0</v>
      </c>
      <c r="CJ56" s="270">
        <f t="shared" ca="1" si="7"/>
        <v>0</v>
      </c>
      <c r="CK56" s="270">
        <f t="shared" ca="1" si="8"/>
        <v>0</v>
      </c>
      <c r="CL56" s="270">
        <f t="shared" ca="1" si="9"/>
        <v>0</v>
      </c>
      <c r="CM56" s="248">
        <f t="shared" ca="1" si="10"/>
        <v>0</v>
      </c>
      <c r="CN56" s="248" t="e">
        <f t="shared" ca="1" si="11"/>
        <v>#REF!</v>
      </c>
    </row>
    <row r="57" spans="1:92" s="151" customFormat="1" hidden="1" x14ac:dyDescent="0.25">
      <c r="A57" s="248" t="str">
        <f>'Группы 2016'!A57</f>
        <v>Б22.02.06 Сварочное пр-во(2014)9 кл., очная</v>
      </c>
      <c r="B57" s="248" t="str">
        <f>'Группы 2016'!B57</f>
        <v>ЭРТС</v>
      </c>
      <c r="C57" s="248" t="str">
        <f>'Группы 2016'!C57</f>
        <v>бюджет</v>
      </c>
      <c r="D57" s="248" t="e">
        <f ca="1">'Группы 2016'!D57</f>
        <v>#REF!</v>
      </c>
      <c r="E57" s="248">
        <f>'Группы 2016'!E57</f>
        <v>1</v>
      </c>
      <c r="F57" s="248" t="str">
        <f>'Группы 2016'!F57</f>
        <v>СП-82</v>
      </c>
      <c r="G57" s="248" t="e">
        <f ca="1">'Группы 2016'!CL57</f>
        <v>#REF!</v>
      </c>
      <c r="H57" s="248" t="e">
        <f ca="1">'Группы 2016'!CM57</f>
        <v>#REF!</v>
      </c>
      <c r="I57" s="248" t="e">
        <f ca="1">'Группы 2016'!CN57</f>
        <v>#REF!</v>
      </c>
      <c r="J57" s="248" t="e">
        <f ca="1">'Группы 2016'!CO57</f>
        <v>#REF!</v>
      </c>
      <c r="K57" s="248" t="e">
        <f ca="1">'Группы 2016'!CP57</f>
        <v>#REF!</v>
      </c>
      <c r="L57" s="248" t="e">
        <f ca="1">'Группы 2016'!CQ57</f>
        <v>#REF!</v>
      </c>
      <c r="M57" s="248" t="e">
        <f ca="1">'Группы 2016'!CR57</f>
        <v>#REF!</v>
      </c>
      <c r="N57" s="248" t="e">
        <f ca="1">'Группы 2016'!CS57</f>
        <v>#REF!</v>
      </c>
      <c r="O57" s="248" t="e">
        <f ca="1">'Группы 2016'!CT57</f>
        <v>#REF!</v>
      </c>
      <c r="P57" s="248" t="e">
        <f ca="1">'Группы 2016'!CU57</f>
        <v>#REF!</v>
      </c>
      <c r="Q57" s="248" t="e">
        <f ca="1">'Группы 2016'!CV57</f>
        <v>#REF!</v>
      </c>
      <c r="R57" s="248" t="e">
        <f ca="1">'Группы 2016'!CW57</f>
        <v>#REF!</v>
      </c>
      <c r="S57" s="248" t="e">
        <f ca="1">'Группы 2016'!CX57</f>
        <v>#REF!</v>
      </c>
      <c r="T57" s="248" t="e">
        <f ca="1">'Группы 2016'!CY57</f>
        <v>#REF!</v>
      </c>
      <c r="U57" s="248" t="e">
        <f ca="1">'Группы 2016'!CZ57</f>
        <v>#REF!</v>
      </c>
      <c r="V57" s="248" t="e">
        <f ca="1">'Группы 2016'!DA57</f>
        <v>#REF!</v>
      </c>
      <c r="W57" s="248" t="e">
        <f ca="1">'Группы 2016'!DB57</f>
        <v>#REF!</v>
      </c>
      <c r="X57" s="248" t="e">
        <f ca="1">'Группы 2016'!DC57</f>
        <v>#REF!</v>
      </c>
      <c r="Y57" s="248" t="e">
        <f ca="1">'Группы 2016'!DD57</f>
        <v>#REF!</v>
      </c>
      <c r="Z57" s="248" t="e">
        <f ca="1">'Группы 2016'!DE57</f>
        <v>#REF!</v>
      </c>
      <c r="AA57" s="248" t="e">
        <f ca="1">'Группы 2016'!DF57</f>
        <v>#REF!</v>
      </c>
      <c r="AB57" s="248" t="e">
        <f ca="1">'Группы 2016'!DG57</f>
        <v>#REF!</v>
      </c>
      <c r="AC57" s="248" t="e">
        <f ca="1">'Группы 2016'!DH57</f>
        <v>#REF!</v>
      </c>
      <c r="AD57" s="248" t="e">
        <f ca="1">'Группы 2016'!DI57</f>
        <v>#REF!</v>
      </c>
      <c r="AE57" s="248" t="e">
        <f ca="1">'Группы 2016'!DJ57</f>
        <v>#REF!</v>
      </c>
      <c r="AF57" s="248" t="e">
        <f ca="1">'Группы 2016'!DK57</f>
        <v>#REF!</v>
      </c>
      <c r="AG57" s="248" t="e">
        <f ca="1">'Группы 2016'!DL57</f>
        <v>#REF!</v>
      </c>
      <c r="AH57" s="248" t="e">
        <f ca="1">'Группы 2016'!DM57</f>
        <v>#REF!</v>
      </c>
      <c r="AI57" s="248" t="e">
        <f ca="1">'Группы 2016'!DN57</f>
        <v>#REF!</v>
      </c>
      <c r="AJ57" s="248" t="e">
        <f ca="1">'Группы 2016'!DO57</f>
        <v>#REF!</v>
      </c>
      <c r="AK57" s="248" t="e">
        <f ca="1">'Группы 2016'!DP57</f>
        <v>#REF!</v>
      </c>
      <c r="AL57" s="248" t="e">
        <f ca="1">'Группы 2016'!DQ57</f>
        <v>#REF!</v>
      </c>
      <c r="AM57" s="248" t="e">
        <f ca="1">'Группы 2016'!DR57</f>
        <v>#REF!</v>
      </c>
      <c r="AN57" s="248" t="e">
        <f ca="1">'Группы 2016'!DS57</f>
        <v>#REF!</v>
      </c>
      <c r="AO57" s="248" t="e">
        <f ca="1">'Группы 2016'!DT57</f>
        <v>#REF!</v>
      </c>
      <c r="AP57" s="248" t="e">
        <f ca="1">'Группы 2016'!DU57</f>
        <v>#REF!</v>
      </c>
      <c r="AQ57" s="248" t="e">
        <f ca="1">'Группы 2016'!DV57</f>
        <v>#REF!</v>
      </c>
      <c r="AR57" s="248" t="e">
        <f ca="1">'Группы 2016'!DW57</f>
        <v>#REF!</v>
      </c>
      <c r="AS57" s="248" t="e">
        <f ca="1">'Группы 2016'!DX57</f>
        <v>#REF!</v>
      </c>
      <c r="AT57" s="248" t="e">
        <f ca="1">'Группы 2016'!DY57</f>
        <v>#REF!</v>
      </c>
      <c r="AU57" s="248" t="e">
        <f ca="1">'Группы 2016'!DZ57</f>
        <v>#REF!</v>
      </c>
      <c r="AV57" s="248" t="e">
        <f ca="1">'Группы 2016'!EA57</f>
        <v>#REF!</v>
      </c>
      <c r="AW57" s="248" t="e">
        <f ca="1">'Группы 2016'!EB57</f>
        <v>#REF!</v>
      </c>
      <c r="AX57" s="248" t="e">
        <f ca="1">'Группы 2016'!EC57</f>
        <v>#REF!</v>
      </c>
      <c r="AY57" s="248" t="e">
        <f ca="1">'Группы 2016'!ED57</f>
        <v>#REF!</v>
      </c>
      <c r="AZ57" s="248" t="e">
        <f ca="1">'Группы 2016'!EE57</f>
        <v>#REF!</v>
      </c>
      <c r="BA57" s="248" t="e">
        <f ca="1">'Группы 2016'!EF57</f>
        <v>#REF!</v>
      </c>
      <c r="BB57" s="248" t="e">
        <f ca="1">'Группы 2016'!EG57</f>
        <v>#REF!</v>
      </c>
      <c r="BC57" s="248" t="e">
        <f ca="1">'Группы 2016'!EH57</f>
        <v>#REF!</v>
      </c>
      <c r="BD57" s="248" t="e">
        <f ca="1">'Группы 2016'!EI57</f>
        <v>#REF!</v>
      </c>
      <c r="BE57" s="248" t="e">
        <f ca="1">'Группы 2016'!EJ57</f>
        <v>#REF!</v>
      </c>
      <c r="BF57" s="248" t="e">
        <f ca="1">'Группы 2016'!EK57</f>
        <v>#REF!</v>
      </c>
      <c r="BG57" s="248">
        <f ca="1">'Группы 2016'!BQ57</f>
        <v>0</v>
      </c>
      <c r="BH57" s="248">
        <f ca="1">'Группы 2016'!BR57</f>
        <v>0</v>
      </c>
      <c r="BI57" s="248">
        <f ca="1">'Группы 2016'!BS57</f>
        <v>0</v>
      </c>
      <c r="BJ57" s="248">
        <f ca="1">'Группы 2016'!BT57</f>
        <v>0</v>
      </c>
      <c r="BK57" s="248">
        <f ca="1">'Группы 2016'!BU57</f>
        <v>0</v>
      </c>
      <c r="BL57" s="248">
        <f ca="1">'Группы 2016'!BV57</f>
        <v>0</v>
      </c>
      <c r="BM57" s="248">
        <f ca="1">'Группы 2016'!BW57</f>
        <v>0</v>
      </c>
      <c r="BN57" s="248">
        <f ca="1">'Группы 2016'!BQ57</f>
        <v>0</v>
      </c>
      <c r="BO57" s="248">
        <f ca="1">'Группы 2016'!BU57</f>
        <v>0</v>
      </c>
      <c r="BP57" s="248">
        <f ca="1">'Группы 2016'!BV57</f>
        <v>0</v>
      </c>
      <c r="BQ57" s="248">
        <f ca="1">'Группы 2016'!BW57</f>
        <v>0</v>
      </c>
      <c r="BR57" s="248">
        <f ca="1">'Группы 2016'!BX57</f>
        <v>0</v>
      </c>
      <c r="BS57" s="248">
        <f ca="1">'Группы 2016'!CA57</f>
        <v>0</v>
      </c>
      <c r="BT57" s="248">
        <f ca="1">'Группы 2016'!CC57</f>
        <v>0</v>
      </c>
      <c r="BU57" s="248" t="e">
        <f ca="1">'Группы 2016'!CE57</f>
        <v>#REF!</v>
      </c>
      <c r="BV57" s="269" t="e">
        <f ca="1">'Группы 2016'!CF57</f>
        <v>#REF!</v>
      </c>
      <c r="BW57" s="248" t="e">
        <f ca="1">'Группы 2016'!CG57</f>
        <v>#REF!</v>
      </c>
      <c r="BX57" s="248" t="e">
        <f ca="1">IF('Группы 2016'!CH57=SUM(CC57:CD57),'Группы 2016'!CH57,"ОШ!")</f>
        <v>#REF!</v>
      </c>
      <c r="BY57" s="248" t="e">
        <f ca="1">'Группы 2016'!CI57</f>
        <v>#REF!</v>
      </c>
      <c r="BZ57" s="248" t="e">
        <f ca="1">'Группы 2016'!CJ57</f>
        <v>#REF!</v>
      </c>
      <c r="CA57" s="248" t="e">
        <f ca="1">'Группы 2016'!CK57</f>
        <v>#REF!</v>
      </c>
      <c r="CB57" s="248">
        <f>'Группы 2016'!BP57</f>
        <v>20</v>
      </c>
      <c r="CC57" s="248">
        <f t="shared" ca="1" si="0"/>
        <v>0</v>
      </c>
      <c r="CD57" s="248">
        <f t="shared" ca="1" si="1"/>
        <v>0</v>
      </c>
      <c r="CE57" s="270">
        <f t="shared" ca="1" si="2"/>
        <v>0</v>
      </c>
      <c r="CF57" s="270">
        <f t="shared" ca="1" si="3"/>
        <v>0</v>
      </c>
      <c r="CG57" s="270">
        <f t="shared" ca="1" si="4"/>
        <v>0</v>
      </c>
      <c r="CH57" s="270">
        <f t="shared" ca="1" si="5"/>
        <v>0</v>
      </c>
      <c r="CI57" s="270">
        <f t="shared" ca="1" si="6"/>
        <v>0</v>
      </c>
      <c r="CJ57" s="270">
        <f t="shared" ca="1" si="7"/>
        <v>0</v>
      </c>
      <c r="CK57" s="270">
        <f t="shared" ca="1" si="8"/>
        <v>0</v>
      </c>
      <c r="CL57" s="270">
        <f t="shared" ca="1" si="9"/>
        <v>0</v>
      </c>
      <c r="CM57" s="248">
        <f t="shared" ca="1" si="10"/>
        <v>0</v>
      </c>
      <c r="CN57" s="248" t="e">
        <f t="shared" ca="1" si="11"/>
        <v>#REF!</v>
      </c>
    </row>
    <row r="58" spans="1:92" s="151" customFormat="1" hidden="1" x14ac:dyDescent="0.25">
      <c r="A58" s="248" t="str">
        <f>'Группы 2016'!A58</f>
        <v>Б22.02.06 Сварочное пр-во(2014)9 кл., очная</v>
      </c>
      <c r="B58" s="248" t="str">
        <f>'Группы 2016'!B58</f>
        <v>ЭРТС</v>
      </c>
      <c r="C58" s="248" t="str">
        <f>'Группы 2016'!C58</f>
        <v>бюджет</v>
      </c>
      <c r="D58" s="248" t="e">
        <f ca="1">'Группы 2016'!D58</f>
        <v>#REF!</v>
      </c>
      <c r="E58" s="248">
        <f>'Группы 2016'!E58</f>
        <v>1</v>
      </c>
      <c r="F58" s="248" t="str">
        <f>'Группы 2016'!F58</f>
        <v>СП-83</v>
      </c>
      <c r="G58" s="248" t="e">
        <f ca="1">'Группы 2016'!CL58</f>
        <v>#REF!</v>
      </c>
      <c r="H58" s="248" t="e">
        <f ca="1">'Группы 2016'!CM58</f>
        <v>#REF!</v>
      </c>
      <c r="I58" s="248" t="e">
        <f ca="1">'Группы 2016'!CN58</f>
        <v>#REF!</v>
      </c>
      <c r="J58" s="248" t="e">
        <f ca="1">'Группы 2016'!CO58</f>
        <v>#REF!</v>
      </c>
      <c r="K58" s="248" t="e">
        <f ca="1">'Группы 2016'!CP58</f>
        <v>#REF!</v>
      </c>
      <c r="L58" s="248" t="e">
        <f ca="1">'Группы 2016'!CQ58</f>
        <v>#REF!</v>
      </c>
      <c r="M58" s="248" t="e">
        <f ca="1">'Группы 2016'!CR58</f>
        <v>#REF!</v>
      </c>
      <c r="N58" s="248" t="e">
        <f ca="1">'Группы 2016'!CS58</f>
        <v>#REF!</v>
      </c>
      <c r="O58" s="248" t="e">
        <f ca="1">'Группы 2016'!CT58</f>
        <v>#REF!</v>
      </c>
      <c r="P58" s="248" t="e">
        <f ca="1">'Группы 2016'!CU58</f>
        <v>#REF!</v>
      </c>
      <c r="Q58" s="248" t="e">
        <f ca="1">'Группы 2016'!CV58</f>
        <v>#REF!</v>
      </c>
      <c r="R58" s="248" t="e">
        <f ca="1">'Группы 2016'!CW58</f>
        <v>#REF!</v>
      </c>
      <c r="S58" s="248" t="e">
        <f ca="1">'Группы 2016'!CX58</f>
        <v>#REF!</v>
      </c>
      <c r="T58" s="248" t="e">
        <f ca="1">'Группы 2016'!CY58</f>
        <v>#REF!</v>
      </c>
      <c r="U58" s="248" t="e">
        <f ca="1">'Группы 2016'!CZ58</f>
        <v>#REF!</v>
      </c>
      <c r="V58" s="248" t="e">
        <f ca="1">'Группы 2016'!DA58</f>
        <v>#REF!</v>
      </c>
      <c r="W58" s="248" t="e">
        <f ca="1">'Группы 2016'!DB58</f>
        <v>#REF!</v>
      </c>
      <c r="X58" s="248" t="e">
        <f ca="1">'Группы 2016'!DC58</f>
        <v>#REF!</v>
      </c>
      <c r="Y58" s="248" t="e">
        <f ca="1">'Группы 2016'!DD58</f>
        <v>#REF!</v>
      </c>
      <c r="Z58" s="248" t="e">
        <f ca="1">'Группы 2016'!DE58</f>
        <v>#REF!</v>
      </c>
      <c r="AA58" s="248" t="e">
        <f ca="1">'Группы 2016'!DF58</f>
        <v>#REF!</v>
      </c>
      <c r="AB58" s="248" t="e">
        <f ca="1">'Группы 2016'!DG58</f>
        <v>#REF!</v>
      </c>
      <c r="AC58" s="248" t="e">
        <f ca="1">'Группы 2016'!DH58</f>
        <v>#REF!</v>
      </c>
      <c r="AD58" s="248" t="e">
        <f ca="1">'Группы 2016'!DI58</f>
        <v>#REF!</v>
      </c>
      <c r="AE58" s="248" t="e">
        <f ca="1">'Группы 2016'!DJ58</f>
        <v>#REF!</v>
      </c>
      <c r="AF58" s="248" t="e">
        <f ca="1">'Группы 2016'!DK58</f>
        <v>#REF!</v>
      </c>
      <c r="AG58" s="248" t="e">
        <f ca="1">'Группы 2016'!DL58</f>
        <v>#REF!</v>
      </c>
      <c r="AH58" s="248" t="e">
        <f ca="1">'Группы 2016'!DM58</f>
        <v>#REF!</v>
      </c>
      <c r="AI58" s="248" t="e">
        <f ca="1">'Группы 2016'!DN58</f>
        <v>#REF!</v>
      </c>
      <c r="AJ58" s="248" t="e">
        <f ca="1">'Группы 2016'!DO58</f>
        <v>#REF!</v>
      </c>
      <c r="AK58" s="248" t="e">
        <f ca="1">'Группы 2016'!DP58</f>
        <v>#REF!</v>
      </c>
      <c r="AL58" s="248" t="e">
        <f ca="1">'Группы 2016'!DQ58</f>
        <v>#REF!</v>
      </c>
      <c r="AM58" s="248" t="e">
        <f ca="1">'Группы 2016'!DR58</f>
        <v>#REF!</v>
      </c>
      <c r="AN58" s="248" t="e">
        <f ca="1">'Группы 2016'!DS58</f>
        <v>#REF!</v>
      </c>
      <c r="AO58" s="248" t="e">
        <f ca="1">'Группы 2016'!DT58</f>
        <v>#REF!</v>
      </c>
      <c r="AP58" s="248" t="e">
        <f ca="1">'Группы 2016'!DU58</f>
        <v>#REF!</v>
      </c>
      <c r="AQ58" s="248" t="e">
        <f ca="1">'Группы 2016'!DV58</f>
        <v>#REF!</v>
      </c>
      <c r="AR58" s="248" t="e">
        <f ca="1">'Группы 2016'!DW58</f>
        <v>#REF!</v>
      </c>
      <c r="AS58" s="248" t="e">
        <f ca="1">'Группы 2016'!DX58</f>
        <v>#REF!</v>
      </c>
      <c r="AT58" s="248" t="e">
        <f ca="1">'Группы 2016'!DY58</f>
        <v>#REF!</v>
      </c>
      <c r="AU58" s="248" t="e">
        <f ca="1">'Группы 2016'!DZ58</f>
        <v>#REF!</v>
      </c>
      <c r="AV58" s="248" t="e">
        <f ca="1">'Группы 2016'!EA58</f>
        <v>#REF!</v>
      </c>
      <c r="AW58" s="248" t="e">
        <f ca="1">'Группы 2016'!EB58</f>
        <v>#REF!</v>
      </c>
      <c r="AX58" s="248" t="e">
        <f ca="1">'Группы 2016'!EC58</f>
        <v>#REF!</v>
      </c>
      <c r="AY58" s="248" t="e">
        <f ca="1">'Группы 2016'!ED58</f>
        <v>#REF!</v>
      </c>
      <c r="AZ58" s="248" t="e">
        <f ca="1">'Группы 2016'!EE58</f>
        <v>#REF!</v>
      </c>
      <c r="BA58" s="248" t="e">
        <f ca="1">'Группы 2016'!EF58</f>
        <v>#REF!</v>
      </c>
      <c r="BB58" s="248" t="e">
        <f ca="1">'Группы 2016'!EG58</f>
        <v>#REF!</v>
      </c>
      <c r="BC58" s="248" t="e">
        <f ca="1">'Группы 2016'!EH58</f>
        <v>#REF!</v>
      </c>
      <c r="BD58" s="248" t="e">
        <f ca="1">'Группы 2016'!EI58</f>
        <v>#REF!</v>
      </c>
      <c r="BE58" s="248" t="e">
        <f ca="1">'Группы 2016'!EJ58</f>
        <v>#REF!</v>
      </c>
      <c r="BF58" s="248" t="e">
        <f ca="1">'Группы 2016'!EK58</f>
        <v>#REF!</v>
      </c>
      <c r="BG58" s="248">
        <f ca="1">'Группы 2016'!BQ58</f>
        <v>0</v>
      </c>
      <c r="BH58" s="248">
        <f ca="1">'Группы 2016'!BR58</f>
        <v>0</v>
      </c>
      <c r="BI58" s="248">
        <f ca="1">'Группы 2016'!BS58</f>
        <v>0</v>
      </c>
      <c r="BJ58" s="248">
        <f ca="1">'Группы 2016'!BT58</f>
        <v>0</v>
      </c>
      <c r="BK58" s="248">
        <f ca="1">'Группы 2016'!BU58</f>
        <v>0</v>
      </c>
      <c r="BL58" s="248">
        <f ca="1">'Группы 2016'!BV58</f>
        <v>0</v>
      </c>
      <c r="BM58" s="248">
        <f ca="1">'Группы 2016'!BW58</f>
        <v>0</v>
      </c>
      <c r="BN58" s="248">
        <f ca="1">'Группы 2016'!BQ58</f>
        <v>0</v>
      </c>
      <c r="BO58" s="248">
        <f ca="1">'Группы 2016'!BU58</f>
        <v>0</v>
      </c>
      <c r="BP58" s="248">
        <f ca="1">'Группы 2016'!BV58</f>
        <v>0</v>
      </c>
      <c r="BQ58" s="248">
        <f ca="1">'Группы 2016'!BW58</f>
        <v>0</v>
      </c>
      <c r="BR58" s="248">
        <f ca="1">'Группы 2016'!BX58</f>
        <v>0</v>
      </c>
      <c r="BS58" s="248">
        <f ca="1">'Группы 2016'!CA58</f>
        <v>0</v>
      </c>
      <c r="BT58" s="248">
        <f ca="1">'Группы 2016'!CC58</f>
        <v>0</v>
      </c>
      <c r="BU58" s="248" t="e">
        <f ca="1">'Группы 2016'!CE58</f>
        <v>#REF!</v>
      </c>
      <c r="BV58" s="269" t="e">
        <f ca="1">'Группы 2016'!CF58</f>
        <v>#REF!</v>
      </c>
      <c r="BW58" s="248" t="e">
        <f ca="1">'Группы 2016'!CG58</f>
        <v>#REF!</v>
      </c>
      <c r="BX58" s="248" t="e">
        <f ca="1">IF('Группы 2016'!CH58=SUM(CC58:CD58),'Группы 2016'!CH58,"ОШ!")</f>
        <v>#REF!</v>
      </c>
      <c r="BY58" s="248" t="e">
        <f ca="1">'Группы 2016'!CI58</f>
        <v>#REF!</v>
      </c>
      <c r="BZ58" s="248" t="e">
        <f ca="1">'Группы 2016'!CJ58</f>
        <v>#REF!</v>
      </c>
      <c r="CA58" s="248" t="e">
        <f ca="1">'Группы 2016'!CK58</f>
        <v>#REF!</v>
      </c>
      <c r="CB58" s="248">
        <f>'Группы 2016'!BP58</f>
        <v>20</v>
      </c>
      <c r="CC58" s="248">
        <f t="shared" ca="1" si="0"/>
        <v>0</v>
      </c>
      <c r="CD58" s="248">
        <f t="shared" ca="1" si="1"/>
        <v>0</v>
      </c>
      <c r="CE58" s="270">
        <f t="shared" ca="1" si="2"/>
        <v>0</v>
      </c>
      <c r="CF58" s="270">
        <f t="shared" ca="1" si="3"/>
        <v>0</v>
      </c>
      <c r="CG58" s="270">
        <f t="shared" ca="1" si="4"/>
        <v>0</v>
      </c>
      <c r="CH58" s="270">
        <f t="shared" ca="1" si="5"/>
        <v>0</v>
      </c>
      <c r="CI58" s="270">
        <f t="shared" ca="1" si="6"/>
        <v>0</v>
      </c>
      <c r="CJ58" s="270">
        <f t="shared" ca="1" si="7"/>
        <v>0</v>
      </c>
      <c r="CK58" s="270">
        <f t="shared" ca="1" si="8"/>
        <v>0</v>
      </c>
      <c r="CL58" s="270">
        <f t="shared" ca="1" si="9"/>
        <v>0</v>
      </c>
      <c r="CM58" s="248">
        <f t="shared" ca="1" si="10"/>
        <v>0</v>
      </c>
      <c r="CN58" s="248" t="e">
        <f t="shared" ca="1" si="11"/>
        <v>#REF!</v>
      </c>
    </row>
    <row r="59" spans="1:92" s="151" customFormat="1" hidden="1" x14ac:dyDescent="0.25">
      <c r="A59" s="248" t="str">
        <f>'Группы 2016'!A59</f>
        <v>Б12.02.03 Радиоэлектр.ПУ(2014)9 кл., очная</v>
      </c>
      <c r="B59" s="248" t="str">
        <f>'Группы 2016'!B59</f>
        <v>ЭРТС</v>
      </c>
      <c r="C59" s="248" t="str">
        <f>'Группы 2016'!C59</f>
        <v>бюджет</v>
      </c>
      <c r="D59" s="248" t="e">
        <f ca="1">'Группы 2016'!D59</f>
        <v>#REF!</v>
      </c>
      <c r="E59" s="248">
        <f>'Группы 2016'!E59</f>
        <v>2</v>
      </c>
      <c r="F59" s="248" t="str">
        <f>'Группы 2016'!F59</f>
        <v>РА-18</v>
      </c>
      <c r="G59" s="248" t="e">
        <f ca="1">'Группы 2016'!CL59</f>
        <v>#REF!</v>
      </c>
      <c r="H59" s="248" t="e">
        <f ca="1">'Группы 2016'!CM59</f>
        <v>#REF!</v>
      </c>
      <c r="I59" s="248" t="e">
        <f ca="1">'Группы 2016'!CN59</f>
        <v>#REF!</v>
      </c>
      <c r="J59" s="248" t="e">
        <f ca="1">'Группы 2016'!CO59</f>
        <v>#REF!</v>
      </c>
      <c r="K59" s="248" t="e">
        <f ca="1">'Группы 2016'!CP59</f>
        <v>#REF!</v>
      </c>
      <c r="L59" s="248" t="e">
        <f ca="1">'Группы 2016'!CQ59</f>
        <v>#REF!</v>
      </c>
      <c r="M59" s="248" t="e">
        <f ca="1">'Группы 2016'!CR59</f>
        <v>#REF!</v>
      </c>
      <c r="N59" s="248" t="e">
        <f ca="1">'Группы 2016'!CS59</f>
        <v>#REF!</v>
      </c>
      <c r="O59" s="248" t="e">
        <f ca="1">'Группы 2016'!CT59</f>
        <v>#REF!</v>
      </c>
      <c r="P59" s="248" t="e">
        <f ca="1">'Группы 2016'!CU59</f>
        <v>#REF!</v>
      </c>
      <c r="Q59" s="248" t="e">
        <f ca="1">'Группы 2016'!CV59</f>
        <v>#REF!</v>
      </c>
      <c r="R59" s="248" t="e">
        <f ca="1">'Группы 2016'!CW59</f>
        <v>#REF!</v>
      </c>
      <c r="S59" s="248" t="e">
        <f ca="1">'Группы 2016'!CX59</f>
        <v>#REF!</v>
      </c>
      <c r="T59" s="248" t="e">
        <f ca="1">'Группы 2016'!CY59</f>
        <v>#REF!</v>
      </c>
      <c r="U59" s="248" t="e">
        <f ca="1">'Группы 2016'!CZ59</f>
        <v>#REF!</v>
      </c>
      <c r="V59" s="248" t="e">
        <f ca="1">'Группы 2016'!DA59</f>
        <v>#REF!</v>
      </c>
      <c r="W59" s="248" t="e">
        <f ca="1">'Группы 2016'!DB59</f>
        <v>#REF!</v>
      </c>
      <c r="X59" s="248" t="e">
        <f ca="1">'Группы 2016'!DC59</f>
        <v>#REF!</v>
      </c>
      <c r="Y59" s="248" t="e">
        <f ca="1">'Группы 2016'!DD59</f>
        <v>#REF!</v>
      </c>
      <c r="Z59" s="248" t="e">
        <f ca="1">'Группы 2016'!DE59</f>
        <v>#REF!</v>
      </c>
      <c r="AA59" s="248" t="e">
        <f ca="1">'Группы 2016'!DF59</f>
        <v>#REF!</v>
      </c>
      <c r="AB59" s="248" t="e">
        <f ca="1">'Группы 2016'!DG59</f>
        <v>#REF!</v>
      </c>
      <c r="AC59" s="248" t="str">
        <f>'Группы 2016'!DH59</f>
        <v>УП.1.Сл</v>
      </c>
      <c r="AD59" s="248" t="str">
        <f>'Группы 2016'!DI59</f>
        <v>УП.1.Сл</v>
      </c>
      <c r="AE59" s="248" t="str">
        <f>'Группы 2016'!DJ59</f>
        <v>УП.1.Сл</v>
      </c>
      <c r="AF59" s="248" t="e">
        <f ca="1">'Группы 2016'!DK59</f>
        <v>#REF!</v>
      </c>
      <c r="AG59" s="248" t="e">
        <f ca="1">'Группы 2016'!DL59</f>
        <v>#REF!</v>
      </c>
      <c r="AH59" s="248" t="e">
        <f ca="1">'Группы 2016'!DM59</f>
        <v>#REF!</v>
      </c>
      <c r="AI59" s="248" t="e">
        <f ca="1">'Группы 2016'!DN59</f>
        <v>#REF!</v>
      </c>
      <c r="AJ59" s="248" t="e">
        <f ca="1">'Группы 2016'!DO59</f>
        <v>#REF!</v>
      </c>
      <c r="AK59" s="248" t="e">
        <f ca="1">'Группы 2016'!DP59</f>
        <v>#REF!</v>
      </c>
      <c r="AL59" s="248" t="e">
        <f ca="1">'Группы 2016'!DQ59</f>
        <v>#REF!</v>
      </c>
      <c r="AM59" s="248" t="e">
        <f ca="1">'Группы 2016'!DR59</f>
        <v>#REF!</v>
      </c>
      <c r="AN59" s="248" t="e">
        <f ca="1">'Группы 2016'!DS59</f>
        <v>#REF!</v>
      </c>
      <c r="AO59" s="248" t="e">
        <f ca="1">'Группы 2016'!DT59</f>
        <v>#REF!</v>
      </c>
      <c r="AP59" s="248" t="e">
        <f ca="1">'Группы 2016'!DU59</f>
        <v>#REF!</v>
      </c>
      <c r="AQ59" s="248" t="e">
        <f ca="1">'Группы 2016'!DV59</f>
        <v>#REF!</v>
      </c>
      <c r="AR59" s="248">
        <f>'Группы 2016'!DW59</f>
        <v>0</v>
      </c>
      <c r="AS59" s="248">
        <f>'Группы 2016'!DX59</f>
        <v>0</v>
      </c>
      <c r="AT59" s="248">
        <f>'Группы 2016'!DY59</f>
        <v>0</v>
      </c>
      <c r="AU59" s="248" t="str">
        <f>'Группы 2016'!DZ59</f>
        <v>УП.4.Из</v>
      </c>
      <c r="AV59" s="248" t="str">
        <f>'Группы 2016'!EA59</f>
        <v>УП.4.Из</v>
      </c>
      <c r="AW59" s="248" t="str">
        <f>'Группы 2016'!EB59</f>
        <v>УП.4.Из</v>
      </c>
      <c r="AX59" s="248" t="str">
        <f>'Группы 2016'!EC59</f>
        <v>С</v>
      </c>
      <c r="AY59" s="248" t="e">
        <f ca="1">'Группы 2016'!ED59</f>
        <v>#REF!</v>
      </c>
      <c r="AZ59" s="248" t="e">
        <f ca="1">'Группы 2016'!EE59</f>
        <v>#REF!</v>
      </c>
      <c r="BA59" s="248" t="e">
        <f ca="1">'Группы 2016'!EF59</f>
        <v>#REF!</v>
      </c>
      <c r="BB59" s="248" t="e">
        <f ca="1">'Группы 2016'!EG59</f>
        <v>#REF!</v>
      </c>
      <c r="BC59" s="248" t="e">
        <f ca="1">'Группы 2016'!EH59</f>
        <v>#REF!</v>
      </c>
      <c r="BD59" s="248" t="e">
        <f ca="1">'Группы 2016'!EI59</f>
        <v>#REF!</v>
      </c>
      <c r="BE59" s="248" t="e">
        <f ca="1">'Группы 2016'!EJ59</f>
        <v>#REF!</v>
      </c>
      <c r="BF59" s="248" t="e">
        <f ca="1">'Группы 2016'!EK59</f>
        <v>#REF!</v>
      </c>
      <c r="BG59" s="248">
        <f ca="1">'Группы 2016'!BQ59</f>
        <v>0</v>
      </c>
      <c r="BH59" s="248">
        <f ca="1">'Группы 2016'!BR59</f>
        <v>0</v>
      </c>
      <c r="BI59" s="248">
        <f ca="1">'Группы 2016'!BS59</f>
        <v>0</v>
      </c>
      <c r="BJ59" s="248">
        <f ca="1">'Группы 2016'!BT59</f>
        <v>0</v>
      </c>
      <c r="BK59" s="248">
        <f ca="1">'Группы 2016'!BU59</f>
        <v>0</v>
      </c>
      <c r="BL59" s="248">
        <f ca="1">'Группы 2016'!BV59</f>
        <v>0</v>
      </c>
      <c r="BM59" s="248">
        <f ca="1">'Группы 2016'!BW59</f>
        <v>0</v>
      </c>
      <c r="BN59" s="248">
        <f ca="1">'Группы 2016'!BQ59</f>
        <v>0</v>
      </c>
      <c r="BO59" s="248">
        <f ca="1">'Группы 2016'!BU59</f>
        <v>0</v>
      </c>
      <c r="BP59" s="248">
        <f ca="1">'Группы 2016'!BV59</f>
        <v>0</v>
      </c>
      <c r="BQ59" s="248">
        <f ca="1">'Группы 2016'!BW59</f>
        <v>0</v>
      </c>
      <c r="BR59" s="248">
        <f ca="1">'Группы 2016'!BX59</f>
        <v>3</v>
      </c>
      <c r="BS59" s="248">
        <f ca="1">'Группы 2016'!CA59</f>
        <v>1</v>
      </c>
      <c r="BT59" s="248">
        <f ca="1">'Группы 2016'!CC59</f>
        <v>0</v>
      </c>
      <c r="BU59" s="248" t="e">
        <f ca="1">'Группы 2016'!CE59</f>
        <v>#REF!</v>
      </c>
      <c r="BV59" s="269" t="e">
        <f ca="1">'Группы 2016'!CF59</f>
        <v>#REF!</v>
      </c>
      <c r="BW59" s="248" t="e">
        <f ca="1">'Группы 2016'!CG59</f>
        <v>#REF!</v>
      </c>
      <c r="BX59" s="248" t="e">
        <f ca="1">IF('Группы 2016'!CH59=SUM(CC59:CD59),'Группы 2016'!CH59,"ОШ!")</f>
        <v>#REF!</v>
      </c>
      <c r="BY59" s="248" t="e">
        <f ca="1">'Группы 2016'!CI59</f>
        <v>#REF!</v>
      </c>
      <c r="BZ59" s="248" t="e">
        <f ca="1">'Группы 2016'!CJ59</f>
        <v>#REF!</v>
      </c>
      <c r="CA59" s="248" t="e">
        <f ca="1">'Группы 2016'!CK59</f>
        <v>#REF!</v>
      </c>
      <c r="CB59" s="248">
        <f>'Группы 2016'!BP59</f>
        <v>20</v>
      </c>
      <c r="CC59" s="248">
        <f t="shared" ca="1" si="0"/>
        <v>1</v>
      </c>
      <c r="CD59" s="248">
        <f t="shared" ca="1" si="1"/>
        <v>0</v>
      </c>
      <c r="CE59" s="270">
        <f t="shared" ca="1" si="2"/>
        <v>0</v>
      </c>
      <c r="CF59" s="270">
        <f t="shared" ca="1" si="3"/>
        <v>3</v>
      </c>
      <c r="CG59" s="270">
        <f t="shared" ca="1" si="4"/>
        <v>0</v>
      </c>
      <c r="CH59" s="270">
        <f t="shared" ca="1" si="5"/>
        <v>0</v>
      </c>
      <c r="CI59" s="270">
        <f t="shared" ca="1" si="6"/>
        <v>0</v>
      </c>
      <c r="CJ59" s="270">
        <f t="shared" ca="1" si="7"/>
        <v>3</v>
      </c>
      <c r="CK59" s="270">
        <f t="shared" ca="1" si="8"/>
        <v>0</v>
      </c>
      <c r="CL59" s="270">
        <f t="shared" ca="1" si="9"/>
        <v>0</v>
      </c>
      <c r="CM59" s="248">
        <f t="shared" ca="1" si="10"/>
        <v>6</v>
      </c>
      <c r="CN59" s="248" t="e">
        <f t="shared" ca="1" si="11"/>
        <v>#REF!</v>
      </c>
    </row>
    <row r="60" spans="1:92" s="151" customFormat="1" hidden="1" x14ac:dyDescent="0.25">
      <c r="A60" s="248" t="str">
        <f>'Группы 2016'!A60</f>
        <v>Б12.02.03 Радиоэлектр.ПУ(2014)9 кл., очная</v>
      </c>
      <c r="B60" s="248" t="str">
        <f>'Группы 2016'!B60</f>
        <v>ЭРТС</v>
      </c>
      <c r="C60" s="248" t="str">
        <f>'Группы 2016'!C60</f>
        <v>бюджет</v>
      </c>
      <c r="D60" s="248" t="e">
        <f ca="1">'Группы 2016'!D60</f>
        <v>#REF!</v>
      </c>
      <c r="E60" s="248">
        <f>'Группы 2016'!E60</f>
        <v>2</v>
      </c>
      <c r="F60" s="248" t="str">
        <f>'Группы 2016'!F60</f>
        <v>РА-19</v>
      </c>
      <c r="G60" s="248" t="e">
        <f ca="1">'Группы 2016'!CL60</f>
        <v>#REF!</v>
      </c>
      <c r="H60" s="248" t="e">
        <f ca="1">'Группы 2016'!CM60</f>
        <v>#REF!</v>
      </c>
      <c r="I60" s="248" t="e">
        <f ca="1">'Группы 2016'!CN60</f>
        <v>#REF!</v>
      </c>
      <c r="J60" s="248" t="e">
        <f ca="1">'Группы 2016'!CO60</f>
        <v>#REF!</v>
      </c>
      <c r="K60" s="248" t="e">
        <f ca="1">'Группы 2016'!CP60</f>
        <v>#REF!</v>
      </c>
      <c r="L60" s="248" t="e">
        <f ca="1">'Группы 2016'!CQ60</f>
        <v>#REF!</v>
      </c>
      <c r="M60" s="248" t="e">
        <f ca="1">'Группы 2016'!CR60</f>
        <v>#REF!</v>
      </c>
      <c r="N60" s="248" t="e">
        <f ca="1">'Группы 2016'!CS60</f>
        <v>#REF!</v>
      </c>
      <c r="O60" s="248" t="e">
        <f ca="1">'Группы 2016'!CT60</f>
        <v>#REF!</v>
      </c>
      <c r="P60" s="248" t="e">
        <f ca="1">'Группы 2016'!CU60</f>
        <v>#REF!</v>
      </c>
      <c r="Q60" s="248" t="e">
        <f ca="1">'Группы 2016'!CV60</f>
        <v>#REF!</v>
      </c>
      <c r="R60" s="248" t="e">
        <f ca="1">'Группы 2016'!CW60</f>
        <v>#REF!</v>
      </c>
      <c r="S60" s="248" t="e">
        <f ca="1">'Группы 2016'!CX60</f>
        <v>#REF!</v>
      </c>
      <c r="T60" s="248" t="e">
        <f ca="1">'Группы 2016'!CY60</f>
        <v>#REF!</v>
      </c>
      <c r="U60" s="248" t="e">
        <f ca="1">'Группы 2016'!CZ60</f>
        <v>#REF!</v>
      </c>
      <c r="V60" s="248" t="e">
        <f ca="1">'Группы 2016'!DA60</f>
        <v>#REF!</v>
      </c>
      <c r="W60" s="248" t="e">
        <f ca="1">'Группы 2016'!DB60</f>
        <v>#REF!</v>
      </c>
      <c r="X60" s="248" t="e">
        <f ca="1">'Группы 2016'!DC60</f>
        <v>#REF!</v>
      </c>
      <c r="Y60" s="248" t="e">
        <f ca="1">'Группы 2016'!DD60</f>
        <v>#REF!</v>
      </c>
      <c r="Z60" s="248" t="str">
        <f>'Группы 2016'!DE60</f>
        <v>УП.1.Сл</v>
      </c>
      <c r="AA60" s="248" t="str">
        <f>'Группы 2016'!DF60</f>
        <v>УП.1.Сл</v>
      </c>
      <c r="AB60" s="248" t="str">
        <f>'Группы 2016'!DG60</f>
        <v>УП.1.Сл</v>
      </c>
      <c r="AC60" s="248" t="e">
        <f ca="1">'Группы 2016'!DH60</f>
        <v>#REF!</v>
      </c>
      <c r="AD60" s="248" t="e">
        <f ca="1">'Группы 2016'!DI60</f>
        <v>#REF!</v>
      </c>
      <c r="AE60" s="248" t="e">
        <f ca="1">'Группы 2016'!DJ60</f>
        <v>#REF!</v>
      </c>
      <c r="AF60" s="248" t="e">
        <f ca="1">'Группы 2016'!DK60</f>
        <v>#REF!</v>
      </c>
      <c r="AG60" s="248" t="e">
        <f ca="1">'Группы 2016'!DL60</f>
        <v>#REF!</v>
      </c>
      <c r="AH60" s="248" t="e">
        <f ca="1">'Группы 2016'!DM60</f>
        <v>#REF!</v>
      </c>
      <c r="AI60" s="248" t="e">
        <f ca="1">'Группы 2016'!DN60</f>
        <v>#REF!</v>
      </c>
      <c r="AJ60" s="248" t="e">
        <f ca="1">'Группы 2016'!DO60</f>
        <v>#REF!</v>
      </c>
      <c r="AK60" s="248" t="e">
        <f ca="1">'Группы 2016'!DP60</f>
        <v>#REF!</v>
      </c>
      <c r="AL60" s="248" t="e">
        <f ca="1">'Группы 2016'!DQ60</f>
        <v>#REF!</v>
      </c>
      <c r="AM60" s="248" t="e">
        <f ca="1">'Группы 2016'!DR60</f>
        <v>#REF!</v>
      </c>
      <c r="AN60" s="248" t="e">
        <f ca="1">'Группы 2016'!DS60</f>
        <v>#REF!</v>
      </c>
      <c r="AO60" s="248" t="e">
        <f ca="1">'Группы 2016'!DT60</f>
        <v>#REF!</v>
      </c>
      <c r="AP60" s="248" t="e">
        <f ca="1">'Группы 2016'!DU60</f>
        <v>#REF!</v>
      </c>
      <c r="AQ60" s="248" t="e">
        <f ca="1">'Группы 2016'!DV60</f>
        <v>#REF!</v>
      </c>
      <c r="AR60" s="248" t="str">
        <f>'Группы 2016'!DW60</f>
        <v>УП.4.Из</v>
      </c>
      <c r="AS60" s="248" t="str">
        <f>'Группы 2016'!DX60</f>
        <v>УП.4.Из</v>
      </c>
      <c r="AT60" s="248" t="str">
        <f>'Группы 2016'!DY60</f>
        <v>УП.4.Из</v>
      </c>
      <c r="AU60" s="248">
        <f>'Группы 2016'!DZ60</f>
        <v>0</v>
      </c>
      <c r="AV60" s="248">
        <f>'Группы 2016'!EA60</f>
        <v>0</v>
      </c>
      <c r="AW60" s="248">
        <f>'Группы 2016'!EB60</f>
        <v>0</v>
      </c>
      <c r="AX60" s="248" t="e">
        <f ca="1">'Группы 2016'!EC60</f>
        <v>#REF!</v>
      </c>
      <c r="AY60" s="248" t="e">
        <f ca="1">'Группы 2016'!ED60</f>
        <v>#REF!</v>
      </c>
      <c r="AZ60" s="248" t="e">
        <f ca="1">'Группы 2016'!EE60</f>
        <v>#REF!</v>
      </c>
      <c r="BA60" s="248" t="e">
        <f ca="1">'Группы 2016'!EF60</f>
        <v>#REF!</v>
      </c>
      <c r="BB60" s="248" t="e">
        <f ca="1">'Группы 2016'!EG60</f>
        <v>#REF!</v>
      </c>
      <c r="BC60" s="248" t="e">
        <f ca="1">'Группы 2016'!EH60</f>
        <v>#REF!</v>
      </c>
      <c r="BD60" s="248" t="e">
        <f ca="1">'Группы 2016'!EI60</f>
        <v>#REF!</v>
      </c>
      <c r="BE60" s="248" t="e">
        <f ca="1">'Группы 2016'!EJ60</f>
        <v>#REF!</v>
      </c>
      <c r="BF60" s="248" t="e">
        <f ca="1">'Группы 2016'!EK60</f>
        <v>#REF!</v>
      </c>
      <c r="BG60" s="248">
        <f ca="1">'Группы 2016'!BQ60</f>
        <v>0</v>
      </c>
      <c r="BH60" s="248">
        <f ca="1">'Группы 2016'!BR60</f>
        <v>0</v>
      </c>
      <c r="BI60" s="248">
        <f ca="1">'Группы 2016'!BS60</f>
        <v>0</v>
      </c>
      <c r="BJ60" s="248">
        <f ca="1">'Группы 2016'!BT60</f>
        <v>0</v>
      </c>
      <c r="BK60" s="248">
        <f ca="1">'Группы 2016'!BU60</f>
        <v>0</v>
      </c>
      <c r="BL60" s="248">
        <f ca="1">'Группы 2016'!BV60</f>
        <v>0</v>
      </c>
      <c r="BM60" s="248">
        <f ca="1">'Группы 2016'!BW60</f>
        <v>0</v>
      </c>
      <c r="BN60" s="248">
        <f ca="1">'Группы 2016'!BQ60</f>
        <v>0</v>
      </c>
      <c r="BO60" s="248">
        <f ca="1">'Группы 2016'!BU60</f>
        <v>0</v>
      </c>
      <c r="BP60" s="248">
        <f ca="1">'Группы 2016'!BV60</f>
        <v>0</v>
      </c>
      <c r="BQ60" s="248">
        <f ca="1">'Группы 2016'!BW60</f>
        <v>0</v>
      </c>
      <c r="BR60" s="248">
        <f ca="1">'Группы 2016'!BX60</f>
        <v>3</v>
      </c>
      <c r="BS60" s="248">
        <f ca="1">'Группы 2016'!CA60</f>
        <v>0</v>
      </c>
      <c r="BT60" s="248">
        <f ca="1">'Группы 2016'!CC60</f>
        <v>0</v>
      </c>
      <c r="BU60" s="248" t="e">
        <f ca="1">'Группы 2016'!CE60</f>
        <v>#REF!</v>
      </c>
      <c r="BV60" s="269" t="e">
        <f ca="1">'Группы 2016'!CF60</f>
        <v>#REF!</v>
      </c>
      <c r="BW60" s="248" t="e">
        <f ca="1">'Группы 2016'!CG60</f>
        <v>#REF!</v>
      </c>
      <c r="BX60" s="248" t="e">
        <f ca="1">IF('Группы 2016'!CH60=SUM(CC60:CD60),'Группы 2016'!CH60,"ОШ!")</f>
        <v>#REF!</v>
      </c>
      <c r="BY60" s="248" t="e">
        <f ca="1">'Группы 2016'!CI60</f>
        <v>#REF!</v>
      </c>
      <c r="BZ60" s="248" t="e">
        <f ca="1">'Группы 2016'!CJ60</f>
        <v>#REF!</v>
      </c>
      <c r="CA60" s="248" t="e">
        <f ca="1">'Группы 2016'!CK60</f>
        <v>#REF!</v>
      </c>
      <c r="CB60" s="248">
        <f>'Группы 2016'!BP60</f>
        <v>20</v>
      </c>
      <c r="CC60" s="248">
        <f t="shared" ca="1" si="0"/>
        <v>0</v>
      </c>
      <c r="CD60" s="248">
        <f t="shared" ca="1" si="1"/>
        <v>0</v>
      </c>
      <c r="CE60" s="270">
        <f t="shared" ca="1" si="2"/>
        <v>0</v>
      </c>
      <c r="CF60" s="270">
        <f t="shared" ca="1" si="3"/>
        <v>3</v>
      </c>
      <c r="CG60" s="270">
        <f t="shared" ca="1" si="4"/>
        <v>0</v>
      </c>
      <c r="CH60" s="270">
        <f t="shared" ca="1" si="5"/>
        <v>0</v>
      </c>
      <c r="CI60" s="270">
        <f t="shared" ca="1" si="6"/>
        <v>0</v>
      </c>
      <c r="CJ60" s="270">
        <f t="shared" ca="1" si="7"/>
        <v>3</v>
      </c>
      <c r="CK60" s="270">
        <f t="shared" ca="1" si="8"/>
        <v>0</v>
      </c>
      <c r="CL60" s="270">
        <f t="shared" ca="1" si="9"/>
        <v>0</v>
      </c>
      <c r="CM60" s="248">
        <f t="shared" ca="1" si="10"/>
        <v>6</v>
      </c>
      <c r="CN60" s="248" t="e">
        <f t="shared" ca="1" si="11"/>
        <v>#REF!</v>
      </c>
    </row>
    <row r="61" spans="1:92" s="151" customFormat="1" hidden="1" x14ac:dyDescent="0.25">
      <c r="A61" s="248" t="str">
        <f>'Группы 2016'!A61</f>
        <v>Б13.02.11 Тех.эксплуатация ЭиЭМО(2014)9 кл., очная</v>
      </c>
      <c r="B61" s="248" t="str">
        <f>'Группы 2016'!B61</f>
        <v>ЭРТС</v>
      </c>
      <c r="C61" s="248" t="str">
        <f>'Группы 2016'!C61</f>
        <v>бюджет</v>
      </c>
      <c r="D61" s="248" t="e">
        <f ca="1">'Группы 2016'!D61</f>
        <v>#REF!</v>
      </c>
      <c r="E61" s="248">
        <f>'Группы 2016'!E61</f>
        <v>2</v>
      </c>
      <c r="F61" s="248" t="str">
        <f>'Группы 2016'!F61</f>
        <v>ЭМ-26</v>
      </c>
      <c r="G61" s="248" t="e">
        <f ca="1">'Группы 2016'!CL61</f>
        <v>#REF!</v>
      </c>
      <c r="H61" s="248" t="e">
        <f ca="1">'Группы 2016'!CM61</f>
        <v>#REF!</v>
      </c>
      <c r="I61" s="248" t="e">
        <f ca="1">'Группы 2016'!CN61</f>
        <v>#REF!</v>
      </c>
      <c r="J61" s="248" t="e">
        <f ca="1">'Группы 2016'!CO61</f>
        <v>#REF!</v>
      </c>
      <c r="K61" s="248" t="e">
        <f ca="1">'Группы 2016'!CP61</f>
        <v>#REF!</v>
      </c>
      <c r="L61" s="248" t="e">
        <f ca="1">'Группы 2016'!CQ61</f>
        <v>#REF!</v>
      </c>
      <c r="M61" s="248" t="e">
        <f ca="1">'Группы 2016'!CR61</f>
        <v>#REF!</v>
      </c>
      <c r="N61" s="248" t="e">
        <f ca="1">'Группы 2016'!CS61</f>
        <v>#REF!</v>
      </c>
      <c r="O61" s="248" t="e">
        <f ca="1">'Группы 2016'!CT61</f>
        <v>#REF!</v>
      </c>
      <c r="P61" s="248" t="e">
        <f ca="1">'Группы 2016'!CU61</f>
        <v>#REF!</v>
      </c>
      <c r="Q61" s="248" t="e">
        <f ca="1">'Группы 2016'!CV61</f>
        <v>#REF!</v>
      </c>
      <c r="R61" s="248" t="e">
        <f ca="1">'Группы 2016'!CW61</f>
        <v>#REF!</v>
      </c>
      <c r="S61" s="248" t="e">
        <f ca="1">'Группы 2016'!CX61</f>
        <v>#REF!</v>
      </c>
      <c r="T61" s="248" t="e">
        <f ca="1">'Группы 2016'!CY61</f>
        <v>#REF!</v>
      </c>
      <c r="U61" s="248" t="e">
        <f ca="1">'Группы 2016'!CZ61</f>
        <v>#REF!</v>
      </c>
      <c r="V61" s="248" t="e">
        <f ca="1">'Группы 2016'!DA61</f>
        <v>#REF!</v>
      </c>
      <c r="W61" s="248" t="e">
        <f ca="1">'Группы 2016'!DB61</f>
        <v>#REF!</v>
      </c>
      <c r="X61" s="248" t="e">
        <f ca="1">'Группы 2016'!DC61</f>
        <v>#REF!</v>
      </c>
      <c r="Y61" s="248" t="e">
        <f ca="1">'Группы 2016'!DD61</f>
        <v>#REF!</v>
      </c>
      <c r="Z61" s="248" t="e">
        <f ca="1">'Группы 2016'!DE61</f>
        <v>#REF!</v>
      </c>
      <c r="AA61" s="248" t="e">
        <f ca="1">'Группы 2016'!DF61</f>
        <v>#REF!</v>
      </c>
      <c r="AB61" s="248" t="e">
        <f ca="1">'Группы 2016'!DG61</f>
        <v>#REF!</v>
      </c>
      <c r="AC61" s="248" t="e">
        <f ca="1">'Группы 2016'!DH61</f>
        <v>#REF!</v>
      </c>
      <c r="AD61" s="248" t="e">
        <f ca="1">'Группы 2016'!DI61</f>
        <v>#REF!</v>
      </c>
      <c r="AE61" s="248" t="e">
        <f ca="1">'Группы 2016'!DJ61</f>
        <v>#REF!</v>
      </c>
      <c r="AF61" s="248" t="e">
        <f ca="1">'Группы 2016'!DK61</f>
        <v>#REF!</v>
      </c>
      <c r="AG61" s="248" t="e">
        <f ca="1">'Группы 2016'!DL61</f>
        <v>#REF!</v>
      </c>
      <c r="AH61" s="248" t="e">
        <f ca="1">'Группы 2016'!DM61</f>
        <v>#REF!</v>
      </c>
      <c r="AI61" s="248" t="e">
        <f ca="1">'Группы 2016'!DN61</f>
        <v>#REF!</v>
      </c>
      <c r="AJ61" s="248" t="e">
        <f ca="1">'Группы 2016'!DO61</f>
        <v>#REF!</v>
      </c>
      <c r="AK61" s="248" t="e">
        <f ca="1">'Группы 2016'!DP61</f>
        <v>#REF!</v>
      </c>
      <c r="AL61" s="248" t="e">
        <f ca="1">'Группы 2016'!DQ61</f>
        <v>#REF!</v>
      </c>
      <c r="AM61" s="248" t="str">
        <f>'Группы 2016'!DR61</f>
        <v>УП.4.Эм</v>
      </c>
      <c r="AN61" s="248" t="str">
        <f>'Группы 2016'!DS61</f>
        <v>УП.4.Эм</v>
      </c>
      <c r="AO61" s="248" t="str">
        <f>'Группы 2016'!DT61</f>
        <v>УП.4.Эм</v>
      </c>
      <c r="AP61" s="248" t="e">
        <f ca="1">'Группы 2016'!DU61</f>
        <v>#REF!</v>
      </c>
      <c r="AQ61" s="248" t="e">
        <f ca="1">'Группы 2016'!DV61</f>
        <v>#REF!</v>
      </c>
      <c r="AR61" s="248">
        <f>'Группы 2016'!DW61</f>
        <v>0</v>
      </c>
      <c r="AS61" s="248">
        <f>'Группы 2016'!DX61</f>
        <v>0</v>
      </c>
      <c r="AT61" s="248">
        <f>'Группы 2016'!DY61</f>
        <v>0</v>
      </c>
      <c r="AU61" s="248" t="str">
        <f>'Группы 2016'!DZ61</f>
        <v>С</v>
      </c>
      <c r="AV61" s="248" t="str">
        <f>'Группы 2016'!EA61</f>
        <v>УП.1.Сл</v>
      </c>
      <c r="AW61" s="248" t="str">
        <f>'Группы 2016'!EB61</f>
        <v>УП.1.Сл</v>
      </c>
      <c r="AX61" s="248" t="str">
        <f>'Группы 2016'!EC61</f>
        <v>УП.1.Сл</v>
      </c>
      <c r="AY61" s="248" t="e">
        <f ca="1">'Группы 2016'!ED61</f>
        <v>#REF!</v>
      </c>
      <c r="AZ61" s="248" t="e">
        <f ca="1">'Группы 2016'!EE61</f>
        <v>#REF!</v>
      </c>
      <c r="BA61" s="248" t="e">
        <f ca="1">'Группы 2016'!EF61</f>
        <v>#REF!</v>
      </c>
      <c r="BB61" s="248" t="e">
        <f ca="1">'Группы 2016'!EG61</f>
        <v>#REF!</v>
      </c>
      <c r="BC61" s="248" t="e">
        <f ca="1">'Группы 2016'!EH61</f>
        <v>#REF!</v>
      </c>
      <c r="BD61" s="248" t="e">
        <f ca="1">'Группы 2016'!EI61</f>
        <v>#REF!</v>
      </c>
      <c r="BE61" s="248" t="e">
        <f ca="1">'Группы 2016'!EJ61</f>
        <v>#REF!</v>
      </c>
      <c r="BF61" s="248" t="e">
        <f ca="1">'Группы 2016'!EK61</f>
        <v>#REF!</v>
      </c>
      <c r="BG61" s="248">
        <f ca="1">'Группы 2016'!BQ61</f>
        <v>0</v>
      </c>
      <c r="BH61" s="248">
        <f ca="1">'Группы 2016'!BR61</f>
        <v>0</v>
      </c>
      <c r="BI61" s="248">
        <f ca="1">'Группы 2016'!BS61</f>
        <v>0</v>
      </c>
      <c r="BJ61" s="248">
        <f ca="1">'Группы 2016'!BT61</f>
        <v>0</v>
      </c>
      <c r="BK61" s="248">
        <f ca="1">'Группы 2016'!BU61</f>
        <v>0</v>
      </c>
      <c r="BL61" s="248">
        <f ca="1">'Группы 2016'!BV61</f>
        <v>0</v>
      </c>
      <c r="BM61" s="248">
        <f ca="1">'Группы 2016'!BW61</f>
        <v>0</v>
      </c>
      <c r="BN61" s="248">
        <f ca="1">'Группы 2016'!BQ61</f>
        <v>0</v>
      </c>
      <c r="BO61" s="248">
        <f ca="1">'Группы 2016'!BU61</f>
        <v>0</v>
      </c>
      <c r="BP61" s="248">
        <f ca="1">'Группы 2016'!BV61</f>
        <v>0</v>
      </c>
      <c r="BQ61" s="248">
        <f ca="1">'Группы 2016'!BW61</f>
        <v>0</v>
      </c>
      <c r="BR61" s="248">
        <f ca="1">'Группы 2016'!BX61</f>
        <v>3</v>
      </c>
      <c r="BS61" s="248">
        <f ca="1">'Группы 2016'!CA61</f>
        <v>1</v>
      </c>
      <c r="BT61" s="248">
        <f ca="1">'Группы 2016'!CC61</f>
        <v>0</v>
      </c>
      <c r="BU61" s="248" t="e">
        <f ca="1">'Группы 2016'!CE61</f>
        <v>#REF!</v>
      </c>
      <c r="BV61" s="269" t="e">
        <f ca="1">'Группы 2016'!CF61</f>
        <v>#REF!</v>
      </c>
      <c r="BW61" s="248" t="e">
        <f ca="1">'Группы 2016'!CG61</f>
        <v>#REF!</v>
      </c>
      <c r="BX61" s="248" t="e">
        <f ca="1">IF('Группы 2016'!CH61=SUM(CC61:CD61),'Группы 2016'!CH61,"ОШ!")</f>
        <v>#REF!</v>
      </c>
      <c r="BY61" s="248" t="e">
        <f ca="1">'Группы 2016'!CI61</f>
        <v>#REF!</v>
      </c>
      <c r="BZ61" s="248" t="e">
        <f ca="1">'Группы 2016'!CJ61</f>
        <v>#REF!</v>
      </c>
      <c r="CA61" s="248" t="e">
        <f ca="1">'Группы 2016'!CK61</f>
        <v>#REF!</v>
      </c>
      <c r="CB61" s="248">
        <f>'Группы 2016'!BP61</f>
        <v>20</v>
      </c>
      <c r="CC61" s="248">
        <f t="shared" ca="1" si="0"/>
        <v>1</v>
      </c>
      <c r="CD61" s="248">
        <f t="shared" ca="1" si="1"/>
        <v>0</v>
      </c>
      <c r="CE61" s="270">
        <f t="shared" ca="1" si="2"/>
        <v>0</v>
      </c>
      <c r="CF61" s="270">
        <f t="shared" ca="1" si="3"/>
        <v>3</v>
      </c>
      <c r="CG61" s="270">
        <f t="shared" ca="1" si="4"/>
        <v>0</v>
      </c>
      <c r="CH61" s="270">
        <f t="shared" ca="1" si="5"/>
        <v>0</v>
      </c>
      <c r="CI61" s="270">
        <f t="shared" ca="1" si="6"/>
        <v>3</v>
      </c>
      <c r="CJ61" s="270">
        <f t="shared" ca="1" si="7"/>
        <v>0</v>
      </c>
      <c r="CK61" s="270">
        <f t="shared" ca="1" si="8"/>
        <v>0</v>
      </c>
      <c r="CL61" s="270">
        <f t="shared" ca="1" si="9"/>
        <v>0</v>
      </c>
      <c r="CM61" s="248">
        <f t="shared" ca="1" si="10"/>
        <v>6</v>
      </c>
      <c r="CN61" s="248" t="e">
        <f t="shared" ca="1" si="11"/>
        <v>#REF!</v>
      </c>
    </row>
    <row r="62" spans="1:92" s="151" customFormat="1" hidden="1" x14ac:dyDescent="0.25">
      <c r="A62" s="248" t="str">
        <f>'Группы 2016'!A62</f>
        <v>Б22.02.06 Сварочное пр-во(2014)9 кл., очная</v>
      </c>
      <c r="B62" s="248" t="str">
        <f>'Группы 2016'!B62</f>
        <v>ЭРТС</v>
      </c>
      <c r="C62" s="248" t="str">
        <f>'Группы 2016'!C62</f>
        <v>бюджет</v>
      </c>
      <c r="D62" s="248" t="e">
        <f ca="1">'Группы 2016'!D62</f>
        <v>#REF!</v>
      </c>
      <c r="E62" s="248">
        <f>'Группы 2016'!E62</f>
        <v>2</v>
      </c>
      <c r="F62" s="248" t="str">
        <f>'Группы 2016'!F62</f>
        <v>СП-80</v>
      </c>
      <c r="G62" s="248">
        <f>'Группы 2016'!CL62</f>
        <v>0</v>
      </c>
      <c r="H62" s="248">
        <f>'Группы 2016'!CM62</f>
        <v>0</v>
      </c>
      <c r="I62" s="248" t="e">
        <f ca="1">'Группы 2016'!CN62</f>
        <v>#REF!</v>
      </c>
      <c r="J62" s="248" t="e">
        <f ca="1">'Группы 2016'!CO62</f>
        <v>#REF!</v>
      </c>
      <c r="K62" s="248" t="e">
        <f ca="1">'Группы 2016'!CP62</f>
        <v>#REF!</v>
      </c>
      <c r="L62" s="248" t="e">
        <f ca="1">'Группы 2016'!CQ62</f>
        <v>#REF!</v>
      </c>
      <c r="M62" s="248" t="str">
        <f>'Группы 2016'!CR62</f>
        <v>УП.5.Сл</v>
      </c>
      <c r="N62" s="248" t="str">
        <f>'Группы 2016'!CS62</f>
        <v>УП.5.Сл</v>
      </c>
      <c r="O62" s="248" t="e">
        <f ca="1">'Группы 2016'!CT62</f>
        <v>#REF!</v>
      </c>
      <c r="P62" s="248" t="e">
        <f ca="1">'Группы 2016'!CU62</f>
        <v>#REF!</v>
      </c>
      <c r="Q62" s="248" t="e">
        <f ca="1">'Группы 2016'!CV62</f>
        <v>#REF!</v>
      </c>
      <c r="R62" s="248" t="e">
        <f ca="1">'Группы 2016'!CW62</f>
        <v>#REF!</v>
      </c>
      <c r="S62" s="248" t="e">
        <f ca="1">'Группы 2016'!CX62</f>
        <v>#REF!</v>
      </c>
      <c r="T62" s="248" t="e">
        <f ca="1">'Группы 2016'!CY62</f>
        <v>#REF!</v>
      </c>
      <c r="U62" s="248" t="e">
        <f ca="1">'Группы 2016'!CZ62</f>
        <v>#REF!</v>
      </c>
      <c r="V62" s="248" t="e">
        <f ca="1">'Группы 2016'!DA62</f>
        <v>#REF!</v>
      </c>
      <c r="W62" s="248" t="e">
        <f ca="1">'Группы 2016'!DB62</f>
        <v>#REF!</v>
      </c>
      <c r="X62" s="248" t="e">
        <f ca="1">'Группы 2016'!DC62</f>
        <v>#REF!</v>
      </c>
      <c r="Y62" s="248" t="e">
        <f ca="1">'Группы 2016'!DD62</f>
        <v>#REF!</v>
      </c>
      <c r="Z62" s="248" t="e">
        <f ca="1">'Группы 2016'!DE62</f>
        <v>#REF!</v>
      </c>
      <c r="AA62" s="248" t="e">
        <f ca="1">'Группы 2016'!DF62</f>
        <v>#REF!</v>
      </c>
      <c r="AB62" s="248" t="e">
        <f ca="1">'Группы 2016'!DG62</f>
        <v>#REF!</v>
      </c>
      <c r="AC62" s="248" t="e">
        <f ca="1">'Группы 2016'!DH62</f>
        <v>#REF!</v>
      </c>
      <c r="AD62" s="248" t="e">
        <f ca="1">'Группы 2016'!DI62</f>
        <v>#REF!</v>
      </c>
      <c r="AE62" s="248" t="e">
        <f ca="1">'Группы 2016'!DJ62</f>
        <v>#REF!</v>
      </c>
      <c r="AF62" s="248" t="e">
        <f ca="1">'Группы 2016'!DK62</f>
        <v>#REF!</v>
      </c>
      <c r="AG62" s="248" t="e">
        <f ca="1">'Группы 2016'!DL62</f>
        <v>#REF!</v>
      </c>
      <c r="AH62" s="248" t="e">
        <f ca="1">'Группы 2016'!DM62</f>
        <v>#REF!</v>
      </c>
      <c r="AI62" s="248" t="e">
        <f ca="1">'Группы 2016'!DN62</f>
        <v>#REF!</v>
      </c>
      <c r="AJ62" s="248" t="e">
        <f ca="1">'Группы 2016'!DO62</f>
        <v>#REF!</v>
      </c>
      <c r="AK62" s="248" t="e">
        <f ca="1">'Группы 2016'!DP62</f>
        <v>#REF!</v>
      </c>
      <c r="AL62" s="248" t="e">
        <f ca="1">'Группы 2016'!DQ62</f>
        <v>#REF!</v>
      </c>
      <c r="AM62" s="248" t="e">
        <f ca="1">'Группы 2016'!DR62</f>
        <v>#REF!</v>
      </c>
      <c r="AN62" s="248" t="e">
        <f ca="1">'Группы 2016'!DS62</f>
        <v>#REF!</v>
      </c>
      <c r="AO62" s="248" t="e">
        <f ca="1">'Группы 2016'!DT62</f>
        <v>#REF!</v>
      </c>
      <c r="AP62" s="248" t="e">
        <f ca="1">'Группы 2016'!DU62</f>
        <v>#REF!</v>
      </c>
      <c r="AQ62" s="248" t="e">
        <f ca="1">'Группы 2016'!DV62</f>
        <v>#REF!</v>
      </c>
      <c r="AR62" s="248" t="e">
        <f ca="1">'Группы 2016'!DW62</f>
        <v>#REF!</v>
      </c>
      <c r="AS62" s="248" t="e">
        <f ca="1">'Группы 2016'!DX62</f>
        <v>#REF!</v>
      </c>
      <c r="AT62" s="248" t="str">
        <f>'Группы 2016'!DY62</f>
        <v>С</v>
      </c>
      <c r="AU62" s="248" t="str">
        <f>'Группы 2016'!DZ62</f>
        <v>УП.5.Сл</v>
      </c>
      <c r="AV62" s="248" t="str">
        <f>'Группы 2016'!EA62</f>
        <v>УП.5.Св</v>
      </c>
      <c r="AW62" s="248" t="str">
        <f>'Группы 2016'!EB62</f>
        <v>УП.5.Св</v>
      </c>
      <c r="AX62" s="248" t="str">
        <f>'Группы 2016'!EC62</f>
        <v>УП.5.Св</v>
      </c>
      <c r="AY62" s="248" t="e">
        <f ca="1">'Группы 2016'!ED62</f>
        <v>#REF!</v>
      </c>
      <c r="AZ62" s="248" t="e">
        <f ca="1">'Группы 2016'!EE62</f>
        <v>#REF!</v>
      </c>
      <c r="BA62" s="248" t="e">
        <f ca="1">'Группы 2016'!EF62</f>
        <v>#REF!</v>
      </c>
      <c r="BB62" s="248" t="e">
        <f ca="1">'Группы 2016'!EG62</f>
        <v>#REF!</v>
      </c>
      <c r="BC62" s="248" t="e">
        <f ca="1">'Группы 2016'!EH62</f>
        <v>#REF!</v>
      </c>
      <c r="BD62" s="248" t="e">
        <f ca="1">'Группы 2016'!EI62</f>
        <v>#REF!</v>
      </c>
      <c r="BE62" s="248" t="e">
        <f ca="1">'Группы 2016'!EJ62</f>
        <v>#REF!</v>
      </c>
      <c r="BF62" s="248" t="e">
        <f ca="1">'Группы 2016'!EK62</f>
        <v>#REF!</v>
      </c>
      <c r="BG62" s="248">
        <f ca="1">'Группы 2016'!BQ62</f>
        <v>2</v>
      </c>
      <c r="BH62" s="248">
        <f ca="1">'Группы 2016'!BR62</f>
        <v>2</v>
      </c>
      <c r="BI62" s="248">
        <f ca="1">'Группы 2016'!BS62</f>
        <v>0</v>
      </c>
      <c r="BJ62" s="248">
        <f ca="1">'Группы 2016'!BT62</f>
        <v>0</v>
      </c>
      <c r="BK62" s="248">
        <f ca="1">'Группы 2016'!BU62</f>
        <v>0</v>
      </c>
      <c r="BL62" s="248">
        <f ca="1">'Группы 2016'!BV62</f>
        <v>0</v>
      </c>
      <c r="BM62" s="248">
        <f ca="1">'Группы 2016'!BW62</f>
        <v>0</v>
      </c>
      <c r="BN62" s="248">
        <f ca="1">'Группы 2016'!BQ62</f>
        <v>2</v>
      </c>
      <c r="BO62" s="248">
        <f ca="1">'Группы 2016'!BU62</f>
        <v>0</v>
      </c>
      <c r="BP62" s="248">
        <f ca="1">'Группы 2016'!BV62</f>
        <v>0</v>
      </c>
      <c r="BQ62" s="248">
        <f ca="1">'Группы 2016'!BW62</f>
        <v>0</v>
      </c>
      <c r="BR62" s="248">
        <f ca="1">'Группы 2016'!BX62</f>
        <v>0</v>
      </c>
      <c r="BS62" s="248">
        <f ca="1">'Группы 2016'!CA62</f>
        <v>1</v>
      </c>
      <c r="BT62" s="248">
        <f ca="1">'Группы 2016'!CC62</f>
        <v>0</v>
      </c>
      <c r="BU62" s="248" t="e">
        <f ca="1">'Группы 2016'!CE62</f>
        <v>#REF!</v>
      </c>
      <c r="BV62" s="269" t="e">
        <f ca="1">'Группы 2016'!CF62</f>
        <v>#REF!</v>
      </c>
      <c r="BW62" s="248" t="e">
        <f ca="1">'Группы 2016'!CG62</f>
        <v>#REF!</v>
      </c>
      <c r="BX62" s="248" t="e">
        <f ca="1">IF('Группы 2016'!CH62=SUM(CC62:CD62),'Группы 2016'!CH62,"ОШ!")</f>
        <v>#REF!</v>
      </c>
      <c r="BY62" s="248" t="e">
        <f ca="1">'Группы 2016'!CI62</f>
        <v>#REF!</v>
      </c>
      <c r="BZ62" s="248" t="e">
        <f ca="1">'Группы 2016'!CJ62</f>
        <v>#REF!</v>
      </c>
      <c r="CA62" s="248" t="e">
        <f ca="1">'Группы 2016'!CK62</f>
        <v>#REF!</v>
      </c>
      <c r="CB62" s="248">
        <f>'Группы 2016'!BP62</f>
        <v>20</v>
      </c>
      <c r="CC62" s="248">
        <f t="shared" ca="1" si="0"/>
        <v>1</v>
      </c>
      <c r="CD62" s="248">
        <f t="shared" ca="1" si="1"/>
        <v>0</v>
      </c>
      <c r="CE62" s="270">
        <f t="shared" ca="1" si="2"/>
        <v>0</v>
      </c>
      <c r="CF62" s="270">
        <f t="shared" ca="1" si="3"/>
        <v>3</v>
      </c>
      <c r="CG62" s="270">
        <f t="shared" ca="1" si="4"/>
        <v>3</v>
      </c>
      <c r="CH62" s="270">
        <f t="shared" ca="1" si="5"/>
        <v>0</v>
      </c>
      <c r="CI62" s="270">
        <f t="shared" ca="1" si="6"/>
        <v>0</v>
      </c>
      <c r="CJ62" s="270">
        <f t="shared" ca="1" si="7"/>
        <v>0</v>
      </c>
      <c r="CK62" s="270">
        <f t="shared" ca="1" si="8"/>
        <v>0</v>
      </c>
      <c r="CL62" s="270">
        <f t="shared" ca="1" si="9"/>
        <v>0</v>
      </c>
      <c r="CM62" s="248">
        <f t="shared" ca="1" si="10"/>
        <v>6</v>
      </c>
      <c r="CN62" s="248" t="e">
        <f t="shared" ca="1" si="11"/>
        <v>#REF!</v>
      </c>
    </row>
    <row r="63" spans="1:92" s="151" customFormat="1" hidden="1" x14ac:dyDescent="0.25">
      <c r="A63" s="248" t="str">
        <f>'Группы 2016'!A63</f>
        <v>Б22.02.06 Сварочное пр-во(2014)9 кл., очная</v>
      </c>
      <c r="B63" s="248" t="str">
        <f>'Группы 2016'!B63</f>
        <v>ЭРТС</v>
      </c>
      <c r="C63" s="248" t="str">
        <f>'Группы 2016'!C63</f>
        <v>бюджет</v>
      </c>
      <c r="D63" s="248" t="e">
        <f ca="1">'Группы 2016'!D63</f>
        <v>#REF!</v>
      </c>
      <c r="E63" s="248">
        <f>'Группы 2016'!E63</f>
        <v>2</v>
      </c>
      <c r="F63" s="248" t="str">
        <f>'Группы 2016'!F63</f>
        <v>СП-81</v>
      </c>
      <c r="G63" s="248">
        <f>'Группы 2016'!CL63</f>
        <v>0</v>
      </c>
      <c r="H63" s="248">
        <f>'Группы 2016'!CM63</f>
        <v>0</v>
      </c>
      <c r="I63" s="248" t="e">
        <f ca="1">'Группы 2016'!CN63</f>
        <v>#REF!</v>
      </c>
      <c r="J63" s="248" t="e">
        <f ca="1">'Группы 2016'!CO63</f>
        <v>#REF!</v>
      </c>
      <c r="K63" s="248" t="str">
        <f>'Группы 2016'!CP63</f>
        <v>УП.5.Сл</v>
      </c>
      <c r="L63" s="248" t="str">
        <f>'Группы 2016'!CQ63</f>
        <v>УП.5.Сл</v>
      </c>
      <c r="M63" s="248" t="e">
        <f ca="1">'Группы 2016'!CR63</f>
        <v>#REF!</v>
      </c>
      <c r="N63" s="248" t="e">
        <f ca="1">'Группы 2016'!CS63</f>
        <v>#REF!</v>
      </c>
      <c r="O63" s="248" t="e">
        <f ca="1">'Группы 2016'!CT63</f>
        <v>#REF!</v>
      </c>
      <c r="P63" s="248" t="e">
        <f ca="1">'Группы 2016'!CU63</f>
        <v>#REF!</v>
      </c>
      <c r="Q63" s="248" t="e">
        <f ca="1">'Группы 2016'!CV63</f>
        <v>#REF!</v>
      </c>
      <c r="R63" s="248" t="e">
        <f ca="1">'Группы 2016'!CW63</f>
        <v>#REF!</v>
      </c>
      <c r="S63" s="248" t="e">
        <f ca="1">'Группы 2016'!CX63</f>
        <v>#REF!</v>
      </c>
      <c r="T63" s="248" t="e">
        <f ca="1">'Группы 2016'!CY63</f>
        <v>#REF!</v>
      </c>
      <c r="U63" s="248" t="e">
        <f ca="1">'Группы 2016'!CZ63</f>
        <v>#REF!</v>
      </c>
      <c r="V63" s="248" t="e">
        <f ca="1">'Группы 2016'!DA63</f>
        <v>#REF!</v>
      </c>
      <c r="W63" s="248" t="e">
        <f ca="1">'Группы 2016'!DB63</f>
        <v>#REF!</v>
      </c>
      <c r="X63" s="248" t="e">
        <f ca="1">'Группы 2016'!DC63</f>
        <v>#REF!</v>
      </c>
      <c r="Y63" s="248" t="e">
        <f ca="1">'Группы 2016'!DD63</f>
        <v>#REF!</v>
      </c>
      <c r="Z63" s="248" t="e">
        <f ca="1">'Группы 2016'!DE63</f>
        <v>#REF!</v>
      </c>
      <c r="AA63" s="248" t="e">
        <f ca="1">'Группы 2016'!DF63</f>
        <v>#REF!</v>
      </c>
      <c r="AB63" s="248" t="e">
        <f ca="1">'Группы 2016'!DG63</f>
        <v>#REF!</v>
      </c>
      <c r="AC63" s="248" t="e">
        <f ca="1">'Группы 2016'!DH63</f>
        <v>#REF!</v>
      </c>
      <c r="AD63" s="248" t="e">
        <f ca="1">'Группы 2016'!DI63</f>
        <v>#REF!</v>
      </c>
      <c r="AE63" s="248" t="e">
        <f ca="1">'Группы 2016'!DJ63</f>
        <v>#REF!</v>
      </c>
      <c r="AF63" s="248" t="e">
        <f ca="1">'Группы 2016'!DK63</f>
        <v>#REF!</v>
      </c>
      <c r="AG63" s="248" t="e">
        <f ca="1">'Группы 2016'!DL63</f>
        <v>#REF!</v>
      </c>
      <c r="AH63" s="248" t="e">
        <f ca="1">'Группы 2016'!DM63</f>
        <v>#REF!</v>
      </c>
      <c r="AI63" s="248" t="e">
        <f ca="1">'Группы 2016'!DN63</f>
        <v>#REF!</v>
      </c>
      <c r="AJ63" s="248" t="e">
        <f ca="1">'Группы 2016'!DO63</f>
        <v>#REF!</v>
      </c>
      <c r="AK63" s="248" t="e">
        <f ca="1">'Группы 2016'!DP63</f>
        <v>#REF!</v>
      </c>
      <c r="AL63" s="248" t="e">
        <f ca="1">'Группы 2016'!DQ63</f>
        <v>#REF!</v>
      </c>
      <c r="AM63" s="248" t="e">
        <f ca="1">'Группы 2016'!DR63</f>
        <v>#REF!</v>
      </c>
      <c r="AN63" s="248" t="e">
        <f ca="1">'Группы 2016'!DS63</f>
        <v>#REF!</v>
      </c>
      <c r="AO63" s="248" t="e">
        <f ca="1">'Группы 2016'!DT63</f>
        <v>#REF!</v>
      </c>
      <c r="AP63" s="248" t="e">
        <f ca="1">'Группы 2016'!DU63</f>
        <v>#REF!</v>
      </c>
      <c r="AQ63" s="248" t="e">
        <f ca="1">'Группы 2016'!DV63</f>
        <v>#REF!</v>
      </c>
      <c r="AR63" s="248" t="str">
        <f>'Группы 2016'!DW63</f>
        <v>УП.5.Сл</v>
      </c>
      <c r="AS63" s="248" t="str">
        <f>'Группы 2016'!DX63</f>
        <v>УП.5.Св</v>
      </c>
      <c r="AT63" s="248" t="str">
        <f>'Группы 2016'!DY63</f>
        <v>УП.5.Св</v>
      </c>
      <c r="AU63" s="248" t="str">
        <f>'Группы 2016'!DZ63</f>
        <v>УП.5.Св</v>
      </c>
      <c r="AV63" s="248">
        <f>'Группы 2016'!EA63</f>
        <v>0</v>
      </c>
      <c r="AW63" s="248">
        <f>'Группы 2016'!EB63</f>
        <v>0</v>
      </c>
      <c r="AX63" s="248" t="e">
        <f ca="1">'Группы 2016'!EC63</f>
        <v>#REF!</v>
      </c>
      <c r="AY63" s="248" t="e">
        <f ca="1">'Группы 2016'!ED63</f>
        <v>#REF!</v>
      </c>
      <c r="AZ63" s="248" t="e">
        <f ca="1">'Группы 2016'!EE63</f>
        <v>#REF!</v>
      </c>
      <c r="BA63" s="248" t="e">
        <f ca="1">'Группы 2016'!EF63</f>
        <v>#REF!</v>
      </c>
      <c r="BB63" s="248" t="e">
        <f ca="1">'Группы 2016'!EG63</f>
        <v>#REF!</v>
      </c>
      <c r="BC63" s="248" t="e">
        <f ca="1">'Группы 2016'!EH63</f>
        <v>#REF!</v>
      </c>
      <c r="BD63" s="248" t="e">
        <f ca="1">'Группы 2016'!EI63</f>
        <v>#REF!</v>
      </c>
      <c r="BE63" s="248" t="e">
        <f ca="1">'Группы 2016'!EJ63</f>
        <v>#REF!</v>
      </c>
      <c r="BF63" s="248" t="e">
        <f ca="1">'Группы 2016'!EK63</f>
        <v>#REF!</v>
      </c>
      <c r="BG63" s="248">
        <f ca="1">'Группы 2016'!BQ63</f>
        <v>2</v>
      </c>
      <c r="BH63" s="248">
        <f ca="1">'Группы 2016'!BR63</f>
        <v>2</v>
      </c>
      <c r="BI63" s="248">
        <f ca="1">'Группы 2016'!BS63</f>
        <v>0</v>
      </c>
      <c r="BJ63" s="248">
        <f ca="1">'Группы 2016'!BT63</f>
        <v>0</v>
      </c>
      <c r="BK63" s="248">
        <f ca="1">'Группы 2016'!BU63</f>
        <v>0</v>
      </c>
      <c r="BL63" s="248">
        <f ca="1">'Группы 2016'!BV63</f>
        <v>0</v>
      </c>
      <c r="BM63" s="248">
        <f ca="1">'Группы 2016'!BW63</f>
        <v>0</v>
      </c>
      <c r="BN63" s="248">
        <f ca="1">'Группы 2016'!BQ63</f>
        <v>2</v>
      </c>
      <c r="BO63" s="248">
        <f ca="1">'Группы 2016'!BU63</f>
        <v>0</v>
      </c>
      <c r="BP63" s="248">
        <f ca="1">'Группы 2016'!BV63</f>
        <v>0</v>
      </c>
      <c r="BQ63" s="248">
        <f ca="1">'Группы 2016'!BW63</f>
        <v>0</v>
      </c>
      <c r="BR63" s="248">
        <f ca="1">'Группы 2016'!BX63</f>
        <v>2</v>
      </c>
      <c r="BS63" s="248">
        <f ca="1">'Группы 2016'!CA63</f>
        <v>0</v>
      </c>
      <c r="BT63" s="248">
        <f ca="1">'Группы 2016'!CC63</f>
        <v>0</v>
      </c>
      <c r="BU63" s="248" t="e">
        <f ca="1">'Группы 2016'!CE63</f>
        <v>#REF!</v>
      </c>
      <c r="BV63" s="269" t="e">
        <f ca="1">'Группы 2016'!CF63</f>
        <v>#REF!</v>
      </c>
      <c r="BW63" s="248" t="e">
        <f ca="1">'Группы 2016'!CG63</f>
        <v>#REF!</v>
      </c>
      <c r="BX63" s="248" t="e">
        <f ca="1">IF('Группы 2016'!CH63=SUM(CC63:CD63),'Группы 2016'!CH63,"ОШ!")</f>
        <v>#REF!</v>
      </c>
      <c r="BY63" s="248" t="e">
        <f ca="1">'Группы 2016'!CI63</f>
        <v>#REF!</v>
      </c>
      <c r="BZ63" s="248" t="e">
        <f ca="1">'Группы 2016'!CJ63</f>
        <v>#REF!</v>
      </c>
      <c r="CA63" s="248" t="e">
        <f ca="1">'Группы 2016'!CK63</f>
        <v>#REF!</v>
      </c>
      <c r="CB63" s="248">
        <f>'Группы 2016'!BP63</f>
        <v>20</v>
      </c>
      <c r="CC63" s="248">
        <f t="shared" ca="1" si="0"/>
        <v>0</v>
      </c>
      <c r="CD63" s="248">
        <f t="shared" ca="1" si="1"/>
        <v>0</v>
      </c>
      <c r="CE63" s="270">
        <f t="shared" ca="1" si="2"/>
        <v>0</v>
      </c>
      <c r="CF63" s="270">
        <f t="shared" ca="1" si="3"/>
        <v>3</v>
      </c>
      <c r="CG63" s="270">
        <f t="shared" ca="1" si="4"/>
        <v>3</v>
      </c>
      <c r="CH63" s="270">
        <f t="shared" ca="1" si="5"/>
        <v>0</v>
      </c>
      <c r="CI63" s="270">
        <f t="shared" ca="1" si="6"/>
        <v>0</v>
      </c>
      <c r="CJ63" s="270">
        <f t="shared" ca="1" si="7"/>
        <v>0</v>
      </c>
      <c r="CK63" s="270">
        <f t="shared" ca="1" si="8"/>
        <v>0</v>
      </c>
      <c r="CL63" s="270">
        <f t="shared" ca="1" si="9"/>
        <v>0</v>
      </c>
      <c r="CM63" s="248">
        <f t="shared" ca="1" si="10"/>
        <v>6</v>
      </c>
      <c r="CN63" s="248" t="e">
        <f t="shared" ca="1" si="11"/>
        <v>#REF!</v>
      </c>
    </row>
    <row r="64" spans="1:92" s="151" customFormat="1" hidden="1" x14ac:dyDescent="0.25">
      <c r="A64" s="248" t="str">
        <f>'Группы 2016'!A64</f>
        <v>Б12.02.03 Радиоэлектр.ПУ(2014)9 кл., очная</v>
      </c>
      <c r="B64" s="248" t="str">
        <f>'Группы 2016'!B64</f>
        <v>ЭРТС</v>
      </c>
      <c r="C64" s="248" t="str">
        <f>'Группы 2016'!C64</f>
        <v>бюджет</v>
      </c>
      <c r="D64" s="248" t="e">
        <f ca="1">'Группы 2016'!D64</f>
        <v>#REF!</v>
      </c>
      <c r="E64" s="248">
        <f>'Группы 2016'!E64</f>
        <v>3</v>
      </c>
      <c r="F64" s="248" t="str">
        <f>'Группы 2016'!F64</f>
        <v>РА-16</v>
      </c>
      <c r="G64" s="248" t="e">
        <f ca="1">'Группы 2016'!CL64</f>
        <v>#REF!</v>
      </c>
      <c r="H64" s="248" t="e">
        <f ca="1">'Группы 2016'!CM64</f>
        <v>#REF!</v>
      </c>
      <c r="I64" s="248" t="e">
        <f ca="1">'Группы 2016'!CN64</f>
        <v>#REF!</v>
      </c>
      <c r="J64" s="248" t="e">
        <f ca="1">'Группы 2016'!CO64</f>
        <v>#REF!</v>
      </c>
      <c r="K64" s="248" t="e">
        <f ca="1">'Группы 2016'!CP64</f>
        <v>#REF!</v>
      </c>
      <c r="L64" s="248" t="e">
        <f ca="1">'Группы 2016'!CQ64</f>
        <v>#REF!</v>
      </c>
      <c r="M64" s="248" t="e">
        <f ca="1">'Группы 2016'!CR64</f>
        <v>#REF!</v>
      </c>
      <c r="N64" s="248" t="e">
        <f ca="1">'Группы 2016'!CS64</f>
        <v>#REF!</v>
      </c>
      <c r="O64" s="248" t="e">
        <f ca="1">'Группы 2016'!CT64</f>
        <v>#REF!</v>
      </c>
      <c r="P64" s="248" t="e">
        <f ca="1">'Группы 2016'!CU64</f>
        <v>#REF!</v>
      </c>
      <c r="Q64" s="248" t="e">
        <f ca="1">'Группы 2016'!CV64</f>
        <v>#REF!</v>
      </c>
      <c r="R64" s="248" t="e">
        <f ca="1">'Группы 2016'!CW64</f>
        <v>#REF!</v>
      </c>
      <c r="S64" s="248" t="e">
        <f ca="1">'Группы 2016'!CX64</f>
        <v>#REF!</v>
      </c>
      <c r="T64" s="248" t="e">
        <f ca="1">'Группы 2016'!CY64</f>
        <v>#REF!</v>
      </c>
      <c r="U64" s="248" t="e">
        <f ca="1">'Группы 2016'!CZ64</f>
        <v>#REF!</v>
      </c>
      <c r="V64" s="248" t="e">
        <f ca="1">'Группы 2016'!DA64</f>
        <v>#REF!</v>
      </c>
      <c r="W64" s="248" t="e">
        <f ca="1">'Группы 2016'!DB64</f>
        <v>#REF!</v>
      </c>
      <c r="X64" s="248" t="e">
        <f ca="1">'Группы 2016'!DC64</f>
        <v>#REF!</v>
      </c>
      <c r="Y64" s="248" t="e">
        <f ca="1">'Группы 2016'!DD64</f>
        <v>#REF!</v>
      </c>
      <c r="Z64" s="248" t="str">
        <f>'Группы 2016'!DE64</f>
        <v>ПП.4.Рм</v>
      </c>
      <c r="AA64" s="248" t="str">
        <f>'Группы 2016'!DF64</f>
        <v>ПП.4.Рм</v>
      </c>
      <c r="AB64" s="248" t="str">
        <f>'Группы 2016'!DG64</f>
        <v>ПП.4.Рм</v>
      </c>
      <c r="AC64" s="248" t="str">
        <f>'Группы 2016'!DH64</f>
        <v>ПП.4.Рм</v>
      </c>
      <c r="AD64" s="248" t="str">
        <f>'Группы 2016'!DI64</f>
        <v>ПП.4.Рм</v>
      </c>
      <c r="AE64" s="248" t="str">
        <f>'Группы 2016'!DJ64</f>
        <v>ПП.4.Рм</v>
      </c>
      <c r="AF64" s="248" t="e">
        <f ca="1">'Группы 2016'!DK64</f>
        <v>#REF!</v>
      </c>
      <c r="AG64" s="248" t="e">
        <f ca="1">'Группы 2016'!DL64</f>
        <v>#REF!</v>
      </c>
      <c r="AH64" s="248" t="e">
        <f ca="1">'Группы 2016'!DM64</f>
        <v>#REF!</v>
      </c>
      <c r="AI64" s="248" t="e">
        <f ca="1">'Группы 2016'!DN64</f>
        <v>#REF!</v>
      </c>
      <c r="AJ64" s="248" t="e">
        <f ca="1">'Группы 2016'!DO64</f>
        <v>#REF!</v>
      </c>
      <c r="AK64" s="248" t="e">
        <f ca="1">'Группы 2016'!DP64</f>
        <v>#REF!</v>
      </c>
      <c r="AL64" s="248" t="e">
        <f ca="1">'Группы 2016'!DQ64</f>
        <v>#REF!</v>
      </c>
      <c r="AM64" s="248" t="e">
        <f ca="1">'Группы 2016'!DR64</f>
        <v>#REF!</v>
      </c>
      <c r="AN64" s="248" t="e">
        <f ca="1">'Группы 2016'!DS64</f>
        <v>#REF!</v>
      </c>
      <c r="AO64" s="248" t="e">
        <f ca="1">'Группы 2016'!DT64</f>
        <v>#REF!</v>
      </c>
      <c r="AP64" s="248" t="e">
        <f ca="1">'Группы 2016'!DU64</f>
        <v>#REF!</v>
      </c>
      <c r="AQ64" s="248">
        <f>'Группы 2016'!DV64</f>
        <v>0</v>
      </c>
      <c r="AR64" s="248">
        <f>'Группы 2016'!DW64</f>
        <v>0</v>
      </c>
      <c r="AS64" s="248">
        <f>'Группы 2016'!DX64</f>
        <v>0</v>
      </c>
      <c r="AT64" s="248">
        <f>'Группы 2016'!DY64</f>
        <v>0</v>
      </c>
      <c r="AU64" s="248">
        <f>'Группы 2016'!DZ64</f>
        <v>0</v>
      </c>
      <c r="AV64" s="248">
        <f>'Группы 2016'!EA64</f>
        <v>0</v>
      </c>
      <c r="AW64" s="248" t="e">
        <f ca="1">'Группы 2016'!EB64</f>
        <v>#REF!</v>
      </c>
      <c r="AX64" s="248" t="e">
        <f ca="1">'Группы 2016'!EC64</f>
        <v>#REF!</v>
      </c>
      <c r="AY64" s="248" t="e">
        <f ca="1">'Группы 2016'!ED64</f>
        <v>#REF!</v>
      </c>
      <c r="AZ64" s="248" t="e">
        <f ca="1">'Группы 2016'!EE64</f>
        <v>#REF!</v>
      </c>
      <c r="BA64" s="248" t="e">
        <f ca="1">'Группы 2016'!EF64</f>
        <v>#REF!</v>
      </c>
      <c r="BB64" s="248" t="e">
        <f ca="1">'Группы 2016'!EG64</f>
        <v>#REF!</v>
      </c>
      <c r="BC64" s="248" t="e">
        <f ca="1">'Группы 2016'!EH64</f>
        <v>#REF!</v>
      </c>
      <c r="BD64" s="248" t="e">
        <f ca="1">'Группы 2016'!EI64</f>
        <v>#REF!</v>
      </c>
      <c r="BE64" s="248" t="e">
        <f ca="1">'Группы 2016'!EJ64</f>
        <v>#REF!</v>
      </c>
      <c r="BF64" s="248" t="e">
        <f ca="1">'Группы 2016'!EK64</f>
        <v>#REF!</v>
      </c>
      <c r="BG64" s="248">
        <f ca="1">'Группы 2016'!BQ64</f>
        <v>0</v>
      </c>
      <c r="BH64" s="248">
        <f ca="1">'Группы 2016'!BR64</f>
        <v>0</v>
      </c>
      <c r="BI64" s="248">
        <f ca="1">'Группы 2016'!BS64</f>
        <v>0</v>
      </c>
      <c r="BJ64" s="248">
        <f ca="1">'Группы 2016'!BT64</f>
        <v>0</v>
      </c>
      <c r="BK64" s="248">
        <f ca="1">'Группы 2016'!BU64</f>
        <v>0</v>
      </c>
      <c r="BL64" s="248">
        <f ca="1">'Группы 2016'!BV64</f>
        <v>0</v>
      </c>
      <c r="BM64" s="248">
        <f ca="1">'Группы 2016'!BW64</f>
        <v>0</v>
      </c>
      <c r="BN64" s="248">
        <f ca="1">'Группы 2016'!BQ64</f>
        <v>0</v>
      </c>
      <c r="BO64" s="248">
        <f ca="1">'Группы 2016'!BU64</f>
        <v>0</v>
      </c>
      <c r="BP64" s="248">
        <f ca="1">'Группы 2016'!BV64</f>
        <v>0</v>
      </c>
      <c r="BQ64" s="248">
        <f ca="1">'Группы 2016'!BW64</f>
        <v>0</v>
      </c>
      <c r="BR64" s="248">
        <f ca="1">'Группы 2016'!BX64</f>
        <v>6</v>
      </c>
      <c r="BS64" s="248">
        <f ca="1">'Группы 2016'!CA64</f>
        <v>0</v>
      </c>
      <c r="BT64" s="248">
        <f ca="1">'Группы 2016'!CC64</f>
        <v>0</v>
      </c>
      <c r="BU64" s="248" t="e">
        <f ca="1">'Группы 2016'!CE64</f>
        <v>#REF!</v>
      </c>
      <c r="BV64" s="269" t="e">
        <f ca="1">'Группы 2016'!CF64</f>
        <v>#REF!</v>
      </c>
      <c r="BW64" s="248" t="e">
        <f ca="1">'Группы 2016'!CG64</f>
        <v>#REF!</v>
      </c>
      <c r="BX64" s="248" t="e">
        <f ca="1">IF('Группы 2016'!CH64=SUM(CC64:CD64),'Группы 2016'!CH64,"ОШ!")</f>
        <v>#REF!</v>
      </c>
      <c r="BY64" s="248" t="e">
        <f ca="1">'Группы 2016'!CI64</f>
        <v>#REF!</v>
      </c>
      <c r="BZ64" s="248" t="e">
        <f ca="1">'Группы 2016'!CJ64</f>
        <v>#REF!</v>
      </c>
      <c r="CA64" s="248" t="e">
        <f ca="1">'Группы 2016'!CK64</f>
        <v>#REF!</v>
      </c>
      <c r="CB64" s="248">
        <f>'Группы 2016'!BP64</f>
        <v>20</v>
      </c>
      <c r="CC64" s="248">
        <f t="shared" ca="1" si="0"/>
        <v>0</v>
      </c>
      <c r="CD64" s="248">
        <f t="shared" ca="1" si="1"/>
        <v>0</v>
      </c>
      <c r="CE64" s="270">
        <f t="shared" ca="1" si="2"/>
        <v>0</v>
      </c>
      <c r="CF64" s="270">
        <f t="shared" ca="1" si="3"/>
        <v>0</v>
      </c>
      <c r="CG64" s="270">
        <f t="shared" ca="1" si="4"/>
        <v>0</v>
      </c>
      <c r="CH64" s="270">
        <f t="shared" ca="1" si="5"/>
        <v>0</v>
      </c>
      <c r="CI64" s="270">
        <f t="shared" ca="1" si="6"/>
        <v>0</v>
      </c>
      <c r="CJ64" s="270">
        <f t="shared" ca="1" si="7"/>
        <v>0</v>
      </c>
      <c r="CK64" s="270">
        <f t="shared" ca="1" si="8"/>
        <v>0</v>
      </c>
      <c r="CL64" s="270">
        <f t="shared" ca="1" si="9"/>
        <v>0</v>
      </c>
      <c r="CM64" s="248">
        <f t="shared" ca="1" si="10"/>
        <v>0</v>
      </c>
      <c r="CN64" s="248" t="e">
        <f t="shared" ca="1" si="11"/>
        <v>#REF!</v>
      </c>
    </row>
    <row r="65" spans="1:92" s="151" customFormat="1" hidden="1" x14ac:dyDescent="0.25">
      <c r="A65" s="248" t="str">
        <f>'Группы 2016'!A65</f>
        <v>Б12.02.03 Радиоэлектр.ПУ(2014)9 кл., очная</v>
      </c>
      <c r="B65" s="248" t="str">
        <f>'Группы 2016'!B65</f>
        <v>ЭРТС</v>
      </c>
      <c r="C65" s="248" t="str">
        <f>'Группы 2016'!C65</f>
        <v>бюджет</v>
      </c>
      <c r="D65" s="248" t="e">
        <f ca="1">'Группы 2016'!D65</f>
        <v>#REF!</v>
      </c>
      <c r="E65" s="248">
        <f>'Группы 2016'!E65</f>
        <v>3</v>
      </c>
      <c r="F65" s="248" t="str">
        <f>'Группы 2016'!F65</f>
        <v>РА-17</v>
      </c>
      <c r="G65" s="248" t="e">
        <f ca="1">'Группы 2016'!CL65</f>
        <v>#REF!</v>
      </c>
      <c r="H65" s="248" t="e">
        <f ca="1">'Группы 2016'!CM65</f>
        <v>#REF!</v>
      </c>
      <c r="I65" s="248" t="e">
        <f ca="1">'Группы 2016'!CN65</f>
        <v>#REF!</v>
      </c>
      <c r="J65" s="248" t="e">
        <f ca="1">'Группы 2016'!CO65</f>
        <v>#REF!</v>
      </c>
      <c r="K65" s="248" t="e">
        <f ca="1">'Группы 2016'!CP65</f>
        <v>#REF!</v>
      </c>
      <c r="L65" s="248" t="e">
        <f ca="1">'Группы 2016'!CQ65</f>
        <v>#REF!</v>
      </c>
      <c r="M65" s="248" t="e">
        <f ca="1">'Группы 2016'!CR65</f>
        <v>#REF!</v>
      </c>
      <c r="N65" s="248" t="e">
        <f ca="1">'Группы 2016'!CS65</f>
        <v>#REF!</v>
      </c>
      <c r="O65" s="248" t="e">
        <f ca="1">'Группы 2016'!CT65</f>
        <v>#REF!</v>
      </c>
      <c r="P65" s="248" t="e">
        <f ca="1">'Группы 2016'!CU65</f>
        <v>#REF!</v>
      </c>
      <c r="Q65" s="248" t="e">
        <f ca="1">'Группы 2016'!CV65</f>
        <v>#REF!</v>
      </c>
      <c r="R65" s="248" t="e">
        <f ca="1">'Группы 2016'!CW65</f>
        <v>#REF!</v>
      </c>
      <c r="S65" s="248" t="e">
        <f ca="1">'Группы 2016'!CX65</f>
        <v>#REF!</v>
      </c>
      <c r="T65" s="248" t="e">
        <f ca="1">'Группы 2016'!CY65</f>
        <v>#REF!</v>
      </c>
      <c r="U65" s="248" t="e">
        <f ca="1">'Группы 2016'!CZ65</f>
        <v>#REF!</v>
      </c>
      <c r="V65" s="248" t="e">
        <f ca="1">'Группы 2016'!DA65</f>
        <v>#REF!</v>
      </c>
      <c r="W65" s="248" t="e">
        <f ca="1">'Группы 2016'!DB65</f>
        <v>#REF!</v>
      </c>
      <c r="X65" s="248" t="e">
        <f ca="1">'Группы 2016'!DC65</f>
        <v>#REF!</v>
      </c>
      <c r="Y65" s="248" t="e">
        <f ca="1">'Группы 2016'!DD65</f>
        <v>#REF!</v>
      </c>
      <c r="Z65" s="248" t="e">
        <f ca="1">'Группы 2016'!DE65</f>
        <v>#REF!</v>
      </c>
      <c r="AA65" s="248" t="e">
        <f ca="1">'Группы 2016'!DF65</f>
        <v>#REF!</v>
      </c>
      <c r="AB65" s="248" t="e">
        <f ca="1">'Группы 2016'!DG65</f>
        <v>#REF!</v>
      </c>
      <c r="AC65" s="248" t="e">
        <f ca="1">'Группы 2016'!DH65</f>
        <v>#REF!</v>
      </c>
      <c r="AD65" s="248" t="e">
        <f ca="1">'Группы 2016'!DI65</f>
        <v>#REF!</v>
      </c>
      <c r="AE65" s="248" t="e">
        <f ca="1">'Группы 2016'!DJ65</f>
        <v>#REF!</v>
      </c>
      <c r="AF65" s="248" t="str">
        <f>'Группы 2016'!DK65</f>
        <v>ПП.4.Рм</v>
      </c>
      <c r="AG65" s="248" t="str">
        <f>'Группы 2016'!DL65</f>
        <v>ПП.4.Рм</v>
      </c>
      <c r="AH65" s="248" t="str">
        <f>'Группы 2016'!DM65</f>
        <v>ПП.4.Рм</v>
      </c>
      <c r="AI65" s="248" t="str">
        <f>'Группы 2016'!DN65</f>
        <v>ПП.4.Рм</v>
      </c>
      <c r="AJ65" s="248" t="str">
        <f>'Группы 2016'!DO65</f>
        <v>ПП.4.Рм</v>
      </c>
      <c r="AK65" s="248" t="str">
        <f>'Группы 2016'!DP65</f>
        <v>ПП.4.Рм</v>
      </c>
      <c r="AL65" s="248" t="e">
        <f ca="1">'Группы 2016'!DQ65</f>
        <v>#REF!</v>
      </c>
      <c r="AM65" s="248" t="e">
        <f ca="1">'Группы 2016'!DR65</f>
        <v>#REF!</v>
      </c>
      <c r="AN65" s="248" t="e">
        <f ca="1">'Группы 2016'!DS65</f>
        <v>#REF!</v>
      </c>
      <c r="AO65" s="248" t="e">
        <f ca="1">'Группы 2016'!DT65</f>
        <v>#REF!</v>
      </c>
      <c r="AP65" s="248" t="e">
        <f ca="1">'Группы 2016'!DU65</f>
        <v>#REF!</v>
      </c>
      <c r="AQ65" s="248">
        <f>'Группы 2016'!DV65</f>
        <v>0</v>
      </c>
      <c r="AR65" s="248">
        <f>'Группы 2016'!DW65</f>
        <v>0</v>
      </c>
      <c r="AS65" s="248">
        <f>'Группы 2016'!DX65</f>
        <v>0</v>
      </c>
      <c r="AT65" s="248">
        <f>'Группы 2016'!DY65</f>
        <v>0</v>
      </c>
      <c r="AU65" s="248">
        <f>'Группы 2016'!DZ65</f>
        <v>0</v>
      </c>
      <c r="AV65" s="248">
        <f>'Группы 2016'!EA65</f>
        <v>0</v>
      </c>
      <c r="AW65" s="248" t="e">
        <f ca="1">'Группы 2016'!EB65</f>
        <v>#REF!</v>
      </c>
      <c r="AX65" s="248" t="e">
        <f ca="1">'Группы 2016'!EC65</f>
        <v>#REF!</v>
      </c>
      <c r="AY65" s="248" t="e">
        <f ca="1">'Группы 2016'!ED65</f>
        <v>#REF!</v>
      </c>
      <c r="AZ65" s="248" t="e">
        <f ca="1">'Группы 2016'!EE65</f>
        <v>#REF!</v>
      </c>
      <c r="BA65" s="248" t="e">
        <f ca="1">'Группы 2016'!EF65</f>
        <v>#REF!</v>
      </c>
      <c r="BB65" s="248" t="e">
        <f ca="1">'Группы 2016'!EG65</f>
        <v>#REF!</v>
      </c>
      <c r="BC65" s="248" t="e">
        <f ca="1">'Группы 2016'!EH65</f>
        <v>#REF!</v>
      </c>
      <c r="BD65" s="248" t="e">
        <f ca="1">'Группы 2016'!EI65</f>
        <v>#REF!</v>
      </c>
      <c r="BE65" s="248" t="e">
        <f ca="1">'Группы 2016'!EJ65</f>
        <v>#REF!</v>
      </c>
      <c r="BF65" s="248" t="e">
        <f ca="1">'Группы 2016'!EK65</f>
        <v>#REF!</v>
      </c>
      <c r="BG65" s="248">
        <f ca="1">'Группы 2016'!BQ65</f>
        <v>0</v>
      </c>
      <c r="BH65" s="248">
        <f ca="1">'Группы 2016'!BR65</f>
        <v>0</v>
      </c>
      <c r="BI65" s="248">
        <f ca="1">'Группы 2016'!BS65</f>
        <v>0</v>
      </c>
      <c r="BJ65" s="248">
        <f ca="1">'Группы 2016'!BT65</f>
        <v>0</v>
      </c>
      <c r="BK65" s="248">
        <f ca="1">'Группы 2016'!BU65</f>
        <v>0</v>
      </c>
      <c r="BL65" s="248">
        <f ca="1">'Группы 2016'!BV65</f>
        <v>0</v>
      </c>
      <c r="BM65" s="248">
        <f ca="1">'Группы 2016'!BW65</f>
        <v>0</v>
      </c>
      <c r="BN65" s="248">
        <f ca="1">'Группы 2016'!BQ65</f>
        <v>0</v>
      </c>
      <c r="BO65" s="248">
        <f ca="1">'Группы 2016'!BU65</f>
        <v>0</v>
      </c>
      <c r="BP65" s="248">
        <f ca="1">'Группы 2016'!BV65</f>
        <v>0</v>
      </c>
      <c r="BQ65" s="248">
        <f ca="1">'Группы 2016'!BW65</f>
        <v>0</v>
      </c>
      <c r="BR65" s="248">
        <f ca="1">'Группы 2016'!BX65</f>
        <v>6</v>
      </c>
      <c r="BS65" s="248">
        <f ca="1">'Группы 2016'!CA65</f>
        <v>0</v>
      </c>
      <c r="BT65" s="248">
        <f ca="1">'Группы 2016'!CC65</f>
        <v>0</v>
      </c>
      <c r="BU65" s="248" t="e">
        <f ca="1">'Группы 2016'!CE65</f>
        <v>#REF!</v>
      </c>
      <c r="BV65" s="269" t="e">
        <f ca="1">'Группы 2016'!CF65</f>
        <v>#REF!</v>
      </c>
      <c r="BW65" s="248" t="e">
        <f ca="1">'Группы 2016'!CG65</f>
        <v>#REF!</v>
      </c>
      <c r="BX65" s="248" t="e">
        <f ca="1">IF('Группы 2016'!CH65=SUM(CC65:CD65),'Группы 2016'!CH65,"ОШ!")</f>
        <v>#REF!</v>
      </c>
      <c r="BY65" s="248" t="e">
        <f ca="1">'Группы 2016'!CI65</f>
        <v>#REF!</v>
      </c>
      <c r="BZ65" s="248" t="e">
        <f ca="1">'Группы 2016'!CJ65</f>
        <v>#REF!</v>
      </c>
      <c r="CA65" s="248" t="e">
        <f ca="1">'Группы 2016'!CK65</f>
        <v>#REF!</v>
      </c>
      <c r="CB65" s="248">
        <f>'Группы 2016'!BP65</f>
        <v>20</v>
      </c>
      <c r="CC65" s="248">
        <f t="shared" ca="1" si="0"/>
        <v>0</v>
      </c>
      <c r="CD65" s="248">
        <f t="shared" ca="1" si="1"/>
        <v>0</v>
      </c>
      <c r="CE65" s="270">
        <f t="shared" ca="1" si="2"/>
        <v>0</v>
      </c>
      <c r="CF65" s="270">
        <f t="shared" ca="1" si="3"/>
        <v>0</v>
      </c>
      <c r="CG65" s="270">
        <f t="shared" ca="1" si="4"/>
        <v>0</v>
      </c>
      <c r="CH65" s="270">
        <f t="shared" ca="1" si="5"/>
        <v>0</v>
      </c>
      <c r="CI65" s="270">
        <f t="shared" ca="1" si="6"/>
        <v>0</v>
      </c>
      <c r="CJ65" s="270">
        <f t="shared" ca="1" si="7"/>
        <v>0</v>
      </c>
      <c r="CK65" s="270">
        <f t="shared" ca="1" si="8"/>
        <v>0</v>
      </c>
      <c r="CL65" s="270">
        <f t="shared" ca="1" si="9"/>
        <v>0</v>
      </c>
      <c r="CM65" s="248">
        <f t="shared" ca="1" si="10"/>
        <v>0</v>
      </c>
      <c r="CN65" s="248" t="e">
        <f t="shared" ca="1" si="11"/>
        <v>#REF!</v>
      </c>
    </row>
    <row r="66" spans="1:92" s="151" customFormat="1" hidden="1" x14ac:dyDescent="0.25">
      <c r="A66" s="248" t="str">
        <f>'Группы 2016'!A66</f>
        <v>Б13.02.11 Тех.эксплуатация ЭиЭМО(2014)9 кл., очная</v>
      </c>
      <c r="B66" s="248" t="str">
        <f>'Группы 2016'!B66</f>
        <v>ЭРТС</v>
      </c>
      <c r="C66" s="248" t="str">
        <f>'Группы 2016'!C66</f>
        <v>бюджет</v>
      </c>
      <c r="D66" s="248" t="e">
        <f ca="1">'Группы 2016'!D66</f>
        <v>#REF!</v>
      </c>
      <c r="E66" s="248">
        <f>'Группы 2016'!E66</f>
        <v>3</v>
      </c>
      <c r="F66" s="248" t="str">
        <f>'Группы 2016'!F66</f>
        <v>ЭМ-25</v>
      </c>
      <c r="G66" s="248" t="e">
        <f ca="1">'Группы 2016'!CL66</f>
        <v>#REF!</v>
      </c>
      <c r="H66" s="248" t="e">
        <f ca="1">'Группы 2016'!CM66</f>
        <v>#REF!</v>
      </c>
      <c r="I66" s="248" t="e">
        <f ca="1">'Группы 2016'!CN66</f>
        <v>#REF!</v>
      </c>
      <c r="J66" s="248" t="e">
        <f ca="1">'Группы 2016'!CO66</f>
        <v>#REF!</v>
      </c>
      <c r="K66" s="248" t="e">
        <f ca="1">'Группы 2016'!CP66</f>
        <v>#REF!</v>
      </c>
      <c r="L66" s="248" t="e">
        <f ca="1">'Группы 2016'!CQ66</f>
        <v>#REF!</v>
      </c>
      <c r="M66" s="248" t="e">
        <f ca="1">'Группы 2016'!CR66</f>
        <v>#REF!</v>
      </c>
      <c r="N66" s="248" t="e">
        <f ca="1">'Группы 2016'!CS66</f>
        <v>#REF!</v>
      </c>
      <c r="O66" s="248" t="e">
        <f ca="1">'Группы 2016'!CT66</f>
        <v>#REF!</v>
      </c>
      <c r="P66" s="248" t="e">
        <f ca="1">'Группы 2016'!CU66</f>
        <v>#REF!</v>
      </c>
      <c r="Q66" s="248" t="e">
        <f ca="1">'Группы 2016'!CV66</f>
        <v>#REF!</v>
      </c>
      <c r="R66" s="248" t="e">
        <f ca="1">'Группы 2016'!CW66</f>
        <v>#REF!</v>
      </c>
      <c r="S66" s="248" t="e">
        <f ca="1">'Группы 2016'!CX66</f>
        <v>#REF!</v>
      </c>
      <c r="T66" s="248" t="e">
        <f ca="1">'Группы 2016'!CY66</f>
        <v>#REF!</v>
      </c>
      <c r="U66" s="248" t="e">
        <f ca="1">'Группы 2016'!CZ66</f>
        <v>#REF!</v>
      </c>
      <c r="V66" s="248" t="e">
        <f ca="1">'Группы 2016'!DA66</f>
        <v>#REF!</v>
      </c>
      <c r="W66" s="248" t="e">
        <f ca="1">'Группы 2016'!DB66</f>
        <v>#REF!</v>
      </c>
      <c r="X66" s="248" t="e">
        <f ca="1">'Группы 2016'!DC66</f>
        <v>#REF!</v>
      </c>
      <c r="Y66" s="248" t="e">
        <f ca="1">'Группы 2016'!DD66</f>
        <v>#REF!</v>
      </c>
      <c r="Z66" s="248" t="e">
        <f ca="1">'Группы 2016'!DE66</f>
        <v>#REF!</v>
      </c>
      <c r="AA66" s="248" t="e">
        <f ca="1">'Группы 2016'!DF66</f>
        <v>#REF!</v>
      </c>
      <c r="AB66" s="248" t="e">
        <f ca="1">'Группы 2016'!DG66</f>
        <v>#REF!</v>
      </c>
      <c r="AC66" s="248" t="e">
        <f ca="1">'Группы 2016'!DH66</f>
        <v>#REF!</v>
      </c>
      <c r="AD66" s="248" t="e">
        <f ca="1">'Группы 2016'!DI66</f>
        <v>#REF!</v>
      </c>
      <c r="AE66" s="248" t="e">
        <f ca="1">'Группы 2016'!DJ66</f>
        <v>#REF!</v>
      </c>
      <c r="AF66" s="248" t="e">
        <f ca="1">'Группы 2016'!DK66</f>
        <v>#REF!</v>
      </c>
      <c r="AG66" s="248" t="e">
        <f ca="1">'Группы 2016'!DL66</f>
        <v>#REF!</v>
      </c>
      <c r="AH66" s="248" t="e">
        <f ca="1">'Группы 2016'!DM66</f>
        <v>#REF!</v>
      </c>
      <c r="AI66" s="248" t="e">
        <f ca="1">'Группы 2016'!DN66</f>
        <v>#REF!</v>
      </c>
      <c r="AJ66" s="248" t="e">
        <f ca="1">'Группы 2016'!DO66</f>
        <v>#REF!</v>
      </c>
      <c r="AK66" s="248" t="e">
        <f ca="1">'Группы 2016'!DP66</f>
        <v>#REF!</v>
      </c>
      <c r="AL66" s="248" t="e">
        <f ca="1">'Группы 2016'!DQ66</f>
        <v>#REF!</v>
      </c>
      <c r="AM66" s="248" t="e">
        <f ca="1">'Группы 2016'!DR66</f>
        <v>#REF!</v>
      </c>
      <c r="AN66" s="248" t="e">
        <f ca="1">'Группы 2016'!DS66</f>
        <v>#REF!</v>
      </c>
      <c r="AO66" s="248" t="e">
        <f ca="1">'Группы 2016'!DT66</f>
        <v>#REF!</v>
      </c>
      <c r="AP66" s="248" t="e">
        <f ca="1">'Группы 2016'!DU66</f>
        <v>#REF!</v>
      </c>
      <c r="AQ66" s="248" t="e">
        <f ca="1">'Группы 2016'!DV66</f>
        <v>#REF!</v>
      </c>
      <c r="AR66" s="248" t="e">
        <f ca="1">'Группы 2016'!DW66</f>
        <v>#REF!</v>
      </c>
      <c r="AS66" s="248" t="e">
        <f ca="1">'Группы 2016'!DX66</f>
        <v>#REF!</v>
      </c>
      <c r="AT66" s="248" t="e">
        <f ca="1">'Группы 2016'!DY66</f>
        <v>#REF!</v>
      </c>
      <c r="AU66" s="248" t="e">
        <f ca="1">'Группы 2016'!DZ66</f>
        <v>#REF!</v>
      </c>
      <c r="AV66" s="248" t="e">
        <f ca="1">'Группы 2016'!EA66</f>
        <v>#REF!</v>
      </c>
      <c r="AW66" s="248" t="e">
        <f ca="1">'Группы 2016'!EB66</f>
        <v>#REF!</v>
      </c>
      <c r="AX66" s="248" t="e">
        <f ca="1">'Группы 2016'!EC66</f>
        <v>#REF!</v>
      </c>
      <c r="AY66" s="248" t="e">
        <f ca="1">'Группы 2016'!ED66</f>
        <v>#REF!</v>
      </c>
      <c r="AZ66" s="248" t="e">
        <f ca="1">'Группы 2016'!EE66</f>
        <v>#REF!</v>
      </c>
      <c r="BA66" s="248" t="e">
        <f ca="1">'Группы 2016'!EF66</f>
        <v>#REF!</v>
      </c>
      <c r="BB66" s="248" t="e">
        <f ca="1">'Группы 2016'!EG66</f>
        <v>#REF!</v>
      </c>
      <c r="BC66" s="248" t="e">
        <f ca="1">'Группы 2016'!EH66</f>
        <v>#REF!</v>
      </c>
      <c r="BD66" s="248" t="e">
        <f ca="1">'Группы 2016'!EI66</f>
        <v>#REF!</v>
      </c>
      <c r="BE66" s="248" t="e">
        <f ca="1">'Группы 2016'!EJ66</f>
        <v>#REF!</v>
      </c>
      <c r="BF66" s="248" t="e">
        <f ca="1">'Группы 2016'!EK66</f>
        <v>#REF!</v>
      </c>
      <c r="BG66" s="248">
        <f ca="1">'Группы 2016'!BQ66</f>
        <v>0</v>
      </c>
      <c r="BH66" s="248">
        <f ca="1">'Группы 2016'!BR66</f>
        <v>0</v>
      </c>
      <c r="BI66" s="248">
        <f ca="1">'Группы 2016'!BS66</f>
        <v>0</v>
      </c>
      <c r="BJ66" s="248">
        <f ca="1">'Группы 2016'!BT66</f>
        <v>0</v>
      </c>
      <c r="BK66" s="248">
        <f ca="1">'Группы 2016'!BU66</f>
        <v>0</v>
      </c>
      <c r="BL66" s="248">
        <f ca="1">'Группы 2016'!BV66</f>
        <v>0</v>
      </c>
      <c r="BM66" s="248">
        <f ca="1">'Группы 2016'!BW66</f>
        <v>0</v>
      </c>
      <c r="BN66" s="248">
        <f ca="1">'Группы 2016'!BQ66</f>
        <v>0</v>
      </c>
      <c r="BO66" s="248">
        <f ca="1">'Группы 2016'!BU66</f>
        <v>0</v>
      </c>
      <c r="BP66" s="248">
        <f ca="1">'Группы 2016'!BV66</f>
        <v>0</v>
      </c>
      <c r="BQ66" s="248">
        <f ca="1">'Группы 2016'!BW66</f>
        <v>0</v>
      </c>
      <c r="BR66" s="248">
        <f ca="1">'Группы 2016'!BX66</f>
        <v>0</v>
      </c>
      <c r="BS66" s="248">
        <f ca="1">'Группы 2016'!CA66</f>
        <v>0</v>
      </c>
      <c r="BT66" s="248">
        <f ca="1">'Группы 2016'!CC66</f>
        <v>0</v>
      </c>
      <c r="BU66" s="248" t="e">
        <f ca="1">'Группы 2016'!CE66</f>
        <v>#REF!</v>
      </c>
      <c r="BV66" s="269" t="e">
        <f ca="1">'Группы 2016'!CF66</f>
        <v>#REF!</v>
      </c>
      <c r="BW66" s="248" t="e">
        <f ca="1">'Группы 2016'!CG66</f>
        <v>#REF!</v>
      </c>
      <c r="BX66" s="248" t="e">
        <f ca="1">IF('Группы 2016'!CH66=SUM(CC66:CD66),'Группы 2016'!CH66,"ОШ!")</f>
        <v>#REF!</v>
      </c>
      <c r="BY66" s="248" t="e">
        <f ca="1">'Группы 2016'!CI66</f>
        <v>#REF!</v>
      </c>
      <c r="BZ66" s="248" t="e">
        <f ca="1">'Группы 2016'!CJ66</f>
        <v>#REF!</v>
      </c>
      <c r="CA66" s="248" t="e">
        <f ca="1">'Группы 2016'!CK66</f>
        <v>#REF!</v>
      </c>
      <c r="CB66" s="248">
        <f>'Группы 2016'!BP66</f>
        <v>20</v>
      </c>
      <c r="CC66" s="248">
        <f t="shared" ca="1" si="0"/>
        <v>0</v>
      </c>
      <c r="CD66" s="248">
        <f t="shared" ca="1" si="1"/>
        <v>0</v>
      </c>
      <c r="CE66" s="270">
        <f t="shared" ca="1" si="2"/>
        <v>0</v>
      </c>
      <c r="CF66" s="270">
        <f t="shared" ca="1" si="3"/>
        <v>0</v>
      </c>
      <c r="CG66" s="270">
        <f t="shared" ca="1" si="4"/>
        <v>0</v>
      </c>
      <c r="CH66" s="270">
        <f t="shared" ca="1" si="5"/>
        <v>0</v>
      </c>
      <c r="CI66" s="270">
        <f t="shared" ca="1" si="6"/>
        <v>0</v>
      </c>
      <c r="CJ66" s="270">
        <f t="shared" ca="1" si="7"/>
        <v>0</v>
      </c>
      <c r="CK66" s="270">
        <f t="shared" ca="1" si="8"/>
        <v>0</v>
      </c>
      <c r="CL66" s="270">
        <f t="shared" ca="1" si="9"/>
        <v>0</v>
      </c>
      <c r="CM66" s="248">
        <f t="shared" ca="1" si="10"/>
        <v>0</v>
      </c>
      <c r="CN66" s="248" t="e">
        <f t="shared" ca="1" si="11"/>
        <v>#REF!</v>
      </c>
    </row>
    <row r="67" spans="1:92" s="151" customFormat="1" hidden="1" x14ac:dyDescent="0.25">
      <c r="A67" s="248" t="str">
        <f>'Группы 2016'!A67</f>
        <v>Б22.02.06 Сварочное пр-во(2014)9 кл., очная</v>
      </c>
      <c r="B67" s="248" t="str">
        <f>'Группы 2016'!B67</f>
        <v>ЭРТС</v>
      </c>
      <c r="C67" s="248" t="str">
        <f>'Группы 2016'!C67</f>
        <v>бюджет</v>
      </c>
      <c r="D67" s="248" t="e">
        <f ca="1">'Группы 2016'!D67</f>
        <v>#REF!</v>
      </c>
      <c r="E67" s="248">
        <f>'Группы 2016'!E67</f>
        <v>3</v>
      </c>
      <c r="F67" s="248" t="str">
        <f>'Группы 2016'!F67</f>
        <v>СП-78</v>
      </c>
      <c r="G67" s="248" t="e">
        <f ca="1">'Группы 2016'!CL67</f>
        <v>#REF!</v>
      </c>
      <c r="H67" s="248" t="e">
        <f ca="1">'Группы 2016'!CM67</f>
        <v>#REF!</v>
      </c>
      <c r="I67" s="248" t="e">
        <f ca="1">'Группы 2016'!CN67</f>
        <v>#REF!</v>
      </c>
      <c r="J67" s="248" t="e">
        <f ca="1">'Группы 2016'!CO67</f>
        <v>#REF!</v>
      </c>
      <c r="K67" s="248" t="e">
        <f ca="1">'Группы 2016'!CP67</f>
        <v>#REF!</v>
      </c>
      <c r="L67" s="248" t="e">
        <f ca="1">'Группы 2016'!CQ67</f>
        <v>#REF!</v>
      </c>
      <c r="M67" s="248" t="e">
        <f ca="1">'Группы 2016'!CR67</f>
        <v>#REF!</v>
      </c>
      <c r="N67" s="248" t="str">
        <f>'Группы 2016'!CS67</f>
        <v>УП.5.Св</v>
      </c>
      <c r="O67" s="248" t="str">
        <f>'Группы 2016'!CT67</f>
        <v>УП.5.Св</v>
      </c>
      <c r="P67" s="248" t="str">
        <f>'Группы 2016'!CU67</f>
        <v>УП.5.Св</v>
      </c>
      <c r="Q67" s="248" t="str">
        <f>'Группы 2016'!CV67</f>
        <v>УП.5.Св</v>
      </c>
      <c r="R67" s="248" t="str">
        <f>'Группы 2016'!CW67</f>
        <v>УП.5.Св</v>
      </c>
      <c r="S67" s="248">
        <f>'Группы 2016'!CX67</f>
        <v>0</v>
      </c>
      <c r="T67" s="248">
        <f>'Группы 2016'!CY67</f>
        <v>0</v>
      </c>
      <c r="U67" s="248">
        <f>'Группы 2016'!CZ67</f>
        <v>0</v>
      </c>
      <c r="V67" s="248">
        <f>'Группы 2016'!DA67</f>
        <v>0</v>
      </c>
      <c r="W67" s="248">
        <f>'Группы 2016'!DB67</f>
        <v>0</v>
      </c>
      <c r="X67" s="248" t="e">
        <f ca="1">'Группы 2016'!DC67</f>
        <v>#REF!</v>
      </c>
      <c r="Y67" s="248" t="e">
        <f ca="1">'Группы 2016'!DD67</f>
        <v>#REF!</v>
      </c>
      <c r="Z67" s="248" t="e">
        <f ca="1">'Группы 2016'!DE67</f>
        <v>#REF!</v>
      </c>
      <c r="AA67" s="248" t="e">
        <f ca="1">'Группы 2016'!DF67</f>
        <v>#REF!</v>
      </c>
      <c r="AB67" s="248" t="e">
        <f ca="1">'Группы 2016'!DG67</f>
        <v>#REF!</v>
      </c>
      <c r="AC67" s="248" t="e">
        <f ca="1">'Группы 2016'!DH67</f>
        <v>#REF!</v>
      </c>
      <c r="AD67" s="248" t="e">
        <f ca="1">'Группы 2016'!DI67</f>
        <v>#REF!</v>
      </c>
      <c r="AE67" s="248" t="e">
        <f ca="1">'Группы 2016'!DJ67</f>
        <v>#REF!</v>
      </c>
      <c r="AF67" s="248" t="e">
        <f ca="1">'Группы 2016'!DK67</f>
        <v>#REF!</v>
      </c>
      <c r="AG67" s="248" t="e">
        <f ca="1">'Группы 2016'!DL67</f>
        <v>#REF!</v>
      </c>
      <c r="AH67" s="248" t="e">
        <f ca="1">'Группы 2016'!DM67</f>
        <v>#REF!</v>
      </c>
      <c r="AI67" s="248" t="e">
        <f ca="1">'Группы 2016'!DN67</f>
        <v>#REF!</v>
      </c>
      <c r="AJ67" s="248" t="e">
        <f ca="1">'Группы 2016'!DO67</f>
        <v>#REF!</v>
      </c>
      <c r="AK67" s="248" t="e">
        <f ca="1">'Группы 2016'!DP67</f>
        <v>#REF!</v>
      </c>
      <c r="AL67" s="248" t="e">
        <f ca="1">'Группы 2016'!DQ67</f>
        <v>#REF!</v>
      </c>
      <c r="AM67" s="248" t="str">
        <f>'Группы 2016'!DR67</f>
        <v>ПП.5.Св!</v>
      </c>
      <c r="AN67" s="248" t="str">
        <f>'Группы 2016'!DS67</f>
        <v>ПП.5.Св!</v>
      </c>
      <c r="AO67" s="248" t="str">
        <f>'Группы 2016'!DT67</f>
        <v>ПП.5.Св!</v>
      </c>
      <c r="AP67" s="248" t="str">
        <f>'Группы 2016'!DU67</f>
        <v>ПП.5.Св!</v>
      </c>
      <c r="AQ67" s="248" t="str">
        <f>'Группы 2016'!DV67</f>
        <v>ПП.5.Св!</v>
      </c>
      <c r="AR67" s="248">
        <f>'Группы 2016'!DW67</f>
        <v>0</v>
      </c>
      <c r="AS67" s="248">
        <f>'Группы 2016'!DX67</f>
        <v>0</v>
      </c>
      <c r="AT67" s="248">
        <f>'Группы 2016'!DY67</f>
        <v>0</v>
      </c>
      <c r="AU67" s="248">
        <f>'Группы 2016'!DZ67</f>
        <v>0</v>
      </c>
      <c r="AV67" s="248" t="str">
        <f>'Группы 2016'!EA67</f>
        <v>С.15</v>
      </c>
      <c r="AW67" s="248" t="e">
        <f ca="1">'Группы 2016'!EB67</f>
        <v>#REF!</v>
      </c>
      <c r="AX67" s="248" t="e">
        <f ca="1">'Группы 2016'!EC67</f>
        <v>#REF!</v>
      </c>
      <c r="AY67" s="248" t="e">
        <f ca="1">'Группы 2016'!ED67</f>
        <v>#REF!</v>
      </c>
      <c r="AZ67" s="248" t="e">
        <f ca="1">'Группы 2016'!EE67</f>
        <v>#REF!</v>
      </c>
      <c r="BA67" s="248" t="e">
        <f ca="1">'Группы 2016'!EF67</f>
        <v>#REF!</v>
      </c>
      <c r="BB67" s="248" t="e">
        <f ca="1">'Группы 2016'!EG67</f>
        <v>#REF!</v>
      </c>
      <c r="BC67" s="248" t="e">
        <f ca="1">'Группы 2016'!EH67</f>
        <v>#REF!</v>
      </c>
      <c r="BD67" s="248" t="e">
        <f ca="1">'Группы 2016'!EI67</f>
        <v>#REF!</v>
      </c>
      <c r="BE67" s="248" t="e">
        <f ca="1">'Группы 2016'!EJ67</f>
        <v>#REF!</v>
      </c>
      <c r="BF67" s="248" t="e">
        <f ca="1">'Группы 2016'!EK67</f>
        <v>#REF!</v>
      </c>
      <c r="BG67" s="248">
        <f ca="1">'Группы 2016'!BQ67</f>
        <v>5</v>
      </c>
      <c r="BH67" s="248">
        <f ca="1">'Группы 2016'!BR67</f>
        <v>5</v>
      </c>
      <c r="BI67" s="248">
        <f ca="1">'Группы 2016'!BS67</f>
        <v>0</v>
      </c>
      <c r="BJ67" s="248">
        <f ca="1">'Группы 2016'!BT67</f>
        <v>0</v>
      </c>
      <c r="BK67" s="248">
        <f ca="1">'Группы 2016'!BU67</f>
        <v>0</v>
      </c>
      <c r="BL67" s="248">
        <f ca="1">'Группы 2016'!BV67</f>
        <v>0</v>
      </c>
      <c r="BM67" s="248">
        <f ca="1">'Группы 2016'!BW67</f>
        <v>0</v>
      </c>
      <c r="BN67" s="248">
        <f ca="1">'Группы 2016'!BQ67</f>
        <v>5</v>
      </c>
      <c r="BO67" s="248">
        <f ca="1">'Группы 2016'!BU67</f>
        <v>0</v>
      </c>
      <c r="BP67" s="248">
        <f ca="1">'Группы 2016'!BV67</f>
        <v>0</v>
      </c>
      <c r="BQ67" s="248">
        <f ca="1">'Группы 2016'!BW67</f>
        <v>0</v>
      </c>
      <c r="BR67" s="248">
        <f ca="1">'Группы 2016'!BX67</f>
        <v>4</v>
      </c>
      <c r="BS67" s="248">
        <f ca="1">'Группы 2016'!CA67</f>
        <v>1</v>
      </c>
      <c r="BT67" s="248">
        <f ca="1">'Группы 2016'!CC67</f>
        <v>0</v>
      </c>
      <c r="BU67" s="248" t="e">
        <f ca="1">'Группы 2016'!CE67</f>
        <v>#REF!</v>
      </c>
      <c r="BV67" s="269" t="e">
        <f ca="1">'Группы 2016'!CF67</f>
        <v>#REF!</v>
      </c>
      <c r="BW67" s="248" t="e">
        <f ca="1">'Группы 2016'!CG67</f>
        <v>#REF!</v>
      </c>
      <c r="BX67" s="248" t="e">
        <f ca="1">IF('Группы 2016'!CH67=SUM(CC67:CD67),'Группы 2016'!CH67,"ОШ!")</f>
        <v>#REF!</v>
      </c>
      <c r="BY67" s="248" t="e">
        <f ca="1">'Группы 2016'!CI67</f>
        <v>#REF!</v>
      </c>
      <c r="BZ67" s="248" t="e">
        <f ca="1">'Группы 2016'!CJ67</f>
        <v>#REF!</v>
      </c>
      <c r="CA67" s="248" t="e">
        <f ca="1">'Группы 2016'!CK67</f>
        <v>#REF!</v>
      </c>
      <c r="CB67" s="248">
        <f>'Группы 2016'!BP67</f>
        <v>20</v>
      </c>
      <c r="CC67" s="248">
        <f t="shared" ca="1" si="0"/>
        <v>0</v>
      </c>
      <c r="CD67" s="248">
        <f t="shared" ca="1" si="1"/>
        <v>1</v>
      </c>
      <c r="CE67" s="270">
        <f t="shared" ca="1" si="2"/>
        <v>0</v>
      </c>
      <c r="CF67" s="270">
        <f t="shared" ca="1" si="3"/>
        <v>0</v>
      </c>
      <c r="CG67" s="270">
        <f t="shared" ca="1" si="4"/>
        <v>5</v>
      </c>
      <c r="CH67" s="270">
        <f t="shared" ca="1" si="5"/>
        <v>0</v>
      </c>
      <c r="CI67" s="270">
        <f t="shared" ca="1" si="6"/>
        <v>0</v>
      </c>
      <c r="CJ67" s="270">
        <f t="shared" ca="1" si="7"/>
        <v>0</v>
      </c>
      <c r="CK67" s="270">
        <f t="shared" ca="1" si="8"/>
        <v>0</v>
      </c>
      <c r="CL67" s="270">
        <f t="shared" ca="1" si="9"/>
        <v>0</v>
      </c>
      <c r="CM67" s="248">
        <f t="shared" ca="1" si="10"/>
        <v>5</v>
      </c>
      <c r="CN67" s="248" t="e">
        <f t="shared" ca="1" si="11"/>
        <v>#REF!</v>
      </c>
    </row>
    <row r="68" spans="1:92" s="151" customFormat="1" hidden="1" x14ac:dyDescent="0.25">
      <c r="A68" s="248" t="str">
        <f>'Группы 2016'!A68</f>
        <v>Б22.02.06 Сварочное пр-во(2014)9 кл., очная</v>
      </c>
      <c r="B68" s="248" t="str">
        <f>'Группы 2016'!B68</f>
        <v>ЭРТС</v>
      </c>
      <c r="C68" s="248" t="str">
        <f>'Группы 2016'!C68</f>
        <v>бюджет</v>
      </c>
      <c r="D68" s="248" t="e">
        <f ca="1">'Группы 2016'!D68</f>
        <v>#REF!</v>
      </c>
      <c r="E68" s="248">
        <f>'Группы 2016'!E68</f>
        <v>3</v>
      </c>
      <c r="F68" s="248" t="str">
        <f>'Группы 2016'!F68</f>
        <v>СП-79</v>
      </c>
      <c r="G68" s="248" t="e">
        <f ca="1">'Группы 2016'!CL68</f>
        <v>#REF!</v>
      </c>
      <c r="H68" s="248" t="e">
        <f ca="1">'Группы 2016'!CM68</f>
        <v>#REF!</v>
      </c>
      <c r="I68" s="248" t="e">
        <f ca="1">'Группы 2016'!CN68</f>
        <v>#REF!</v>
      </c>
      <c r="J68" s="248" t="e">
        <f ca="1">'Группы 2016'!CO68</f>
        <v>#REF!</v>
      </c>
      <c r="K68" s="248" t="e">
        <f ca="1">'Группы 2016'!CP68</f>
        <v>#REF!</v>
      </c>
      <c r="L68" s="248" t="e">
        <f ca="1">'Группы 2016'!CQ68</f>
        <v>#REF!</v>
      </c>
      <c r="M68" s="248" t="e">
        <f ca="1">'Группы 2016'!CR68</f>
        <v>#REF!</v>
      </c>
      <c r="N68" s="248" t="e">
        <f ca="1">'Группы 2016'!CS68</f>
        <v>#REF!</v>
      </c>
      <c r="O68" s="248" t="e">
        <f ca="1">'Группы 2016'!CT68</f>
        <v>#REF!</v>
      </c>
      <c r="P68" s="248" t="e">
        <f ca="1">'Группы 2016'!CU68</f>
        <v>#REF!</v>
      </c>
      <c r="Q68" s="248" t="e">
        <f ca="1">'Группы 2016'!CV68</f>
        <v>#REF!</v>
      </c>
      <c r="R68" s="248" t="e">
        <f ca="1">'Группы 2016'!CW68</f>
        <v>#REF!</v>
      </c>
      <c r="S68" s="248" t="e">
        <f ca="1">'Группы 2016'!CX68</f>
        <v>#REF!</v>
      </c>
      <c r="T68" s="248" t="e">
        <f ca="1">'Группы 2016'!CY68</f>
        <v>#REF!</v>
      </c>
      <c r="U68" s="248" t="e">
        <f ca="1">'Группы 2016'!CZ68</f>
        <v>#REF!</v>
      </c>
      <c r="V68" s="248" t="e">
        <f ca="1">'Группы 2016'!DA68</f>
        <v>#REF!</v>
      </c>
      <c r="W68" s="248" t="e">
        <f ca="1">'Группы 2016'!DB68</f>
        <v>#REF!</v>
      </c>
      <c r="X68" s="248" t="e">
        <f ca="1">'Группы 2016'!DC68</f>
        <v>#REF!</v>
      </c>
      <c r="Y68" s="248" t="e">
        <f ca="1">'Группы 2016'!DD68</f>
        <v>#REF!</v>
      </c>
      <c r="Z68" s="248" t="e">
        <f ca="1">'Группы 2016'!DE68</f>
        <v>#REF!</v>
      </c>
      <c r="AA68" s="248" t="e">
        <f ca="1">'Группы 2016'!DF68</f>
        <v>#REF!</v>
      </c>
      <c r="AB68" s="248" t="e">
        <f ca="1">'Группы 2016'!DG68</f>
        <v>#REF!</v>
      </c>
      <c r="AC68" s="248" t="e">
        <f ca="1">'Группы 2016'!DH68</f>
        <v>#REF!</v>
      </c>
      <c r="AD68" s="248" t="e">
        <f ca="1">'Группы 2016'!DI68</f>
        <v>#REF!</v>
      </c>
      <c r="AE68" s="248" t="e">
        <f ca="1">'Группы 2016'!DJ68</f>
        <v>#REF!</v>
      </c>
      <c r="AF68" s="248" t="e">
        <f ca="1">'Группы 2016'!DK68</f>
        <v>#REF!</v>
      </c>
      <c r="AG68" s="248" t="e">
        <f ca="1">'Группы 2016'!DL68</f>
        <v>#REF!</v>
      </c>
      <c r="AH68" s="248" t="str">
        <f>'Группы 2016'!DM68</f>
        <v>ПП.5.Св!</v>
      </c>
      <c r="AI68" s="248" t="str">
        <f>'Группы 2016'!DN68</f>
        <v>ПП.5.Св!</v>
      </c>
      <c r="AJ68" s="248" t="str">
        <f>'Группы 2016'!DO68</f>
        <v>ПП.5.Св!</v>
      </c>
      <c r="AK68" s="248" t="str">
        <f>'Группы 2016'!DP68</f>
        <v>ПП.5.Св!</v>
      </c>
      <c r="AL68" s="248" t="str">
        <f>'Группы 2016'!DQ68</f>
        <v>ПП.5.Св!</v>
      </c>
      <c r="AM68" s="248" t="e">
        <f ca="1">'Группы 2016'!DR68</f>
        <v>#REF!</v>
      </c>
      <c r="AN68" s="248" t="e">
        <f ca="1">'Группы 2016'!DS68</f>
        <v>#REF!</v>
      </c>
      <c r="AO68" s="248" t="e">
        <f ca="1">'Группы 2016'!DT68</f>
        <v>#REF!</v>
      </c>
      <c r="AP68" s="248" t="e">
        <f ca="1">'Группы 2016'!DU68</f>
        <v>#REF!</v>
      </c>
      <c r="AQ68" s="248">
        <f>'Группы 2016'!DV68</f>
        <v>0</v>
      </c>
      <c r="AR68" s="248">
        <f>'Группы 2016'!DW68</f>
        <v>0</v>
      </c>
      <c r="AS68" s="248">
        <f>'Группы 2016'!DX68</f>
        <v>0</v>
      </c>
      <c r="AT68" s="248">
        <f>'Группы 2016'!DY68</f>
        <v>0</v>
      </c>
      <c r="AU68" s="248">
        <f>'Группы 2016'!DZ68</f>
        <v>0</v>
      </c>
      <c r="AV68" s="248" t="e">
        <f ca="1">'Группы 2016'!EA68</f>
        <v>#REF!</v>
      </c>
      <c r="AW68" s="248" t="e">
        <f ca="1">'Группы 2016'!EB68</f>
        <v>#REF!</v>
      </c>
      <c r="AX68" s="248" t="e">
        <f ca="1">'Группы 2016'!EC68</f>
        <v>#REF!</v>
      </c>
      <c r="AY68" s="248" t="e">
        <f ca="1">'Группы 2016'!ED68</f>
        <v>#REF!</v>
      </c>
      <c r="AZ68" s="248" t="e">
        <f ca="1">'Группы 2016'!EE68</f>
        <v>#REF!</v>
      </c>
      <c r="BA68" s="248" t="e">
        <f ca="1">'Группы 2016'!EF68</f>
        <v>#REF!</v>
      </c>
      <c r="BB68" s="248" t="e">
        <f ca="1">'Группы 2016'!EG68</f>
        <v>#REF!</v>
      </c>
      <c r="BC68" s="248" t="e">
        <f ca="1">'Группы 2016'!EH68</f>
        <v>#REF!</v>
      </c>
      <c r="BD68" s="248" t="e">
        <f ca="1">'Группы 2016'!EI68</f>
        <v>#REF!</v>
      </c>
      <c r="BE68" s="248" t="e">
        <f ca="1">'Группы 2016'!EJ68</f>
        <v>#REF!</v>
      </c>
      <c r="BF68" s="248" t="e">
        <f ca="1">'Группы 2016'!EK68</f>
        <v>#REF!</v>
      </c>
      <c r="BG68" s="248">
        <f ca="1">'Группы 2016'!BQ68</f>
        <v>0</v>
      </c>
      <c r="BH68" s="248">
        <f ca="1">'Группы 2016'!BR68</f>
        <v>0</v>
      </c>
      <c r="BI68" s="248">
        <f ca="1">'Группы 2016'!BS68</f>
        <v>0</v>
      </c>
      <c r="BJ68" s="248">
        <f ca="1">'Группы 2016'!BT68</f>
        <v>0</v>
      </c>
      <c r="BK68" s="248">
        <f ca="1">'Группы 2016'!BU68</f>
        <v>0</v>
      </c>
      <c r="BL68" s="248">
        <f ca="1">'Группы 2016'!BV68</f>
        <v>0</v>
      </c>
      <c r="BM68" s="248">
        <f ca="1">'Группы 2016'!BW68</f>
        <v>0</v>
      </c>
      <c r="BN68" s="248">
        <f ca="1">'Группы 2016'!BQ68</f>
        <v>0</v>
      </c>
      <c r="BO68" s="248">
        <f ca="1">'Группы 2016'!BU68</f>
        <v>0</v>
      </c>
      <c r="BP68" s="248">
        <f ca="1">'Группы 2016'!BV68</f>
        <v>0</v>
      </c>
      <c r="BQ68" s="248">
        <f ca="1">'Группы 2016'!BW68</f>
        <v>0</v>
      </c>
      <c r="BR68" s="248">
        <f ca="1">'Группы 2016'!BX68</f>
        <v>5</v>
      </c>
      <c r="BS68" s="248">
        <f ca="1">'Группы 2016'!CA68</f>
        <v>0</v>
      </c>
      <c r="BT68" s="248">
        <f ca="1">'Группы 2016'!CC68</f>
        <v>0</v>
      </c>
      <c r="BU68" s="248" t="e">
        <f ca="1">'Группы 2016'!CE68</f>
        <v>#REF!</v>
      </c>
      <c r="BV68" s="269" t="e">
        <f ca="1">'Группы 2016'!CF68</f>
        <v>#REF!</v>
      </c>
      <c r="BW68" s="248" t="e">
        <f ca="1">'Группы 2016'!CG68</f>
        <v>#REF!</v>
      </c>
      <c r="BX68" s="248" t="e">
        <f ca="1">IF('Группы 2016'!CH68=SUM(CC68:CD68),'Группы 2016'!CH68,"ОШ!")</f>
        <v>#REF!</v>
      </c>
      <c r="BY68" s="248" t="e">
        <f ca="1">'Группы 2016'!CI68</f>
        <v>#REF!</v>
      </c>
      <c r="BZ68" s="248" t="e">
        <f ca="1">'Группы 2016'!CJ68</f>
        <v>#REF!</v>
      </c>
      <c r="CA68" s="248" t="e">
        <f ca="1">'Группы 2016'!CK68</f>
        <v>#REF!</v>
      </c>
      <c r="CB68" s="248">
        <f>'Группы 2016'!BP68</f>
        <v>20</v>
      </c>
      <c r="CC68" s="248">
        <f t="shared" ref="CC68:CC111" ca="1" si="12">COUNTIF($G68:$BF68,"С")</f>
        <v>0</v>
      </c>
      <c r="CD68" s="248">
        <f t="shared" ref="CD68:CD111" ca="1" si="13">COUNTIF($G68:$BF68,"С.*")</f>
        <v>0</v>
      </c>
      <c r="CE68" s="270">
        <f t="shared" ref="CE68:CE111" ca="1" si="14">COUNTIF($G68:$BF68,"УП*.М")+COUNTIF($G68:$BF68,"УП*.М?")</f>
        <v>0</v>
      </c>
      <c r="CF68" s="270">
        <f t="shared" ref="CF68:CF111" ca="1" si="15">COUNTIF($G68:$BF68,"УП*.Сл")+COUNTIF($G68:$BF68,"УП*.Сл?")</f>
        <v>0</v>
      </c>
      <c r="CG68" s="270">
        <f t="shared" ref="CG68:CG111" ca="1" si="16">COUNTIF($G68:$BF68,"УП*.Св")+COUNTIF($G68:$BF68,"УП*.Св?")</f>
        <v>0</v>
      </c>
      <c r="CH68" s="270">
        <f t="shared" ref="CH68:CH111" ca="1" si="17">COUNTIF($G68:$BF68,"УП*.Рм")+COUNTIF($G68:$BF68,"УП*.Рм?")</f>
        <v>0</v>
      </c>
      <c r="CI68" s="270">
        <f t="shared" ref="CI68:CI111" ca="1" si="18">COUNTIF($G68:$BF68,"УП*.Эм")+COUNTIF($G68:$BF68,"УП*.Эм?")</f>
        <v>0</v>
      </c>
      <c r="CJ68" s="270">
        <f t="shared" ref="CJ68:CJ111" ca="1" si="19">COUNTIF($G68:$BF68,"УП*.Из")</f>
        <v>0</v>
      </c>
      <c r="CK68" s="270">
        <f t="shared" ref="CK68:CK111" ca="1" si="20">COUNTIF($G68:$BF68,"УП*#")</f>
        <v>0</v>
      </c>
      <c r="CL68" s="270">
        <f t="shared" ref="CL68:CL111" ca="1" si="21">COUNTIF($G68:$BF68,"УП*%")</f>
        <v>0</v>
      </c>
      <c r="CM68" s="248">
        <f t="shared" ref="CM68:CM111" ca="1" si="22">SUM(CE68:CL68)</f>
        <v>0</v>
      </c>
      <c r="CN68" s="248" t="e">
        <f t="shared" ref="CN68:CN111" ca="1" si="23">IF(BV68=CM68,"","ОШ!")</f>
        <v>#REF!</v>
      </c>
    </row>
    <row r="69" spans="1:92" s="151" customFormat="1" hidden="1" x14ac:dyDescent="0.25">
      <c r="A69" s="248" t="str">
        <f>'Группы 2016'!A69</f>
        <v>Б12.02.03 Радиоэлектр.ПУ(2014)9 кл., очная</v>
      </c>
      <c r="B69" s="248" t="str">
        <f>'Группы 2016'!B69</f>
        <v>ЭРТС</v>
      </c>
      <c r="C69" s="248" t="str">
        <f>'Группы 2016'!C69</f>
        <v>бюджет</v>
      </c>
      <c r="D69" s="248" t="e">
        <f ca="1">'Группы 2016'!D69</f>
        <v>#REF!</v>
      </c>
      <c r="E69" s="248">
        <f>'Группы 2016'!E69</f>
        <v>4</v>
      </c>
      <c r="F69" s="248" t="str">
        <f>'Группы 2016'!F69</f>
        <v>РА-14</v>
      </c>
      <c r="G69" s="248" t="e">
        <f ca="1">'Группы 2016'!CL69</f>
        <v>#REF!</v>
      </c>
      <c r="H69" s="248" t="e">
        <f ca="1">'Группы 2016'!CM69</f>
        <v>#REF!</v>
      </c>
      <c r="I69" s="248" t="e">
        <f ca="1">'Группы 2016'!CN69</f>
        <v>#REF!</v>
      </c>
      <c r="J69" s="248" t="e">
        <f ca="1">'Группы 2016'!CO69</f>
        <v>#REF!</v>
      </c>
      <c r="K69" s="248" t="e">
        <f ca="1">'Группы 2016'!CP69</f>
        <v>#REF!</v>
      </c>
      <c r="L69" s="248" t="e">
        <f ca="1">'Группы 2016'!CQ69</f>
        <v>#REF!</v>
      </c>
      <c r="M69" s="248" t="e">
        <f ca="1">'Группы 2016'!CR69</f>
        <v>#REF!</v>
      </c>
      <c r="N69" s="248" t="e">
        <f ca="1">'Группы 2016'!CS69</f>
        <v>#REF!</v>
      </c>
      <c r="O69" s="248" t="e">
        <f ca="1">'Группы 2016'!CT69</f>
        <v>#REF!</v>
      </c>
      <c r="P69" s="248" t="e">
        <f ca="1">'Группы 2016'!CU69</f>
        <v>#REF!</v>
      </c>
      <c r="Q69" s="248" t="e">
        <f ca="1">'Группы 2016'!CV69</f>
        <v>#REF!</v>
      </c>
      <c r="R69" s="248" t="e">
        <f ca="1">'Группы 2016'!CW69</f>
        <v>#REF!</v>
      </c>
      <c r="S69" s="248" t="e">
        <f ca="1">'Группы 2016'!CX69</f>
        <v>#REF!</v>
      </c>
      <c r="T69" s="248" t="e">
        <f ca="1">'Группы 2016'!CY69</f>
        <v>#REF!</v>
      </c>
      <c r="U69" s="248" t="e">
        <f ca="1">'Группы 2016'!CZ69</f>
        <v>#REF!</v>
      </c>
      <c r="V69" s="248" t="e">
        <f ca="1">'Группы 2016'!DA69</f>
        <v>#REF!</v>
      </c>
      <c r="W69" s="248" t="e">
        <f ca="1">'Группы 2016'!DB69</f>
        <v>#REF!</v>
      </c>
      <c r="X69" s="248" t="e">
        <f ca="1">'Группы 2016'!DC69</f>
        <v>#REF!</v>
      </c>
      <c r="Y69" s="248" t="e">
        <f ca="1">'Группы 2016'!DD69</f>
        <v>#REF!</v>
      </c>
      <c r="Z69" s="248" t="e">
        <f ca="1">'Группы 2016'!DE69</f>
        <v>#REF!</v>
      </c>
      <c r="AA69" s="248" t="e">
        <f ca="1">'Группы 2016'!DF69</f>
        <v>#REF!</v>
      </c>
      <c r="AB69" s="248" t="e">
        <f ca="1">'Группы 2016'!DG69</f>
        <v>#REF!</v>
      </c>
      <c r="AC69" s="248" t="e">
        <f ca="1">'Группы 2016'!DH69</f>
        <v>#REF!</v>
      </c>
      <c r="AD69" s="248" t="e">
        <f ca="1">'Группы 2016'!DI69</f>
        <v>#REF!</v>
      </c>
      <c r="AE69" s="248" t="e">
        <f ca="1">'Группы 2016'!DJ69</f>
        <v>#REF!</v>
      </c>
      <c r="AF69" s="248" t="e">
        <f ca="1">'Группы 2016'!DK69</f>
        <v>#REF!</v>
      </c>
      <c r="AG69" s="248" t="e">
        <f ca="1">'Группы 2016'!DL69</f>
        <v>#REF!</v>
      </c>
      <c r="AH69" s="248" t="e">
        <f ca="1">'Группы 2016'!DM69</f>
        <v>#REF!</v>
      </c>
      <c r="AI69" s="248" t="e">
        <f ca="1">'Группы 2016'!DN69</f>
        <v>#REF!</v>
      </c>
      <c r="AJ69" s="248" t="e">
        <f ca="1">'Группы 2016'!DO69</f>
        <v>#REF!</v>
      </c>
      <c r="AK69" s="248" t="e">
        <f ca="1">'Группы 2016'!DP69</f>
        <v>#REF!</v>
      </c>
      <c r="AL69" s="248" t="e">
        <f ca="1">'Группы 2016'!DQ69</f>
        <v>#REF!</v>
      </c>
      <c r="AM69" s="248" t="e">
        <f ca="1">'Группы 2016'!DR69</f>
        <v>#REF!</v>
      </c>
      <c r="AN69" s="248" t="e">
        <f ca="1">'Группы 2016'!DS69</f>
        <v>#REF!</v>
      </c>
      <c r="AO69" s="248" t="e">
        <f ca="1">'Группы 2016'!DT69</f>
        <v>#REF!</v>
      </c>
      <c r="AP69" s="248" t="e">
        <f ca="1">'Группы 2016'!DU69</f>
        <v>#REF!</v>
      </c>
      <c r="AQ69" s="248" t="e">
        <f ca="1">'Группы 2016'!DV69</f>
        <v>#REF!</v>
      </c>
      <c r="AR69" s="248" t="e">
        <f ca="1">'Группы 2016'!DW69</f>
        <v>#REF!</v>
      </c>
      <c r="AS69" s="248" t="e">
        <f ca="1">'Группы 2016'!DX69</f>
        <v>#REF!</v>
      </c>
      <c r="AT69" s="248" t="e">
        <f ca="1">'Группы 2016'!DY69</f>
        <v>#REF!</v>
      </c>
      <c r="AU69" s="248" t="e">
        <f ca="1">'Группы 2016'!DZ69</f>
        <v>#REF!</v>
      </c>
      <c r="AV69" s="248" t="e">
        <f ca="1">'Группы 2016'!EA69</f>
        <v>#REF!</v>
      </c>
      <c r="AW69" s="248" t="e">
        <f ca="1">'Группы 2016'!EB69</f>
        <v>#REF!</v>
      </c>
      <c r="AX69" s="248" t="e">
        <f ca="1">'Группы 2016'!EC69</f>
        <v>#REF!</v>
      </c>
      <c r="AY69" s="248" t="e">
        <f ca="1">'Группы 2016'!ED69</f>
        <v>#REF!</v>
      </c>
      <c r="AZ69" s="248" t="e">
        <f ca="1">'Группы 2016'!EE69</f>
        <v>#REF!</v>
      </c>
      <c r="BA69" s="248" t="e">
        <f ca="1">'Группы 2016'!EF69</f>
        <v>#REF!</v>
      </c>
      <c r="BB69" s="248" t="e">
        <f ca="1">'Группы 2016'!EG69</f>
        <v>#REF!</v>
      </c>
      <c r="BC69" s="248" t="e">
        <f ca="1">'Группы 2016'!EH69</f>
        <v>#REF!</v>
      </c>
      <c r="BD69" s="248" t="e">
        <f ca="1">'Группы 2016'!EI69</f>
        <v>#REF!</v>
      </c>
      <c r="BE69" s="248" t="e">
        <f ca="1">'Группы 2016'!EJ69</f>
        <v>#REF!</v>
      </c>
      <c r="BF69" s="248" t="e">
        <f ca="1">'Группы 2016'!EK69</f>
        <v>#REF!</v>
      </c>
      <c r="BG69" s="248">
        <f ca="1">'Группы 2016'!BQ69</f>
        <v>0</v>
      </c>
      <c r="BH69" s="248">
        <f ca="1">'Группы 2016'!BR69</f>
        <v>0</v>
      </c>
      <c r="BI69" s="248">
        <f ca="1">'Группы 2016'!BS69</f>
        <v>0</v>
      </c>
      <c r="BJ69" s="248">
        <f ca="1">'Группы 2016'!BT69</f>
        <v>0</v>
      </c>
      <c r="BK69" s="248">
        <f ca="1">'Группы 2016'!BU69</f>
        <v>0</v>
      </c>
      <c r="BL69" s="248">
        <f ca="1">'Группы 2016'!BV69</f>
        <v>0</v>
      </c>
      <c r="BM69" s="248">
        <f ca="1">'Группы 2016'!BW69</f>
        <v>0</v>
      </c>
      <c r="BN69" s="248">
        <f ca="1">'Группы 2016'!BQ69</f>
        <v>0</v>
      </c>
      <c r="BO69" s="248">
        <f ca="1">'Группы 2016'!BU69</f>
        <v>0</v>
      </c>
      <c r="BP69" s="248">
        <f ca="1">'Группы 2016'!BV69</f>
        <v>0</v>
      </c>
      <c r="BQ69" s="248">
        <f ca="1">'Группы 2016'!BW69</f>
        <v>0</v>
      </c>
      <c r="BR69" s="248">
        <f ca="1">'Группы 2016'!BX69</f>
        <v>0</v>
      </c>
      <c r="BS69" s="248">
        <f ca="1">'Группы 2016'!CA69</f>
        <v>0</v>
      </c>
      <c r="BT69" s="248">
        <f ca="1">'Группы 2016'!CC69</f>
        <v>0</v>
      </c>
      <c r="BU69" s="248" t="e">
        <f ca="1">'Группы 2016'!CE69</f>
        <v>#REF!</v>
      </c>
      <c r="BV69" s="269" t="e">
        <f ca="1">'Группы 2016'!CF69</f>
        <v>#REF!</v>
      </c>
      <c r="BW69" s="248" t="e">
        <f ca="1">'Группы 2016'!CG69</f>
        <v>#REF!</v>
      </c>
      <c r="BX69" s="248" t="e">
        <f ca="1">IF('Группы 2016'!CH69=SUM(CC69:CD69),'Группы 2016'!CH69,"ОШ!")</f>
        <v>#REF!</v>
      </c>
      <c r="BY69" s="248" t="e">
        <f ca="1">'Группы 2016'!CI69</f>
        <v>#REF!</v>
      </c>
      <c r="BZ69" s="248" t="e">
        <f ca="1">'Группы 2016'!CJ69</f>
        <v>#REF!</v>
      </c>
      <c r="CA69" s="248" t="e">
        <f ca="1">'Группы 2016'!CK69</f>
        <v>#REF!</v>
      </c>
      <c r="CB69" s="248">
        <f>'Группы 2016'!BP69</f>
        <v>34</v>
      </c>
      <c r="CC69" s="248">
        <f t="shared" ca="1" si="12"/>
        <v>0</v>
      </c>
      <c r="CD69" s="248">
        <f t="shared" ca="1" si="13"/>
        <v>0</v>
      </c>
      <c r="CE69" s="270">
        <f t="shared" ca="1" si="14"/>
        <v>0</v>
      </c>
      <c r="CF69" s="270">
        <f t="shared" ca="1" si="15"/>
        <v>0</v>
      </c>
      <c r="CG69" s="270">
        <f t="shared" ca="1" si="16"/>
        <v>0</v>
      </c>
      <c r="CH69" s="270">
        <f t="shared" ca="1" si="17"/>
        <v>0</v>
      </c>
      <c r="CI69" s="270">
        <f t="shared" ca="1" si="18"/>
        <v>0</v>
      </c>
      <c r="CJ69" s="270">
        <f t="shared" ca="1" si="19"/>
        <v>0</v>
      </c>
      <c r="CK69" s="270">
        <f t="shared" ca="1" si="20"/>
        <v>0</v>
      </c>
      <c r="CL69" s="270">
        <f t="shared" ca="1" si="21"/>
        <v>0</v>
      </c>
      <c r="CM69" s="248">
        <f t="shared" ca="1" si="22"/>
        <v>0</v>
      </c>
      <c r="CN69" s="248" t="e">
        <f t="shared" ca="1" si="23"/>
        <v>#REF!</v>
      </c>
    </row>
    <row r="70" spans="1:92" s="151" customFormat="1" hidden="1" x14ac:dyDescent="0.25">
      <c r="A70" s="248" t="str">
        <f>'Группы 2016'!A70</f>
        <v>Б12.02.03 Радиоэлектр.ПУ(2014)9 кл., очная</v>
      </c>
      <c r="B70" s="248" t="str">
        <f>'Группы 2016'!B70</f>
        <v>ЭРТС</v>
      </c>
      <c r="C70" s="248" t="str">
        <f>'Группы 2016'!C70</f>
        <v>бюджет</v>
      </c>
      <c r="D70" s="248" t="e">
        <f ca="1">'Группы 2016'!D70</f>
        <v>#REF!</v>
      </c>
      <c r="E70" s="248">
        <f>'Группы 2016'!E70</f>
        <v>4</v>
      </c>
      <c r="F70" s="248" t="str">
        <f>'Группы 2016'!F70</f>
        <v>РА-15</v>
      </c>
      <c r="G70" s="248" t="e">
        <f ca="1">'Группы 2016'!CL70</f>
        <v>#REF!</v>
      </c>
      <c r="H70" s="248" t="e">
        <f ca="1">'Группы 2016'!CM70</f>
        <v>#REF!</v>
      </c>
      <c r="I70" s="248" t="e">
        <f ca="1">'Группы 2016'!CN70</f>
        <v>#REF!</v>
      </c>
      <c r="J70" s="248" t="e">
        <f ca="1">'Группы 2016'!CO70</f>
        <v>#REF!</v>
      </c>
      <c r="K70" s="248" t="e">
        <f ca="1">'Группы 2016'!CP70</f>
        <v>#REF!</v>
      </c>
      <c r="L70" s="248" t="e">
        <f ca="1">'Группы 2016'!CQ70</f>
        <v>#REF!</v>
      </c>
      <c r="M70" s="248" t="e">
        <f ca="1">'Группы 2016'!CR70</f>
        <v>#REF!</v>
      </c>
      <c r="N70" s="248">
        <f>'Группы 2016'!CS70</f>
        <v>0</v>
      </c>
      <c r="O70" s="248" t="str">
        <f>'Группы 2016'!CT70</f>
        <v>ПП.2.Т</v>
      </c>
      <c r="P70" s="248" t="str">
        <f>'Группы 2016'!CU70</f>
        <v>ПП.2.Т</v>
      </c>
      <c r="Q70" s="248" t="str">
        <f>'Группы 2016'!CV70</f>
        <v>ПП.2.Т</v>
      </c>
      <c r="R70" s="248" t="str">
        <f>'Группы 2016'!CW70</f>
        <v>ПП.2.Т</v>
      </c>
      <c r="S70" s="248" t="str">
        <f>'Группы 2016'!CX70</f>
        <v>ПП.2.Т</v>
      </c>
      <c r="T70" s="248" t="str">
        <f>'Группы 2016'!CY70</f>
        <v>ПП.2.Т</v>
      </c>
      <c r="U70" s="248" t="str">
        <f>'Группы 2016'!CZ70</f>
        <v>ПП.2.Т</v>
      </c>
      <c r="V70" s="248" t="str">
        <f>'Группы 2016'!DA70</f>
        <v>ПП.2.Т</v>
      </c>
      <c r="W70" s="248" t="str">
        <f>'Группы 2016'!DB70</f>
        <v>ПП.2.Т</v>
      </c>
      <c r="X70" s="248" t="e">
        <f ca="1">'Группы 2016'!DC70</f>
        <v>#REF!</v>
      </c>
      <c r="Y70" s="248" t="e">
        <f ca="1">'Группы 2016'!DD70</f>
        <v>#REF!</v>
      </c>
      <c r="Z70" s="248" t="e">
        <f ca="1">'Группы 2016'!DE70</f>
        <v>#REF!</v>
      </c>
      <c r="AA70" s="248" t="e">
        <f ca="1">'Группы 2016'!DF70</f>
        <v>#REF!</v>
      </c>
      <c r="AB70" s="248">
        <f>'Группы 2016'!DG70</f>
        <v>0</v>
      </c>
      <c r="AC70" s="248">
        <f>'Группы 2016'!DH70</f>
        <v>0</v>
      </c>
      <c r="AD70" s="248">
        <f>'Группы 2016'!DI70</f>
        <v>0</v>
      </c>
      <c r="AE70" s="248">
        <f>'Группы 2016'!DJ70</f>
        <v>0</v>
      </c>
      <c r="AF70" s="248">
        <f>'Группы 2016'!DK70</f>
        <v>0</v>
      </c>
      <c r="AG70" s="248">
        <f>'Группы 2016'!DL70</f>
        <v>0</v>
      </c>
      <c r="AH70" s="248">
        <f>'Группы 2016'!DM70</f>
        <v>0</v>
      </c>
      <c r="AI70" s="248">
        <f>'Группы 2016'!DN70</f>
        <v>0</v>
      </c>
      <c r="AJ70" s="248">
        <f>'Группы 2016'!DO70</f>
        <v>0</v>
      </c>
      <c r="AK70" s="248" t="str">
        <f>'Группы 2016'!DP70</f>
        <v>ПП.2.Т</v>
      </c>
      <c r="AL70" s="248" t="e">
        <f ca="1">'Группы 2016'!DQ70</f>
        <v>#REF!</v>
      </c>
      <c r="AM70" s="248" t="e">
        <f ca="1">'Группы 2016'!DR70</f>
        <v>#REF!</v>
      </c>
      <c r="AN70" s="248" t="e">
        <f ca="1">'Группы 2016'!DS70</f>
        <v>#REF!</v>
      </c>
      <c r="AO70" s="248" t="e">
        <f ca="1">'Группы 2016'!DT70</f>
        <v>#REF!</v>
      </c>
      <c r="AP70" s="248" t="e">
        <f ca="1">'Группы 2016'!DU70</f>
        <v>#REF!</v>
      </c>
      <c r="AQ70" s="248" t="e">
        <f ca="1">'Группы 2016'!DV70</f>
        <v>#REF!</v>
      </c>
      <c r="AR70" s="248" t="e">
        <f ca="1">'Группы 2016'!DW70</f>
        <v>#REF!</v>
      </c>
      <c r="AS70" s="248" t="e">
        <f ca="1">'Группы 2016'!DX70</f>
        <v>#REF!</v>
      </c>
      <c r="AT70" s="248" t="e">
        <f ca="1">'Группы 2016'!DY70</f>
        <v>#REF!</v>
      </c>
      <c r="AU70" s="248" t="e">
        <f ca="1">'Группы 2016'!DZ70</f>
        <v>#REF!</v>
      </c>
      <c r="AV70" s="248" t="e">
        <f ca="1">'Группы 2016'!EA70</f>
        <v>#REF!</v>
      </c>
      <c r="AW70" s="248" t="e">
        <f ca="1">'Группы 2016'!EB70</f>
        <v>#REF!</v>
      </c>
      <c r="AX70" s="248" t="e">
        <f ca="1">'Группы 2016'!EC70</f>
        <v>#REF!</v>
      </c>
      <c r="AY70" s="248" t="e">
        <f ca="1">'Группы 2016'!ED70</f>
        <v>#REF!</v>
      </c>
      <c r="AZ70" s="248" t="e">
        <f ca="1">'Группы 2016'!EE70</f>
        <v>#REF!</v>
      </c>
      <c r="BA70" s="248" t="e">
        <f ca="1">'Группы 2016'!EF70</f>
        <v>#REF!</v>
      </c>
      <c r="BB70" s="248" t="e">
        <f ca="1">'Группы 2016'!EG70</f>
        <v>#REF!</v>
      </c>
      <c r="BC70" s="248" t="e">
        <f ca="1">'Группы 2016'!EH70</f>
        <v>#REF!</v>
      </c>
      <c r="BD70" s="248" t="e">
        <f ca="1">'Группы 2016'!EI70</f>
        <v>#REF!</v>
      </c>
      <c r="BE70" s="248" t="e">
        <f ca="1">'Группы 2016'!EJ70</f>
        <v>#REF!</v>
      </c>
      <c r="BF70" s="248" t="e">
        <f ca="1">'Группы 2016'!EK70</f>
        <v>#REF!</v>
      </c>
      <c r="BG70" s="248">
        <f ca="1">'Группы 2016'!BQ70</f>
        <v>10</v>
      </c>
      <c r="BH70" s="248">
        <f ca="1">'Группы 2016'!BR70</f>
        <v>0</v>
      </c>
      <c r="BI70" s="248">
        <f ca="1">'Группы 2016'!BS70</f>
        <v>10</v>
      </c>
      <c r="BJ70" s="248">
        <f ca="1">'Группы 2016'!BT70</f>
        <v>0</v>
      </c>
      <c r="BK70" s="248">
        <f ca="1">'Группы 2016'!BU70</f>
        <v>0</v>
      </c>
      <c r="BL70" s="248">
        <f ca="1">'Группы 2016'!BV70</f>
        <v>0</v>
      </c>
      <c r="BM70" s="248">
        <f ca="1">'Группы 2016'!BW70</f>
        <v>0</v>
      </c>
      <c r="BN70" s="248">
        <f ca="1">'Группы 2016'!BQ70</f>
        <v>10</v>
      </c>
      <c r="BO70" s="248">
        <f ca="1">'Группы 2016'!BU70</f>
        <v>0</v>
      </c>
      <c r="BP70" s="248">
        <f ca="1">'Группы 2016'!BV70</f>
        <v>0</v>
      </c>
      <c r="BQ70" s="248">
        <f ca="1">'Группы 2016'!BW70</f>
        <v>0</v>
      </c>
      <c r="BR70" s="248">
        <f ca="1">'Группы 2016'!BX70</f>
        <v>0</v>
      </c>
      <c r="BS70" s="248">
        <f ca="1">'Группы 2016'!CA70</f>
        <v>0</v>
      </c>
      <c r="BT70" s="248">
        <f ca="1">'Группы 2016'!CC70</f>
        <v>0</v>
      </c>
      <c r="BU70" s="248" t="e">
        <f ca="1">'Группы 2016'!CE70</f>
        <v>#REF!</v>
      </c>
      <c r="BV70" s="269" t="e">
        <f ca="1">'Группы 2016'!CF70</f>
        <v>#REF!</v>
      </c>
      <c r="BW70" s="248" t="e">
        <f ca="1">'Группы 2016'!CG70</f>
        <v>#REF!</v>
      </c>
      <c r="BX70" s="248" t="e">
        <f ca="1">IF('Группы 2016'!CH70=SUM(CC70:CD70),'Группы 2016'!CH70,"ОШ!")</f>
        <v>#REF!</v>
      </c>
      <c r="BY70" s="248" t="e">
        <f ca="1">'Группы 2016'!CI70</f>
        <v>#REF!</v>
      </c>
      <c r="BZ70" s="248" t="e">
        <f ca="1">'Группы 2016'!CJ70</f>
        <v>#REF!</v>
      </c>
      <c r="CA70" s="248" t="e">
        <f ca="1">'Группы 2016'!CK70</f>
        <v>#REF!</v>
      </c>
      <c r="CB70" s="248">
        <f>'Группы 2016'!BP70</f>
        <v>34</v>
      </c>
      <c r="CC70" s="248">
        <f t="shared" ca="1" si="12"/>
        <v>0</v>
      </c>
      <c r="CD70" s="248">
        <f t="shared" ca="1" si="13"/>
        <v>0</v>
      </c>
      <c r="CE70" s="270">
        <f t="shared" ca="1" si="14"/>
        <v>0</v>
      </c>
      <c r="CF70" s="270">
        <f t="shared" ca="1" si="15"/>
        <v>0</v>
      </c>
      <c r="CG70" s="270">
        <f t="shared" ca="1" si="16"/>
        <v>0</v>
      </c>
      <c r="CH70" s="270">
        <f t="shared" ca="1" si="17"/>
        <v>0</v>
      </c>
      <c r="CI70" s="270">
        <f t="shared" ca="1" si="18"/>
        <v>0</v>
      </c>
      <c r="CJ70" s="270">
        <f t="shared" ca="1" si="19"/>
        <v>0</v>
      </c>
      <c r="CK70" s="270">
        <f t="shared" ca="1" si="20"/>
        <v>0</v>
      </c>
      <c r="CL70" s="270">
        <f t="shared" ca="1" si="21"/>
        <v>0</v>
      </c>
      <c r="CM70" s="248">
        <f t="shared" ca="1" si="22"/>
        <v>0</v>
      </c>
      <c r="CN70" s="248" t="e">
        <f t="shared" ca="1" si="23"/>
        <v>#REF!</v>
      </c>
    </row>
    <row r="71" spans="1:92" s="151" customFormat="1" hidden="1" x14ac:dyDescent="0.25">
      <c r="A71" s="248" t="str">
        <f>'Группы 2016'!A71</f>
        <v>Б13.02.11 Тех.эксплуатация ЭиЭМО(2014)9 кл., очная</v>
      </c>
      <c r="B71" s="248" t="str">
        <f>'Группы 2016'!B71</f>
        <v>ЭРТС</v>
      </c>
      <c r="C71" s="248" t="str">
        <f>'Группы 2016'!C71</f>
        <v>бюджет</v>
      </c>
      <c r="D71" s="248" t="e">
        <f ca="1">'Группы 2016'!D71</f>
        <v>#REF!</v>
      </c>
      <c r="E71" s="248">
        <f>'Группы 2016'!E71</f>
        <v>4</v>
      </c>
      <c r="F71" s="248" t="str">
        <f>'Группы 2016'!F71</f>
        <v>ЭМ-24</v>
      </c>
      <c r="G71" s="248" t="e">
        <f ca="1">'Группы 2016'!CL71</f>
        <v>#REF!</v>
      </c>
      <c r="H71" s="248" t="e">
        <f ca="1">'Группы 2016'!CM71</f>
        <v>#REF!</v>
      </c>
      <c r="I71" s="248" t="e">
        <f ca="1">'Группы 2016'!CN71</f>
        <v>#REF!</v>
      </c>
      <c r="J71" s="248" t="e">
        <f ca="1">'Группы 2016'!CO71</f>
        <v>#REF!</v>
      </c>
      <c r="K71" s="248" t="e">
        <f ca="1">'Группы 2016'!CP71</f>
        <v>#REF!</v>
      </c>
      <c r="L71" s="248" t="e">
        <f ca="1">'Группы 2016'!CQ71</f>
        <v>#REF!</v>
      </c>
      <c r="M71" s="248" t="e">
        <f ca="1">'Группы 2016'!CR71</f>
        <v>#REF!</v>
      </c>
      <c r="N71" s="248" t="e">
        <f ca="1">'Группы 2016'!CS71</f>
        <v>#REF!</v>
      </c>
      <c r="O71" s="248" t="e">
        <f ca="1">'Группы 2016'!CT71</f>
        <v>#REF!</v>
      </c>
      <c r="P71" s="248" t="e">
        <f ca="1">'Группы 2016'!CU71</f>
        <v>#REF!</v>
      </c>
      <c r="Q71" s="248" t="e">
        <f ca="1">'Группы 2016'!CV71</f>
        <v>#REF!</v>
      </c>
      <c r="R71" s="248" t="e">
        <f ca="1">'Группы 2016'!CW71</f>
        <v>#REF!</v>
      </c>
      <c r="S71" s="248" t="e">
        <f ca="1">'Группы 2016'!CX71</f>
        <v>#REF!</v>
      </c>
      <c r="T71" s="248" t="e">
        <f ca="1">'Группы 2016'!CY71</f>
        <v>#REF!</v>
      </c>
      <c r="U71" s="248" t="e">
        <f ca="1">'Группы 2016'!CZ71</f>
        <v>#REF!</v>
      </c>
      <c r="V71" s="248" t="e">
        <f ca="1">'Группы 2016'!DA71</f>
        <v>#REF!</v>
      </c>
      <c r="W71" s="248" t="e">
        <f ca="1">'Группы 2016'!DB71</f>
        <v>#REF!</v>
      </c>
      <c r="X71" s="248" t="e">
        <f ca="1">'Группы 2016'!DC71</f>
        <v>#REF!</v>
      </c>
      <c r="Y71" s="248" t="e">
        <f ca="1">'Группы 2016'!DD71</f>
        <v>#REF!</v>
      </c>
      <c r="Z71" s="248" t="e">
        <f ca="1">'Группы 2016'!DE71</f>
        <v>#REF!</v>
      </c>
      <c r="AA71" s="248" t="e">
        <f ca="1">'Группы 2016'!DF71</f>
        <v>#REF!</v>
      </c>
      <c r="AB71" s="248" t="e">
        <f ca="1">'Группы 2016'!DG71</f>
        <v>#REF!</v>
      </c>
      <c r="AC71" s="248" t="e">
        <f ca="1">'Группы 2016'!DH71</f>
        <v>#REF!</v>
      </c>
      <c r="AD71" s="248" t="e">
        <f ca="1">'Группы 2016'!DI71</f>
        <v>#REF!</v>
      </c>
      <c r="AE71" s="248" t="e">
        <f ca="1">'Группы 2016'!DJ71</f>
        <v>#REF!</v>
      </c>
      <c r="AF71" s="248" t="e">
        <f ca="1">'Группы 2016'!DK71</f>
        <v>#REF!</v>
      </c>
      <c r="AG71" s="248" t="e">
        <f ca="1">'Группы 2016'!DL71</f>
        <v>#REF!</v>
      </c>
      <c r="AH71" s="248" t="e">
        <f ca="1">'Группы 2016'!DM71</f>
        <v>#REF!</v>
      </c>
      <c r="AI71" s="248" t="e">
        <f ca="1">'Группы 2016'!DN71</f>
        <v>#REF!</v>
      </c>
      <c r="AJ71" s="248" t="e">
        <f ca="1">'Группы 2016'!DO71</f>
        <v>#REF!</v>
      </c>
      <c r="AK71" s="248" t="e">
        <f ca="1">'Группы 2016'!DP71</f>
        <v>#REF!</v>
      </c>
      <c r="AL71" s="248" t="e">
        <f ca="1">'Группы 2016'!DQ71</f>
        <v>#REF!</v>
      </c>
      <c r="AM71" s="248" t="e">
        <f ca="1">'Группы 2016'!DR71</f>
        <v>#REF!</v>
      </c>
      <c r="AN71" s="248" t="e">
        <f ca="1">'Группы 2016'!DS71</f>
        <v>#REF!</v>
      </c>
      <c r="AO71" s="248" t="e">
        <f ca="1">'Группы 2016'!DT71</f>
        <v>#REF!</v>
      </c>
      <c r="AP71" s="248" t="e">
        <f ca="1">'Группы 2016'!DU71</f>
        <v>#REF!</v>
      </c>
      <c r="AQ71" s="248" t="e">
        <f ca="1">'Группы 2016'!DV71</f>
        <v>#REF!</v>
      </c>
      <c r="AR71" s="248" t="e">
        <f ca="1">'Группы 2016'!DW71</f>
        <v>#REF!</v>
      </c>
      <c r="AS71" s="248" t="e">
        <f ca="1">'Группы 2016'!DX71</f>
        <v>#REF!</v>
      </c>
      <c r="AT71" s="248" t="e">
        <f ca="1">'Группы 2016'!DY71</f>
        <v>#REF!</v>
      </c>
      <c r="AU71" s="248" t="e">
        <f ca="1">'Группы 2016'!DZ71</f>
        <v>#REF!</v>
      </c>
      <c r="AV71" s="248" t="e">
        <f ca="1">'Группы 2016'!EA71</f>
        <v>#REF!</v>
      </c>
      <c r="AW71" s="248" t="e">
        <f ca="1">'Группы 2016'!EB71</f>
        <v>#REF!</v>
      </c>
      <c r="AX71" s="248" t="e">
        <f ca="1">'Группы 2016'!EC71</f>
        <v>#REF!</v>
      </c>
      <c r="AY71" s="248" t="e">
        <f ca="1">'Группы 2016'!ED71</f>
        <v>#REF!</v>
      </c>
      <c r="AZ71" s="248" t="e">
        <f ca="1">'Группы 2016'!EE71</f>
        <v>#REF!</v>
      </c>
      <c r="BA71" s="248" t="e">
        <f ca="1">'Группы 2016'!EF71</f>
        <v>#REF!</v>
      </c>
      <c r="BB71" s="248" t="e">
        <f ca="1">'Группы 2016'!EG71</f>
        <v>#REF!</v>
      </c>
      <c r="BC71" s="248" t="e">
        <f ca="1">'Группы 2016'!EH71</f>
        <v>#REF!</v>
      </c>
      <c r="BD71" s="248" t="e">
        <f ca="1">'Группы 2016'!EI71</f>
        <v>#REF!</v>
      </c>
      <c r="BE71" s="248" t="e">
        <f ca="1">'Группы 2016'!EJ71</f>
        <v>#REF!</v>
      </c>
      <c r="BF71" s="248" t="e">
        <f ca="1">'Группы 2016'!EK71</f>
        <v>#REF!</v>
      </c>
      <c r="BG71" s="248">
        <f ca="1">'Группы 2016'!BQ71</f>
        <v>0</v>
      </c>
      <c r="BH71" s="248">
        <f ca="1">'Группы 2016'!BR71</f>
        <v>0</v>
      </c>
      <c r="BI71" s="248">
        <f ca="1">'Группы 2016'!BS71</f>
        <v>0</v>
      </c>
      <c r="BJ71" s="248">
        <f ca="1">'Группы 2016'!BT71</f>
        <v>0</v>
      </c>
      <c r="BK71" s="248">
        <f ca="1">'Группы 2016'!BU71</f>
        <v>0</v>
      </c>
      <c r="BL71" s="248">
        <f ca="1">'Группы 2016'!BV71</f>
        <v>0</v>
      </c>
      <c r="BM71" s="248">
        <f ca="1">'Группы 2016'!BW71</f>
        <v>0</v>
      </c>
      <c r="BN71" s="248">
        <f ca="1">'Группы 2016'!BQ71</f>
        <v>0</v>
      </c>
      <c r="BO71" s="248">
        <f ca="1">'Группы 2016'!BU71</f>
        <v>0</v>
      </c>
      <c r="BP71" s="248">
        <f ca="1">'Группы 2016'!BV71</f>
        <v>0</v>
      </c>
      <c r="BQ71" s="248">
        <f ca="1">'Группы 2016'!BW71</f>
        <v>0</v>
      </c>
      <c r="BR71" s="248">
        <f ca="1">'Группы 2016'!BX71</f>
        <v>0</v>
      </c>
      <c r="BS71" s="248">
        <f ca="1">'Группы 2016'!CA71</f>
        <v>0</v>
      </c>
      <c r="BT71" s="248">
        <f ca="1">'Группы 2016'!CC71</f>
        <v>0</v>
      </c>
      <c r="BU71" s="248" t="e">
        <f ca="1">'Группы 2016'!CE71</f>
        <v>#REF!</v>
      </c>
      <c r="BV71" s="269" t="e">
        <f ca="1">'Группы 2016'!CF71</f>
        <v>#REF!</v>
      </c>
      <c r="BW71" s="248" t="e">
        <f ca="1">'Группы 2016'!CG71</f>
        <v>#REF!</v>
      </c>
      <c r="BX71" s="248" t="e">
        <f ca="1">IF('Группы 2016'!CH71=SUM(CC71:CD71),'Группы 2016'!CH71,"ОШ!")</f>
        <v>#REF!</v>
      </c>
      <c r="BY71" s="248" t="e">
        <f ca="1">'Группы 2016'!CI71</f>
        <v>#REF!</v>
      </c>
      <c r="BZ71" s="248" t="e">
        <f ca="1">'Группы 2016'!CJ71</f>
        <v>#REF!</v>
      </c>
      <c r="CA71" s="248" t="e">
        <f ca="1">'Группы 2016'!CK71</f>
        <v>#REF!</v>
      </c>
      <c r="CB71" s="248">
        <f>'Группы 2016'!BP71</f>
        <v>34</v>
      </c>
      <c r="CC71" s="248">
        <f t="shared" ca="1" si="12"/>
        <v>0</v>
      </c>
      <c r="CD71" s="248">
        <f t="shared" ca="1" si="13"/>
        <v>0</v>
      </c>
      <c r="CE71" s="270">
        <f t="shared" ca="1" si="14"/>
        <v>0</v>
      </c>
      <c r="CF71" s="270">
        <f t="shared" ca="1" si="15"/>
        <v>0</v>
      </c>
      <c r="CG71" s="270">
        <f t="shared" ca="1" si="16"/>
        <v>0</v>
      </c>
      <c r="CH71" s="270">
        <f t="shared" ca="1" si="17"/>
        <v>0</v>
      </c>
      <c r="CI71" s="270">
        <f t="shared" ca="1" si="18"/>
        <v>0</v>
      </c>
      <c r="CJ71" s="270">
        <f t="shared" ca="1" si="19"/>
        <v>0</v>
      </c>
      <c r="CK71" s="270">
        <f t="shared" ca="1" si="20"/>
        <v>0</v>
      </c>
      <c r="CL71" s="270">
        <f t="shared" ca="1" si="21"/>
        <v>0</v>
      </c>
      <c r="CM71" s="248">
        <f t="shared" ca="1" si="22"/>
        <v>0</v>
      </c>
      <c r="CN71" s="248" t="e">
        <f t="shared" ca="1" si="23"/>
        <v>#REF!</v>
      </c>
    </row>
    <row r="72" spans="1:92" s="151" customFormat="1" hidden="1" x14ac:dyDescent="0.25">
      <c r="A72" s="248" t="str">
        <f>'Группы 2016'!A72</f>
        <v>Б22.02.06 Сварочное пр-во(2014)9 кл., очная</v>
      </c>
      <c r="B72" s="248" t="str">
        <f>'Группы 2016'!B72</f>
        <v>ЭРТС</v>
      </c>
      <c r="C72" s="248" t="str">
        <f>'Группы 2016'!C72</f>
        <v>бюджет</v>
      </c>
      <c r="D72" s="248" t="e">
        <f ca="1">'Группы 2016'!D72</f>
        <v>#REF!</v>
      </c>
      <c r="E72" s="248">
        <f>'Группы 2016'!E72</f>
        <v>4</v>
      </c>
      <c r="F72" s="248" t="str">
        <f>'Группы 2016'!F72</f>
        <v>СП-76</v>
      </c>
      <c r="G72" s="248" t="e">
        <f ca="1">'Группы 2016'!CL72</f>
        <v>#REF!</v>
      </c>
      <c r="H72" s="248" t="e">
        <f ca="1">'Группы 2016'!CM72</f>
        <v>#REF!</v>
      </c>
      <c r="I72" s="248" t="e">
        <f ca="1">'Группы 2016'!CN72</f>
        <v>#REF!</v>
      </c>
      <c r="J72" s="248" t="e">
        <f ca="1">'Группы 2016'!CO72</f>
        <v>#REF!</v>
      </c>
      <c r="K72" s="248" t="e">
        <f ca="1">'Группы 2016'!CP72</f>
        <v>#REF!</v>
      </c>
      <c r="L72" s="248" t="e">
        <f ca="1">'Группы 2016'!CQ72</f>
        <v>#REF!</v>
      </c>
      <c r="M72" s="248" t="e">
        <f ca="1">'Группы 2016'!CR72</f>
        <v>#REF!</v>
      </c>
      <c r="N72" s="248" t="e">
        <f ca="1">'Группы 2016'!CS72</f>
        <v>#REF!</v>
      </c>
      <c r="O72" s="248" t="e">
        <f ca="1">'Группы 2016'!CT72</f>
        <v>#REF!</v>
      </c>
      <c r="P72" s="248" t="e">
        <f ca="1">'Группы 2016'!CU72</f>
        <v>#REF!</v>
      </c>
      <c r="Q72" s="248" t="e">
        <f ca="1">'Группы 2016'!CV72</f>
        <v>#REF!</v>
      </c>
      <c r="R72" s="248" t="e">
        <f ca="1">'Группы 2016'!CW72</f>
        <v>#REF!</v>
      </c>
      <c r="S72" s="248" t="e">
        <f ca="1">'Группы 2016'!CX72</f>
        <v>#REF!</v>
      </c>
      <c r="T72" s="248" t="e">
        <f ca="1">'Группы 2016'!CY72</f>
        <v>#REF!</v>
      </c>
      <c r="U72" s="248" t="e">
        <f ca="1">'Группы 2016'!CZ72</f>
        <v>#REF!</v>
      </c>
      <c r="V72" s="248" t="e">
        <f ca="1">'Группы 2016'!DA72</f>
        <v>#REF!</v>
      </c>
      <c r="W72" s="248" t="e">
        <f ca="1">'Группы 2016'!DB72</f>
        <v>#REF!</v>
      </c>
      <c r="X72" s="248" t="e">
        <f ca="1">'Группы 2016'!DC72</f>
        <v>#REF!</v>
      </c>
      <c r="Y72" s="248" t="e">
        <f ca="1">'Группы 2016'!DD72</f>
        <v>#REF!</v>
      </c>
      <c r="Z72" s="248" t="e">
        <f ca="1">'Группы 2016'!DE72</f>
        <v>#REF!</v>
      </c>
      <c r="AA72" s="248" t="e">
        <f ca="1">'Группы 2016'!DF72</f>
        <v>#REF!</v>
      </c>
      <c r="AB72" s="248" t="e">
        <f ca="1">'Группы 2016'!DG72</f>
        <v>#REF!</v>
      </c>
      <c r="AC72" s="248" t="e">
        <f ca="1">'Группы 2016'!DH72</f>
        <v>#REF!</v>
      </c>
      <c r="AD72" s="248" t="e">
        <f ca="1">'Группы 2016'!DI72</f>
        <v>#REF!</v>
      </c>
      <c r="AE72" s="248" t="e">
        <f ca="1">'Группы 2016'!DJ72</f>
        <v>#REF!</v>
      </c>
      <c r="AF72" s="248" t="e">
        <f ca="1">'Группы 2016'!DK72</f>
        <v>#REF!</v>
      </c>
      <c r="AG72" s="248" t="e">
        <f ca="1">'Группы 2016'!DL72</f>
        <v>#REF!</v>
      </c>
      <c r="AH72" s="248" t="e">
        <f ca="1">'Группы 2016'!DM72</f>
        <v>#REF!</v>
      </c>
      <c r="AI72" s="248" t="e">
        <f ca="1">'Группы 2016'!DN72</f>
        <v>#REF!</v>
      </c>
      <c r="AJ72" s="248" t="e">
        <f ca="1">'Группы 2016'!DO72</f>
        <v>#REF!</v>
      </c>
      <c r="AK72" s="248" t="e">
        <f ca="1">'Группы 2016'!DP72</f>
        <v>#REF!</v>
      </c>
      <c r="AL72" s="248" t="e">
        <f ca="1">'Группы 2016'!DQ72</f>
        <v>#REF!</v>
      </c>
      <c r="AM72" s="248" t="e">
        <f ca="1">'Группы 2016'!DR72</f>
        <v>#REF!</v>
      </c>
      <c r="AN72" s="248" t="e">
        <f ca="1">'Группы 2016'!DS72</f>
        <v>#REF!</v>
      </c>
      <c r="AO72" s="248" t="e">
        <f ca="1">'Группы 2016'!DT72</f>
        <v>#REF!</v>
      </c>
      <c r="AP72" s="248" t="e">
        <f ca="1">'Группы 2016'!DU72</f>
        <v>#REF!</v>
      </c>
      <c r="AQ72" s="248" t="e">
        <f ca="1">'Группы 2016'!DV72</f>
        <v>#REF!</v>
      </c>
      <c r="AR72" s="248" t="e">
        <f ca="1">'Группы 2016'!DW72</f>
        <v>#REF!</v>
      </c>
      <c r="AS72" s="248" t="e">
        <f ca="1">'Группы 2016'!DX72</f>
        <v>#REF!</v>
      </c>
      <c r="AT72" s="248" t="e">
        <f ca="1">'Группы 2016'!DY72</f>
        <v>#REF!</v>
      </c>
      <c r="AU72" s="248" t="e">
        <f ca="1">'Группы 2016'!DZ72</f>
        <v>#REF!</v>
      </c>
      <c r="AV72" s="248" t="e">
        <f ca="1">'Группы 2016'!EA72</f>
        <v>#REF!</v>
      </c>
      <c r="AW72" s="248" t="e">
        <f ca="1">'Группы 2016'!EB72</f>
        <v>#REF!</v>
      </c>
      <c r="AX72" s="248" t="e">
        <f ca="1">'Группы 2016'!EC72</f>
        <v>#REF!</v>
      </c>
      <c r="AY72" s="248" t="e">
        <f ca="1">'Группы 2016'!ED72</f>
        <v>#REF!</v>
      </c>
      <c r="AZ72" s="248" t="e">
        <f ca="1">'Группы 2016'!EE72</f>
        <v>#REF!</v>
      </c>
      <c r="BA72" s="248" t="e">
        <f ca="1">'Группы 2016'!EF72</f>
        <v>#REF!</v>
      </c>
      <c r="BB72" s="248" t="e">
        <f ca="1">'Группы 2016'!EG72</f>
        <v>#REF!</v>
      </c>
      <c r="BC72" s="248" t="e">
        <f ca="1">'Группы 2016'!EH72</f>
        <v>#REF!</v>
      </c>
      <c r="BD72" s="248" t="e">
        <f ca="1">'Группы 2016'!EI72</f>
        <v>#REF!</v>
      </c>
      <c r="BE72" s="248" t="e">
        <f ca="1">'Группы 2016'!EJ72</f>
        <v>#REF!</v>
      </c>
      <c r="BF72" s="248" t="e">
        <f ca="1">'Группы 2016'!EK72</f>
        <v>#REF!</v>
      </c>
      <c r="BG72" s="248">
        <f ca="1">'Группы 2016'!BQ72</f>
        <v>0</v>
      </c>
      <c r="BH72" s="248">
        <f ca="1">'Группы 2016'!BR72</f>
        <v>0</v>
      </c>
      <c r="BI72" s="248">
        <f ca="1">'Группы 2016'!BS72</f>
        <v>0</v>
      </c>
      <c r="BJ72" s="248">
        <f ca="1">'Группы 2016'!BT72</f>
        <v>0</v>
      </c>
      <c r="BK72" s="248">
        <f ca="1">'Группы 2016'!BU72</f>
        <v>0</v>
      </c>
      <c r="BL72" s="248">
        <f ca="1">'Группы 2016'!BV72</f>
        <v>0</v>
      </c>
      <c r="BM72" s="248">
        <f ca="1">'Группы 2016'!BW72</f>
        <v>0</v>
      </c>
      <c r="BN72" s="248">
        <f ca="1">'Группы 2016'!BQ72</f>
        <v>0</v>
      </c>
      <c r="BO72" s="248">
        <f ca="1">'Группы 2016'!BU72</f>
        <v>0</v>
      </c>
      <c r="BP72" s="248">
        <f ca="1">'Группы 2016'!BV72</f>
        <v>0</v>
      </c>
      <c r="BQ72" s="248">
        <f ca="1">'Группы 2016'!BW72</f>
        <v>0</v>
      </c>
      <c r="BR72" s="248">
        <f ca="1">'Группы 2016'!BX72</f>
        <v>0</v>
      </c>
      <c r="BS72" s="248">
        <f ca="1">'Группы 2016'!CA72</f>
        <v>0</v>
      </c>
      <c r="BT72" s="248">
        <f ca="1">'Группы 2016'!CC72</f>
        <v>0</v>
      </c>
      <c r="BU72" s="248" t="e">
        <f ca="1">'Группы 2016'!CE72</f>
        <v>#REF!</v>
      </c>
      <c r="BV72" s="269" t="e">
        <f ca="1">'Группы 2016'!CF72</f>
        <v>#REF!</v>
      </c>
      <c r="BW72" s="248" t="e">
        <f ca="1">'Группы 2016'!CG72</f>
        <v>#REF!</v>
      </c>
      <c r="BX72" s="248" t="e">
        <f ca="1">IF('Группы 2016'!CH72=SUM(CC72:CD72),'Группы 2016'!CH72,"ОШ!")</f>
        <v>#REF!</v>
      </c>
      <c r="BY72" s="248" t="e">
        <f ca="1">'Группы 2016'!CI72</f>
        <v>#REF!</v>
      </c>
      <c r="BZ72" s="248" t="e">
        <f ca="1">'Группы 2016'!CJ72</f>
        <v>#REF!</v>
      </c>
      <c r="CA72" s="248" t="e">
        <f ca="1">'Группы 2016'!CK72</f>
        <v>#REF!</v>
      </c>
      <c r="CB72" s="248">
        <f>'Группы 2016'!BP72</f>
        <v>34</v>
      </c>
      <c r="CC72" s="248">
        <f t="shared" ca="1" si="12"/>
        <v>0</v>
      </c>
      <c r="CD72" s="248">
        <f t="shared" ca="1" si="13"/>
        <v>0</v>
      </c>
      <c r="CE72" s="270">
        <f t="shared" ca="1" si="14"/>
        <v>0</v>
      </c>
      <c r="CF72" s="270">
        <f t="shared" ca="1" si="15"/>
        <v>0</v>
      </c>
      <c r="CG72" s="270">
        <f t="shared" ca="1" si="16"/>
        <v>0</v>
      </c>
      <c r="CH72" s="270">
        <f t="shared" ca="1" si="17"/>
        <v>0</v>
      </c>
      <c r="CI72" s="270">
        <f t="shared" ca="1" si="18"/>
        <v>0</v>
      </c>
      <c r="CJ72" s="270">
        <f t="shared" ca="1" si="19"/>
        <v>0</v>
      </c>
      <c r="CK72" s="270">
        <f t="shared" ca="1" si="20"/>
        <v>0</v>
      </c>
      <c r="CL72" s="270">
        <f t="shared" ca="1" si="21"/>
        <v>0</v>
      </c>
      <c r="CM72" s="248">
        <f t="shared" ca="1" si="22"/>
        <v>0</v>
      </c>
      <c r="CN72" s="248" t="e">
        <f t="shared" ca="1" si="23"/>
        <v>#REF!</v>
      </c>
    </row>
    <row r="73" spans="1:92" s="151" customFormat="1" hidden="1" x14ac:dyDescent="0.25">
      <c r="A73" s="248" t="str">
        <f>'Группы 2016'!A73</f>
        <v>Б22.02.06 Сварочное пр-во(2014)9 кл., очная</v>
      </c>
      <c r="B73" s="248" t="str">
        <f>'Группы 2016'!B73</f>
        <v>ЭРТС</v>
      </c>
      <c r="C73" s="248" t="str">
        <f>'Группы 2016'!C73</f>
        <v>бюджет</v>
      </c>
      <c r="D73" s="248" t="e">
        <f ca="1">'Группы 2016'!D73</f>
        <v>#REF!</v>
      </c>
      <c r="E73" s="248">
        <f>'Группы 2016'!E73</f>
        <v>4</v>
      </c>
      <c r="F73" s="248" t="str">
        <f>'Группы 2016'!F73</f>
        <v>СП-77</v>
      </c>
      <c r="G73" s="248" t="e">
        <f ca="1">'Группы 2016'!CL73</f>
        <v>#REF!</v>
      </c>
      <c r="H73" s="248" t="e">
        <f ca="1">'Группы 2016'!CM73</f>
        <v>#REF!</v>
      </c>
      <c r="I73" s="248" t="e">
        <f ca="1">'Группы 2016'!CN73</f>
        <v>#REF!</v>
      </c>
      <c r="J73" s="248" t="e">
        <f ca="1">'Группы 2016'!CO73</f>
        <v>#REF!</v>
      </c>
      <c r="K73" s="248" t="e">
        <f ca="1">'Группы 2016'!CP73</f>
        <v>#REF!</v>
      </c>
      <c r="L73" s="248" t="e">
        <f ca="1">'Группы 2016'!CQ73</f>
        <v>#REF!</v>
      </c>
      <c r="M73" s="248" t="e">
        <f ca="1">'Группы 2016'!CR73</f>
        <v>#REF!</v>
      </c>
      <c r="N73" s="248" t="e">
        <f ca="1">'Группы 2016'!CS73</f>
        <v>#REF!</v>
      </c>
      <c r="O73" s="248" t="e">
        <f ca="1">'Группы 2016'!CT73</f>
        <v>#REF!</v>
      </c>
      <c r="P73" s="248" t="e">
        <f ca="1">'Группы 2016'!CU73</f>
        <v>#REF!</v>
      </c>
      <c r="Q73" s="248" t="e">
        <f ca="1">'Группы 2016'!CV73</f>
        <v>#REF!</v>
      </c>
      <c r="R73" s="248" t="e">
        <f ca="1">'Группы 2016'!CW73</f>
        <v>#REF!</v>
      </c>
      <c r="S73" s="248" t="e">
        <f ca="1">'Группы 2016'!CX73</f>
        <v>#REF!</v>
      </c>
      <c r="T73" s="248" t="e">
        <f ca="1">'Группы 2016'!CY73</f>
        <v>#REF!</v>
      </c>
      <c r="U73" s="248" t="e">
        <f ca="1">'Группы 2016'!CZ73</f>
        <v>#REF!</v>
      </c>
      <c r="V73" s="248" t="e">
        <f ca="1">'Группы 2016'!DA73</f>
        <v>#REF!</v>
      </c>
      <c r="W73" s="248" t="e">
        <f ca="1">'Группы 2016'!DB73</f>
        <v>#REF!</v>
      </c>
      <c r="X73" s="248" t="e">
        <f ca="1">'Группы 2016'!DC73</f>
        <v>#REF!</v>
      </c>
      <c r="Y73" s="248" t="e">
        <f ca="1">'Группы 2016'!DD73</f>
        <v>#REF!</v>
      </c>
      <c r="Z73" s="248" t="e">
        <f ca="1">'Группы 2016'!DE73</f>
        <v>#REF!</v>
      </c>
      <c r="AA73" s="248" t="e">
        <f ca="1">'Группы 2016'!DF73</f>
        <v>#REF!</v>
      </c>
      <c r="AB73" s="248" t="e">
        <f ca="1">'Группы 2016'!DG73</f>
        <v>#REF!</v>
      </c>
      <c r="AC73" s="248" t="e">
        <f ca="1">'Группы 2016'!DH73</f>
        <v>#REF!</v>
      </c>
      <c r="AD73" s="248" t="e">
        <f ca="1">'Группы 2016'!DI73</f>
        <v>#REF!</v>
      </c>
      <c r="AE73" s="248" t="e">
        <f ca="1">'Группы 2016'!DJ73</f>
        <v>#REF!</v>
      </c>
      <c r="AF73" s="248" t="e">
        <f ca="1">'Группы 2016'!DK73</f>
        <v>#REF!</v>
      </c>
      <c r="AG73" s="248" t="e">
        <f ca="1">'Группы 2016'!DL73</f>
        <v>#REF!</v>
      </c>
      <c r="AH73" s="248" t="e">
        <f ca="1">'Группы 2016'!DM73</f>
        <v>#REF!</v>
      </c>
      <c r="AI73" s="248" t="e">
        <f ca="1">'Группы 2016'!DN73</f>
        <v>#REF!</v>
      </c>
      <c r="AJ73" s="248" t="e">
        <f ca="1">'Группы 2016'!DO73</f>
        <v>#REF!</v>
      </c>
      <c r="AK73" s="248" t="e">
        <f ca="1">'Группы 2016'!DP73</f>
        <v>#REF!</v>
      </c>
      <c r="AL73" s="248" t="e">
        <f ca="1">'Группы 2016'!DQ73</f>
        <v>#REF!</v>
      </c>
      <c r="AM73" s="248" t="e">
        <f ca="1">'Группы 2016'!DR73</f>
        <v>#REF!</v>
      </c>
      <c r="AN73" s="248" t="e">
        <f ca="1">'Группы 2016'!DS73</f>
        <v>#REF!</v>
      </c>
      <c r="AO73" s="248" t="e">
        <f ca="1">'Группы 2016'!DT73</f>
        <v>#REF!</v>
      </c>
      <c r="AP73" s="248" t="e">
        <f ca="1">'Группы 2016'!DU73</f>
        <v>#REF!</v>
      </c>
      <c r="AQ73" s="248" t="e">
        <f ca="1">'Группы 2016'!DV73</f>
        <v>#REF!</v>
      </c>
      <c r="AR73" s="248" t="e">
        <f ca="1">'Группы 2016'!DW73</f>
        <v>#REF!</v>
      </c>
      <c r="AS73" s="248" t="e">
        <f ca="1">'Группы 2016'!DX73</f>
        <v>#REF!</v>
      </c>
      <c r="AT73" s="248" t="e">
        <f ca="1">'Группы 2016'!DY73</f>
        <v>#REF!</v>
      </c>
      <c r="AU73" s="248" t="e">
        <f ca="1">'Группы 2016'!DZ73</f>
        <v>#REF!</v>
      </c>
      <c r="AV73" s="248" t="e">
        <f ca="1">'Группы 2016'!EA73</f>
        <v>#REF!</v>
      </c>
      <c r="AW73" s="248" t="e">
        <f ca="1">'Группы 2016'!EB73</f>
        <v>#REF!</v>
      </c>
      <c r="AX73" s="248" t="e">
        <f ca="1">'Группы 2016'!EC73</f>
        <v>#REF!</v>
      </c>
      <c r="AY73" s="248" t="e">
        <f ca="1">'Группы 2016'!ED73</f>
        <v>#REF!</v>
      </c>
      <c r="AZ73" s="248" t="e">
        <f ca="1">'Группы 2016'!EE73</f>
        <v>#REF!</v>
      </c>
      <c r="BA73" s="248" t="e">
        <f ca="1">'Группы 2016'!EF73</f>
        <v>#REF!</v>
      </c>
      <c r="BB73" s="248" t="e">
        <f ca="1">'Группы 2016'!EG73</f>
        <v>#REF!</v>
      </c>
      <c r="BC73" s="248" t="e">
        <f ca="1">'Группы 2016'!EH73</f>
        <v>#REF!</v>
      </c>
      <c r="BD73" s="248" t="e">
        <f ca="1">'Группы 2016'!EI73</f>
        <v>#REF!</v>
      </c>
      <c r="BE73" s="248" t="e">
        <f ca="1">'Группы 2016'!EJ73</f>
        <v>#REF!</v>
      </c>
      <c r="BF73" s="248" t="e">
        <f ca="1">'Группы 2016'!EK73</f>
        <v>#REF!</v>
      </c>
      <c r="BG73" s="248">
        <f ca="1">'Группы 2016'!BQ73</f>
        <v>0</v>
      </c>
      <c r="BH73" s="248">
        <f ca="1">'Группы 2016'!BR73</f>
        <v>0</v>
      </c>
      <c r="BI73" s="248">
        <f ca="1">'Группы 2016'!BS73</f>
        <v>0</v>
      </c>
      <c r="BJ73" s="248">
        <f ca="1">'Группы 2016'!BT73</f>
        <v>0</v>
      </c>
      <c r="BK73" s="248">
        <f ca="1">'Группы 2016'!BU73</f>
        <v>0</v>
      </c>
      <c r="BL73" s="248">
        <f ca="1">'Группы 2016'!BV73</f>
        <v>0</v>
      </c>
      <c r="BM73" s="248">
        <f ca="1">'Группы 2016'!BW73</f>
        <v>0</v>
      </c>
      <c r="BN73" s="248">
        <f ca="1">'Группы 2016'!BQ73</f>
        <v>0</v>
      </c>
      <c r="BO73" s="248">
        <f ca="1">'Группы 2016'!BU73</f>
        <v>0</v>
      </c>
      <c r="BP73" s="248">
        <f ca="1">'Группы 2016'!BV73</f>
        <v>0</v>
      </c>
      <c r="BQ73" s="248">
        <f ca="1">'Группы 2016'!BW73</f>
        <v>0</v>
      </c>
      <c r="BR73" s="248">
        <f ca="1">'Группы 2016'!BX73</f>
        <v>0</v>
      </c>
      <c r="BS73" s="248">
        <f ca="1">'Группы 2016'!CA73</f>
        <v>0</v>
      </c>
      <c r="BT73" s="248">
        <f ca="1">'Группы 2016'!CC73</f>
        <v>0</v>
      </c>
      <c r="BU73" s="248" t="e">
        <f ca="1">'Группы 2016'!CE73</f>
        <v>#REF!</v>
      </c>
      <c r="BV73" s="269" t="e">
        <f ca="1">'Группы 2016'!CF73</f>
        <v>#REF!</v>
      </c>
      <c r="BW73" s="248" t="e">
        <f ca="1">'Группы 2016'!CG73</f>
        <v>#REF!</v>
      </c>
      <c r="BX73" s="248" t="e">
        <f ca="1">IF('Группы 2016'!CH73=SUM(CC73:CD73),'Группы 2016'!CH73,"ОШ!")</f>
        <v>#REF!</v>
      </c>
      <c r="BY73" s="248" t="e">
        <f ca="1">'Группы 2016'!CI73</f>
        <v>#REF!</v>
      </c>
      <c r="BZ73" s="248" t="e">
        <f ca="1">'Группы 2016'!CJ73</f>
        <v>#REF!</v>
      </c>
      <c r="CA73" s="248" t="e">
        <f ca="1">'Группы 2016'!CK73</f>
        <v>#REF!</v>
      </c>
      <c r="CB73" s="248">
        <f>'Группы 2016'!BP73</f>
        <v>34</v>
      </c>
      <c r="CC73" s="248">
        <f t="shared" ca="1" si="12"/>
        <v>0</v>
      </c>
      <c r="CD73" s="248">
        <f t="shared" ca="1" si="13"/>
        <v>0</v>
      </c>
      <c r="CE73" s="270">
        <f t="shared" ca="1" si="14"/>
        <v>0</v>
      </c>
      <c r="CF73" s="270">
        <f t="shared" ca="1" si="15"/>
        <v>0</v>
      </c>
      <c r="CG73" s="270">
        <f t="shared" ca="1" si="16"/>
        <v>0</v>
      </c>
      <c r="CH73" s="270">
        <f t="shared" ca="1" si="17"/>
        <v>0</v>
      </c>
      <c r="CI73" s="270">
        <f t="shared" ca="1" si="18"/>
        <v>0</v>
      </c>
      <c r="CJ73" s="270">
        <f t="shared" ca="1" si="19"/>
        <v>0</v>
      </c>
      <c r="CK73" s="270">
        <f t="shared" ca="1" si="20"/>
        <v>0</v>
      </c>
      <c r="CL73" s="270">
        <f t="shared" ca="1" si="21"/>
        <v>0</v>
      </c>
      <c r="CM73" s="248">
        <f t="shared" ca="1" si="22"/>
        <v>0</v>
      </c>
      <c r="CN73" s="248" t="e">
        <f t="shared" ca="1" si="23"/>
        <v>#REF!</v>
      </c>
    </row>
    <row r="74" spans="1:92" s="151" customFormat="1" hidden="1" x14ac:dyDescent="0.25">
      <c r="A74" s="248" t="str">
        <f>'Группы 2016'!A74</f>
        <v>Б15.02.08 ТехМаш(2014)11 кл., очно-заочная</v>
      </c>
      <c r="B74" s="248" t="str">
        <f>'Группы 2016'!B74</f>
        <v>Вечернее</v>
      </c>
      <c r="C74" s="248" t="str">
        <f>'Группы 2016'!C74</f>
        <v>бюджет</v>
      </c>
      <c r="D74" s="248" t="e">
        <f ca="1">'Группы 2016'!D74</f>
        <v>#REF!</v>
      </c>
      <c r="E74" s="248">
        <f>'Группы 2016'!E74</f>
        <v>1</v>
      </c>
      <c r="F74" s="248" t="str">
        <f>'Группы 2016'!F74</f>
        <v>ВТ-161</v>
      </c>
      <c r="G74" s="248" t="e">
        <f ca="1">'Группы 2016'!CL74</f>
        <v>#REF!</v>
      </c>
      <c r="H74" s="248" t="e">
        <f ca="1">'Группы 2016'!CM74</f>
        <v>#REF!</v>
      </c>
      <c r="I74" s="248" t="e">
        <f ca="1">'Группы 2016'!CN74</f>
        <v>#REF!</v>
      </c>
      <c r="J74" s="248" t="e">
        <f ca="1">'Группы 2016'!CO74</f>
        <v>#REF!</v>
      </c>
      <c r="K74" s="248" t="e">
        <f ca="1">'Группы 2016'!CP74</f>
        <v>#REF!</v>
      </c>
      <c r="L74" s="248" t="e">
        <f ca="1">'Группы 2016'!CQ74</f>
        <v>#REF!</v>
      </c>
      <c r="M74" s="248" t="e">
        <f ca="1">'Группы 2016'!CR74</f>
        <v>#REF!</v>
      </c>
      <c r="N74" s="248" t="e">
        <f ca="1">'Группы 2016'!CS74</f>
        <v>#REF!</v>
      </c>
      <c r="O74" s="248" t="e">
        <f ca="1">'Группы 2016'!CT74</f>
        <v>#REF!</v>
      </c>
      <c r="P74" s="248" t="e">
        <f ca="1">'Группы 2016'!CU74</f>
        <v>#REF!</v>
      </c>
      <c r="Q74" s="248" t="e">
        <f ca="1">'Группы 2016'!CV74</f>
        <v>#REF!</v>
      </c>
      <c r="R74" s="248" t="e">
        <f ca="1">'Группы 2016'!CW74</f>
        <v>#REF!</v>
      </c>
      <c r="S74" s="248" t="e">
        <f ca="1">'Группы 2016'!CX74</f>
        <v>#REF!</v>
      </c>
      <c r="T74" s="248" t="e">
        <f ca="1">'Группы 2016'!CY74</f>
        <v>#REF!</v>
      </c>
      <c r="U74" s="248" t="e">
        <f ca="1">'Группы 2016'!CZ74</f>
        <v>#REF!</v>
      </c>
      <c r="V74" s="248" t="e">
        <f ca="1">'Группы 2016'!DA74</f>
        <v>#REF!</v>
      </c>
      <c r="W74" s="248" t="e">
        <f ca="1">'Группы 2016'!DB74</f>
        <v>#REF!</v>
      </c>
      <c r="X74" s="248" t="e">
        <f ca="1">'Группы 2016'!DC74</f>
        <v>#REF!</v>
      </c>
      <c r="Y74" s="248" t="e">
        <f ca="1">'Группы 2016'!DD74</f>
        <v>#REF!</v>
      </c>
      <c r="Z74" s="248" t="e">
        <f ca="1">'Группы 2016'!DE74</f>
        <v>#REF!</v>
      </c>
      <c r="AA74" s="248" t="e">
        <f ca="1">'Группы 2016'!DF74</f>
        <v>#REF!</v>
      </c>
      <c r="AB74" s="248" t="e">
        <f ca="1">'Группы 2016'!DG74</f>
        <v>#REF!</v>
      </c>
      <c r="AC74" s="248" t="e">
        <f ca="1">'Группы 2016'!DH74</f>
        <v>#REF!</v>
      </c>
      <c r="AD74" s="248" t="e">
        <f ca="1">'Группы 2016'!DI74</f>
        <v>#REF!</v>
      </c>
      <c r="AE74" s="248" t="e">
        <f ca="1">'Группы 2016'!DJ74</f>
        <v>#REF!</v>
      </c>
      <c r="AF74" s="248" t="e">
        <f ca="1">'Группы 2016'!DK74</f>
        <v>#REF!</v>
      </c>
      <c r="AG74" s="248" t="e">
        <f ca="1">'Группы 2016'!DL74</f>
        <v>#REF!</v>
      </c>
      <c r="AH74" s="248" t="e">
        <f ca="1">'Группы 2016'!DM74</f>
        <v>#REF!</v>
      </c>
      <c r="AI74" s="248" t="e">
        <f ca="1">'Группы 2016'!DN74</f>
        <v>#REF!</v>
      </c>
      <c r="AJ74" s="248" t="e">
        <f ca="1">'Группы 2016'!DO74</f>
        <v>#REF!</v>
      </c>
      <c r="AK74" s="248" t="e">
        <f ca="1">'Группы 2016'!DP74</f>
        <v>#REF!</v>
      </c>
      <c r="AL74" s="248" t="e">
        <f ca="1">'Группы 2016'!DQ74</f>
        <v>#REF!</v>
      </c>
      <c r="AM74" s="248" t="e">
        <f ca="1">'Группы 2016'!DR74</f>
        <v>#REF!</v>
      </c>
      <c r="AN74" s="248" t="e">
        <f ca="1">'Группы 2016'!DS74</f>
        <v>#REF!</v>
      </c>
      <c r="AO74" s="248" t="e">
        <f ca="1">'Группы 2016'!DT74</f>
        <v>#REF!</v>
      </c>
      <c r="AP74" s="248" t="e">
        <f ca="1">'Группы 2016'!DU74</f>
        <v>#REF!</v>
      </c>
      <c r="AQ74" s="248" t="e">
        <f ca="1">'Группы 2016'!DV74</f>
        <v>#REF!</v>
      </c>
      <c r="AR74" s="248" t="e">
        <f ca="1">'Группы 2016'!DW74</f>
        <v>#REF!</v>
      </c>
      <c r="AS74" s="248" t="e">
        <f ca="1">'Группы 2016'!DX74</f>
        <v>#REF!</v>
      </c>
      <c r="AT74" s="248" t="e">
        <f ca="1">'Группы 2016'!DY74</f>
        <v>#REF!</v>
      </c>
      <c r="AU74" s="248" t="e">
        <f ca="1">'Группы 2016'!DZ74</f>
        <v>#REF!</v>
      </c>
      <c r="AV74" s="248" t="e">
        <f ca="1">'Группы 2016'!EA74</f>
        <v>#REF!</v>
      </c>
      <c r="AW74" s="248" t="e">
        <f ca="1">'Группы 2016'!EB74</f>
        <v>#REF!</v>
      </c>
      <c r="AX74" s="248" t="e">
        <f ca="1">'Группы 2016'!EC74</f>
        <v>#REF!</v>
      </c>
      <c r="AY74" s="248" t="e">
        <f ca="1">'Группы 2016'!ED74</f>
        <v>#REF!</v>
      </c>
      <c r="AZ74" s="248" t="e">
        <f ca="1">'Группы 2016'!EE74</f>
        <v>#REF!</v>
      </c>
      <c r="BA74" s="248" t="e">
        <f ca="1">'Группы 2016'!EF74</f>
        <v>#REF!</v>
      </c>
      <c r="BB74" s="248" t="e">
        <f ca="1">'Группы 2016'!EG74</f>
        <v>#REF!</v>
      </c>
      <c r="BC74" s="248" t="e">
        <f ca="1">'Группы 2016'!EH74</f>
        <v>#REF!</v>
      </c>
      <c r="BD74" s="248" t="e">
        <f ca="1">'Группы 2016'!EI74</f>
        <v>#REF!</v>
      </c>
      <c r="BE74" s="248" t="e">
        <f ca="1">'Группы 2016'!EJ74</f>
        <v>#REF!</v>
      </c>
      <c r="BF74" s="248" t="e">
        <f ca="1">'Группы 2016'!EK74</f>
        <v>#REF!</v>
      </c>
      <c r="BG74" s="248">
        <f ca="1">'Группы 2016'!BQ74</f>
        <v>0</v>
      </c>
      <c r="BH74" s="248">
        <f ca="1">'Группы 2016'!BR74</f>
        <v>0</v>
      </c>
      <c r="BI74" s="248">
        <f ca="1">'Группы 2016'!BS74</f>
        <v>0</v>
      </c>
      <c r="BJ74" s="248">
        <f ca="1">'Группы 2016'!BT74</f>
        <v>0</v>
      </c>
      <c r="BK74" s="248">
        <f ca="1">'Группы 2016'!BU74</f>
        <v>0</v>
      </c>
      <c r="BL74" s="248">
        <f ca="1">'Группы 2016'!BV74</f>
        <v>0</v>
      </c>
      <c r="BM74" s="248">
        <f ca="1">'Группы 2016'!BW74</f>
        <v>0</v>
      </c>
      <c r="BN74" s="248">
        <f ca="1">'Группы 2016'!BQ74</f>
        <v>0</v>
      </c>
      <c r="BO74" s="248">
        <f ca="1">'Группы 2016'!BU74</f>
        <v>0</v>
      </c>
      <c r="BP74" s="248">
        <f ca="1">'Группы 2016'!BV74</f>
        <v>0</v>
      </c>
      <c r="BQ74" s="248">
        <f ca="1">'Группы 2016'!BW74</f>
        <v>0</v>
      </c>
      <c r="BR74" s="248">
        <f ca="1">'Группы 2016'!BX74</f>
        <v>0</v>
      </c>
      <c r="BS74" s="248">
        <f ca="1">'Группы 2016'!CA74</f>
        <v>0</v>
      </c>
      <c r="BT74" s="248">
        <f ca="1">'Группы 2016'!CC74</f>
        <v>0</v>
      </c>
      <c r="BU74" s="248" t="e">
        <f ca="1">'Группы 2016'!CE74</f>
        <v>#REF!</v>
      </c>
      <c r="BV74" s="269" t="e">
        <f ca="1">'Группы 2016'!CF74</f>
        <v>#REF!</v>
      </c>
      <c r="BW74" s="248" t="e">
        <f ca="1">'Группы 2016'!CG74</f>
        <v>#REF!</v>
      </c>
      <c r="BX74" s="248" t="e">
        <f ca="1">IF('Группы 2016'!CH74=SUM(CC74:CD74),'Группы 2016'!CH74,"ОШ!")</f>
        <v>#REF!</v>
      </c>
      <c r="BY74" s="248" t="e">
        <f ca="1">'Группы 2016'!CI74</f>
        <v>#REF!</v>
      </c>
      <c r="BZ74" s="248" t="e">
        <f ca="1">'Группы 2016'!CJ74</f>
        <v>#REF!</v>
      </c>
      <c r="CA74" s="248" t="e">
        <f ca="1">'Группы 2016'!CK74</f>
        <v>#REF!</v>
      </c>
      <c r="CB74" s="248">
        <f>'Группы 2016'!BP74</f>
        <v>20</v>
      </c>
      <c r="CC74" s="248">
        <f t="shared" ca="1" si="12"/>
        <v>0</v>
      </c>
      <c r="CD74" s="248">
        <f t="shared" ca="1" si="13"/>
        <v>0</v>
      </c>
      <c r="CE74" s="270">
        <f t="shared" ca="1" si="14"/>
        <v>0</v>
      </c>
      <c r="CF74" s="270">
        <f t="shared" ca="1" si="15"/>
        <v>0</v>
      </c>
      <c r="CG74" s="270">
        <f t="shared" ca="1" si="16"/>
        <v>0</v>
      </c>
      <c r="CH74" s="270">
        <f t="shared" ca="1" si="17"/>
        <v>0</v>
      </c>
      <c r="CI74" s="270">
        <f t="shared" ca="1" si="18"/>
        <v>0</v>
      </c>
      <c r="CJ74" s="270">
        <f t="shared" ca="1" si="19"/>
        <v>0</v>
      </c>
      <c r="CK74" s="270">
        <f t="shared" ca="1" si="20"/>
        <v>0</v>
      </c>
      <c r="CL74" s="270">
        <f t="shared" ca="1" si="21"/>
        <v>0</v>
      </c>
      <c r="CM74" s="248">
        <f t="shared" ca="1" si="22"/>
        <v>0</v>
      </c>
      <c r="CN74" s="248" t="e">
        <f t="shared" ca="1" si="23"/>
        <v>#REF!</v>
      </c>
    </row>
    <row r="75" spans="1:92" s="151" customFormat="1" hidden="1" x14ac:dyDescent="0.25">
      <c r="A75" s="248" t="str">
        <f>'Группы 2016'!A75</f>
        <v>Б12.02.03 Радиоэлектр.ПУ(2014)11 кл., очно-заочная</v>
      </c>
      <c r="B75" s="248" t="str">
        <f>'Группы 2016'!B75</f>
        <v>Вечернее</v>
      </c>
      <c r="C75" s="248" t="str">
        <f>'Группы 2016'!C75</f>
        <v>бюджет</v>
      </c>
      <c r="D75" s="248" t="e">
        <f ca="1">'Группы 2016'!D75</f>
        <v>#REF!</v>
      </c>
      <c r="E75" s="248">
        <f>'Группы 2016'!E75</f>
        <v>1</v>
      </c>
      <c r="F75" s="248" t="str">
        <f>'Группы 2016'!F75</f>
        <v>ВР-161</v>
      </c>
      <c r="G75" s="248" t="e">
        <f ca="1">'Группы 2016'!CL75</f>
        <v>#REF!</v>
      </c>
      <c r="H75" s="248" t="e">
        <f ca="1">'Группы 2016'!CM75</f>
        <v>#REF!</v>
      </c>
      <c r="I75" s="248" t="e">
        <f ca="1">'Группы 2016'!CN75</f>
        <v>#REF!</v>
      </c>
      <c r="J75" s="248" t="e">
        <f ca="1">'Группы 2016'!CO75</f>
        <v>#REF!</v>
      </c>
      <c r="K75" s="248" t="e">
        <f ca="1">'Группы 2016'!CP75</f>
        <v>#REF!</v>
      </c>
      <c r="L75" s="248" t="e">
        <f ca="1">'Группы 2016'!CQ75</f>
        <v>#REF!</v>
      </c>
      <c r="M75" s="248" t="e">
        <f ca="1">'Группы 2016'!CR75</f>
        <v>#REF!</v>
      </c>
      <c r="N75" s="248" t="e">
        <f ca="1">'Группы 2016'!CS75</f>
        <v>#REF!</v>
      </c>
      <c r="O75" s="248" t="e">
        <f ca="1">'Группы 2016'!CT75</f>
        <v>#REF!</v>
      </c>
      <c r="P75" s="248" t="e">
        <f ca="1">'Группы 2016'!CU75</f>
        <v>#REF!</v>
      </c>
      <c r="Q75" s="248" t="e">
        <f ca="1">'Группы 2016'!CV75</f>
        <v>#REF!</v>
      </c>
      <c r="R75" s="248" t="e">
        <f ca="1">'Группы 2016'!CW75</f>
        <v>#REF!</v>
      </c>
      <c r="S75" s="248" t="e">
        <f ca="1">'Группы 2016'!CX75</f>
        <v>#REF!</v>
      </c>
      <c r="T75" s="248" t="e">
        <f ca="1">'Группы 2016'!CY75</f>
        <v>#REF!</v>
      </c>
      <c r="U75" s="248" t="e">
        <f ca="1">'Группы 2016'!CZ75</f>
        <v>#REF!</v>
      </c>
      <c r="V75" s="248" t="e">
        <f ca="1">'Группы 2016'!DA75</f>
        <v>#REF!</v>
      </c>
      <c r="W75" s="248" t="e">
        <f ca="1">'Группы 2016'!DB75</f>
        <v>#REF!</v>
      </c>
      <c r="X75" s="248" t="e">
        <f ca="1">'Группы 2016'!DC75</f>
        <v>#REF!</v>
      </c>
      <c r="Y75" s="248" t="e">
        <f ca="1">'Группы 2016'!DD75</f>
        <v>#REF!</v>
      </c>
      <c r="Z75" s="248" t="e">
        <f ca="1">'Группы 2016'!DE75</f>
        <v>#REF!</v>
      </c>
      <c r="AA75" s="248" t="e">
        <f ca="1">'Группы 2016'!DF75</f>
        <v>#REF!</v>
      </c>
      <c r="AB75" s="248" t="e">
        <f ca="1">'Группы 2016'!DG75</f>
        <v>#REF!</v>
      </c>
      <c r="AC75" s="248" t="e">
        <f ca="1">'Группы 2016'!DH75</f>
        <v>#REF!</v>
      </c>
      <c r="AD75" s="248" t="e">
        <f ca="1">'Группы 2016'!DI75</f>
        <v>#REF!</v>
      </c>
      <c r="AE75" s="248" t="e">
        <f ca="1">'Группы 2016'!DJ75</f>
        <v>#REF!</v>
      </c>
      <c r="AF75" s="248" t="e">
        <f ca="1">'Группы 2016'!DK75</f>
        <v>#REF!</v>
      </c>
      <c r="AG75" s="248" t="e">
        <f ca="1">'Группы 2016'!DL75</f>
        <v>#REF!</v>
      </c>
      <c r="AH75" s="248" t="e">
        <f ca="1">'Группы 2016'!DM75</f>
        <v>#REF!</v>
      </c>
      <c r="AI75" s="248" t="e">
        <f ca="1">'Группы 2016'!DN75</f>
        <v>#REF!</v>
      </c>
      <c r="AJ75" s="248" t="e">
        <f ca="1">'Группы 2016'!DO75</f>
        <v>#REF!</v>
      </c>
      <c r="AK75" s="248" t="e">
        <f ca="1">'Группы 2016'!DP75</f>
        <v>#REF!</v>
      </c>
      <c r="AL75" s="248" t="e">
        <f ca="1">'Группы 2016'!DQ75</f>
        <v>#REF!</v>
      </c>
      <c r="AM75" s="248" t="e">
        <f ca="1">'Группы 2016'!DR75</f>
        <v>#REF!</v>
      </c>
      <c r="AN75" s="248" t="e">
        <f ca="1">'Группы 2016'!DS75</f>
        <v>#REF!</v>
      </c>
      <c r="AO75" s="248" t="e">
        <f ca="1">'Группы 2016'!DT75</f>
        <v>#REF!</v>
      </c>
      <c r="AP75" s="248" t="e">
        <f ca="1">'Группы 2016'!DU75</f>
        <v>#REF!</v>
      </c>
      <c r="AQ75" s="248" t="e">
        <f ca="1">'Группы 2016'!DV75</f>
        <v>#REF!</v>
      </c>
      <c r="AR75" s="248" t="e">
        <f ca="1">'Группы 2016'!DW75</f>
        <v>#REF!</v>
      </c>
      <c r="AS75" s="248" t="e">
        <f ca="1">'Группы 2016'!DX75</f>
        <v>#REF!</v>
      </c>
      <c r="AT75" s="248" t="e">
        <f ca="1">'Группы 2016'!DY75</f>
        <v>#REF!</v>
      </c>
      <c r="AU75" s="248" t="e">
        <f ca="1">'Группы 2016'!DZ75</f>
        <v>#REF!</v>
      </c>
      <c r="AV75" s="248" t="e">
        <f ca="1">'Группы 2016'!EA75</f>
        <v>#REF!</v>
      </c>
      <c r="AW75" s="248" t="e">
        <f ca="1">'Группы 2016'!EB75</f>
        <v>#REF!</v>
      </c>
      <c r="AX75" s="248" t="e">
        <f ca="1">'Группы 2016'!EC75</f>
        <v>#REF!</v>
      </c>
      <c r="AY75" s="248" t="e">
        <f ca="1">'Группы 2016'!ED75</f>
        <v>#REF!</v>
      </c>
      <c r="AZ75" s="248" t="e">
        <f ca="1">'Группы 2016'!EE75</f>
        <v>#REF!</v>
      </c>
      <c r="BA75" s="248" t="e">
        <f ca="1">'Группы 2016'!EF75</f>
        <v>#REF!</v>
      </c>
      <c r="BB75" s="248" t="e">
        <f ca="1">'Группы 2016'!EG75</f>
        <v>#REF!</v>
      </c>
      <c r="BC75" s="248" t="e">
        <f ca="1">'Группы 2016'!EH75</f>
        <v>#REF!</v>
      </c>
      <c r="BD75" s="248" t="e">
        <f ca="1">'Группы 2016'!EI75</f>
        <v>#REF!</v>
      </c>
      <c r="BE75" s="248" t="e">
        <f ca="1">'Группы 2016'!EJ75</f>
        <v>#REF!</v>
      </c>
      <c r="BF75" s="248" t="e">
        <f ca="1">'Группы 2016'!EK75</f>
        <v>#REF!</v>
      </c>
      <c r="BG75" s="248">
        <f ca="1">'Группы 2016'!BQ75</f>
        <v>0</v>
      </c>
      <c r="BH75" s="248">
        <f ca="1">'Группы 2016'!BR75</f>
        <v>0</v>
      </c>
      <c r="BI75" s="248">
        <f ca="1">'Группы 2016'!BS75</f>
        <v>0</v>
      </c>
      <c r="BJ75" s="248">
        <f ca="1">'Группы 2016'!BT75</f>
        <v>0</v>
      </c>
      <c r="BK75" s="248">
        <f ca="1">'Группы 2016'!BU75</f>
        <v>0</v>
      </c>
      <c r="BL75" s="248">
        <f ca="1">'Группы 2016'!BV75</f>
        <v>0</v>
      </c>
      <c r="BM75" s="248">
        <f ca="1">'Группы 2016'!BW75</f>
        <v>0</v>
      </c>
      <c r="BN75" s="248">
        <f ca="1">'Группы 2016'!BQ75</f>
        <v>0</v>
      </c>
      <c r="BO75" s="248">
        <f ca="1">'Группы 2016'!BU75</f>
        <v>0</v>
      </c>
      <c r="BP75" s="248">
        <f ca="1">'Группы 2016'!BV75</f>
        <v>0</v>
      </c>
      <c r="BQ75" s="248">
        <f ca="1">'Группы 2016'!BW75</f>
        <v>0</v>
      </c>
      <c r="BR75" s="248">
        <f ca="1">'Группы 2016'!BX75</f>
        <v>0</v>
      </c>
      <c r="BS75" s="248">
        <f ca="1">'Группы 2016'!CA75</f>
        <v>0</v>
      </c>
      <c r="BT75" s="248">
        <f ca="1">'Группы 2016'!CC75</f>
        <v>0</v>
      </c>
      <c r="BU75" s="248" t="e">
        <f ca="1">'Группы 2016'!CE75</f>
        <v>#REF!</v>
      </c>
      <c r="BV75" s="269" t="e">
        <f ca="1">'Группы 2016'!CF75</f>
        <v>#REF!</v>
      </c>
      <c r="BW75" s="248" t="e">
        <f ca="1">'Группы 2016'!CG75</f>
        <v>#REF!</v>
      </c>
      <c r="BX75" s="248" t="e">
        <f ca="1">IF('Группы 2016'!CH75=SUM(CC75:CD75),'Группы 2016'!CH75,"ОШ!")</f>
        <v>#REF!</v>
      </c>
      <c r="BY75" s="248" t="e">
        <f ca="1">'Группы 2016'!CI75</f>
        <v>#REF!</v>
      </c>
      <c r="BZ75" s="248" t="e">
        <f ca="1">'Группы 2016'!CJ75</f>
        <v>#REF!</v>
      </c>
      <c r="CA75" s="248" t="e">
        <f ca="1">'Группы 2016'!CK75</f>
        <v>#REF!</v>
      </c>
      <c r="CB75" s="248">
        <f>'Группы 2016'!BP75</f>
        <v>20</v>
      </c>
      <c r="CC75" s="248">
        <f t="shared" ca="1" si="12"/>
        <v>0</v>
      </c>
      <c r="CD75" s="248">
        <f t="shared" ca="1" si="13"/>
        <v>0</v>
      </c>
      <c r="CE75" s="270">
        <f t="shared" ca="1" si="14"/>
        <v>0</v>
      </c>
      <c r="CF75" s="270">
        <f t="shared" ca="1" si="15"/>
        <v>0</v>
      </c>
      <c r="CG75" s="270">
        <f t="shared" ca="1" si="16"/>
        <v>0</v>
      </c>
      <c r="CH75" s="270">
        <f t="shared" ca="1" si="17"/>
        <v>0</v>
      </c>
      <c r="CI75" s="270">
        <f t="shared" ca="1" si="18"/>
        <v>0</v>
      </c>
      <c r="CJ75" s="270">
        <f t="shared" ca="1" si="19"/>
        <v>0</v>
      </c>
      <c r="CK75" s="270">
        <f t="shared" ca="1" si="20"/>
        <v>0</v>
      </c>
      <c r="CL75" s="270">
        <f t="shared" ca="1" si="21"/>
        <v>0</v>
      </c>
      <c r="CM75" s="248">
        <f t="shared" ca="1" si="22"/>
        <v>0</v>
      </c>
      <c r="CN75" s="248" t="e">
        <f t="shared" ca="1" si="23"/>
        <v>#REF!</v>
      </c>
    </row>
    <row r="76" spans="1:92" s="151" customFormat="1" hidden="1" x14ac:dyDescent="0.25">
      <c r="A76" s="248" t="str">
        <f>'Группы 2016'!A76</f>
        <v>Б22.02.06 Сварочное пр-во(2014)11 кл., очно-заочная</v>
      </c>
      <c r="B76" s="248" t="str">
        <f>'Группы 2016'!B76</f>
        <v>Вечернее</v>
      </c>
      <c r="C76" s="248" t="str">
        <f>'Группы 2016'!C76</f>
        <v>бюджет</v>
      </c>
      <c r="D76" s="248" t="e">
        <f ca="1">'Группы 2016'!D76</f>
        <v>#REF!</v>
      </c>
      <c r="E76" s="248">
        <f>'Группы 2016'!E76</f>
        <v>1</v>
      </c>
      <c r="F76" s="248" t="str">
        <f>'Группы 2016'!F76</f>
        <v>ВС-161</v>
      </c>
      <c r="G76" s="248" t="e">
        <f ca="1">'Группы 2016'!CL76</f>
        <v>#REF!</v>
      </c>
      <c r="H76" s="248" t="e">
        <f ca="1">'Группы 2016'!CM76</f>
        <v>#REF!</v>
      </c>
      <c r="I76" s="248" t="e">
        <f ca="1">'Группы 2016'!CN76</f>
        <v>#REF!</v>
      </c>
      <c r="J76" s="248" t="e">
        <f ca="1">'Группы 2016'!CO76</f>
        <v>#REF!</v>
      </c>
      <c r="K76" s="248" t="e">
        <f ca="1">'Группы 2016'!CP76</f>
        <v>#REF!</v>
      </c>
      <c r="L76" s="248" t="e">
        <f ca="1">'Группы 2016'!CQ76</f>
        <v>#REF!</v>
      </c>
      <c r="M76" s="248" t="e">
        <f ca="1">'Группы 2016'!CR76</f>
        <v>#REF!</v>
      </c>
      <c r="N76" s="248" t="e">
        <f ca="1">'Группы 2016'!CS76</f>
        <v>#REF!</v>
      </c>
      <c r="O76" s="248" t="e">
        <f ca="1">'Группы 2016'!CT76</f>
        <v>#REF!</v>
      </c>
      <c r="P76" s="248" t="e">
        <f ca="1">'Группы 2016'!CU76</f>
        <v>#REF!</v>
      </c>
      <c r="Q76" s="248" t="e">
        <f ca="1">'Группы 2016'!CV76</f>
        <v>#REF!</v>
      </c>
      <c r="R76" s="248" t="e">
        <f ca="1">'Группы 2016'!CW76</f>
        <v>#REF!</v>
      </c>
      <c r="S76" s="248" t="e">
        <f ca="1">'Группы 2016'!CX76</f>
        <v>#REF!</v>
      </c>
      <c r="T76" s="248" t="e">
        <f ca="1">'Группы 2016'!CY76</f>
        <v>#REF!</v>
      </c>
      <c r="U76" s="248" t="e">
        <f ca="1">'Группы 2016'!CZ76</f>
        <v>#REF!</v>
      </c>
      <c r="V76" s="248" t="e">
        <f ca="1">'Группы 2016'!DA76</f>
        <v>#REF!</v>
      </c>
      <c r="W76" s="248" t="e">
        <f ca="1">'Группы 2016'!DB76</f>
        <v>#REF!</v>
      </c>
      <c r="X76" s="248" t="e">
        <f ca="1">'Группы 2016'!DC76</f>
        <v>#REF!</v>
      </c>
      <c r="Y76" s="248" t="e">
        <f ca="1">'Группы 2016'!DD76</f>
        <v>#REF!</v>
      </c>
      <c r="Z76" s="248" t="e">
        <f ca="1">'Группы 2016'!DE76</f>
        <v>#REF!</v>
      </c>
      <c r="AA76" s="248" t="e">
        <f ca="1">'Группы 2016'!DF76</f>
        <v>#REF!</v>
      </c>
      <c r="AB76" s="248" t="e">
        <f ca="1">'Группы 2016'!DG76</f>
        <v>#REF!</v>
      </c>
      <c r="AC76" s="248" t="e">
        <f ca="1">'Группы 2016'!DH76</f>
        <v>#REF!</v>
      </c>
      <c r="AD76" s="248" t="e">
        <f ca="1">'Группы 2016'!DI76</f>
        <v>#REF!</v>
      </c>
      <c r="AE76" s="248" t="e">
        <f ca="1">'Группы 2016'!DJ76</f>
        <v>#REF!</v>
      </c>
      <c r="AF76" s="248" t="e">
        <f ca="1">'Группы 2016'!DK76</f>
        <v>#REF!</v>
      </c>
      <c r="AG76" s="248" t="e">
        <f ca="1">'Группы 2016'!DL76</f>
        <v>#REF!</v>
      </c>
      <c r="AH76" s="248" t="e">
        <f ca="1">'Группы 2016'!DM76</f>
        <v>#REF!</v>
      </c>
      <c r="AI76" s="248" t="e">
        <f ca="1">'Группы 2016'!DN76</f>
        <v>#REF!</v>
      </c>
      <c r="AJ76" s="248" t="e">
        <f ca="1">'Группы 2016'!DO76</f>
        <v>#REF!</v>
      </c>
      <c r="AK76" s="248" t="e">
        <f ca="1">'Группы 2016'!DP76</f>
        <v>#REF!</v>
      </c>
      <c r="AL76" s="248" t="e">
        <f ca="1">'Группы 2016'!DQ76</f>
        <v>#REF!</v>
      </c>
      <c r="AM76" s="248" t="e">
        <f ca="1">'Группы 2016'!DR76</f>
        <v>#REF!</v>
      </c>
      <c r="AN76" s="248" t="e">
        <f ca="1">'Группы 2016'!DS76</f>
        <v>#REF!</v>
      </c>
      <c r="AO76" s="248" t="e">
        <f ca="1">'Группы 2016'!DT76</f>
        <v>#REF!</v>
      </c>
      <c r="AP76" s="248" t="e">
        <f ca="1">'Группы 2016'!DU76</f>
        <v>#REF!</v>
      </c>
      <c r="AQ76" s="248" t="e">
        <f ca="1">'Группы 2016'!DV76</f>
        <v>#REF!</v>
      </c>
      <c r="AR76" s="248" t="e">
        <f ca="1">'Группы 2016'!DW76</f>
        <v>#REF!</v>
      </c>
      <c r="AS76" s="248" t="e">
        <f ca="1">'Группы 2016'!DX76</f>
        <v>#REF!</v>
      </c>
      <c r="AT76" s="248" t="e">
        <f ca="1">'Группы 2016'!DY76</f>
        <v>#REF!</v>
      </c>
      <c r="AU76" s="248" t="e">
        <f ca="1">'Группы 2016'!DZ76</f>
        <v>#REF!</v>
      </c>
      <c r="AV76" s="248" t="e">
        <f ca="1">'Группы 2016'!EA76</f>
        <v>#REF!</v>
      </c>
      <c r="AW76" s="248" t="e">
        <f ca="1">'Группы 2016'!EB76</f>
        <v>#REF!</v>
      </c>
      <c r="AX76" s="248" t="e">
        <f ca="1">'Группы 2016'!EC76</f>
        <v>#REF!</v>
      </c>
      <c r="AY76" s="248" t="e">
        <f ca="1">'Группы 2016'!ED76</f>
        <v>#REF!</v>
      </c>
      <c r="AZ76" s="248" t="e">
        <f ca="1">'Группы 2016'!EE76</f>
        <v>#REF!</v>
      </c>
      <c r="BA76" s="248" t="e">
        <f ca="1">'Группы 2016'!EF76</f>
        <v>#REF!</v>
      </c>
      <c r="BB76" s="248" t="e">
        <f ca="1">'Группы 2016'!EG76</f>
        <v>#REF!</v>
      </c>
      <c r="BC76" s="248" t="e">
        <f ca="1">'Группы 2016'!EH76</f>
        <v>#REF!</v>
      </c>
      <c r="BD76" s="248" t="e">
        <f ca="1">'Группы 2016'!EI76</f>
        <v>#REF!</v>
      </c>
      <c r="BE76" s="248" t="e">
        <f ca="1">'Группы 2016'!EJ76</f>
        <v>#REF!</v>
      </c>
      <c r="BF76" s="248" t="e">
        <f ca="1">'Группы 2016'!EK76</f>
        <v>#REF!</v>
      </c>
      <c r="BG76" s="248">
        <f ca="1">'Группы 2016'!BQ76</f>
        <v>0</v>
      </c>
      <c r="BH76" s="248">
        <f ca="1">'Группы 2016'!BR76</f>
        <v>0</v>
      </c>
      <c r="BI76" s="248">
        <f ca="1">'Группы 2016'!BS76</f>
        <v>0</v>
      </c>
      <c r="BJ76" s="248">
        <f ca="1">'Группы 2016'!BT76</f>
        <v>0</v>
      </c>
      <c r="BK76" s="248">
        <f ca="1">'Группы 2016'!BU76</f>
        <v>0</v>
      </c>
      <c r="BL76" s="248">
        <f ca="1">'Группы 2016'!BV76</f>
        <v>0</v>
      </c>
      <c r="BM76" s="248">
        <f ca="1">'Группы 2016'!BW76</f>
        <v>0</v>
      </c>
      <c r="BN76" s="248">
        <f ca="1">'Группы 2016'!BQ76</f>
        <v>0</v>
      </c>
      <c r="BO76" s="248">
        <f ca="1">'Группы 2016'!BU76</f>
        <v>0</v>
      </c>
      <c r="BP76" s="248">
        <f ca="1">'Группы 2016'!BV76</f>
        <v>0</v>
      </c>
      <c r="BQ76" s="248">
        <f ca="1">'Группы 2016'!BW76</f>
        <v>0</v>
      </c>
      <c r="BR76" s="248">
        <f ca="1">'Группы 2016'!BX76</f>
        <v>0</v>
      </c>
      <c r="BS76" s="248">
        <f ca="1">'Группы 2016'!CA76</f>
        <v>0</v>
      </c>
      <c r="BT76" s="248">
        <f ca="1">'Группы 2016'!CC76</f>
        <v>0</v>
      </c>
      <c r="BU76" s="248" t="e">
        <f ca="1">'Группы 2016'!CE76</f>
        <v>#REF!</v>
      </c>
      <c r="BV76" s="269" t="e">
        <f ca="1">'Группы 2016'!CF76</f>
        <v>#REF!</v>
      </c>
      <c r="BW76" s="248" t="e">
        <f ca="1">'Группы 2016'!CG76</f>
        <v>#REF!</v>
      </c>
      <c r="BX76" s="248" t="e">
        <f ca="1">IF('Группы 2016'!CH76=SUM(CC76:CD76),'Группы 2016'!CH76,"ОШ!")</f>
        <v>#REF!</v>
      </c>
      <c r="BY76" s="248" t="e">
        <f ca="1">'Группы 2016'!CI76</f>
        <v>#REF!</v>
      </c>
      <c r="BZ76" s="248" t="e">
        <f ca="1">'Группы 2016'!CJ76</f>
        <v>#REF!</v>
      </c>
      <c r="CA76" s="248" t="e">
        <f ca="1">'Группы 2016'!CK76</f>
        <v>#REF!</v>
      </c>
      <c r="CB76" s="248">
        <f>'Группы 2016'!BP76</f>
        <v>20</v>
      </c>
      <c r="CC76" s="248">
        <f t="shared" ca="1" si="12"/>
        <v>0</v>
      </c>
      <c r="CD76" s="248">
        <f t="shared" ca="1" si="13"/>
        <v>0</v>
      </c>
      <c r="CE76" s="270">
        <f t="shared" ca="1" si="14"/>
        <v>0</v>
      </c>
      <c r="CF76" s="270">
        <f t="shared" ca="1" si="15"/>
        <v>0</v>
      </c>
      <c r="CG76" s="270">
        <f t="shared" ca="1" si="16"/>
        <v>0</v>
      </c>
      <c r="CH76" s="270">
        <f t="shared" ca="1" si="17"/>
        <v>0</v>
      </c>
      <c r="CI76" s="270">
        <f t="shared" ca="1" si="18"/>
        <v>0</v>
      </c>
      <c r="CJ76" s="270">
        <f t="shared" ca="1" si="19"/>
        <v>0</v>
      </c>
      <c r="CK76" s="270">
        <f t="shared" ca="1" si="20"/>
        <v>0</v>
      </c>
      <c r="CL76" s="270">
        <f t="shared" ca="1" si="21"/>
        <v>0</v>
      </c>
      <c r="CM76" s="248">
        <f t="shared" ca="1" si="22"/>
        <v>0</v>
      </c>
      <c r="CN76" s="248" t="e">
        <f t="shared" ca="1" si="23"/>
        <v>#REF!</v>
      </c>
    </row>
    <row r="77" spans="1:92" s="151" customFormat="1" hidden="1" x14ac:dyDescent="0.25">
      <c r="A77" s="248" t="str">
        <f>'Группы 2016'!A77</f>
        <v>Б15.02.08 ТехМаш(2014)11 кл., очно-заочная</v>
      </c>
      <c r="B77" s="248" t="str">
        <f>'Группы 2016'!B77</f>
        <v>Вечернее</v>
      </c>
      <c r="C77" s="248" t="str">
        <f>'Группы 2016'!C77</f>
        <v>бюджет</v>
      </c>
      <c r="D77" s="248" t="e">
        <f ca="1">'Группы 2016'!D77</f>
        <v>#REF!</v>
      </c>
      <c r="E77" s="248">
        <f>'Группы 2016'!E77</f>
        <v>2</v>
      </c>
      <c r="F77" s="248" t="str">
        <f>'Группы 2016'!F77</f>
        <v>ВТ-151</v>
      </c>
      <c r="G77" s="248" t="e">
        <f ca="1">'Группы 2016'!CL77</f>
        <v>#REF!</v>
      </c>
      <c r="H77" s="248" t="e">
        <f ca="1">'Группы 2016'!CM77</f>
        <v>#REF!</v>
      </c>
      <c r="I77" s="248" t="e">
        <f ca="1">'Группы 2016'!CN77</f>
        <v>#REF!</v>
      </c>
      <c r="J77" s="248" t="e">
        <f ca="1">'Группы 2016'!CO77</f>
        <v>#REF!</v>
      </c>
      <c r="K77" s="248" t="e">
        <f ca="1">'Группы 2016'!CP77</f>
        <v>#REF!</v>
      </c>
      <c r="L77" s="248" t="e">
        <f ca="1">'Группы 2016'!CQ77</f>
        <v>#REF!</v>
      </c>
      <c r="M77" s="248" t="e">
        <f ca="1">'Группы 2016'!CR77</f>
        <v>#REF!</v>
      </c>
      <c r="N77" s="248" t="e">
        <f ca="1">'Группы 2016'!CS77</f>
        <v>#REF!</v>
      </c>
      <c r="O77" s="248" t="e">
        <f ca="1">'Группы 2016'!CT77</f>
        <v>#REF!</v>
      </c>
      <c r="P77" s="248" t="e">
        <f ca="1">'Группы 2016'!CU77</f>
        <v>#REF!</v>
      </c>
      <c r="Q77" s="248" t="e">
        <f ca="1">'Группы 2016'!CV77</f>
        <v>#REF!</v>
      </c>
      <c r="R77" s="248" t="e">
        <f ca="1">'Группы 2016'!CW77</f>
        <v>#REF!</v>
      </c>
      <c r="S77" s="248" t="e">
        <f ca="1">'Группы 2016'!CX77</f>
        <v>#REF!</v>
      </c>
      <c r="T77" s="248" t="e">
        <f ca="1">'Группы 2016'!CY77</f>
        <v>#REF!</v>
      </c>
      <c r="U77" s="248" t="e">
        <f ca="1">'Группы 2016'!CZ77</f>
        <v>#REF!</v>
      </c>
      <c r="V77" s="248" t="e">
        <f ca="1">'Группы 2016'!DA77</f>
        <v>#REF!</v>
      </c>
      <c r="W77" s="248" t="e">
        <f ca="1">'Группы 2016'!DB77</f>
        <v>#REF!</v>
      </c>
      <c r="X77" s="248" t="e">
        <f ca="1">'Группы 2016'!DC77</f>
        <v>#REF!</v>
      </c>
      <c r="Y77" s="248" t="e">
        <f ca="1">'Группы 2016'!DD77</f>
        <v>#REF!</v>
      </c>
      <c r="Z77" s="248" t="e">
        <f ca="1">'Группы 2016'!DE77</f>
        <v>#REF!</v>
      </c>
      <c r="AA77" s="248" t="e">
        <f ca="1">'Группы 2016'!DF77</f>
        <v>#REF!</v>
      </c>
      <c r="AB77" s="248" t="e">
        <f ca="1">'Группы 2016'!DG77</f>
        <v>#REF!</v>
      </c>
      <c r="AC77" s="248" t="e">
        <f ca="1">'Группы 2016'!DH77</f>
        <v>#REF!</v>
      </c>
      <c r="AD77" s="248" t="e">
        <f ca="1">'Группы 2016'!DI77</f>
        <v>#REF!</v>
      </c>
      <c r="AE77" s="248" t="e">
        <f ca="1">'Группы 2016'!DJ77</f>
        <v>#REF!</v>
      </c>
      <c r="AF77" s="248" t="e">
        <f ca="1">'Группы 2016'!DK77</f>
        <v>#REF!</v>
      </c>
      <c r="AG77" s="248" t="e">
        <f ca="1">'Группы 2016'!DL77</f>
        <v>#REF!</v>
      </c>
      <c r="AH77" s="248" t="e">
        <f ca="1">'Группы 2016'!DM77</f>
        <v>#REF!</v>
      </c>
      <c r="AI77" s="248" t="e">
        <f ca="1">'Группы 2016'!DN77</f>
        <v>#REF!</v>
      </c>
      <c r="AJ77" s="248" t="e">
        <f ca="1">'Группы 2016'!DO77</f>
        <v>#REF!</v>
      </c>
      <c r="AK77" s="248" t="e">
        <f ca="1">'Группы 2016'!DP77</f>
        <v>#REF!</v>
      </c>
      <c r="AL77" s="248" t="e">
        <f ca="1">'Группы 2016'!DQ77</f>
        <v>#REF!</v>
      </c>
      <c r="AM77" s="248" t="e">
        <f ca="1">'Группы 2016'!DR77</f>
        <v>#REF!</v>
      </c>
      <c r="AN77" s="248" t="e">
        <f ca="1">'Группы 2016'!DS77</f>
        <v>#REF!</v>
      </c>
      <c r="AO77" s="248" t="e">
        <f ca="1">'Группы 2016'!DT77</f>
        <v>#REF!</v>
      </c>
      <c r="AP77" s="248" t="e">
        <f ca="1">'Группы 2016'!DU77</f>
        <v>#REF!</v>
      </c>
      <c r="AQ77" s="248" t="e">
        <f ca="1">'Группы 2016'!DV77</f>
        <v>#REF!</v>
      </c>
      <c r="AR77" s="248" t="e">
        <f ca="1">'Группы 2016'!DW77</f>
        <v>#REF!</v>
      </c>
      <c r="AS77" s="248" t="e">
        <f ca="1">'Группы 2016'!DX77</f>
        <v>#REF!</v>
      </c>
      <c r="AT77" s="248" t="e">
        <f ca="1">'Группы 2016'!DY77</f>
        <v>#REF!</v>
      </c>
      <c r="AU77" s="248" t="e">
        <f ca="1">'Группы 2016'!DZ77</f>
        <v>#REF!</v>
      </c>
      <c r="AV77" s="248" t="e">
        <f ca="1">'Группы 2016'!EA77</f>
        <v>#REF!</v>
      </c>
      <c r="AW77" s="248" t="e">
        <f ca="1">'Группы 2016'!EB77</f>
        <v>#REF!</v>
      </c>
      <c r="AX77" s="248" t="e">
        <f ca="1">'Группы 2016'!EC77</f>
        <v>#REF!</v>
      </c>
      <c r="AY77" s="248" t="e">
        <f ca="1">'Группы 2016'!ED77</f>
        <v>#REF!</v>
      </c>
      <c r="AZ77" s="248" t="e">
        <f ca="1">'Группы 2016'!EE77</f>
        <v>#REF!</v>
      </c>
      <c r="BA77" s="248" t="e">
        <f ca="1">'Группы 2016'!EF77</f>
        <v>#REF!</v>
      </c>
      <c r="BB77" s="248" t="e">
        <f ca="1">'Группы 2016'!EG77</f>
        <v>#REF!</v>
      </c>
      <c r="BC77" s="248" t="e">
        <f ca="1">'Группы 2016'!EH77</f>
        <v>#REF!</v>
      </c>
      <c r="BD77" s="248" t="e">
        <f ca="1">'Группы 2016'!EI77</f>
        <v>#REF!</v>
      </c>
      <c r="BE77" s="248" t="e">
        <f ca="1">'Группы 2016'!EJ77</f>
        <v>#REF!</v>
      </c>
      <c r="BF77" s="248" t="e">
        <f ca="1">'Группы 2016'!EK77</f>
        <v>#REF!</v>
      </c>
      <c r="BG77" s="248">
        <f ca="1">'Группы 2016'!BQ77</f>
        <v>0</v>
      </c>
      <c r="BH77" s="248">
        <f ca="1">'Группы 2016'!BR77</f>
        <v>0</v>
      </c>
      <c r="BI77" s="248">
        <f ca="1">'Группы 2016'!BS77</f>
        <v>0</v>
      </c>
      <c r="BJ77" s="248">
        <f ca="1">'Группы 2016'!BT77</f>
        <v>0</v>
      </c>
      <c r="BK77" s="248">
        <f ca="1">'Группы 2016'!BU77</f>
        <v>0</v>
      </c>
      <c r="BL77" s="248">
        <f ca="1">'Группы 2016'!BV77</f>
        <v>0</v>
      </c>
      <c r="BM77" s="248">
        <f ca="1">'Группы 2016'!BW77</f>
        <v>0</v>
      </c>
      <c r="BN77" s="248">
        <f ca="1">'Группы 2016'!BQ77</f>
        <v>0</v>
      </c>
      <c r="BO77" s="248">
        <f ca="1">'Группы 2016'!BU77</f>
        <v>0</v>
      </c>
      <c r="BP77" s="248">
        <f ca="1">'Группы 2016'!BV77</f>
        <v>0</v>
      </c>
      <c r="BQ77" s="248">
        <f ca="1">'Группы 2016'!BW77</f>
        <v>0</v>
      </c>
      <c r="BR77" s="248">
        <f ca="1">'Группы 2016'!BX77</f>
        <v>0</v>
      </c>
      <c r="BS77" s="248">
        <f ca="1">'Группы 2016'!CA77</f>
        <v>0</v>
      </c>
      <c r="BT77" s="248">
        <f ca="1">'Группы 2016'!CC77</f>
        <v>0</v>
      </c>
      <c r="BU77" s="248" t="e">
        <f ca="1">'Группы 2016'!CE77</f>
        <v>#REF!</v>
      </c>
      <c r="BV77" s="269" t="e">
        <f ca="1">'Группы 2016'!CF77</f>
        <v>#REF!</v>
      </c>
      <c r="BW77" s="248" t="e">
        <f ca="1">'Группы 2016'!CG77</f>
        <v>#REF!</v>
      </c>
      <c r="BX77" s="248" t="e">
        <f ca="1">IF('Группы 2016'!CH77=SUM(CC77:CD77),'Группы 2016'!CH77,"ОШ!")</f>
        <v>#REF!</v>
      </c>
      <c r="BY77" s="248" t="e">
        <f ca="1">'Группы 2016'!CI77</f>
        <v>#REF!</v>
      </c>
      <c r="BZ77" s="248" t="e">
        <f ca="1">'Группы 2016'!CJ77</f>
        <v>#REF!</v>
      </c>
      <c r="CA77" s="248" t="e">
        <f ca="1">'Группы 2016'!CK77</f>
        <v>#REF!</v>
      </c>
      <c r="CB77" s="248">
        <f>'Группы 2016'!BP77</f>
        <v>20</v>
      </c>
      <c r="CC77" s="248">
        <f t="shared" ca="1" si="12"/>
        <v>0</v>
      </c>
      <c r="CD77" s="248">
        <f t="shared" ca="1" si="13"/>
        <v>0</v>
      </c>
      <c r="CE77" s="270">
        <f t="shared" ca="1" si="14"/>
        <v>0</v>
      </c>
      <c r="CF77" s="270">
        <f t="shared" ca="1" si="15"/>
        <v>0</v>
      </c>
      <c r="CG77" s="270">
        <f t="shared" ca="1" si="16"/>
        <v>0</v>
      </c>
      <c r="CH77" s="270">
        <f t="shared" ca="1" si="17"/>
        <v>0</v>
      </c>
      <c r="CI77" s="270">
        <f t="shared" ca="1" si="18"/>
        <v>0</v>
      </c>
      <c r="CJ77" s="270">
        <f t="shared" ca="1" si="19"/>
        <v>0</v>
      </c>
      <c r="CK77" s="270">
        <f t="shared" ca="1" si="20"/>
        <v>0</v>
      </c>
      <c r="CL77" s="270">
        <f t="shared" ca="1" si="21"/>
        <v>0</v>
      </c>
      <c r="CM77" s="248">
        <f t="shared" ca="1" si="22"/>
        <v>0</v>
      </c>
      <c r="CN77" s="248" t="e">
        <f t="shared" ca="1" si="23"/>
        <v>#REF!</v>
      </c>
    </row>
    <row r="78" spans="1:92" s="151" customFormat="1" hidden="1" x14ac:dyDescent="0.25">
      <c r="A78" s="248" t="str">
        <f>'Группы 2016'!A78</f>
        <v>Б22.02.06 Сварочное пр-во(2014)11 кл., очно-заочная</v>
      </c>
      <c r="B78" s="248" t="str">
        <f>'Группы 2016'!B78</f>
        <v>Вечернее</v>
      </c>
      <c r="C78" s="248" t="str">
        <f>'Группы 2016'!C78</f>
        <v>бюджет</v>
      </c>
      <c r="D78" s="248" t="e">
        <f ca="1">'Группы 2016'!D78</f>
        <v>#REF!</v>
      </c>
      <c r="E78" s="248">
        <f>'Группы 2016'!E78</f>
        <v>2</v>
      </c>
      <c r="F78" s="248" t="str">
        <f>'Группы 2016'!F78</f>
        <v>ВС-151</v>
      </c>
      <c r="G78" s="248" t="e">
        <f ca="1">'Группы 2016'!CL78</f>
        <v>#REF!</v>
      </c>
      <c r="H78" s="248" t="e">
        <f ca="1">'Группы 2016'!CM78</f>
        <v>#REF!</v>
      </c>
      <c r="I78" s="248" t="e">
        <f ca="1">'Группы 2016'!CN78</f>
        <v>#REF!</v>
      </c>
      <c r="J78" s="248" t="e">
        <f ca="1">'Группы 2016'!CO78</f>
        <v>#REF!</v>
      </c>
      <c r="K78" s="248" t="e">
        <f ca="1">'Группы 2016'!CP78</f>
        <v>#REF!</v>
      </c>
      <c r="L78" s="248" t="e">
        <f ca="1">'Группы 2016'!CQ78</f>
        <v>#REF!</v>
      </c>
      <c r="M78" s="248" t="e">
        <f ca="1">'Группы 2016'!CR78</f>
        <v>#REF!</v>
      </c>
      <c r="N78" s="248" t="e">
        <f ca="1">'Группы 2016'!CS78</f>
        <v>#REF!</v>
      </c>
      <c r="O78" s="248" t="e">
        <f ca="1">'Группы 2016'!CT78</f>
        <v>#REF!</v>
      </c>
      <c r="P78" s="248" t="e">
        <f ca="1">'Группы 2016'!CU78</f>
        <v>#REF!</v>
      </c>
      <c r="Q78" s="248" t="e">
        <f ca="1">'Группы 2016'!CV78</f>
        <v>#REF!</v>
      </c>
      <c r="R78" s="248" t="e">
        <f ca="1">'Группы 2016'!CW78</f>
        <v>#REF!</v>
      </c>
      <c r="S78" s="248" t="e">
        <f ca="1">'Группы 2016'!CX78</f>
        <v>#REF!</v>
      </c>
      <c r="T78" s="248" t="e">
        <f ca="1">'Группы 2016'!CY78</f>
        <v>#REF!</v>
      </c>
      <c r="U78" s="248" t="e">
        <f ca="1">'Группы 2016'!CZ78</f>
        <v>#REF!</v>
      </c>
      <c r="V78" s="248" t="e">
        <f ca="1">'Группы 2016'!DA78</f>
        <v>#REF!</v>
      </c>
      <c r="W78" s="248" t="e">
        <f ca="1">'Группы 2016'!DB78</f>
        <v>#REF!</v>
      </c>
      <c r="X78" s="248" t="e">
        <f ca="1">'Группы 2016'!DC78</f>
        <v>#REF!</v>
      </c>
      <c r="Y78" s="248" t="e">
        <f ca="1">'Группы 2016'!DD78</f>
        <v>#REF!</v>
      </c>
      <c r="Z78" s="248" t="e">
        <f ca="1">'Группы 2016'!DE78</f>
        <v>#REF!</v>
      </c>
      <c r="AA78" s="248" t="e">
        <f ca="1">'Группы 2016'!DF78</f>
        <v>#REF!</v>
      </c>
      <c r="AB78" s="248" t="e">
        <f ca="1">'Группы 2016'!DG78</f>
        <v>#REF!</v>
      </c>
      <c r="AC78" s="248" t="e">
        <f ca="1">'Группы 2016'!DH78</f>
        <v>#REF!</v>
      </c>
      <c r="AD78" s="248" t="e">
        <f ca="1">'Группы 2016'!DI78</f>
        <v>#REF!</v>
      </c>
      <c r="AE78" s="248" t="e">
        <f ca="1">'Группы 2016'!DJ78</f>
        <v>#REF!</v>
      </c>
      <c r="AF78" s="248" t="e">
        <f ca="1">'Группы 2016'!DK78</f>
        <v>#REF!</v>
      </c>
      <c r="AG78" s="248" t="e">
        <f ca="1">'Группы 2016'!DL78</f>
        <v>#REF!</v>
      </c>
      <c r="AH78" s="248" t="e">
        <f ca="1">'Группы 2016'!DM78</f>
        <v>#REF!</v>
      </c>
      <c r="AI78" s="248" t="e">
        <f ca="1">'Группы 2016'!DN78</f>
        <v>#REF!</v>
      </c>
      <c r="AJ78" s="248" t="e">
        <f ca="1">'Группы 2016'!DO78</f>
        <v>#REF!</v>
      </c>
      <c r="AK78" s="248" t="e">
        <f ca="1">'Группы 2016'!DP78</f>
        <v>#REF!</v>
      </c>
      <c r="AL78" s="248" t="e">
        <f ca="1">'Группы 2016'!DQ78</f>
        <v>#REF!</v>
      </c>
      <c r="AM78" s="248" t="e">
        <f ca="1">'Группы 2016'!DR78</f>
        <v>#REF!</v>
      </c>
      <c r="AN78" s="248" t="e">
        <f ca="1">'Группы 2016'!DS78</f>
        <v>#REF!</v>
      </c>
      <c r="AO78" s="248" t="e">
        <f ca="1">'Группы 2016'!DT78</f>
        <v>#REF!</v>
      </c>
      <c r="AP78" s="248" t="e">
        <f ca="1">'Группы 2016'!DU78</f>
        <v>#REF!</v>
      </c>
      <c r="AQ78" s="248" t="e">
        <f ca="1">'Группы 2016'!DV78</f>
        <v>#REF!</v>
      </c>
      <c r="AR78" s="248" t="e">
        <f ca="1">'Группы 2016'!DW78</f>
        <v>#REF!</v>
      </c>
      <c r="AS78" s="248" t="e">
        <f ca="1">'Группы 2016'!DX78</f>
        <v>#REF!</v>
      </c>
      <c r="AT78" s="248" t="e">
        <f ca="1">'Группы 2016'!DY78</f>
        <v>#REF!</v>
      </c>
      <c r="AU78" s="248" t="e">
        <f ca="1">'Группы 2016'!DZ78</f>
        <v>#REF!</v>
      </c>
      <c r="AV78" s="248" t="e">
        <f ca="1">'Группы 2016'!EA78</f>
        <v>#REF!</v>
      </c>
      <c r="AW78" s="248" t="e">
        <f ca="1">'Группы 2016'!EB78</f>
        <v>#REF!</v>
      </c>
      <c r="AX78" s="248" t="e">
        <f ca="1">'Группы 2016'!EC78</f>
        <v>#REF!</v>
      </c>
      <c r="AY78" s="248" t="e">
        <f ca="1">'Группы 2016'!ED78</f>
        <v>#REF!</v>
      </c>
      <c r="AZ78" s="248" t="e">
        <f ca="1">'Группы 2016'!EE78</f>
        <v>#REF!</v>
      </c>
      <c r="BA78" s="248" t="e">
        <f ca="1">'Группы 2016'!EF78</f>
        <v>#REF!</v>
      </c>
      <c r="BB78" s="248" t="e">
        <f ca="1">'Группы 2016'!EG78</f>
        <v>#REF!</v>
      </c>
      <c r="BC78" s="248" t="e">
        <f ca="1">'Группы 2016'!EH78</f>
        <v>#REF!</v>
      </c>
      <c r="BD78" s="248" t="e">
        <f ca="1">'Группы 2016'!EI78</f>
        <v>#REF!</v>
      </c>
      <c r="BE78" s="248" t="e">
        <f ca="1">'Группы 2016'!EJ78</f>
        <v>#REF!</v>
      </c>
      <c r="BF78" s="248" t="e">
        <f ca="1">'Группы 2016'!EK78</f>
        <v>#REF!</v>
      </c>
      <c r="BG78" s="248">
        <f ca="1">'Группы 2016'!BQ78</f>
        <v>0</v>
      </c>
      <c r="BH78" s="248">
        <f ca="1">'Группы 2016'!BR78</f>
        <v>0</v>
      </c>
      <c r="BI78" s="248">
        <f ca="1">'Группы 2016'!BS78</f>
        <v>0</v>
      </c>
      <c r="BJ78" s="248">
        <f ca="1">'Группы 2016'!BT78</f>
        <v>0</v>
      </c>
      <c r="BK78" s="248">
        <f ca="1">'Группы 2016'!BU78</f>
        <v>0</v>
      </c>
      <c r="BL78" s="248">
        <f ca="1">'Группы 2016'!BV78</f>
        <v>0</v>
      </c>
      <c r="BM78" s="248">
        <f ca="1">'Группы 2016'!BW78</f>
        <v>0</v>
      </c>
      <c r="BN78" s="248">
        <f ca="1">'Группы 2016'!BQ78</f>
        <v>0</v>
      </c>
      <c r="BO78" s="248">
        <f ca="1">'Группы 2016'!BU78</f>
        <v>0</v>
      </c>
      <c r="BP78" s="248">
        <f ca="1">'Группы 2016'!BV78</f>
        <v>0</v>
      </c>
      <c r="BQ78" s="248">
        <f ca="1">'Группы 2016'!BW78</f>
        <v>0</v>
      </c>
      <c r="BR78" s="248">
        <f ca="1">'Группы 2016'!BX78</f>
        <v>0</v>
      </c>
      <c r="BS78" s="248">
        <f ca="1">'Группы 2016'!CA78</f>
        <v>0</v>
      </c>
      <c r="BT78" s="248">
        <f ca="1">'Группы 2016'!CC78</f>
        <v>0</v>
      </c>
      <c r="BU78" s="248" t="e">
        <f ca="1">'Группы 2016'!CE78</f>
        <v>#REF!</v>
      </c>
      <c r="BV78" s="269" t="e">
        <f ca="1">'Группы 2016'!CF78</f>
        <v>#REF!</v>
      </c>
      <c r="BW78" s="248" t="e">
        <f ca="1">'Группы 2016'!CG78</f>
        <v>#REF!</v>
      </c>
      <c r="BX78" s="248" t="e">
        <f ca="1">IF('Группы 2016'!CH78=SUM(CC78:CD78),'Группы 2016'!CH78,"ОШ!")</f>
        <v>#REF!</v>
      </c>
      <c r="BY78" s="248" t="e">
        <f ca="1">'Группы 2016'!CI78</f>
        <v>#REF!</v>
      </c>
      <c r="BZ78" s="248" t="e">
        <f ca="1">'Группы 2016'!CJ78</f>
        <v>#REF!</v>
      </c>
      <c r="CA78" s="248" t="e">
        <f ca="1">'Группы 2016'!CK78</f>
        <v>#REF!</v>
      </c>
      <c r="CB78" s="248">
        <f>'Группы 2016'!BP78</f>
        <v>20</v>
      </c>
      <c r="CC78" s="248">
        <f t="shared" ca="1" si="12"/>
        <v>0</v>
      </c>
      <c r="CD78" s="248">
        <f t="shared" ca="1" si="13"/>
        <v>0</v>
      </c>
      <c r="CE78" s="270">
        <f t="shared" ca="1" si="14"/>
        <v>0</v>
      </c>
      <c r="CF78" s="270">
        <f t="shared" ca="1" si="15"/>
        <v>0</v>
      </c>
      <c r="CG78" s="270">
        <f t="shared" ca="1" si="16"/>
        <v>0</v>
      </c>
      <c r="CH78" s="270">
        <f t="shared" ca="1" si="17"/>
        <v>0</v>
      </c>
      <c r="CI78" s="270">
        <f t="shared" ca="1" si="18"/>
        <v>0</v>
      </c>
      <c r="CJ78" s="270">
        <f t="shared" ca="1" si="19"/>
        <v>0</v>
      </c>
      <c r="CK78" s="270">
        <f t="shared" ca="1" si="20"/>
        <v>0</v>
      </c>
      <c r="CL78" s="270">
        <f t="shared" ca="1" si="21"/>
        <v>0</v>
      </c>
      <c r="CM78" s="248">
        <f t="shared" ca="1" si="22"/>
        <v>0</v>
      </c>
      <c r="CN78" s="248" t="e">
        <f t="shared" ca="1" si="23"/>
        <v>#REF!</v>
      </c>
    </row>
    <row r="79" spans="1:92" s="151" customFormat="1" hidden="1" x14ac:dyDescent="0.25">
      <c r="A79" s="248" t="str">
        <f>'Группы 2016'!A79</f>
        <v>Б15.02.08 ТехМаш(2014)11 кл., очно-заочная</v>
      </c>
      <c r="B79" s="248" t="str">
        <f>'Группы 2016'!B79</f>
        <v>Вечернее</v>
      </c>
      <c r="C79" s="248" t="str">
        <f>'Группы 2016'!C79</f>
        <v>бюджет</v>
      </c>
      <c r="D79" s="248" t="e">
        <f ca="1">'Группы 2016'!D79</f>
        <v>#REF!</v>
      </c>
      <c r="E79" s="248">
        <f>'Группы 2016'!E79</f>
        <v>3</v>
      </c>
      <c r="F79" s="248" t="str">
        <f>'Группы 2016'!F79</f>
        <v>ВТ-141</v>
      </c>
      <c r="G79" s="248" t="e">
        <f ca="1">'Группы 2016'!CL79</f>
        <v>#REF!</v>
      </c>
      <c r="H79" s="248" t="e">
        <f ca="1">'Группы 2016'!CM79</f>
        <v>#REF!</v>
      </c>
      <c r="I79" s="248" t="e">
        <f ca="1">'Группы 2016'!CN79</f>
        <v>#REF!</v>
      </c>
      <c r="J79" s="248" t="e">
        <f ca="1">'Группы 2016'!CO79</f>
        <v>#REF!</v>
      </c>
      <c r="K79" s="248" t="e">
        <f ca="1">'Группы 2016'!CP79</f>
        <v>#REF!</v>
      </c>
      <c r="L79" s="248" t="e">
        <f ca="1">'Группы 2016'!CQ79</f>
        <v>#REF!</v>
      </c>
      <c r="M79" s="248" t="e">
        <f ca="1">'Группы 2016'!CR79</f>
        <v>#REF!</v>
      </c>
      <c r="N79" s="248" t="e">
        <f ca="1">'Группы 2016'!CS79</f>
        <v>#REF!</v>
      </c>
      <c r="O79" s="248" t="e">
        <f ca="1">'Группы 2016'!CT79</f>
        <v>#REF!</v>
      </c>
      <c r="P79" s="248" t="e">
        <f ca="1">'Группы 2016'!CU79</f>
        <v>#REF!</v>
      </c>
      <c r="Q79" s="248" t="e">
        <f ca="1">'Группы 2016'!CV79</f>
        <v>#REF!</v>
      </c>
      <c r="R79" s="248" t="e">
        <f ca="1">'Группы 2016'!CW79</f>
        <v>#REF!</v>
      </c>
      <c r="S79" s="248" t="e">
        <f ca="1">'Группы 2016'!CX79</f>
        <v>#REF!</v>
      </c>
      <c r="T79" s="248" t="e">
        <f ca="1">'Группы 2016'!CY79</f>
        <v>#REF!</v>
      </c>
      <c r="U79" s="248" t="e">
        <f ca="1">'Группы 2016'!CZ79</f>
        <v>#REF!</v>
      </c>
      <c r="V79" s="248" t="e">
        <f ca="1">'Группы 2016'!DA79</f>
        <v>#REF!</v>
      </c>
      <c r="W79" s="248" t="e">
        <f ca="1">'Группы 2016'!DB79</f>
        <v>#REF!</v>
      </c>
      <c r="X79" s="248" t="e">
        <f ca="1">'Группы 2016'!DC79</f>
        <v>#REF!</v>
      </c>
      <c r="Y79" s="248" t="e">
        <f ca="1">'Группы 2016'!DD79</f>
        <v>#REF!</v>
      </c>
      <c r="Z79" s="248" t="e">
        <f ca="1">'Группы 2016'!DE79</f>
        <v>#REF!</v>
      </c>
      <c r="AA79" s="248" t="e">
        <f ca="1">'Группы 2016'!DF79</f>
        <v>#REF!</v>
      </c>
      <c r="AB79" s="248" t="e">
        <f ca="1">'Группы 2016'!DG79</f>
        <v>#REF!</v>
      </c>
      <c r="AC79" s="248" t="e">
        <f ca="1">'Группы 2016'!DH79</f>
        <v>#REF!</v>
      </c>
      <c r="AD79" s="248" t="e">
        <f ca="1">'Группы 2016'!DI79</f>
        <v>#REF!</v>
      </c>
      <c r="AE79" s="248" t="e">
        <f ca="1">'Группы 2016'!DJ79</f>
        <v>#REF!</v>
      </c>
      <c r="AF79" s="248" t="e">
        <f ca="1">'Группы 2016'!DK79</f>
        <v>#REF!</v>
      </c>
      <c r="AG79" s="248" t="e">
        <f ca="1">'Группы 2016'!DL79</f>
        <v>#REF!</v>
      </c>
      <c r="AH79" s="248" t="e">
        <f ca="1">'Группы 2016'!DM79</f>
        <v>#REF!</v>
      </c>
      <c r="AI79" s="248" t="e">
        <f ca="1">'Группы 2016'!DN79</f>
        <v>#REF!</v>
      </c>
      <c r="AJ79" s="248" t="e">
        <f ca="1">'Группы 2016'!DO79</f>
        <v>#REF!</v>
      </c>
      <c r="AK79" s="248" t="e">
        <f ca="1">'Группы 2016'!DP79</f>
        <v>#REF!</v>
      </c>
      <c r="AL79" s="248" t="e">
        <f ca="1">'Группы 2016'!DQ79</f>
        <v>#REF!</v>
      </c>
      <c r="AM79" s="248" t="e">
        <f ca="1">'Группы 2016'!DR79</f>
        <v>#REF!</v>
      </c>
      <c r="AN79" s="248" t="e">
        <f ca="1">'Группы 2016'!DS79</f>
        <v>#REF!</v>
      </c>
      <c r="AO79" s="248" t="e">
        <f ca="1">'Группы 2016'!DT79</f>
        <v>#REF!</v>
      </c>
      <c r="AP79" s="248" t="e">
        <f ca="1">'Группы 2016'!DU79</f>
        <v>#REF!</v>
      </c>
      <c r="AQ79" s="248" t="e">
        <f ca="1">'Группы 2016'!DV79</f>
        <v>#REF!</v>
      </c>
      <c r="AR79" s="248" t="e">
        <f ca="1">'Группы 2016'!DW79</f>
        <v>#REF!</v>
      </c>
      <c r="AS79" s="248" t="e">
        <f ca="1">'Группы 2016'!DX79</f>
        <v>#REF!</v>
      </c>
      <c r="AT79" s="248" t="e">
        <f ca="1">'Группы 2016'!DY79</f>
        <v>#REF!</v>
      </c>
      <c r="AU79" s="248" t="e">
        <f ca="1">'Группы 2016'!DZ79</f>
        <v>#REF!</v>
      </c>
      <c r="AV79" s="248" t="e">
        <f ca="1">'Группы 2016'!EA79</f>
        <v>#REF!</v>
      </c>
      <c r="AW79" s="248" t="e">
        <f ca="1">'Группы 2016'!EB79</f>
        <v>#REF!</v>
      </c>
      <c r="AX79" s="248" t="e">
        <f ca="1">'Группы 2016'!EC79</f>
        <v>#REF!</v>
      </c>
      <c r="AY79" s="248" t="e">
        <f ca="1">'Группы 2016'!ED79</f>
        <v>#REF!</v>
      </c>
      <c r="AZ79" s="248" t="e">
        <f ca="1">'Группы 2016'!EE79</f>
        <v>#REF!</v>
      </c>
      <c r="BA79" s="248" t="e">
        <f ca="1">'Группы 2016'!EF79</f>
        <v>#REF!</v>
      </c>
      <c r="BB79" s="248" t="e">
        <f ca="1">'Группы 2016'!EG79</f>
        <v>#REF!</v>
      </c>
      <c r="BC79" s="248" t="e">
        <f ca="1">'Группы 2016'!EH79</f>
        <v>#REF!</v>
      </c>
      <c r="BD79" s="248" t="e">
        <f ca="1">'Группы 2016'!EI79</f>
        <v>#REF!</v>
      </c>
      <c r="BE79" s="248" t="e">
        <f ca="1">'Группы 2016'!EJ79</f>
        <v>#REF!</v>
      </c>
      <c r="BF79" s="248" t="e">
        <f ca="1">'Группы 2016'!EK79</f>
        <v>#REF!</v>
      </c>
      <c r="BG79" s="248">
        <f ca="1">'Группы 2016'!BQ79</f>
        <v>0</v>
      </c>
      <c r="BH79" s="248">
        <f ca="1">'Группы 2016'!BR79</f>
        <v>0</v>
      </c>
      <c r="BI79" s="248">
        <f ca="1">'Группы 2016'!BS79</f>
        <v>0</v>
      </c>
      <c r="BJ79" s="248">
        <f ca="1">'Группы 2016'!BT79</f>
        <v>0</v>
      </c>
      <c r="BK79" s="248">
        <f ca="1">'Группы 2016'!BU79</f>
        <v>0</v>
      </c>
      <c r="BL79" s="248">
        <f ca="1">'Группы 2016'!BV79</f>
        <v>0</v>
      </c>
      <c r="BM79" s="248">
        <f ca="1">'Группы 2016'!BW79</f>
        <v>0</v>
      </c>
      <c r="BN79" s="248">
        <f ca="1">'Группы 2016'!BQ79</f>
        <v>0</v>
      </c>
      <c r="BO79" s="248">
        <f ca="1">'Группы 2016'!BU79</f>
        <v>0</v>
      </c>
      <c r="BP79" s="248">
        <f ca="1">'Группы 2016'!BV79</f>
        <v>0</v>
      </c>
      <c r="BQ79" s="248">
        <f ca="1">'Группы 2016'!BW79</f>
        <v>0</v>
      </c>
      <c r="BR79" s="248">
        <f ca="1">'Группы 2016'!BX79</f>
        <v>0</v>
      </c>
      <c r="BS79" s="248">
        <f ca="1">'Группы 2016'!CA79</f>
        <v>0</v>
      </c>
      <c r="BT79" s="248">
        <f ca="1">'Группы 2016'!CC79</f>
        <v>0</v>
      </c>
      <c r="BU79" s="248" t="e">
        <f ca="1">'Группы 2016'!CE79</f>
        <v>#REF!</v>
      </c>
      <c r="BV79" s="269" t="e">
        <f ca="1">'Группы 2016'!CF79</f>
        <v>#REF!</v>
      </c>
      <c r="BW79" s="248" t="e">
        <f ca="1">'Группы 2016'!CG79</f>
        <v>#REF!</v>
      </c>
      <c r="BX79" s="248" t="e">
        <f ca="1">IF('Группы 2016'!CH79=SUM(CC79:CD79),'Группы 2016'!CH79,"ОШ!")</f>
        <v>#REF!</v>
      </c>
      <c r="BY79" s="248" t="e">
        <f ca="1">'Группы 2016'!CI79</f>
        <v>#REF!</v>
      </c>
      <c r="BZ79" s="248" t="e">
        <f ca="1">'Группы 2016'!CJ79</f>
        <v>#REF!</v>
      </c>
      <c r="CA79" s="248" t="e">
        <f ca="1">'Группы 2016'!CK79</f>
        <v>#REF!</v>
      </c>
      <c r="CB79" s="248">
        <f>'Группы 2016'!BP79</f>
        <v>20</v>
      </c>
      <c r="CC79" s="248">
        <f t="shared" ca="1" si="12"/>
        <v>0</v>
      </c>
      <c r="CD79" s="248">
        <f t="shared" ca="1" si="13"/>
        <v>0</v>
      </c>
      <c r="CE79" s="270">
        <f t="shared" ca="1" si="14"/>
        <v>0</v>
      </c>
      <c r="CF79" s="270">
        <f t="shared" ca="1" si="15"/>
        <v>0</v>
      </c>
      <c r="CG79" s="270">
        <f t="shared" ca="1" si="16"/>
        <v>0</v>
      </c>
      <c r="CH79" s="270">
        <f t="shared" ca="1" si="17"/>
        <v>0</v>
      </c>
      <c r="CI79" s="270">
        <f t="shared" ca="1" si="18"/>
        <v>0</v>
      </c>
      <c r="CJ79" s="270">
        <f t="shared" ca="1" si="19"/>
        <v>0</v>
      </c>
      <c r="CK79" s="270">
        <f t="shared" ca="1" si="20"/>
        <v>0</v>
      </c>
      <c r="CL79" s="270">
        <f t="shared" ca="1" si="21"/>
        <v>0</v>
      </c>
      <c r="CM79" s="248">
        <f t="shared" ca="1" si="22"/>
        <v>0</v>
      </c>
      <c r="CN79" s="248" t="e">
        <f t="shared" ca="1" si="23"/>
        <v>#REF!</v>
      </c>
    </row>
    <row r="80" spans="1:92" s="151" customFormat="1" hidden="1" x14ac:dyDescent="0.25">
      <c r="A80" s="248" t="str">
        <f>'Группы 2016'!A80</f>
        <v>Б22.02.06 Сварочное пр-во(2014)11 кл., очно-заочная</v>
      </c>
      <c r="B80" s="248" t="str">
        <f>'Группы 2016'!B80</f>
        <v>Вечернее</v>
      </c>
      <c r="C80" s="248" t="str">
        <f>'Группы 2016'!C80</f>
        <v>бюджет</v>
      </c>
      <c r="D80" s="248" t="e">
        <f ca="1">'Группы 2016'!D80</f>
        <v>#REF!</v>
      </c>
      <c r="E80" s="248">
        <f>'Группы 2016'!E80</f>
        <v>3</v>
      </c>
      <c r="F80" s="248" t="str">
        <f>'Группы 2016'!F80</f>
        <v>ВС-141</v>
      </c>
      <c r="G80" s="248" t="e">
        <f ca="1">'Группы 2016'!CL80</f>
        <v>#REF!</v>
      </c>
      <c r="H80" s="248" t="e">
        <f ca="1">'Группы 2016'!CM80</f>
        <v>#REF!</v>
      </c>
      <c r="I80" s="248" t="e">
        <f ca="1">'Группы 2016'!CN80</f>
        <v>#REF!</v>
      </c>
      <c r="J80" s="248" t="e">
        <f ca="1">'Группы 2016'!CO80</f>
        <v>#REF!</v>
      </c>
      <c r="K80" s="248" t="e">
        <f ca="1">'Группы 2016'!CP80</f>
        <v>#REF!</v>
      </c>
      <c r="L80" s="248" t="e">
        <f ca="1">'Группы 2016'!CQ80</f>
        <v>#REF!</v>
      </c>
      <c r="M80" s="248" t="e">
        <f ca="1">'Группы 2016'!CR80</f>
        <v>#REF!</v>
      </c>
      <c r="N80" s="248" t="e">
        <f ca="1">'Группы 2016'!CS80</f>
        <v>#REF!</v>
      </c>
      <c r="O80" s="248" t="e">
        <f ca="1">'Группы 2016'!CT80</f>
        <v>#REF!</v>
      </c>
      <c r="P80" s="248" t="e">
        <f ca="1">'Группы 2016'!CU80</f>
        <v>#REF!</v>
      </c>
      <c r="Q80" s="248" t="e">
        <f ca="1">'Группы 2016'!CV80</f>
        <v>#REF!</v>
      </c>
      <c r="R80" s="248" t="e">
        <f ca="1">'Группы 2016'!CW80</f>
        <v>#REF!</v>
      </c>
      <c r="S80" s="248" t="e">
        <f ca="1">'Группы 2016'!CX80</f>
        <v>#REF!</v>
      </c>
      <c r="T80" s="248" t="e">
        <f ca="1">'Группы 2016'!CY80</f>
        <v>#REF!</v>
      </c>
      <c r="U80" s="248" t="e">
        <f ca="1">'Группы 2016'!CZ80</f>
        <v>#REF!</v>
      </c>
      <c r="V80" s="248" t="e">
        <f ca="1">'Группы 2016'!DA80</f>
        <v>#REF!</v>
      </c>
      <c r="W80" s="248" t="e">
        <f ca="1">'Группы 2016'!DB80</f>
        <v>#REF!</v>
      </c>
      <c r="X80" s="248" t="e">
        <f ca="1">'Группы 2016'!DC80</f>
        <v>#REF!</v>
      </c>
      <c r="Y80" s="248" t="e">
        <f ca="1">'Группы 2016'!DD80</f>
        <v>#REF!</v>
      </c>
      <c r="Z80" s="248" t="e">
        <f ca="1">'Группы 2016'!DE80</f>
        <v>#REF!</v>
      </c>
      <c r="AA80" s="248" t="e">
        <f ca="1">'Группы 2016'!DF80</f>
        <v>#REF!</v>
      </c>
      <c r="AB80" s="248" t="e">
        <f ca="1">'Группы 2016'!DG80</f>
        <v>#REF!</v>
      </c>
      <c r="AC80" s="248" t="e">
        <f ca="1">'Группы 2016'!DH80</f>
        <v>#REF!</v>
      </c>
      <c r="AD80" s="248" t="e">
        <f ca="1">'Группы 2016'!DI80</f>
        <v>#REF!</v>
      </c>
      <c r="AE80" s="248" t="e">
        <f ca="1">'Группы 2016'!DJ80</f>
        <v>#REF!</v>
      </c>
      <c r="AF80" s="248" t="e">
        <f ca="1">'Группы 2016'!DK80</f>
        <v>#REF!</v>
      </c>
      <c r="AG80" s="248" t="e">
        <f ca="1">'Группы 2016'!DL80</f>
        <v>#REF!</v>
      </c>
      <c r="AH80" s="248" t="e">
        <f ca="1">'Группы 2016'!DM80</f>
        <v>#REF!</v>
      </c>
      <c r="AI80" s="248" t="e">
        <f ca="1">'Группы 2016'!DN80</f>
        <v>#REF!</v>
      </c>
      <c r="AJ80" s="248" t="e">
        <f ca="1">'Группы 2016'!DO80</f>
        <v>#REF!</v>
      </c>
      <c r="AK80" s="248" t="e">
        <f ca="1">'Группы 2016'!DP80</f>
        <v>#REF!</v>
      </c>
      <c r="AL80" s="248" t="e">
        <f ca="1">'Группы 2016'!DQ80</f>
        <v>#REF!</v>
      </c>
      <c r="AM80" s="248" t="e">
        <f ca="1">'Группы 2016'!DR80</f>
        <v>#REF!</v>
      </c>
      <c r="AN80" s="248" t="e">
        <f ca="1">'Группы 2016'!DS80</f>
        <v>#REF!</v>
      </c>
      <c r="AO80" s="248" t="e">
        <f ca="1">'Группы 2016'!DT80</f>
        <v>#REF!</v>
      </c>
      <c r="AP80" s="248" t="e">
        <f ca="1">'Группы 2016'!DU80</f>
        <v>#REF!</v>
      </c>
      <c r="AQ80" s="248" t="e">
        <f ca="1">'Группы 2016'!DV80</f>
        <v>#REF!</v>
      </c>
      <c r="AR80" s="248" t="e">
        <f ca="1">'Группы 2016'!DW80</f>
        <v>#REF!</v>
      </c>
      <c r="AS80" s="248" t="e">
        <f ca="1">'Группы 2016'!DX80</f>
        <v>#REF!</v>
      </c>
      <c r="AT80" s="248" t="e">
        <f ca="1">'Группы 2016'!DY80</f>
        <v>#REF!</v>
      </c>
      <c r="AU80" s="248" t="e">
        <f ca="1">'Группы 2016'!DZ80</f>
        <v>#REF!</v>
      </c>
      <c r="AV80" s="248" t="e">
        <f ca="1">'Группы 2016'!EA80</f>
        <v>#REF!</v>
      </c>
      <c r="AW80" s="248" t="e">
        <f ca="1">'Группы 2016'!EB80</f>
        <v>#REF!</v>
      </c>
      <c r="AX80" s="248" t="e">
        <f ca="1">'Группы 2016'!EC80</f>
        <v>#REF!</v>
      </c>
      <c r="AY80" s="248" t="e">
        <f ca="1">'Группы 2016'!ED80</f>
        <v>#REF!</v>
      </c>
      <c r="AZ80" s="248" t="e">
        <f ca="1">'Группы 2016'!EE80</f>
        <v>#REF!</v>
      </c>
      <c r="BA80" s="248" t="e">
        <f ca="1">'Группы 2016'!EF80</f>
        <v>#REF!</v>
      </c>
      <c r="BB80" s="248" t="e">
        <f ca="1">'Группы 2016'!EG80</f>
        <v>#REF!</v>
      </c>
      <c r="BC80" s="248" t="e">
        <f ca="1">'Группы 2016'!EH80</f>
        <v>#REF!</v>
      </c>
      <c r="BD80" s="248" t="e">
        <f ca="1">'Группы 2016'!EI80</f>
        <v>#REF!</v>
      </c>
      <c r="BE80" s="248" t="e">
        <f ca="1">'Группы 2016'!EJ80</f>
        <v>#REF!</v>
      </c>
      <c r="BF80" s="248" t="e">
        <f ca="1">'Группы 2016'!EK80</f>
        <v>#REF!</v>
      </c>
      <c r="BG80" s="248">
        <f ca="1">'Группы 2016'!BQ80</f>
        <v>0</v>
      </c>
      <c r="BH80" s="248">
        <f ca="1">'Группы 2016'!BR80</f>
        <v>0</v>
      </c>
      <c r="BI80" s="248">
        <f ca="1">'Группы 2016'!BS80</f>
        <v>0</v>
      </c>
      <c r="BJ80" s="248">
        <f ca="1">'Группы 2016'!BT80</f>
        <v>0</v>
      </c>
      <c r="BK80" s="248">
        <f ca="1">'Группы 2016'!BU80</f>
        <v>0</v>
      </c>
      <c r="BL80" s="248">
        <f ca="1">'Группы 2016'!BV80</f>
        <v>0</v>
      </c>
      <c r="BM80" s="248">
        <f ca="1">'Группы 2016'!BW80</f>
        <v>0</v>
      </c>
      <c r="BN80" s="248">
        <f ca="1">'Группы 2016'!BQ80</f>
        <v>0</v>
      </c>
      <c r="BO80" s="248">
        <f ca="1">'Группы 2016'!BU80</f>
        <v>0</v>
      </c>
      <c r="BP80" s="248">
        <f ca="1">'Группы 2016'!BV80</f>
        <v>0</v>
      </c>
      <c r="BQ80" s="248">
        <f ca="1">'Группы 2016'!BW80</f>
        <v>0</v>
      </c>
      <c r="BR80" s="248">
        <f ca="1">'Группы 2016'!BX80</f>
        <v>0</v>
      </c>
      <c r="BS80" s="248">
        <f ca="1">'Группы 2016'!CA80</f>
        <v>0</v>
      </c>
      <c r="BT80" s="248">
        <f ca="1">'Группы 2016'!CC80</f>
        <v>0</v>
      </c>
      <c r="BU80" s="248" t="e">
        <f ca="1">'Группы 2016'!CE80</f>
        <v>#REF!</v>
      </c>
      <c r="BV80" s="269" t="e">
        <f ca="1">'Группы 2016'!CF80</f>
        <v>#REF!</v>
      </c>
      <c r="BW80" s="248" t="e">
        <f ca="1">'Группы 2016'!CG80</f>
        <v>#REF!</v>
      </c>
      <c r="BX80" s="248" t="e">
        <f ca="1">IF('Группы 2016'!CH80=SUM(CC80:CD80),'Группы 2016'!CH80,"ОШ!")</f>
        <v>#REF!</v>
      </c>
      <c r="BY80" s="248" t="e">
        <f ca="1">'Группы 2016'!CI80</f>
        <v>#REF!</v>
      </c>
      <c r="BZ80" s="248" t="e">
        <f ca="1">'Группы 2016'!CJ80</f>
        <v>#REF!</v>
      </c>
      <c r="CA80" s="248" t="e">
        <f ca="1">'Группы 2016'!CK80</f>
        <v>#REF!</v>
      </c>
      <c r="CB80" s="248">
        <f>'Группы 2016'!BP80</f>
        <v>20</v>
      </c>
      <c r="CC80" s="248">
        <f t="shared" ca="1" si="12"/>
        <v>0</v>
      </c>
      <c r="CD80" s="248">
        <f t="shared" ca="1" si="13"/>
        <v>0</v>
      </c>
      <c r="CE80" s="270">
        <f t="shared" ca="1" si="14"/>
        <v>0</v>
      </c>
      <c r="CF80" s="270">
        <f t="shared" ca="1" si="15"/>
        <v>0</v>
      </c>
      <c r="CG80" s="270">
        <f t="shared" ca="1" si="16"/>
        <v>0</v>
      </c>
      <c r="CH80" s="270">
        <f t="shared" ca="1" si="17"/>
        <v>0</v>
      </c>
      <c r="CI80" s="270">
        <f t="shared" ca="1" si="18"/>
        <v>0</v>
      </c>
      <c r="CJ80" s="270">
        <f t="shared" ca="1" si="19"/>
        <v>0</v>
      </c>
      <c r="CK80" s="270">
        <f t="shared" ca="1" si="20"/>
        <v>0</v>
      </c>
      <c r="CL80" s="270">
        <f t="shared" ca="1" si="21"/>
        <v>0</v>
      </c>
      <c r="CM80" s="248">
        <f t="shared" ca="1" si="22"/>
        <v>0</v>
      </c>
      <c r="CN80" s="248" t="e">
        <f t="shared" ca="1" si="23"/>
        <v>#REF!</v>
      </c>
    </row>
    <row r="81" spans="1:92" s="151" customFormat="1" hidden="1" x14ac:dyDescent="0.25">
      <c r="A81" s="248" t="str">
        <f>'Группы 2016'!A81</f>
        <v>Б24.02.02 Пр-во АД(2014)11 кл., очно-заочная</v>
      </c>
      <c r="B81" s="248" t="str">
        <f>'Группы 2016'!B81</f>
        <v>Вечернее</v>
      </c>
      <c r="C81" s="248" t="str">
        <f>'Группы 2016'!C81</f>
        <v>бюджет</v>
      </c>
      <c r="D81" s="248" t="e">
        <f ca="1">'Группы 2016'!D81</f>
        <v>#REF!</v>
      </c>
      <c r="E81" s="248">
        <f>'Группы 2016'!E81</f>
        <v>3</v>
      </c>
      <c r="F81" s="248" t="str">
        <f>'Группы 2016'!F81</f>
        <v>ВД-141</v>
      </c>
      <c r="G81" s="248" t="e">
        <f ca="1">'Группы 2016'!CL81</f>
        <v>#REF!</v>
      </c>
      <c r="H81" s="248" t="e">
        <f ca="1">'Группы 2016'!CM81</f>
        <v>#REF!</v>
      </c>
      <c r="I81" s="248" t="e">
        <f ca="1">'Группы 2016'!CN81</f>
        <v>#REF!</v>
      </c>
      <c r="J81" s="248" t="e">
        <f ca="1">'Группы 2016'!CO81</f>
        <v>#REF!</v>
      </c>
      <c r="K81" s="248" t="e">
        <f ca="1">'Группы 2016'!CP81</f>
        <v>#REF!</v>
      </c>
      <c r="L81" s="248" t="e">
        <f ca="1">'Группы 2016'!CQ81</f>
        <v>#REF!</v>
      </c>
      <c r="M81" s="248" t="e">
        <f ca="1">'Группы 2016'!CR81</f>
        <v>#REF!</v>
      </c>
      <c r="N81" s="248" t="e">
        <f ca="1">'Группы 2016'!CS81</f>
        <v>#REF!</v>
      </c>
      <c r="O81" s="248" t="e">
        <f ca="1">'Группы 2016'!CT81</f>
        <v>#REF!</v>
      </c>
      <c r="P81" s="248" t="e">
        <f ca="1">'Группы 2016'!CU81</f>
        <v>#REF!</v>
      </c>
      <c r="Q81" s="248" t="e">
        <f ca="1">'Группы 2016'!CV81</f>
        <v>#REF!</v>
      </c>
      <c r="R81" s="248" t="e">
        <f ca="1">'Группы 2016'!CW81</f>
        <v>#REF!</v>
      </c>
      <c r="S81" s="248" t="e">
        <f ca="1">'Группы 2016'!CX81</f>
        <v>#REF!</v>
      </c>
      <c r="T81" s="248" t="e">
        <f ca="1">'Группы 2016'!CY81</f>
        <v>#REF!</v>
      </c>
      <c r="U81" s="248" t="e">
        <f ca="1">'Группы 2016'!CZ81</f>
        <v>#REF!</v>
      </c>
      <c r="V81" s="248" t="e">
        <f ca="1">'Группы 2016'!DA81</f>
        <v>#REF!</v>
      </c>
      <c r="W81" s="248" t="e">
        <f ca="1">'Группы 2016'!DB81</f>
        <v>#REF!</v>
      </c>
      <c r="X81" s="248" t="e">
        <f ca="1">'Группы 2016'!DC81</f>
        <v>#REF!</v>
      </c>
      <c r="Y81" s="248" t="e">
        <f ca="1">'Группы 2016'!DD81</f>
        <v>#REF!</v>
      </c>
      <c r="Z81" s="248" t="e">
        <f ca="1">'Группы 2016'!DE81</f>
        <v>#REF!</v>
      </c>
      <c r="AA81" s="248" t="e">
        <f ca="1">'Группы 2016'!DF81</f>
        <v>#REF!</v>
      </c>
      <c r="AB81" s="248" t="e">
        <f ca="1">'Группы 2016'!DG81</f>
        <v>#REF!</v>
      </c>
      <c r="AC81" s="248" t="e">
        <f ca="1">'Группы 2016'!DH81</f>
        <v>#REF!</v>
      </c>
      <c r="AD81" s="248" t="e">
        <f ca="1">'Группы 2016'!DI81</f>
        <v>#REF!</v>
      </c>
      <c r="AE81" s="248" t="e">
        <f ca="1">'Группы 2016'!DJ81</f>
        <v>#REF!</v>
      </c>
      <c r="AF81" s="248" t="e">
        <f ca="1">'Группы 2016'!DK81</f>
        <v>#REF!</v>
      </c>
      <c r="AG81" s="248" t="e">
        <f ca="1">'Группы 2016'!DL81</f>
        <v>#REF!</v>
      </c>
      <c r="AH81" s="248" t="e">
        <f ca="1">'Группы 2016'!DM81</f>
        <v>#REF!</v>
      </c>
      <c r="AI81" s="248" t="e">
        <f ca="1">'Группы 2016'!DN81</f>
        <v>#REF!</v>
      </c>
      <c r="AJ81" s="248" t="e">
        <f ca="1">'Группы 2016'!DO81</f>
        <v>#REF!</v>
      </c>
      <c r="AK81" s="248" t="e">
        <f ca="1">'Группы 2016'!DP81</f>
        <v>#REF!</v>
      </c>
      <c r="AL81" s="248" t="e">
        <f ca="1">'Группы 2016'!DQ81</f>
        <v>#REF!</v>
      </c>
      <c r="AM81" s="248" t="e">
        <f ca="1">'Группы 2016'!DR81</f>
        <v>#REF!</v>
      </c>
      <c r="AN81" s="248" t="e">
        <f ca="1">'Группы 2016'!DS81</f>
        <v>#REF!</v>
      </c>
      <c r="AO81" s="248" t="e">
        <f ca="1">'Группы 2016'!DT81</f>
        <v>#REF!</v>
      </c>
      <c r="AP81" s="248" t="e">
        <f ca="1">'Группы 2016'!DU81</f>
        <v>#REF!</v>
      </c>
      <c r="AQ81" s="248" t="e">
        <f ca="1">'Группы 2016'!DV81</f>
        <v>#REF!</v>
      </c>
      <c r="AR81" s="248" t="e">
        <f ca="1">'Группы 2016'!DW81</f>
        <v>#REF!</v>
      </c>
      <c r="AS81" s="248" t="e">
        <f ca="1">'Группы 2016'!DX81</f>
        <v>#REF!</v>
      </c>
      <c r="AT81" s="248" t="e">
        <f ca="1">'Группы 2016'!DY81</f>
        <v>#REF!</v>
      </c>
      <c r="AU81" s="248" t="e">
        <f ca="1">'Группы 2016'!DZ81</f>
        <v>#REF!</v>
      </c>
      <c r="AV81" s="248" t="e">
        <f ca="1">'Группы 2016'!EA81</f>
        <v>#REF!</v>
      </c>
      <c r="AW81" s="248" t="e">
        <f ca="1">'Группы 2016'!EB81</f>
        <v>#REF!</v>
      </c>
      <c r="AX81" s="248" t="e">
        <f ca="1">'Группы 2016'!EC81</f>
        <v>#REF!</v>
      </c>
      <c r="AY81" s="248" t="e">
        <f ca="1">'Группы 2016'!ED81</f>
        <v>#REF!</v>
      </c>
      <c r="AZ81" s="248" t="e">
        <f ca="1">'Группы 2016'!EE81</f>
        <v>#REF!</v>
      </c>
      <c r="BA81" s="248" t="e">
        <f ca="1">'Группы 2016'!EF81</f>
        <v>#REF!</v>
      </c>
      <c r="BB81" s="248" t="e">
        <f ca="1">'Группы 2016'!EG81</f>
        <v>#REF!</v>
      </c>
      <c r="BC81" s="248" t="e">
        <f ca="1">'Группы 2016'!EH81</f>
        <v>#REF!</v>
      </c>
      <c r="BD81" s="248" t="e">
        <f ca="1">'Группы 2016'!EI81</f>
        <v>#REF!</v>
      </c>
      <c r="BE81" s="248" t="e">
        <f ca="1">'Группы 2016'!EJ81</f>
        <v>#REF!</v>
      </c>
      <c r="BF81" s="248" t="e">
        <f ca="1">'Группы 2016'!EK81</f>
        <v>#REF!</v>
      </c>
      <c r="BG81" s="248">
        <f ca="1">'Группы 2016'!BQ81</f>
        <v>0</v>
      </c>
      <c r="BH81" s="248">
        <f ca="1">'Группы 2016'!BR81</f>
        <v>0</v>
      </c>
      <c r="BI81" s="248">
        <f ca="1">'Группы 2016'!BS81</f>
        <v>0</v>
      </c>
      <c r="BJ81" s="248">
        <f ca="1">'Группы 2016'!BT81</f>
        <v>0</v>
      </c>
      <c r="BK81" s="248">
        <f ca="1">'Группы 2016'!BU81</f>
        <v>0</v>
      </c>
      <c r="BL81" s="248">
        <f ca="1">'Группы 2016'!BV81</f>
        <v>0</v>
      </c>
      <c r="BM81" s="248">
        <f ca="1">'Группы 2016'!BW81</f>
        <v>0</v>
      </c>
      <c r="BN81" s="248">
        <f ca="1">'Группы 2016'!BQ81</f>
        <v>0</v>
      </c>
      <c r="BO81" s="248">
        <f ca="1">'Группы 2016'!BU81</f>
        <v>0</v>
      </c>
      <c r="BP81" s="248">
        <f ca="1">'Группы 2016'!BV81</f>
        <v>0</v>
      </c>
      <c r="BQ81" s="248">
        <f ca="1">'Группы 2016'!BW81</f>
        <v>0</v>
      </c>
      <c r="BR81" s="248">
        <f ca="1">'Группы 2016'!BX81</f>
        <v>0</v>
      </c>
      <c r="BS81" s="248">
        <f ca="1">'Группы 2016'!CA81</f>
        <v>0</v>
      </c>
      <c r="BT81" s="248">
        <f ca="1">'Группы 2016'!CC81</f>
        <v>0</v>
      </c>
      <c r="BU81" s="248" t="e">
        <f ca="1">'Группы 2016'!CE81</f>
        <v>#REF!</v>
      </c>
      <c r="BV81" s="269" t="e">
        <f ca="1">'Группы 2016'!CF81</f>
        <v>#REF!</v>
      </c>
      <c r="BW81" s="248" t="e">
        <f ca="1">'Группы 2016'!CG81</f>
        <v>#REF!</v>
      </c>
      <c r="BX81" s="248" t="e">
        <f ca="1">IF('Группы 2016'!CH81=SUM(CC81:CD81),'Группы 2016'!CH81,"ОШ!")</f>
        <v>#REF!</v>
      </c>
      <c r="BY81" s="248" t="e">
        <f ca="1">'Группы 2016'!CI81</f>
        <v>#REF!</v>
      </c>
      <c r="BZ81" s="248" t="e">
        <f ca="1">'Группы 2016'!CJ81</f>
        <v>#REF!</v>
      </c>
      <c r="CA81" s="248" t="e">
        <f ca="1">'Группы 2016'!CK81</f>
        <v>#REF!</v>
      </c>
      <c r="CB81" s="248">
        <f>'Группы 2016'!BP81</f>
        <v>20</v>
      </c>
      <c r="CC81" s="248">
        <f t="shared" ca="1" si="12"/>
        <v>0</v>
      </c>
      <c r="CD81" s="248">
        <f t="shared" ca="1" si="13"/>
        <v>0</v>
      </c>
      <c r="CE81" s="270">
        <f t="shared" ca="1" si="14"/>
        <v>0</v>
      </c>
      <c r="CF81" s="270">
        <f t="shared" ca="1" si="15"/>
        <v>0</v>
      </c>
      <c r="CG81" s="270">
        <f t="shared" ca="1" si="16"/>
        <v>0</v>
      </c>
      <c r="CH81" s="270">
        <f t="shared" ca="1" si="17"/>
        <v>0</v>
      </c>
      <c r="CI81" s="270">
        <f t="shared" ca="1" si="18"/>
        <v>0</v>
      </c>
      <c r="CJ81" s="270">
        <f t="shared" ca="1" si="19"/>
        <v>0</v>
      </c>
      <c r="CK81" s="270">
        <f t="shared" ca="1" si="20"/>
        <v>0</v>
      </c>
      <c r="CL81" s="270">
        <f t="shared" ca="1" si="21"/>
        <v>0</v>
      </c>
      <c r="CM81" s="248">
        <f t="shared" ca="1" si="22"/>
        <v>0</v>
      </c>
      <c r="CN81" s="248" t="e">
        <f t="shared" ca="1" si="23"/>
        <v>#REF!</v>
      </c>
    </row>
    <row r="82" spans="1:92" s="151" customFormat="1" hidden="1" x14ac:dyDescent="0.25">
      <c r="A82" s="248" t="str">
        <f>'Группы 2016'!A82</f>
        <v>Б15.02.08 ТехМаш(2014)11 кл., очно-заочная</v>
      </c>
      <c r="B82" s="248" t="str">
        <f>'Группы 2016'!B82</f>
        <v>Вечернее</v>
      </c>
      <c r="C82" s="248" t="str">
        <f>'Группы 2016'!C82</f>
        <v>бюджет</v>
      </c>
      <c r="D82" s="248" t="e">
        <f ca="1">'Группы 2016'!D82</f>
        <v>#REF!</v>
      </c>
      <c r="E82" s="248">
        <f>'Группы 2016'!E82</f>
        <v>4</v>
      </c>
      <c r="F82" s="248" t="str">
        <f>'Группы 2016'!F82</f>
        <v>ВТ-131</v>
      </c>
      <c r="G82" s="248" t="e">
        <f ca="1">'Группы 2016'!CL82</f>
        <v>#REF!</v>
      </c>
      <c r="H82" s="248" t="e">
        <f ca="1">'Группы 2016'!CM82</f>
        <v>#REF!</v>
      </c>
      <c r="I82" s="248" t="e">
        <f ca="1">'Группы 2016'!CN82</f>
        <v>#REF!</v>
      </c>
      <c r="J82" s="248" t="e">
        <f ca="1">'Группы 2016'!CO82</f>
        <v>#REF!</v>
      </c>
      <c r="K82" s="248" t="e">
        <f ca="1">'Группы 2016'!CP82</f>
        <v>#REF!</v>
      </c>
      <c r="L82" s="248" t="e">
        <f ca="1">'Группы 2016'!CQ82</f>
        <v>#REF!</v>
      </c>
      <c r="M82" s="248" t="e">
        <f ca="1">'Группы 2016'!CR82</f>
        <v>#REF!</v>
      </c>
      <c r="N82" s="248" t="e">
        <f ca="1">'Группы 2016'!CS82</f>
        <v>#REF!</v>
      </c>
      <c r="O82" s="248" t="e">
        <f ca="1">'Группы 2016'!CT82</f>
        <v>#REF!</v>
      </c>
      <c r="P82" s="248" t="e">
        <f ca="1">'Группы 2016'!CU82</f>
        <v>#REF!</v>
      </c>
      <c r="Q82" s="248" t="e">
        <f ca="1">'Группы 2016'!CV82</f>
        <v>#REF!</v>
      </c>
      <c r="R82" s="248" t="e">
        <f ca="1">'Группы 2016'!CW82</f>
        <v>#REF!</v>
      </c>
      <c r="S82" s="248" t="e">
        <f ca="1">'Группы 2016'!CX82</f>
        <v>#REF!</v>
      </c>
      <c r="T82" s="248" t="e">
        <f ca="1">'Группы 2016'!CY82</f>
        <v>#REF!</v>
      </c>
      <c r="U82" s="248" t="e">
        <f ca="1">'Группы 2016'!CZ82</f>
        <v>#REF!</v>
      </c>
      <c r="V82" s="248" t="e">
        <f ca="1">'Группы 2016'!DA82</f>
        <v>#REF!</v>
      </c>
      <c r="W82" s="248" t="e">
        <f ca="1">'Группы 2016'!DB82</f>
        <v>#REF!</v>
      </c>
      <c r="X82" s="248" t="e">
        <f ca="1">'Группы 2016'!DC82</f>
        <v>#REF!</v>
      </c>
      <c r="Y82" s="248" t="e">
        <f ca="1">'Группы 2016'!DD82</f>
        <v>#REF!</v>
      </c>
      <c r="Z82" s="248" t="e">
        <f ca="1">'Группы 2016'!DE82</f>
        <v>#REF!</v>
      </c>
      <c r="AA82" s="248" t="e">
        <f ca="1">'Группы 2016'!DF82</f>
        <v>#REF!</v>
      </c>
      <c r="AB82" s="248" t="e">
        <f ca="1">'Группы 2016'!DG82</f>
        <v>#REF!</v>
      </c>
      <c r="AC82" s="248" t="e">
        <f ca="1">'Группы 2016'!DH82</f>
        <v>#REF!</v>
      </c>
      <c r="AD82" s="248" t="e">
        <f ca="1">'Группы 2016'!DI82</f>
        <v>#REF!</v>
      </c>
      <c r="AE82" s="248" t="e">
        <f ca="1">'Группы 2016'!DJ82</f>
        <v>#REF!</v>
      </c>
      <c r="AF82" s="248" t="e">
        <f ca="1">'Группы 2016'!DK82</f>
        <v>#REF!</v>
      </c>
      <c r="AG82" s="248" t="e">
        <f ca="1">'Группы 2016'!DL82</f>
        <v>#REF!</v>
      </c>
      <c r="AH82" s="248" t="e">
        <f ca="1">'Группы 2016'!DM82</f>
        <v>#REF!</v>
      </c>
      <c r="AI82" s="248" t="e">
        <f ca="1">'Группы 2016'!DN82</f>
        <v>#REF!</v>
      </c>
      <c r="AJ82" s="248" t="e">
        <f ca="1">'Группы 2016'!DO82</f>
        <v>#REF!</v>
      </c>
      <c r="AK82" s="248" t="e">
        <f ca="1">'Группы 2016'!DP82</f>
        <v>#REF!</v>
      </c>
      <c r="AL82" s="248" t="e">
        <f ca="1">'Группы 2016'!DQ82</f>
        <v>#REF!</v>
      </c>
      <c r="AM82" s="248" t="e">
        <f ca="1">'Группы 2016'!DR82</f>
        <v>#REF!</v>
      </c>
      <c r="AN82" s="248" t="e">
        <f ca="1">'Группы 2016'!DS82</f>
        <v>#REF!</v>
      </c>
      <c r="AO82" s="248" t="e">
        <f ca="1">'Группы 2016'!DT82</f>
        <v>#REF!</v>
      </c>
      <c r="AP82" s="248" t="e">
        <f ca="1">'Группы 2016'!DU82</f>
        <v>#REF!</v>
      </c>
      <c r="AQ82" s="248" t="e">
        <f ca="1">'Группы 2016'!DV82</f>
        <v>#REF!</v>
      </c>
      <c r="AR82" s="248" t="e">
        <f ca="1">'Группы 2016'!DW82</f>
        <v>#REF!</v>
      </c>
      <c r="AS82" s="248" t="e">
        <f ca="1">'Группы 2016'!DX82</f>
        <v>#REF!</v>
      </c>
      <c r="AT82" s="248" t="e">
        <f ca="1">'Группы 2016'!DY82</f>
        <v>#REF!</v>
      </c>
      <c r="AU82" s="248" t="e">
        <f ca="1">'Группы 2016'!DZ82</f>
        <v>#REF!</v>
      </c>
      <c r="AV82" s="248" t="e">
        <f ca="1">'Группы 2016'!EA82</f>
        <v>#REF!</v>
      </c>
      <c r="AW82" s="248" t="e">
        <f ca="1">'Группы 2016'!EB82</f>
        <v>#REF!</v>
      </c>
      <c r="AX82" s="248" t="e">
        <f ca="1">'Группы 2016'!EC82</f>
        <v>#REF!</v>
      </c>
      <c r="AY82" s="248" t="e">
        <f ca="1">'Группы 2016'!ED82</f>
        <v>#REF!</v>
      </c>
      <c r="AZ82" s="248" t="e">
        <f ca="1">'Группы 2016'!EE82</f>
        <v>#REF!</v>
      </c>
      <c r="BA82" s="248" t="e">
        <f ca="1">'Группы 2016'!EF82</f>
        <v>#REF!</v>
      </c>
      <c r="BB82" s="248" t="e">
        <f ca="1">'Группы 2016'!EG82</f>
        <v>#REF!</v>
      </c>
      <c r="BC82" s="248" t="e">
        <f ca="1">'Группы 2016'!EH82</f>
        <v>#REF!</v>
      </c>
      <c r="BD82" s="248" t="e">
        <f ca="1">'Группы 2016'!EI82</f>
        <v>#REF!</v>
      </c>
      <c r="BE82" s="248" t="e">
        <f ca="1">'Группы 2016'!EJ82</f>
        <v>#REF!</v>
      </c>
      <c r="BF82" s="248" t="e">
        <f ca="1">'Группы 2016'!EK82</f>
        <v>#REF!</v>
      </c>
      <c r="BG82" s="248">
        <f ca="1">'Группы 2016'!BQ82</f>
        <v>0</v>
      </c>
      <c r="BH82" s="248">
        <f ca="1">'Группы 2016'!BR82</f>
        <v>0</v>
      </c>
      <c r="BI82" s="248">
        <f ca="1">'Группы 2016'!BS82</f>
        <v>0</v>
      </c>
      <c r="BJ82" s="248">
        <f ca="1">'Группы 2016'!BT82</f>
        <v>0</v>
      </c>
      <c r="BK82" s="248">
        <f ca="1">'Группы 2016'!BU82</f>
        <v>0</v>
      </c>
      <c r="BL82" s="248">
        <f ca="1">'Группы 2016'!BV82</f>
        <v>0</v>
      </c>
      <c r="BM82" s="248">
        <f ca="1">'Группы 2016'!BW82</f>
        <v>0</v>
      </c>
      <c r="BN82" s="248">
        <f ca="1">'Группы 2016'!BQ82</f>
        <v>0</v>
      </c>
      <c r="BO82" s="248">
        <f ca="1">'Группы 2016'!BU82</f>
        <v>0</v>
      </c>
      <c r="BP82" s="248">
        <f ca="1">'Группы 2016'!BV82</f>
        <v>0</v>
      </c>
      <c r="BQ82" s="248">
        <f ca="1">'Группы 2016'!BW82</f>
        <v>0</v>
      </c>
      <c r="BR82" s="248">
        <f ca="1">'Группы 2016'!BX82</f>
        <v>0</v>
      </c>
      <c r="BS82" s="248">
        <f ca="1">'Группы 2016'!CA82</f>
        <v>0</v>
      </c>
      <c r="BT82" s="248">
        <f ca="1">'Группы 2016'!CC82</f>
        <v>0</v>
      </c>
      <c r="BU82" s="248" t="e">
        <f ca="1">'Группы 2016'!CE82</f>
        <v>#REF!</v>
      </c>
      <c r="BV82" s="269" t="e">
        <f ca="1">'Группы 2016'!CF82</f>
        <v>#REF!</v>
      </c>
      <c r="BW82" s="248" t="e">
        <f ca="1">'Группы 2016'!CG82</f>
        <v>#REF!</v>
      </c>
      <c r="BX82" s="248" t="e">
        <f ca="1">IF('Группы 2016'!CH82=SUM(CC82:CD82),'Группы 2016'!CH82,"ОШ!")</f>
        <v>#REF!</v>
      </c>
      <c r="BY82" s="248" t="e">
        <f ca="1">'Группы 2016'!CI82</f>
        <v>#REF!</v>
      </c>
      <c r="BZ82" s="248" t="e">
        <f ca="1">'Группы 2016'!CJ82</f>
        <v>#REF!</v>
      </c>
      <c r="CA82" s="248" t="e">
        <f ca="1">'Группы 2016'!CK82</f>
        <v>#REF!</v>
      </c>
      <c r="CB82" s="248">
        <f>'Группы 2016'!BP82</f>
        <v>20</v>
      </c>
      <c r="CC82" s="248">
        <f t="shared" ca="1" si="12"/>
        <v>0</v>
      </c>
      <c r="CD82" s="248">
        <f t="shared" ca="1" si="13"/>
        <v>0</v>
      </c>
      <c r="CE82" s="270">
        <f t="shared" ca="1" si="14"/>
        <v>0</v>
      </c>
      <c r="CF82" s="270">
        <f t="shared" ca="1" si="15"/>
        <v>0</v>
      </c>
      <c r="CG82" s="270">
        <f t="shared" ca="1" si="16"/>
        <v>0</v>
      </c>
      <c r="CH82" s="270">
        <f t="shared" ca="1" si="17"/>
        <v>0</v>
      </c>
      <c r="CI82" s="270">
        <f t="shared" ca="1" si="18"/>
        <v>0</v>
      </c>
      <c r="CJ82" s="270">
        <f t="shared" ca="1" si="19"/>
        <v>0</v>
      </c>
      <c r="CK82" s="270">
        <f t="shared" ca="1" si="20"/>
        <v>0</v>
      </c>
      <c r="CL82" s="270">
        <f t="shared" ca="1" si="21"/>
        <v>0</v>
      </c>
      <c r="CM82" s="248">
        <f t="shared" ca="1" si="22"/>
        <v>0</v>
      </c>
      <c r="CN82" s="248" t="e">
        <f t="shared" ca="1" si="23"/>
        <v>#REF!</v>
      </c>
    </row>
    <row r="83" spans="1:92" s="151" customFormat="1" hidden="1" x14ac:dyDescent="0.25">
      <c r="A83" s="248" t="str">
        <f>'Группы 2016'!A83</f>
        <v>Б22.02.06 Сварочное пр-во(2014)11 кл., очно-заочная</v>
      </c>
      <c r="B83" s="248" t="str">
        <f>'Группы 2016'!B83</f>
        <v>Вечернее</v>
      </c>
      <c r="C83" s="248" t="str">
        <f>'Группы 2016'!C83</f>
        <v>бюджет</v>
      </c>
      <c r="D83" s="248" t="e">
        <f ca="1">'Группы 2016'!D83</f>
        <v>#REF!</v>
      </c>
      <c r="E83" s="248">
        <f>'Группы 2016'!E83</f>
        <v>4</v>
      </c>
      <c r="F83" s="248" t="str">
        <f>'Группы 2016'!F83</f>
        <v>ВС-131</v>
      </c>
      <c r="G83" s="248" t="e">
        <f ca="1">'Группы 2016'!CL83</f>
        <v>#REF!</v>
      </c>
      <c r="H83" s="248" t="e">
        <f ca="1">'Группы 2016'!CM83</f>
        <v>#REF!</v>
      </c>
      <c r="I83" s="248" t="e">
        <f ca="1">'Группы 2016'!CN83</f>
        <v>#REF!</v>
      </c>
      <c r="J83" s="248" t="e">
        <f ca="1">'Группы 2016'!CO83</f>
        <v>#REF!</v>
      </c>
      <c r="K83" s="248" t="e">
        <f ca="1">'Группы 2016'!CP83</f>
        <v>#REF!</v>
      </c>
      <c r="L83" s="248" t="e">
        <f ca="1">'Группы 2016'!CQ83</f>
        <v>#REF!</v>
      </c>
      <c r="M83" s="248" t="e">
        <f ca="1">'Группы 2016'!CR83</f>
        <v>#REF!</v>
      </c>
      <c r="N83" s="248" t="e">
        <f ca="1">'Группы 2016'!CS83</f>
        <v>#REF!</v>
      </c>
      <c r="O83" s="248" t="e">
        <f ca="1">'Группы 2016'!CT83</f>
        <v>#REF!</v>
      </c>
      <c r="P83" s="248" t="e">
        <f ca="1">'Группы 2016'!CU83</f>
        <v>#REF!</v>
      </c>
      <c r="Q83" s="248" t="e">
        <f ca="1">'Группы 2016'!CV83</f>
        <v>#REF!</v>
      </c>
      <c r="R83" s="248" t="e">
        <f ca="1">'Группы 2016'!CW83</f>
        <v>#REF!</v>
      </c>
      <c r="S83" s="248" t="e">
        <f ca="1">'Группы 2016'!CX83</f>
        <v>#REF!</v>
      </c>
      <c r="T83" s="248" t="e">
        <f ca="1">'Группы 2016'!CY83</f>
        <v>#REF!</v>
      </c>
      <c r="U83" s="248" t="e">
        <f ca="1">'Группы 2016'!CZ83</f>
        <v>#REF!</v>
      </c>
      <c r="V83" s="248" t="e">
        <f ca="1">'Группы 2016'!DA83</f>
        <v>#REF!</v>
      </c>
      <c r="W83" s="248" t="e">
        <f ca="1">'Группы 2016'!DB83</f>
        <v>#REF!</v>
      </c>
      <c r="X83" s="248" t="e">
        <f ca="1">'Группы 2016'!DC83</f>
        <v>#REF!</v>
      </c>
      <c r="Y83" s="248" t="e">
        <f ca="1">'Группы 2016'!DD83</f>
        <v>#REF!</v>
      </c>
      <c r="Z83" s="248" t="e">
        <f ca="1">'Группы 2016'!DE83</f>
        <v>#REF!</v>
      </c>
      <c r="AA83" s="248" t="e">
        <f ca="1">'Группы 2016'!DF83</f>
        <v>#REF!</v>
      </c>
      <c r="AB83" s="248" t="e">
        <f ca="1">'Группы 2016'!DG83</f>
        <v>#REF!</v>
      </c>
      <c r="AC83" s="248" t="e">
        <f ca="1">'Группы 2016'!DH83</f>
        <v>#REF!</v>
      </c>
      <c r="AD83" s="248" t="e">
        <f ca="1">'Группы 2016'!DI83</f>
        <v>#REF!</v>
      </c>
      <c r="AE83" s="248" t="e">
        <f ca="1">'Группы 2016'!DJ83</f>
        <v>#REF!</v>
      </c>
      <c r="AF83" s="248" t="e">
        <f ca="1">'Группы 2016'!DK83</f>
        <v>#REF!</v>
      </c>
      <c r="AG83" s="248" t="e">
        <f ca="1">'Группы 2016'!DL83</f>
        <v>#REF!</v>
      </c>
      <c r="AH83" s="248" t="e">
        <f ca="1">'Группы 2016'!DM83</f>
        <v>#REF!</v>
      </c>
      <c r="AI83" s="248" t="e">
        <f ca="1">'Группы 2016'!DN83</f>
        <v>#REF!</v>
      </c>
      <c r="AJ83" s="248" t="e">
        <f ca="1">'Группы 2016'!DO83</f>
        <v>#REF!</v>
      </c>
      <c r="AK83" s="248" t="e">
        <f ca="1">'Группы 2016'!DP83</f>
        <v>#REF!</v>
      </c>
      <c r="AL83" s="248" t="e">
        <f ca="1">'Группы 2016'!DQ83</f>
        <v>#REF!</v>
      </c>
      <c r="AM83" s="248" t="e">
        <f ca="1">'Группы 2016'!DR83</f>
        <v>#REF!</v>
      </c>
      <c r="AN83" s="248" t="e">
        <f ca="1">'Группы 2016'!DS83</f>
        <v>#REF!</v>
      </c>
      <c r="AO83" s="248" t="e">
        <f ca="1">'Группы 2016'!DT83</f>
        <v>#REF!</v>
      </c>
      <c r="AP83" s="248" t="e">
        <f ca="1">'Группы 2016'!DU83</f>
        <v>#REF!</v>
      </c>
      <c r="AQ83" s="248" t="e">
        <f ca="1">'Группы 2016'!DV83</f>
        <v>#REF!</v>
      </c>
      <c r="AR83" s="248" t="e">
        <f ca="1">'Группы 2016'!DW83</f>
        <v>#REF!</v>
      </c>
      <c r="AS83" s="248" t="e">
        <f ca="1">'Группы 2016'!DX83</f>
        <v>#REF!</v>
      </c>
      <c r="AT83" s="248" t="e">
        <f ca="1">'Группы 2016'!DY83</f>
        <v>#REF!</v>
      </c>
      <c r="AU83" s="248" t="e">
        <f ca="1">'Группы 2016'!DZ83</f>
        <v>#REF!</v>
      </c>
      <c r="AV83" s="248" t="e">
        <f ca="1">'Группы 2016'!EA83</f>
        <v>#REF!</v>
      </c>
      <c r="AW83" s="248" t="e">
        <f ca="1">'Группы 2016'!EB83</f>
        <v>#REF!</v>
      </c>
      <c r="AX83" s="248" t="e">
        <f ca="1">'Группы 2016'!EC83</f>
        <v>#REF!</v>
      </c>
      <c r="AY83" s="248" t="e">
        <f ca="1">'Группы 2016'!ED83</f>
        <v>#REF!</v>
      </c>
      <c r="AZ83" s="248" t="e">
        <f ca="1">'Группы 2016'!EE83</f>
        <v>#REF!</v>
      </c>
      <c r="BA83" s="248" t="e">
        <f ca="1">'Группы 2016'!EF83</f>
        <v>#REF!</v>
      </c>
      <c r="BB83" s="248" t="e">
        <f ca="1">'Группы 2016'!EG83</f>
        <v>#REF!</v>
      </c>
      <c r="BC83" s="248" t="e">
        <f ca="1">'Группы 2016'!EH83</f>
        <v>#REF!</v>
      </c>
      <c r="BD83" s="248" t="e">
        <f ca="1">'Группы 2016'!EI83</f>
        <v>#REF!</v>
      </c>
      <c r="BE83" s="248" t="e">
        <f ca="1">'Группы 2016'!EJ83</f>
        <v>#REF!</v>
      </c>
      <c r="BF83" s="248" t="e">
        <f ca="1">'Группы 2016'!EK83</f>
        <v>#REF!</v>
      </c>
      <c r="BG83" s="248">
        <f ca="1">'Группы 2016'!BQ83</f>
        <v>0</v>
      </c>
      <c r="BH83" s="248">
        <f ca="1">'Группы 2016'!BR83</f>
        <v>0</v>
      </c>
      <c r="BI83" s="248">
        <f ca="1">'Группы 2016'!BS83</f>
        <v>0</v>
      </c>
      <c r="BJ83" s="248">
        <f ca="1">'Группы 2016'!BT83</f>
        <v>0</v>
      </c>
      <c r="BK83" s="248">
        <f ca="1">'Группы 2016'!BU83</f>
        <v>0</v>
      </c>
      <c r="BL83" s="248">
        <f ca="1">'Группы 2016'!BV83</f>
        <v>0</v>
      </c>
      <c r="BM83" s="248">
        <f ca="1">'Группы 2016'!BW83</f>
        <v>0</v>
      </c>
      <c r="BN83" s="248">
        <f ca="1">'Группы 2016'!BQ83</f>
        <v>0</v>
      </c>
      <c r="BO83" s="248">
        <f ca="1">'Группы 2016'!BU83</f>
        <v>0</v>
      </c>
      <c r="BP83" s="248">
        <f ca="1">'Группы 2016'!BV83</f>
        <v>0</v>
      </c>
      <c r="BQ83" s="248">
        <f ca="1">'Группы 2016'!BW83</f>
        <v>0</v>
      </c>
      <c r="BR83" s="248">
        <f ca="1">'Группы 2016'!BX83</f>
        <v>0</v>
      </c>
      <c r="BS83" s="248">
        <f ca="1">'Группы 2016'!CA83</f>
        <v>0</v>
      </c>
      <c r="BT83" s="248">
        <f ca="1">'Группы 2016'!CC83</f>
        <v>0</v>
      </c>
      <c r="BU83" s="248" t="e">
        <f ca="1">'Группы 2016'!CE83</f>
        <v>#REF!</v>
      </c>
      <c r="BV83" s="269" t="e">
        <f ca="1">'Группы 2016'!CF83</f>
        <v>#REF!</v>
      </c>
      <c r="BW83" s="248" t="e">
        <f ca="1">'Группы 2016'!CG83</f>
        <v>#REF!</v>
      </c>
      <c r="BX83" s="248" t="e">
        <f ca="1">IF('Группы 2016'!CH83=SUM(CC83:CD83),'Группы 2016'!CH83,"ОШ!")</f>
        <v>#REF!</v>
      </c>
      <c r="BY83" s="248" t="e">
        <f ca="1">'Группы 2016'!CI83</f>
        <v>#REF!</v>
      </c>
      <c r="BZ83" s="248" t="e">
        <f ca="1">'Группы 2016'!CJ83</f>
        <v>#REF!</v>
      </c>
      <c r="CA83" s="248" t="e">
        <f ca="1">'Группы 2016'!CK83</f>
        <v>#REF!</v>
      </c>
      <c r="CB83" s="248">
        <f>'Группы 2016'!BP83</f>
        <v>20</v>
      </c>
      <c r="CC83" s="248">
        <f t="shared" ca="1" si="12"/>
        <v>0</v>
      </c>
      <c r="CD83" s="248">
        <f t="shared" ca="1" si="13"/>
        <v>0</v>
      </c>
      <c r="CE83" s="270">
        <f t="shared" ca="1" si="14"/>
        <v>0</v>
      </c>
      <c r="CF83" s="270">
        <f t="shared" ca="1" si="15"/>
        <v>0</v>
      </c>
      <c r="CG83" s="270">
        <f t="shared" ca="1" si="16"/>
        <v>0</v>
      </c>
      <c r="CH83" s="270">
        <f t="shared" ca="1" si="17"/>
        <v>0</v>
      </c>
      <c r="CI83" s="270">
        <f t="shared" ca="1" si="18"/>
        <v>0</v>
      </c>
      <c r="CJ83" s="270">
        <f t="shared" ca="1" si="19"/>
        <v>0</v>
      </c>
      <c r="CK83" s="270">
        <f t="shared" ca="1" si="20"/>
        <v>0</v>
      </c>
      <c r="CL83" s="270">
        <f t="shared" ca="1" si="21"/>
        <v>0</v>
      </c>
      <c r="CM83" s="248">
        <f t="shared" ca="1" si="22"/>
        <v>0</v>
      </c>
      <c r="CN83" s="248" t="e">
        <f t="shared" ca="1" si="23"/>
        <v>#REF!</v>
      </c>
    </row>
    <row r="84" spans="1:92" s="151" customFormat="1" hidden="1" x14ac:dyDescent="0.25">
      <c r="A84" s="248" t="str">
        <f>'Группы 2016'!A84</f>
        <v>Б24.02.02 Пр-во АД(2014)11 кл., очно-заочная</v>
      </c>
      <c r="B84" s="248" t="str">
        <f>'Группы 2016'!B84</f>
        <v>Вечернее</v>
      </c>
      <c r="C84" s="248" t="str">
        <f>'Группы 2016'!C84</f>
        <v>бюджет</v>
      </c>
      <c r="D84" s="248" t="e">
        <f ca="1">'Группы 2016'!D84</f>
        <v>#REF!</v>
      </c>
      <c r="E84" s="248">
        <f>'Группы 2016'!E84</f>
        <v>4</v>
      </c>
      <c r="F84" s="248" t="str">
        <f>'Группы 2016'!F84</f>
        <v>ВД-131</v>
      </c>
      <c r="G84" s="248" t="e">
        <f ca="1">'Группы 2016'!CL84</f>
        <v>#REF!</v>
      </c>
      <c r="H84" s="248" t="e">
        <f ca="1">'Группы 2016'!CM84</f>
        <v>#REF!</v>
      </c>
      <c r="I84" s="248" t="e">
        <f ca="1">'Группы 2016'!CN84</f>
        <v>#REF!</v>
      </c>
      <c r="J84" s="248" t="e">
        <f ca="1">'Группы 2016'!CO84</f>
        <v>#REF!</v>
      </c>
      <c r="K84" s="248" t="e">
        <f ca="1">'Группы 2016'!CP84</f>
        <v>#REF!</v>
      </c>
      <c r="L84" s="248" t="e">
        <f ca="1">'Группы 2016'!CQ84</f>
        <v>#REF!</v>
      </c>
      <c r="M84" s="248" t="e">
        <f ca="1">'Группы 2016'!CR84</f>
        <v>#REF!</v>
      </c>
      <c r="N84" s="248" t="e">
        <f ca="1">'Группы 2016'!CS84</f>
        <v>#REF!</v>
      </c>
      <c r="O84" s="248" t="e">
        <f ca="1">'Группы 2016'!CT84</f>
        <v>#REF!</v>
      </c>
      <c r="P84" s="248" t="e">
        <f ca="1">'Группы 2016'!CU84</f>
        <v>#REF!</v>
      </c>
      <c r="Q84" s="248" t="e">
        <f ca="1">'Группы 2016'!CV84</f>
        <v>#REF!</v>
      </c>
      <c r="R84" s="248" t="e">
        <f ca="1">'Группы 2016'!CW84</f>
        <v>#REF!</v>
      </c>
      <c r="S84" s="248" t="e">
        <f ca="1">'Группы 2016'!CX84</f>
        <v>#REF!</v>
      </c>
      <c r="T84" s="248" t="e">
        <f ca="1">'Группы 2016'!CY84</f>
        <v>#REF!</v>
      </c>
      <c r="U84" s="248" t="e">
        <f ca="1">'Группы 2016'!CZ84</f>
        <v>#REF!</v>
      </c>
      <c r="V84" s="248" t="e">
        <f ca="1">'Группы 2016'!DA84</f>
        <v>#REF!</v>
      </c>
      <c r="W84" s="248" t="e">
        <f ca="1">'Группы 2016'!DB84</f>
        <v>#REF!</v>
      </c>
      <c r="X84" s="248" t="e">
        <f ca="1">'Группы 2016'!DC84</f>
        <v>#REF!</v>
      </c>
      <c r="Y84" s="248" t="e">
        <f ca="1">'Группы 2016'!DD84</f>
        <v>#REF!</v>
      </c>
      <c r="Z84" s="248" t="e">
        <f ca="1">'Группы 2016'!DE84</f>
        <v>#REF!</v>
      </c>
      <c r="AA84" s="248" t="e">
        <f ca="1">'Группы 2016'!DF84</f>
        <v>#REF!</v>
      </c>
      <c r="AB84" s="248" t="e">
        <f ca="1">'Группы 2016'!DG84</f>
        <v>#REF!</v>
      </c>
      <c r="AC84" s="248" t="e">
        <f ca="1">'Группы 2016'!DH84</f>
        <v>#REF!</v>
      </c>
      <c r="AD84" s="248" t="e">
        <f ca="1">'Группы 2016'!DI84</f>
        <v>#REF!</v>
      </c>
      <c r="AE84" s="248" t="e">
        <f ca="1">'Группы 2016'!DJ84</f>
        <v>#REF!</v>
      </c>
      <c r="AF84" s="248" t="e">
        <f ca="1">'Группы 2016'!DK84</f>
        <v>#REF!</v>
      </c>
      <c r="AG84" s="248" t="e">
        <f ca="1">'Группы 2016'!DL84</f>
        <v>#REF!</v>
      </c>
      <c r="AH84" s="248" t="e">
        <f ca="1">'Группы 2016'!DM84</f>
        <v>#REF!</v>
      </c>
      <c r="AI84" s="248" t="e">
        <f ca="1">'Группы 2016'!DN84</f>
        <v>#REF!</v>
      </c>
      <c r="AJ84" s="248" t="e">
        <f ca="1">'Группы 2016'!DO84</f>
        <v>#REF!</v>
      </c>
      <c r="AK84" s="248" t="e">
        <f ca="1">'Группы 2016'!DP84</f>
        <v>#REF!</v>
      </c>
      <c r="AL84" s="248" t="e">
        <f ca="1">'Группы 2016'!DQ84</f>
        <v>#REF!</v>
      </c>
      <c r="AM84" s="248" t="e">
        <f ca="1">'Группы 2016'!DR84</f>
        <v>#REF!</v>
      </c>
      <c r="AN84" s="248" t="e">
        <f ca="1">'Группы 2016'!DS84</f>
        <v>#REF!</v>
      </c>
      <c r="AO84" s="248" t="e">
        <f ca="1">'Группы 2016'!DT84</f>
        <v>#REF!</v>
      </c>
      <c r="AP84" s="248" t="e">
        <f ca="1">'Группы 2016'!DU84</f>
        <v>#REF!</v>
      </c>
      <c r="AQ84" s="248" t="e">
        <f ca="1">'Группы 2016'!DV84</f>
        <v>#REF!</v>
      </c>
      <c r="AR84" s="248" t="e">
        <f ca="1">'Группы 2016'!DW84</f>
        <v>#REF!</v>
      </c>
      <c r="AS84" s="248" t="e">
        <f ca="1">'Группы 2016'!DX84</f>
        <v>#REF!</v>
      </c>
      <c r="AT84" s="248" t="e">
        <f ca="1">'Группы 2016'!DY84</f>
        <v>#REF!</v>
      </c>
      <c r="AU84" s="248" t="e">
        <f ca="1">'Группы 2016'!DZ84</f>
        <v>#REF!</v>
      </c>
      <c r="AV84" s="248" t="e">
        <f ca="1">'Группы 2016'!EA84</f>
        <v>#REF!</v>
      </c>
      <c r="AW84" s="248" t="e">
        <f ca="1">'Группы 2016'!EB84</f>
        <v>#REF!</v>
      </c>
      <c r="AX84" s="248" t="e">
        <f ca="1">'Группы 2016'!EC84</f>
        <v>#REF!</v>
      </c>
      <c r="AY84" s="248" t="e">
        <f ca="1">'Группы 2016'!ED84</f>
        <v>#REF!</v>
      </c>
      <c r="AZ84" s="248" t="e">
        <f ca="1">'Группы 2016'!EE84</f>
        <v>#REF!</v>
      </c>
      <c r="BA84" s="248" t="e">
        <f ca="1">'Группы 2016'!EF84</f>
        <v>#REF!</v>
      </c>
      <c r="BB84" s="248" t="e">
        <f ca="1">'Группы 2016'!EG84</f>
        <v>#REF!</v>
      </c>
      <c r="BC84" s="248" t="e">
        <f ca="1">'Группы 2016'!EH84</f>
        <v>#REF!</v>
      </c>
      <c r="BD84" s="248" t="e">
        <f ca="1">'Группы 2016'!EI84</f>
        <v>#REF!</v>
      </c>
      <c r="BE84" s="248" t="e">
        <f ca="1">'Группы 2016'!EJ84</f>
        <v>#REF!</v>
      </c>
      <c r="BF84" s="248" t="e">
        <f ca="1">'Группы 2016'!EK84</f>
        <v>#REF!</v>
      </c>
      <c r="BG84" s="248">
        <f ca="1">'Группы 2016'!BQ84</f>
        <v>0</v>
      </c>
      <c r="BH84" s="248">
        <f ca="1">'Группы 2016'!BR84</f>
        <v>0</v>
      </c>
      <c r="BI84" s="248">
        <f ca="1">'Группы 2016'!BS84</f>
        <v>0</v>
      </c>
      <c r="BJ84" s="248">
        <f ca="1">'Группы 2016'!BT84</f>
        <v>0</v>
      </c>
      <c r="BK84" s="248">
        <f ca="1">'Группы 2016'!BU84</f>
        <v>0</v>
      </c>
      <c r="BL84" s="248">
        <f ca="1">'Группы 2016'!BV84</f>
        <v>0</v>
      </c>
      <c r="BM84" s="248">
        <f ca="1">'Группы 2016'!BW84</f>
        <v>0</v>
      </c>
      <c r="BN84" s="248">
        <f ca="1">'Группы 2016'!BQ84</f>
        <v>0</v>
      </c>
      <c r="BO84" s="248">
        <f ca="1">'Группы 2016'!BU84</f>
        <v>0</v>
      </c>
      <c r="BP84" s="248">
        <f ca="1">'Группы 2016'!BV84</f>
        <v>0</v>
      </c>
      <c r="BQ84" s="248">
        <f ca="1">'Группы 2016'!BW84</f>
        <v>0</v>
      </c>
      <c r="BR84" s="248">
        <f ca="1">'Группы 2016'!BX84</f>
        <v>0</v>
      </c>
      <c r="BS84" s="248">
        <f ca="1">'Группы 2016'!CA84</f>
        <v>0</v>
      </c>
      <c r="BT84" s="248">
        <f ca="1">'Группы 2016'!CC84</f>
        <v>0</v>
      </c>
      <c r="BU84" s="248" t="e">
        <f ca="1">'Группы 2016'!CE84</f>
        <v>#REF!</v>
      </c>
      <c r="BV84" s="269" t="e">
        <f ca="1">'Группы 2016'!CF84</f>
        <v>#REF!</v>
      </c>
      <c r="BW84" s="248" t="e">
        <f ca="1">'Группы 2016'!CG84</f>
        <v>#REF!</v>
      </c>
      <c r="BX84" s="248" t="e">
        <f ca="1">IF('Группы 2016'!CH84=SUM(CC84:CD84),'Группы 2016'!CH84,"ОШ!")</f>
        <v>#REF!</v>
      </c>
      <c r="BY84" s="248" t="e">
        <f ca="1">'Группы 2016'!CI84</f>
        <v>#REF!</v>
      </c>
      <c r="BZ84" s="248" t="e">
        <f ca="1">'Группы 2016'!CJ84</f>
        <v>#REF!</v>
      </c>
      <c r="CA84" s="248" t="e">
        <f ca="1">'Группы 2016'!CK84</f>
        <v>#REF!</v>
      </c>
      <c r="CB84" s="248">
        <f>'Группы 2016'!BP84</f>
        <v>20</v>
      </c>
      <c r="CC84" s="248">
        <f t="shared" ca="1" si="12"/>
        <v>0</v>
      </c>
      <c r="CD84" s="248">
        <f t="shared" ca="1" si="13"/>
        <v>0</v>
      </c>
      <c r="CE84" s="270">
        <f t="shared" ca="1" si="14"/>
        <v>0</v>
      </c>
      <c r="CF84" s="270">
        <f t="shared" ca="1" si="15"/>
        <v>0</v>
      </c>
      <c r="CG84" s="270">
        <f t="shared" ca="1" si="16"/>
        <v>0</v>
      </c>
      <c r="CH84" s="270">
        <f t="shared" ca="1" si="17"/>
        <v>0</v>
      </c>
      <c r="CI84" s="270">
        <f t="shared" ca="1" si="18"/>
        <v>0</v>
      </c>
      <c r="CJ84" s="270">
        <f t="shared" ca="1" si="19"/>
        <v>0</v>
      </c>
      <c r="CK84" s="270">
        <f t="shared" ca="1" si="20"/>
        <v>0</v>
      </c>
      <c r="CL84" s="270">
        <f t="shared" ca="1" si="21"/>
        <v>0</v>
      </c>
      <c r="CM84" s="248">
        <f t="shared" ca="1" si="22"/>
        <v>0</v>
      </c>
      <c r="CN84" s="248" t="e">
        <f t="shared" ca="1" si="23"/>
        <v>#REF!</v>
      </c>
    </row>
    <row r="85" spans="1:92" s="151" customFormat="1" hidden="1" x14ac:dyDescent="0.25">
      <c r="A85" s="248" t="str">
        <f>'Группы 2016'!A85</f>
        <v>П11.01.01 Монтажник РЭАиП(2015)9 кл., очная</v>
      </c>
      <c r="B85" s="248" t="str">
        <f>'Группы 2016'!B85</f>
        <v>ППКРС21</v>
      </c>
      <c r="C85" s="248" t="str">
        <f>'Группы 2016'!C85</f>
        <v>бюджет</v>
      </c>
      <c r="D85" s="248" t="e">
        <f ca="1">'Группы 2016'!D85</f>
        <v>#REF!</v>
      </c>
      <c r="E85" s="248">
        <f>'Группы 2016'!E85</f>
        <v>1</v>
      </c>
      <c r="F85" s="248" t="str">
        <f>'Группы 2016'!F85</f>
        <v>РМ-161</v>
      </c>
      <c r="G85" s="248" t="e">
        <f ca="1">'Группы 2016'!CL85</f>
        <v>#REF!</v>
      </c>
      <c r="H85" s="248" t="e">
        <f ca="1">'Группы 2016'!CM85</f>
        <v>#REF!</v>
      </c>
      <c r="I85" s="248" t="e">
        <f ca="1">'Группы 2016'!CN85</f>
        <v>#REF!</v>
      </c>
      <c r="J85" s="248" t="e">
        <f ca="1">'Группы 2016'!CO85</f>
        <v>#REF!</v>
      </c>
      <c r="K85" s="248" t="e">
        <f ca="1">'Группы 2016'!CP85</f>
        <v>#REF!</v>
      </c>
      <c r="L85" s="248" t="e">
        <f ca="1">'Группы 2016'!CQ85</f>
        <v>#REF!</v>
      </c>
      <c r="M85" s="248" t="e">
        <f ca="1">'Группы 2016'!CR85</f>
        <v>#REF!</v>
      </c>
      <c r="N85" s="248" t="e">
        <f ca="1">'Группы 2016'!CS85</f>
        <v>#REF!</v>
      </c>
      <c r="O85" s="248" t="e">
        <f ca="1">'Группы 2016'!CT85</f>
        <v>#REF!</v>
      </c>
      <c r="P85" s="248" t="e">
        <f ca="1">'Группы 2016'!CU85</f>
        <v>#REF!</v>
      </c>
      <c r="Q85" s="248" t="e">
        <f ca="1">'Группы 2016'!CV85</f>
        <v>#REF!</v>
      </c>
      <c r="R85" s="248" t="e">
        <f ca="1">'Группы 2016'!CW85</f>
        <v>#REF!</v>
      </c>
      <c r="S85" s="248" t="e">
        <f ca="1">'Группы 2016'!CX85</f>
        <v>#REF!</v>
      </c>
      <c r="T85" s="248" t="e">
        <f ca="1">'Группы 2016'!CY85</f>
        <v>#REF!</v>
      </c>
      <c r="U85" s="248" t="e">
        <f ca="1">'Группы 2016'!CZ85</f>
        <v>#REF!</v>
      </c>
      <c r="V85" s="248" t="e">
        <f ca="1">'Группы 2016'!DA85</f>
        <v>#REF!</v>
      </c>
      <c r="W85" s="248" t="e">
        <f ca="1">'Группы 2016'!DB85</f>
        <v>#REF!</v>
      </c>
      <c r="X85" s="248" t="e">
        <f ca="1">'Группы 2016'!DC85</f>
        <v>#REF!</v>
      </c>
      <c r="Y85" s="248" t="e">
        <f ca="1">'Группы 2016'!DD85</f>
        <v>#REF!</v>
      </c>
      <c r="Z85" s="248" t="e">
        <f ca="1">'Группы 2016'!DE85</f>
        <v>#REF!</v>
      </c>
      <c r="AA85" s="248" t="e">
        <f ca="1">'Группы 2016'!DF85</f>
        <v>#REF!</v>
      </c>
      <c r="AB85" s="248" t="e">
        <f ca="1">'Группы 2016'!DG85</f>
        <v>#REF!</v>
      </c>
      <c r="AC85" s="248" t="e">
        <f ca="1">'Группы 2016'!DH85</f>
        <v>#REF!</v>
      </c>
      <c r="AD85" s="248" t="e">
        <f ca="1">'Группы 2016'!DI85</f>
        <v>#REF!</v>
      </c>
      <c r="AE85" s="248" t="e">
        <f ca="1">'Группы 2016'!DJ85</f>
        <v>#REF!</v>
      </c>
      <c r="AF85" s="248" t="e">
        <f ca="1">'Группы 2016'!DK85</f>
        <v>#REF!</v>
      </c>
      <c r="AG85" s="248" t="e">
        <f ca="1">'Группы 2016'!DL85</f>
        <v>#REF!</v>
      </c>
      <c r="AH85" s="248" t="e">
        <f ca="1">'Группы 2016'!DM85</f>
        <v>#REF!</v>
      </c>
      <c r="AI85" s="248" t="e">
        <f ca="1">'Группы 2016'!DN85</f>
        <v>#REF!</v>
      </c>
      <c r="AJ85" s="248" t="e">
        <f ca="1">'Группы 2016'!DO85</f>
        <v>#REF!</v>
      </c>
      <c r="AK85" s="248" t="e">
        <f ca="1">'Группы 2016'!DP85</f>
        <v>#REF!</v>
      </c>
      <c r="AL85" s="248" t="e">
        <f ca="1">'Группы 2016'!DQ85</f>
        <v>#REF!</v>
      </c>
      <c r="AM85" s="248" t="e">
        <f ca="1">'Группы 2016'!DR85</f>
        <v>#REF!</v>
      </c>
      <c r="AN85" s="248" t="e">
        <f ca="1">'Группы 2016'!DS85</f>
        <v>#REF!</v>
      </c>
      <c r="AO85" s="248" t="e">
        <f ca="1">'Группы 2016'!DT85</f>
        <v>#REF!</v>
      </c>
      <c r="AP85" s="248" t="e">
        <f ca="1">'Группы 2016'!DU85</f>
        <v>#REF!</v>
      </c>
      <c r="AQ85" s="248" t="e">
        <f ca="1">'Группы 2016'!DV85</f>
        <v>#REF!</v>
      </c>
      <c r="AR85" s="248" t="e">
        <f ca="1">'Группы 2016'!DW85</f>
        <v>#REF!</v>
      </c>
      <c r="AS85" s="248" t="e">
        <f ca="1">'Группы 2016'!DX85</f>
        <v>#REF!</v>
      </c>
      <c r="AT85" s="248" t="e">
        <f ca="1">'Группы 2016'!DY85</f>
        <v>#REF!</v>
      </c>
      <c r="AU85" s="248" t="e">
        <f ca="1">'Группы 2016'!DZ85</f>
        <v>#REF!</v>
      </c>
      <c r="AV85" s="248" t="e">
        <f ca="1">'Группы 2016'!EA85</f>
        <v>#REF!</v>
      </c>
      <c r="AW85" s="248" t="e">
        <f ca="1">'Группы 2016'!EB85</f>
        <v>#REF!</v>
      </c>
      <c r="AX85" s="248" t="e">
        <f ca="1">'Группы 2016'!EC85</f>
        <v>#REF!</v>
      </c>
      <c r="AY85" s="248" t="e">
        <f ca="1">'Группы 2016'!ED85</f>
        <v>#REF!</v>
      </c>
      <c r="AZ85" s="248" t="e">
        <f ca="1">'Группы 2016'!EE85</f>
        <v>#REF!</v>
      </c>
      <c r="BA85" s="248" t="e">
        <f ca="1">'Группы 2016'!EF85</f>
        <v>#REF!</v>
      </c>
      <c r="BB85" s="248" t="e">
        <f ca="1">'Группы 2016'!EG85</f>
        <v>#REF!</v>
      </c>
      <c r="BC85" s="248" t="e">
        <f ca="1">'Группы 2016'!EH85</f>
        <v>#REF!</v>
      </c>
      <c r="BD85" s="248" t="e">
        <f ca="1">'Группы 2016'!EI85</f>
        <v>#REF!</v>
      </c>
      <c r="BE85" s="248" t="e">
        <f ca="1">'Группы 2016'!EJ85</f>
        <v>#REF!</v>
      </c>
      <c r="BF85" s="248" t="e">
        <f ca="1">'Группы 2016'!EK85</f>
        <v>#REF!</v>
      </c>
      <c r="BG85" s="248">
        <f ca="1">'Группы 2016'!BQ85</f>
        <v>0</v>
      </c>
      <c r="BH85" s="248">
        <f ca="1">'Группы 2016'!BR85</f>
        <v>0</v>
      </c>
      <c r="BI85" s="248">
        <f ca="1">'Группы 2016'!BS85</f>
        <v>0</v>
      </c>
      <c r="BJ85" s="248">
        <f ca="1">'Группы 2016'!BT85</f>
        <v>0</v>
      </c>
      <c r="BK85" s="248">
        <f ca="1">'Группы 2016'!BU85</f>
        <v>0</v>
      </c>
      <c r="BL85" s="248">
        <f ca="1">'Группы 2016'!BV85</f>
        <v>0</v>
      </c>
      <c r="BM85" s="248">
        <f ca="1">'Группы 2016'!BW85</f>
        <v>0</v>
      </c>
      <c r="BN85" s="248">
        <f ca="1">'Группы 2016'!BQ85</f>
        <v>0</v>
      </c>
      <c r="BO85" s="248">
        <f ca="1">'Группы 2016'!BU85</f>
        <v>0</v>
      </c>
      <c r="BP85" s="248">
        <f ca="1">'Группы 2016'!BV85</f>
        <v>0</v>
      </c>
      <c r="BQ85" s="248">
        <f ca="1">'Группы 2016'!BW85</f>
        <v>0</v>
      </c>
      <c r="BR85" s="248">
        <f ca="1">'Группы 2016'!BX85</f>
        <v>0</v>
      </c>
      <c r="BS85" s="248">
        <f ca="1">'Группы 2016'!CA85</f>
        <v>0</v>
      </c>
      <c r="BT85" s="248">
        <f ca="1">'Группы 2016'!CC85</f>
        <v>0</v>
      </c>
      <c r="BU85" s="248" t="e">
        <f ca="1">'Группы 2016'!CE85</f>
        <v>#REF!</v>
      </c>
      <c r="BV85" s="269" t="e">
        <f ca="1">'Группы 2016'!CF85</f>
        <v>#REF!</v>
      </c>
      <c r="BW85" s="248" t="e">
        <f ca="1">'Группы 2016'!CG85</f>
        <v>#REF!</v>
      </c>
      <c r="BX85" s="248" t="e">
        <f ca="1">IF('Группы 2016'!CH85=SUM(CC85:CD85),'Группы 2016'!CH85,"ОШ!")</f>
        <v>#REF!</v>
      </c>
      <c r="BY85" s="248" t="e">
        <f ca="1">'Группы 2016'!CI85</f>
        <v>#REF!</v>
      </c>
      <c r="BZ85" s="248" t="e">
        <f ca="1">'Группы 2016'!CJ85</f>
        <v>#REF!</v>
      </c>
      <c r="CA85" s="248" t="e">
        <f ca="1">'Группы 2016'!CK85</f>
        <v>#REF!</v>
      </c>
      <c r="CB85" s="248">
        <f>'Группы 2016'!BP85</f>
        <v>20</v>
      </c>
      <c r="CC85" s="248">
        <f t="shared" ca="1" si="12"/>
        <v>0</v>
      </c>
      <c r="CD85" s="248">
        <f t="shared" ca="1" si="13"/>
        <v>0</v>
      </c>
      <c r="CE85" s="270">
        <f t="shared" ca="1" si="14"/>
        <v>0</v>
      </c>
      <c r="CF85" s="270">
        <f t="shared" ca="1" si="15"/>
        <v>0</v>
      </c>
      <c r="CG85" s="270">
        <f t="shared" ca="1" si="16"/>
        <v>0</v>
      </c>
      <c r="CH85" s="270">
        <f t="shared" ca="1" si="17"/>
        <v>0</v>
      </c>
      <c r="CI85" s="270">
        <f t="shared" ca="1" si="18"/>
        <v>0</v>
      </c>
      <c r="CJ85" s="270">
        <f t="shared" ca="1" si="19"/>
        <v>0</v>
      </c>
      <c r="CK85" s="270">
        <f t="shared" ca="1" si="20"/>
        <v>0</v>
      </c>
      <c r="CL85" s="270">
        <f t="shared" ca="1" si="21"/>
        <v>0</v>
      </c>
      <c r="CM85" s="248">
        <f t="shared" ca="1" si="22"/>
        <v>0</v>
      </c>
      <c r="CN85" s="248" t="e">
        <f t="shared" ca="1" si="23"/>
        <v>#REF!</v>
      </c>
    </row>
    <row r="86" spans="1:92" s="151" customFormat="1" hidden="1" x14ac:dyDescent="0.25">
      <c r="A86" s="248" t="str">
        <f>'Группы 2016'!A86</f>
        <v>П13.01.10 Элекртомонтер ЭО(2015)9 кл., очная</v>
      </c>
      <c r="B86" s="248" t="str">
        <f>'Группы 2016'!B86</f>
        <v>ППКРС22</v>
      </c>
      <c r="C86" s="248" t="str">
        <f>'Группы 2016'!C86</f>
        <v>бюджет</v>
      </c>
      <c r="D86" s="248" t="e">
        <f ca="1">'Группы 2016'!D86</f>
        <v>#REF!</v>
      </c>
      <c r="E86" s="248">
        <f>'Группы 2016'!E86</f>
        <v>1</v>
      </c>
      <c r="F86" s="248" t="str">
        <f>'Группы 2016'!F86</f>
        <v>ЭЛ-161</v>
      </c>
      <c r="G86" s="248" t="e">
        <f ca="1">'Группы 2016'!CL86</f>
        <v>#REF!</v>
      </c>
      <c r="H86" s="248" t="e">
        <f ca="1">'Группы 2016'!CM86</f>
        <v>#REF!</v>
      </c>
      <c r="I86" s="248" t="e">
        <f ca="1">'Группы 2016'!CN86</f>
        <v>#REF!</v>
      </c>
      <c r="J86" s="248" t="e">
        <f ca="1">'Группы 2016'!CO86</f>
        <v>#REF!</v>
      </c>
      <c r="K86" s="248" t="e">
        <f ca="1">'Группы 2016'!CP86</f>
        <v>#REF!</v>
      </c>
      <c r="L86" s="248" t="e">
        <f ca="1">'Группы 2016'!CQ86</f>
        <v>#REF!</v>
      </c>
      <c r="M86" s="248" t="e">
        <f ca="1">'Группы 2016'!CR86</f>
        <v>#REF!</v>
      </c>
      <c r="N86" s="248" t="e">
        <f ca="1">'Группы 2016'!CS86</f>
        <v>#REF!</v>
      </c>
      <c r="O86" s="248" t="e">
        <f ca="1">'Группы 2016'!CT86</f>
        <v>#REF!</v>
      </c>
      <c r="P86" s="248" t="e">
        <f ca="1">'Группы 2016'!CU86</f>
        <v>#REF!</v>
      </c>
      <c r="Q86" s="248" t="e">
        <f ca="1">'Группы 2016'!CV86</f>
        <v>#REF!</v>
      </c>
      <c r="R86" s="248" t="e">
        <f ca="1">'Группы 2016'!CW86</f>
        <v>#REF!</v>
      </c>
      <c r="S86" s="248" t="e">
        <f ca="1">'Группы 2016'!CX86</f>
        <v>#REF!</v>
      </c>
      <c r="T86" s="248" t="e">
        <f ca="1">'Группы 2016'!CY86</f>
        <v>#REF!</v>
      </c>
      <c r="U86" s="248" t="e">
        <f ca="1">'Группы 2016'!CZ86</f>
        <v>#REF!</v>
      </c>
      <c r="V86" s="248" t="e">
        <f ca="1">'Группы 2016'!DA86</f>
        <v>#REF!</v>
      </c>
      <c r="W86" s="248" t="e">
        <f ca="1">'Группы 2016'!DB86</f>
        <v>#REF!</v>
      </c>
      <c r="X86" s="248" t="e">
        <f ca="1">'Группы 2016'!DC86</f>
        <v>#REF!</v>
      </c>
      <c r="Y86" s="248" t="e">
        <f ca="1">'Группы 2016'!DD86</f>
        <v>#REF!</v>
      </c>
      <c r="Z86" s="248" t="e">
        <f ca="1">'Группы 2016'!DE86</f>
        <v>#REF!</v>
      </c>
      <c r="AA86" s="248" t="e">
        <f ca="1">'Группы 2016'!DF86</f>
        <v>#REF!</v>
      </c>
      <c r="AB86" s="248" t="e">
        <f ca="1">'Группы 2016'!DG86</f>
        <v>#REF!</v>
      </c>
      <c r="AC86" s="248" t="e">
        <f ca="1">'Группы 2016'!DH86</f>
        <v>#REF!</v>
      </c>
      <c r="AD86" s="248" t="e">
        <f ca="1">'Группы 2016'!DI86</f>
        <v>#REF!</v>
      </c>
      <c r="AE86" s="248" t="e">
        <f ca="1">'Группы 2016'!DJ86</f>
        <v>#REF!</v>
      </c>
      <c r="AF86" s="248" t="e">
        <f ca="1">'Группы 2016'!DK86</f>
        <v>#REF!</v>
      </c>
      <c r="AG86" s="248" t="e">
        <f ca="1">'Группы 2016'!DL86</f>
        <v>#REF!</v>
      </c>
      <c r="AH86" s="248" t="e">
        <f ca="1">'Группы 2016'!DM86</f>
        <v>#REF!</v>
      </c>
      <c r="AI86" s="248" t="e">
        <f ca="1">'Группы 2016'!DN86</f>
        <v>#REF!</v>
      </c>
      <c r="AJ86" s="248" t="e">
        <f ca="1">'Группы 2016'!DO86</f>
        <v>#REF!</v>
      </c>
      <c r="AK86" s="248" t="e">
        <f ca="1">'Группы 2016'!DP86</f>
        <v>#REF!</v>
      </c>
      <c r="AL86" s="248" t="e">
        <f ca="1">'Группы 2016'!DQ86</f>
        <v>#REF!</v>
      </c>
      <c r="AM86" s="248" t="e">
        <f ca="1">'Группы 2016'!DR86</f>
        <v>#REF!</v>
      </c>
      <c r="AN86" s="248" t="e">
        <f ca="1">'Группы 2016'!DS86</f>
        <v>#REF!</v>
      </c>
      <c r="AO86" s="248" t="e">
        <f ca="1">'Группы 2016'!DT86</f>
        <v>#REF!</v>
      </c>
      <c r="AP86" s="248" t="e">
        <f ca="1">'Группы 2016'!DU86</f>
        <v>#REF!</v>
      </c>
      <c r="AQ86" s="248" t="e">
        <f ca="1">'Группы 2016'!DV86</f>
        <v>#REF!</v>
      </c>
      <c r="AR86" s="248" t="e">
        <f ca="1">'Группы 2016'!DW86</f>
        <v>#REF!</v>
      </c>
      <c r="AS86" s="248" t="e">
        <f ca="1">'Группы 2016'!DX86</f>
        <v>#REF!</v>
      </c>
      <c r="AT86" s="248" t="e">
        <f ca="1">'Группы 2016'!DY86</f>
        <v>#REF!</v>
      </c>
      <c r="AU86" s="248" t="e">
        <f ca="1">'Группы 2016'!DZ86</f>
        <v>#REF!</v>
      </c>
      <c r="AV86" s="248" t="e">
        <f ca="1">'Группы 2016'!EA86</f>
        <v>#REF!</v>
      </c>
      <c r="AW86" s="248" t="e">
        <f ca="1">'Группы 2016'!EB86</f>
        <v>#REF!</v>
      </c>
      <c r="AX86" s="248" t="e">
        <f ca="1">'Группы 2016'!EC86</f>
        <v>#REF!</v>
      </c>
      <c r="AY86" s="248" t="e">
        <f ca="1">'Группы 2016'!ED86</f>
        <v>#REF!</v>
      </c>
      <c r="AZ86" s="248" t="e">
        <f ca="1">'Группы 2016'!EE86</f>
        <v>#REF!</v>
      </c>
      <c r="BA86" s="248" t="e">
        <f ca="1">'Группы 2016'!EF86</f>
        <v>#REF!</v>
      </c>
      <c r="BB86" s="248" t="e">
        <f ca="1">'Группы 2016'!EG86</f>
        <v>#REF!</v>
      </c>
      <c r="BC86" s="248" t="e">
        <f ca="1">'Группы 2016'!EH86</f>
        <v>#REF!</v>
      </c>
      <c r="BD86" s="248" t="e">
        <f ca="1">'Группы 2016'!EI86</f>
        <v>#REF!</v>
      </c>
      <c r="BE86" s="248" t="e">
        <f ca="1">'Группы 2016'!EJ86</f>
        <v>#REF!</v>
      </c>
      <c r="BF86" s="248" t="e">
        <f ca="1">'Группы 2016'!EK86</f>
        <v>#REF!</v>
      </c>
      <c r="BG86" s="248">
        <f ca="1">'Группы 2016'!BQ86</f>
        <v>0</v>
      </c>
      <c r="BH86" s="248">
        <f ca="1">'Группы 2016'!BR86</f>
        <v>0</v>
      </c>
      <c r="BI86" s="248">
        <f ca="1">'Группы 2016'!BS86</f>
        <v>0</v>
      </c>
      <c r="BJ86" s="248">
        <f ca="1">'Группы 2016'!BT86</f>
        <v>0</v>
      </c>
      <c r="BK86" s="248">
        <f ca="1">'Группы 2016'!BU86</f>
        <v>0</v>
      </c>
      <c r="BL86" s="248">
        <f ca="1">'Группы 2016'!BV86</f>
        <v>0</v>
      </c>
      <c r="BM86" s="248">
        <f ca="1">'Группы 2016'!BW86</f>
        <v>0</v>
      </c>
      <c r="BN86" s="248">
        <f ca="1">'Группы 2016'!BQ86</f>
        <v>0</v>
      </c>
      <c r="BO86" s="248">
        <f ca="1">'Группы 2016'!BU86</f>
        <v>0</v>
      </c>
      <c r="BP86" s="248">
        <f ca="1">'Группы 2016'!BV86</f>
        <v>0</v>
      </c>
      <c r="BQ86" s="248">
        <f ca="1">'Группы 2016'!BW86</f>
        <v>0</v>
      </c>
      <c r="BR86" s="248">
        <f ca="1">'Группы 2016'!BX86</f>
        <v>0</v>
      </c>
      <c r="BS86" s="248">
        <f ca="1">'Группы 2016'!CA86</f>
        <v>0</v>
      </c>
      <c r="BT86" s="248">
        <f ca="1">'Группы 2016'!CC86</f>
        <v>0</v>
      </c>
      <c r="BU86" s="248" t="e">
        <f ca="1">'Группы 2016'!CE86</f>
        <v>#REF!</v>
      </c>
      <c r="BV86" s="269" t="e">
        <f ca="1">'Группы 2016'!CF86</f>
        <v>#REF!</v>
      </c>
      <c r="BW86" s="248" t="e">
        <f ca="1">'Группы 2016'!CG86</f>
        <v>#REF!</v>
      </c>
      <c r="BX86" s="248" t="e">
        <f ca="1">IF('Группы 2016'!CH86=SUM(CC86:CD86),'Группы 2016'!CH86,"ОШ!")</f>
        <v>#REF!</v>
      </c>
      <c r="BY86" s="248" t="e">
        <f ca="1">'Группы 2016'!CI86</f>
        <v>#REF!</v>
      </c>
      <c r="BZ86" s="248" t="e">
        <f ca="1">'Группы 2016'!CJ86</f>
        <v>#REF!</v>
      </c>
      <c r="CA86" s="248" t="e">
        <f ca="1">'Группы 2016'!CK86</f>
        <v>#REF!</v>
      </c>
      <c r="CB86" s="248">
        <f>'Группы 2016'!BP86</f>
        <v>20</v>
      </c>
      <c r="CC86" s="248">
        <f t="shared" ca="1" si="12"/>
        <v>0</v>
      </c>
      <c r="CD86" s="248">
        <f t="shared" ca="1" si="13"/>
        <v>0</v>
      </c>
      <c r="CE86" s="270">
        <f t="shared" ca="1" si="14"/>
        <v>0</v>
      </c>
      <c r="CF86" s="270">
        <f t="shared" ca="1" si="15"/>
        <v>0</v>
      </c>
      <c r="CG86" s="270">
        <f t="shared" ca="1" si="16"/>
        <v>0</v>
      </c>
      <c r="CH86" s="270">
        <f t="shared" ca="1" si="17"/>
        <v>0</v>
      </c>
      <c r="CI86" s="270">
        <f t="shared" ca="1" si="18"/>
        <v>0</v>
      </c>
      <c r="CJ86" s="270">
        <f t="shared" ca="1" si="19"/>
        <v>0</v>
      </c>
      <c r="CK86" s="270">
        <f t="shared" ca="1" si="20"/>
        <v>0</v>
      </c>
      <c r="CL86" s="270">
        <f t="shared" ca="1" si="21"/>
        <v>0</v>
      </c>
      <c r="CM86" s="248">
        <f t="shared" ca="1" si="22"/>
        <v>0</v>
      </c>
      <c r="CN86" s="248" t="e">
        <f t="shared" ca="1" si="23"/>
        <v>#REF!</v>
      </c>
    </row>
    <row r="87" spans="1:92" s="151" customFormat="1" hidden="1" x14ac:dyDescent="0.25">
      <c r="A87" s="248" t="str">
        <f>'Группы 2016'!A87</f>
        <v>П15.01.05 Сварщик (РМСН)(2016)9 кл., очная</v>
      </c>
      <c r="B87" s="248" t="str">
        <f>'Группы 2016'!B87</f>
        <v>ППКРС21</v>
      </c>
      <c r="C87" s="248" t="str">
        <f>'Группы 2016'!C87</f>
        <v>бюджет</v>
      </c>
      <c r="D87" s="248" t="e">
        <f ca="1">'Группы 2016'!D87</f>
        <v>#REF!</v>
      </c>
      <c r="E87" s="248">
        <f>'Группы 2016'!E87</f>
        <v>1</v>
      </c>
      <c r="F87" s="248" t="str">
        <f>'Группы 2016'!F87</f>
        <v>CВ-162</v>
      </c>
      <c r="G87" s="248" t="e">
        <f ca="1">'Группы 2016'!CL87</f>
        <v>#REF!</v>
      </c>
      <c r="H87" s="248" t="e">
        <f ca="1">'Группы 2016'!CM87</f>
        <v>#REF!</v>
      </c>
      <c r="I87" s="248" t="e">
        <f ca="1">'Группы 2016'!CN87</f>
        <v>#REF!</v>
      </c>
      <c r="J87" s="248" t="e">
        <f ca="1">'Группы 2016'!CO87</f>
        <v>#REF!</v>
      </c>
      <c r="K87" s="248" t="e">
        <f ca="1">'Группы 2016'!CP87</f>
        <v>#REF!</v>
      </c>
      <c r="L87" s="248" t="e">
        <f ca="1">'Группы 2016'!CQ87</f>
        <v>#REF!</v>
      </c>
      <c r="M87" s="248" t="e">
        <f ca="1">'Группы 2016'!CR87</f>
        <v>#REF!</v>
      </c>
      <c r="N87" s="248" t="e">
        <f ca="1">'Группы 2016'!CS87</f>
        <v>#REF!</v>
      </c>
      <c r="O87" s="248" t="e">
        <f ca="1">'Группы 2016'!CT87</f>
        <v>#REF!</v>
      </c>
      <c r="P87" s="248" t="e">
        <f ca="1">'Группы 2016'!CU87</f>
        <v>#REF!</v>
      </c>
      <c r="Q87" s="248" t="e">
        <f ca="1">'Группы 2016'!CV87</f>
        <v>#REF!</v>
      </c>
      <c r="R87" s="248" t="e">
        <f ca="1">'Группы 2016'!CW87</f>
        <v>#REF!</v>
      </c>
      <c r="S87" s="248" t="e">
        <f ca="1">'Группы 2016'!CX87</f>
        <v>#REF!</v>
      </c>
      <c r="T87" s="248" t="e">
        <f ca="1">'Группы 2016'!CY87</f>
        <v>#REF!</v>
      </c>
      <c r="U87" s="248" t="e">
        <f ca="1">'Группы 2016'!CZ87</f>
        <v>#REF!</v>
      </c>
      <c r="V87" s="248" t="e">
        <f ca="1">'Группы 2016'!DA87</f>
        <v>#REF!</v>
      </c>
      <c r="W87" s="248" t="e">
        <f ca="1">'Группы 2016'!DB87</f>
        <v>#REF!</v>
      </c>
      <c r="X87" s="248" t="e">
        <f ca="1">'Группы 2016'!DC87</f>
        <v>#REF!</v>
      </c>
      <c r="Y87" s="248" t="e">
        <f ca="1">'Группы 2016'!DD87</f>
        <v>#REF!</v>
      </c>
      <c r="Z87" s="248" t="e">
        <f ca="1">'Группы 2016'!DE87</f>
        <v>#REF!</v>
      </c>
      <c r="AA87" s="248" t="e">
        <f ca="1">'Группы 2016'!DF87</f>
        <v>#REF!</v>
      </c>
      <c r="AB87" s="248" t="e">
        <f ca="1">'Группы 2016'!DG87</f>
        <v>#REF!</v>
      </c>
      <c r="AC87" s="248" t="e">
        <f ca="1">'Группы 2016'!DH87</f>
        <v>#REF!</v>
      </c>
      <c r="AD87" s="248" t="e">
        <f ca="1">'Группы 2016'!DI87</f>
        <v>#REF!</v>
      </c>
      <c r="AE87" s="248" t="e">
        <f ca="1">'Группы 2016'!DJ87</f>
        <v>#REF!</v>
      </c>
      <c r="AF87" s="248" t="e">
        <f ca="1">'Группы 2016'!DK87</f>
        <v>#REF!</v>
      </c>
      <c r="AG87" s="248" t="e">
        <f ca="1">'Группы 2016'!DL87</f>
        <v>#REF!</v>
      </c>
      <c r="AH87" s="248" t="e">
        <f ca="1">'Группы 2016'!DM87</f>
        <v>#REF!</v>
      </c>
      <c r="AI87" s="248" t="e">
        <f ca="1">'Группы 2016'!DN87</f>
        <v>#REF!</v>
      </c>
      <c r="AJ87" s="248" t="e">
        <f ca="1">'Группы 2016'!DO87</f>
        <v>#REF!</v>
      </c>
      <c r="AK87" s="248" t="e">
        <f ca="1">'Группы 2016'!DP87</f>
        <v>#REF!</v>
      </c>
      <c r="AL87" s="248" t="e">
        <f ca="1">'Группы 2016'!DQ87</f>
        <v>#REF!</v>
      </c>
      <c r="AM87" s="248" t="e">
        <f ca="1">'Группы 2016'!DR87</f>
        <v>#REF!</v>
      </c>
      <c r="AN87" s="248" t="e">
        <f ca="1">'Группы 2016'!DS87</f>
        <v>#REF!</v>
      </c>
      <c r="AO87" s="248" t="e">
        <f ca="1">'Группы 2016'!DT87</f>
        <v>#REF!</v>
      </c>
      <c r="AP87" s="248" t="e">
        <f ca="1">'Группы 2016'!DU87</f>
        <v>#REF!</v>
      </c>
      <c r="AQ87" s="248" t="e">
        <f ca="1">'Группы 2016'!DV87</f>
        <v>#REF!</v>
      </c>
      <c r="AR87" s="248" t="e">
        <f ca="1">'Группы 2016'!DW87</f>
        <v>#REF!</v>
      </c>
      <c r="AS87" s="248" t="e">
        <f ca="1">'Группы 2016'!DX87</f>
        <v>#REF!</v>
      </c>
      <c r="AT87" s="248" t="e">
        <f ca="1">'Группы 2016'!DY87</f>
        <v>#REF!</v>
      </c>
      <c r="AU87" s="248" t="e">
        <f ca="1">'Группы 2016'!DZ87</f>
        <v>#REF!</v>
      </c>
      <c r="AV87" s="248" t="e">
        <f ca="1">'Группы 2016'!EA87</f>
        <v>#REF!</v>
      </c>
      <c r="AW87" s="248" t="e">
        <f ca="1">'Группы 2016'!EB87</f>
        <v>#REF!</v>
      </c>
      <c r="AX87" s="248" t="e">
        <f ca="1">'Группы 2016'!EC87</f>
        <v>#REF!</v>
      </c>
      <c r="AY87" s="248" t="e">
        <f ca="1">'Группы 2016'!ED87</f>
        <v>#REF!</v>
      </c>
      <c r="AZ87" s="248" t="e">
        <f ca="1">'Группы 2016'!EE87</f>
        <v>#REF!</v>
      </c>
      <c r="BA87" s="248" t="e">
        <f ca="1">'Группы 2016'!EF87</f>
        <v>#REF!</v>
      </c>
      <c r="BB87" s="248" t="e">
        <f ca="1">'Группы 2016'!EG87</f>
        <v>#REF!</v>
      </c>
      <c r="BC87" s="248" t="e">
        <f ca="1">'Группы 2016'!EH87</f>
        <v>#REF!</v>
      </c>
      <c r="BD87" s="248" t="e">
        <f ca="1">'Группы 2016'!EI87</f>
        <v>#REF!</v>
      </c>
      <c r="BE87" s="248" t="e">
        <f ca="1">'Группы 2016'!EJ87</f>
        <v>#REF!</v>
      </c>
      <c r="BF87" s="248" t="e">
        <f ca="1">'Группы 2016'!EK87</f>
        <v>#REF!</v>
      </c>
      <c r="BG87" s="248">
        <f ca="1">'Группы 2016'!BQ87</f>
        <v>0</v>
      </c>
      <c r="BH87" s="248">
        <f ca="1">'Группы 2016'!BR87</f>
        <v>0</v>
      </c>
      <c r="BI87" s="248">
        <f ca="1">'Группы 2016'!BS87</f>
        <v>0</v>
      </c>
      <c r="BJ87" s="248">
        <f ca="1">'Группы 2016'!BT87</f>
        <v>0</v>
      </c>
      <c r="BK87" s="248">
        <f ca="1">'Группы 2016'!BU87</f>
        <v>0</v>
      </c>
      <c r="BL87" s="248">
        <f ca="1">'Группы 2016'!BV87</f>
        <v>0</v>
      </c>
      <c r="BM87" s="248">
        <f ca="1">'Группы 2016'!BW87</f>
        <v>0</v>
      </c>
      <c r="BN87" s="248">
        <f ca="1">'Группы 2016'!BQ87</f>
        <v>0</v>
      </c>
      <c r="BO87" s="248">
        <f ca="1">'Группы 2016'!BU87</f>
        <v>0</v>
      </c>
      <c r="BP87" s="248">
        <f ca="1">'Группы 2016'!BV87</f>
        <v>0</v>
      </c>
      <c r="BQ87" s="248">
        <f ca="1">'Группы 2016'!BW87</f>
        <v>0</v>
      </c>
      <c r="BR87" s="248">
        <f ca="1">'Группы 2016'!BX87</f>
        <v>0</v>
      </c>
      <c r="BS87" s="248">
        <f ca="1">'Группы 2016'!CA87</f>
        <v>0</v>
      </c>
      <c r="BT87" s="248">
        <f ca="1">'Группы 2016'!CC87</f>
        <v>0</v>
      </c>
      <c r="BU87" s="248" t="e">
        <f ca="1">'Группы 2016'!CE87</f>
        <v>#REF!</v>
      </c>
      <c r="BV87" s="269" t="e">
        <f ca="1">'Группы 2016'!CF87</f>
        <v>#REF!</v>
      </c>
      <c r="BW87" s="248" t="e">
        <f ca="1">'Группы 2016'!CG87</f>
        <v>#REF!</v>
      </c>
      <c r="BX87" s="248" t="e">
        <f ca="1">IF('Группы 2016'!CH87=SUM(CC87:CD87),'Группы 2016'!CH87,"ОШ!")</f>
        <v>#REF!</v>
      </c>
      <c r="BY87" s="248" t="e">
        <f ca="1">'Группы 2016'!CI87</f>
        <v>#REF!</v>
      </c>
      <c r="BZ87" s="248" t="e">
        <f ca="1">'Группы 2016'!CJ87</f>
        <v>#REF!</v>
      </c>
      <c r="CA87" s="248" t="e">
        <f ca="1">'Группы 2016'!CK87</f>
        <v>#REF!</v>
      </c>
      <c r="CB87" s="248">
        <f>'Группы 2016'!BP87</f>
        <v>20</v>
      </c>
      <c r="CC87" s="248">
        <f t="shared" ca="1" si="12"/>
        <v>0</v>
      </c>
      <c r="CD87" s="248">
        <f t="shared" ca="1" si="13"/>
        <v>0</v>
      </c>
      <c r="CE87" s="270">
        <f t="shared" ca="1" si="14"/>
        <v>0</v>
      </c>
      <c r="CF87" s="270">
        <f t="shared" ca="1" si="15"/>
        <v>0</v>
      </c>
      <c r="CG87" s="270">
        <f t="shared" ca="1" si="16"/>
        <v>0</v>
      </c>
      <c r="CH87" s="270">
        <f t="shared" ca="1" si="17"/>
        <v>0</v>
      </c>
      <c r="CI87" s="270">
        <f t="shared" ca="1" si="18"/>
        <v>0</v>
      </c>
      <c r="CJ87" s="270">
        <f t="shared" ca="1" si="19"/>
        <v>0</v>
      </c>
      <c r="CK87" s="270">
        <f t="shared" ca="1" si="20"/>
        <v>0</v>
      </c>
      <c r="CL87" s="270">
        <f t="shared" ca="1" si="21"/>
        <v>0</v>
      </c>
      <c r="CM87" s="248">
        <f t="shared" ca="1" si="22"/>
        <v>0</v>
      </c>
      <c r="CN87" s="248" t="e">
        <f t="shared" ca="1" si="23"/>
        <v>#REF!</v>
      </c>
    </row>
    <row r="88" spans="1:92" s="151" customFormat="1" hidden="1" x14ac:dyDescent="0.25">
      <c r="A88" s="248" t="str">
        <f>'Группы 2016'!A88</f>
        <v>П15.01.05 Сварщик (РМСН)(2016)9 кл., очная</v>
      </c>
      <c r="B88" s="248" t="str">
        <f>'Группы 2016'!B88</f>
        <v>ППКРС22</v>
      </c>
      <c r="C88" s="248" t="str">
        <f>'Группы 2016'!C88</f>
        <v>бюджет</v>
      </c>
      <c r="D88" s="248" t="e">
        <f ca="1">'Группы 2016'!D88</f>
        <v>#REF!</v>
      </c>
      <c r="E88" s="248">
        <f>'Группы 2016'!E88</f>
        <v>1</v>
      </c>
      <c r="F88" s="248" t="str">
        <f>'Группы 2016'!F88</f>
        <v>CВ-161</v>
      </c>
      <c r="G88" s="248" t="e">
        <f ca="1">'Группы 2016'!CL88</f>
        <v>#REF!</v>
      </c>
      <c r="H88" s="248" t="e">
        <f ca="1">'Группы 2016'!CM88</f>
        <v>#REF!</v>
      </c>
      <c r="I88" s="248" t="e">
        <f ca="1">'Группы 2016'!CN88</f>
        <v>#REF!</v>
      </c>
      <c r="J88" s="248" t="e">
        <f ca="1">'Группы 2016'!CO88</f>
        <v>#REF!</v>
      </c>
      <c r="K88" s="248" t="e">
        <f ca="1">'Группы 2016'!CP88</f>
        <v>#REF!</v>
      </c>
      <c r="L88" s="248" t="e">
        <f ca="1">'Группы 2016'!CQ88</f>
        <v>#REF!</v>
      </c>
      <c r="M88" s="248" t="e">
        <f ca="1">'Группы 2016'!CR88</f>
        <v>#REF!</v>
      </c>
      <c r="N88" s="248" t="e">
        <f ca="1">'Группы 2016'!CS88</f>
        <v>#REF!</v>
      </c>
      <c r="O88" s="248" t="e">
        <f ca="1">'Группы 2016'!CT88</f>
        <v>#REF!</v>
      </c>
      <c r="P88" s="248" t="e">
        <f ca="1">'Группы 2016'!CU88</f>
        <v>#REF!</v>
      </c>
      <c r="Q88" s="248" t="e">
        <f ca="1">'Группы 2016'!CV88</f>
        <v>#REF!</v>
      </c>
      <c r="R88" s="248" t="e">
        <f ca="1">'Группы 2016'!CW88</f>
        <v>#REF!</v>
      </c>
      <c r="S88" s="248" t="e">
        <f ca="1">'Группы 2016'!CX88</f>
        <v>#REF!</v>
      </c>
      <c r="T88" s="248" t="e">
        <f ca="1">'Группы 2016'!CY88</f>
        <v>#REF!</v>
      </c>
      <c r="U88" s="248" t="e">
        <f ca="1">'Группы 2016'!CZ88</f>
        <v>#REF!</v>
      </c>
      <c r="V88" s="248" t="e">
        <f ca="1">'Группы 2016'!DA88</f>
        <v>#REF!</v>
      </c>
      <c r="W88" s="248" t="e">
        <f ca="1">'Группы 2016'!DB88</f>
        <v>#REF!</v>
      </c>
      <c r="X88" s="248" t="e">
        <f ca="1">'Группы 2016'!DC88</f>
        <v>#REF!</v>
      </c>
      <c r="Y88" s="248" t="e">
        <f ca="1">'Группы 2016'!DD88</f>
        <v>#REF!</v>
      </c>
      <c r="Z88" s="248" t="e">
        <f ca="1">'Группы 2016'!DE88</f>
        <v>#REF!</v>
      </c>
      <c r="AA88" s="248" t="e">
        <f ca="1">'Группы 2016'!DF88</f>
        <v>#REF!</v>
      </c>
      <c r="AB88" s="248" t="e">
        <f ca="1">'Группы 2016'!DG88</f>
        <v>#REF!</v>
      </c>
      <c r="AC88" s="248" t="e">
        <f ca="1">'Группы 2016'!DH88</f>
        <v>#REF!</v>
      </c>
      <c r="AD88" s="248" t="e">
        <f ca="1">'Группы 2016'!DI88</f>
        <v>#REF!</v>
      </c>
      <c r="AE88" s="248" t="e">
        <f ca="1">'Группы 2016'!DJ88</f>
        <v>#REF!</v>
      </c>
      <c r="AF88" s="248" t="e">
        <f ca="1">'Группы 2016'!DK88</f>
        <v>#REF!</v>
      </c>
      <c r="AG88" s="248" t="e">
        <f ca="1">'Группы 2016'!DL88</f>
        <v>#REF!</v>
      </c>
      <c r="AH88" s="248" t="e">
        <f ca="1">'Группы 2016'!DM88</f>
        <v>#REF!</v>
      </c>
      <c r="AI88" s="248" t="e">
        <f ca="1">'Группы 2016'!DN88</f>
        <v>#REF!</v>
      </c>
      <c r="AJ88" s="248" t="e">
        <f ca="1">'Группы 2016'!DO88</f>
        <v>#REF!</v>
      </c>
      <c r="AK88" s="248" t="e">
        <f ca="1">'Группы 2016'!DP88</f>
        <v>#REF!</v>
      </c>
      <c r="AL88" s="248" t="e">
        <f ca="1">'Группы 2016'!DQ88</f>
        <v>#REF!</v>
      </c>
      <c r="AM88" s="248" t="e">
        <f ca="1">'Группы 2016'!DR88</f>
        <v>#REF!</v>
      </c>
      <c r="AN88" s="248" t="e">
        <f ca="1">'Группы 2016'!DS88</f>
        <v>#REF!</v>
      </c>
      <c r="AO88" s="248" t="e">
        <f ca="1">'Группы 2016'!DT88</f>
        <v>#REF!</v>
      </c>
      <c r="AP88" s="248" t="e">
        <f ca="1">'Группы 2016'!DU88</f>
        <v>#REF!</v>
      </c>
      <c r="AQ88" s="248" t="e">
        <f ca="1">'Группы 2016'!DV88</f>
        <v>#REF!</v>
      </c>
      <c r="AR88" s="248" t="e">
        <f ca="1">'Группы 2016'!DW88</f>
        <v>#REF!</v>
      </c>
      <c r="AS88" s="248" t="e">
        <f ca="1">'Группы 2016'!DX88</f>
        <v>#REF!</v>
      </c>
      <c r="AT88" s="248" t="e">
        <f ca="1">'Группы 2016'!DY88</f>
        <v>#REF!</v>
      </c>
      <c r="AU88" s="248" t="e">
        <f ca="1">'Группы 2016'!DZ88</f>
        <v>#REF!</v>
      </c>
      <c r="AV88" s="248" t="e">
        <f ca="1">'Группы 2016'!EA88</f>
        <v>#REF!</v>
      </c>
      <c r="AW88" s="248" t="e">
        <f ca="1">'Группы 2016'!EB88</f>
        <v>#REF!</v>
      </c>
      <c r="AX88" s="248" t="e">
        <f ca="1">'Группы 2016'!EC88</f>
        <v>#REF!</v>
      </c>
      <c r="AY88" s="248" t="e">
        <f ca="1">'Группы 2016'!ED88</f>
        <v>#REF!</v>
      </c>
      <c r="AZ88" s="248" t="e">
        <f ca="1">'Группы 2016'!EE88</f>
        <v>#REF!</v>
      </c>
      <c r="BA88" s="248" t="e">
        <f ca="1">'Группы 2016'!EF88</f>
        <v>#REF!</v>
      </c>
      <c r="BB88" s="248" t="e">
        <f ca="1">'Группы 2016'!EG88</f>
        <v>#REF!</v>
      </c>
      <c r="BC88" s="248" t="e">
        <f ca="1">'Группы 2016'!EH88</f>
        <v>#REF!</v>
      </c>
      <c r="BD88" s="248" t="e">
        <f ca="1">'Группы 2016'!EI88</f>
        <v>#REF!</v>
      </c>
      <c r="BE88" s="248" t="e">
        <f ca="1">'Группы 2016'!EJ88</f>
        <v>#REF!</v>
      </c>
      <c r="BF88" s="248" t="e">
        <f ca="1">'Группы 2016'!EK88</f>
        <v>#REF!</v>
      </c>
      <c r="BG88" s="248">
        <f ca="1">'Группы 2016'!BQ88</f>
        <v>0</v>
      </c>
      <c r="BH88" s="248">
        <f ca="1">'Группы 2016'!BR88</f>
        <v>0</v>
      </c>
      <c r="BI88" s="248">
        <f ca="1">'Группы 2016'!BS88</f>
        <v>0</v>
      </c>
      <c r="BJ88" s="248">
        <f ca="1">'Группы 2016'!BT88</f>
        <v>0</v>
      </c>
      <c r="BK88" s="248">
        <f ca="1">'Группы 2016'!BU88</f>
        <v>0</v>
      </c>
      <c r="BL88" s="248">
        <f ca="1">'Группы 2016'!BV88</f>
        <v>0</v>
      </c>
      <c r="BM88" s="248">
        <f ca="1">'Группы 2016'!BW88</f>
        <v>0</v>
      </c>
      <c r="BN88" s="248">
        <f ca="1">'Группы 2016'!BQ88</f>
        <v>0</v>
      </c>
      <c r="BO88" s="248">
        <f ca="1">'Группы 2016'!BU88</f>
        <v>0</v>
      </c>
      <c r="BP88" s="248">
        <f ca="1">'Группы 2016'!BV88</f>
        <v>0</v>
      </c>
      <c r="BQ88" s="248">
        <f ca="1">'Группы 2016'!BW88</f>
        <v>0</v>
      </c>
      <c r="BR88" s="248">
        <f ca="1">'Группы 2016'!BX88</f>
        <v>0</v>
      </c>
      <c r="BS88" s="248">
        <f ca="1">'Группы 2016'!CA88</f>
        <v>0</v>
      </c>
      <c r="BT88" s="248">
        <f ca="1">'Группы 2016'!CC88</f>
        <v>0</v>
      </c>
      <c r="BU88" s="248" t="e">
        <f ca="1">'Группы 2016'!CE88</f>
        <v>#REF!</v>
      </c>
      <c r="BV88" s="269" t="e">
        <f ca="1">'Группы 2016'!CF88</f>
        <v>#REF!</v>
      </c>
      <c r="BW88" s="248" t="e">
        <f ca="1">'Группы 2016'!CG88</f>
        <v>#REF!</v>
      </c>
      <c r="BX88" s="248" t="e">
        <f ca="1">IF('Группы 2016'!CH88=SUM(CC88:CD88),'Группы 2016'!CH88,"ОШ!")</f>
        <v>#REF!</v>
      </c>
      <c r="BY88" s="248" t="e">
        <f ca="1">'Группы 2016'!CI88</f>
        <v>#REF!</v>
      </c>
      <c r="BZ88" s="248" t="e">
        <f ca="1">'Группы 2016'!CJ88</f>
        <v>#REF!</v>
      </c>
      <c r="CA88" s="248" t="e">
        <f ca="1">'Группы 2016'!CK88</f>
        <v>#REF!</v>
      </c>
      <c r="CB88" s="248">
        <f>'Группы 2016'!BP88</f>
        <v>20</v>
      </c>
      <c r="CC88" s="248">
        <f t="shared" ca="1" si="12"/>
        <v>0</v>
      </c>
      <c r="CD88" s="248">
        <f t="shared" ca="1" si="13"/>
        <v>0</v>
      </c>
      <c r="CE88" s="270">
        <f t="shared" ca="1" si="14"/>
        <v>0</v>
      </c>
      <c r="CF88" s="270">
        <f t="shared" ca="1" si="15"/>
        <v>0</v>
      </c>
      <c r="CG88" s="270">
        <f t="shared" ca="1" si="16"/>
        <v>0</v>
      </c>
      <c r="CH88" s="270">
        <f t="shared" ca="1" si="17"/>
        <v>0</v>
      </c>
      <c r="CI88" s="270">
        <f t="shared" ca="1" si="18"/>
        <v>0</v>
      </c>
      <c r="CJ88" s="270">
        <f t="shared" ca="1" si="19"/>
        <v>0</v>
      </c>
      <c r="CK88" s="270">
        <f t="shared" ca="1" si="20"/>
        <v>0</v>
      </c>
      <c r="CL88" s="270">
        <f t="shared" ca="1" si="21"/>
        <v>0</v>
      </c>
      <c r="CM88" s="248">
        <f t="shared" ca="1" si="22"/>
        <v>0</v>
      </c>
      <c r="CN88" s="248" t="e">
        <f t="shared" ca="1" si="23"/>
        <v>#REF!</v>
      </c>
    </row>
    <row r="89" spans="1:92" s="151" customFormat="1" hidden="1" x14ac:dyDescent="0.25">
      <c r="A89" s="248" t="str">
        <f>'Группы 2016'!A89</f>
        <v>П15.01.25 Станочник (МО)(2015)9 кл., очная</v>
      </c>
      <c r="B89" s="248" t="str">
        <f>'Группы 2016'!B89</f>
        <v>ППКРС22</v>
      </c>
      <c r="C89" s="248" t="str">
        <f>'Группы 2016'!C89</f>
        <v>бюджет</v>
      </c>
      <c r="D89" s="248" t="e">
        <f ca="1">'Группы 2016'!D89</f>
        <v>#REF!</v>
      </c>
      <c r="E89" s="248">
        <f>'Группы 2016'!E89</f>
        <v>1</v>
      </c>
      <c r="F89" s="248" t="str">
        <f>'Группы 2016'!F89</f>
        <v>СТ-161</v>
      </c>
      <c r="G89" s="248" t="e">
        <f ca="1">'Группы 2016'!CL89</f>
        <v>#REF!</v>
      </c>
      <c r="H89" s="248" t="e">
        <f ca="1">'Группы 2016'!CM89</f>
        <v>#REF!</v>
      </c>
      <c r="I89" s="248" t="e">
        <f ca="1">'Группы 2016'!CN89</f>
        <v>#REF!</v>
      </c>
      <c r="J89" s="248" t="e">
        <f ca="1">'Группы 2016'!CO89</f>
        <v>#REF!</v>
      </c>
      <c r="K89" s="248" t="e">
        <f ca="1">'Группы 2016'!CP89</f>
        <v>#REF!</v>
      </c>
      <c r="L89" s="248" t="e">
        <f ca="1">'Группы 2016'!CQ89</f>
        <v>#REF!</v>
      </c>
      <c r="M89" s="248" t="e">
        <f ca="1">'Группы 2016'!CR89</f>
        <v>#REF!</v>
      </c>
      <c r="N89" s="248" t="e">
        <f ca="1">'Группы 2016'!CS89</f>
        <v>#REF!</v>
      </c>
      <c r="O89" s="248" t="e">
        <f ca="1">'Группы 2016'!CT89</f>
        <v>#REF!</v>
      </c>
      <c r="P89" s="248" t="e">
        <f ca="1">'Группы 2016'!CU89</f>
        <v>#REF!</v>
      </c>
      <c r="Q89" s="248" t="e">
        <f ca="1">'Группы 2016'!CV89</f>
        <v>#REF!</v>
      </c>
      <c r="R89" s="248" t="e">
        <f ca="1">'Группы 2016'!CW89</f>
        <v>#REF!</v>
      </c>
      <c r="S89" s="248" t="e">
        <f ca="1">'Группы 2016'!CX89</f>
        <v>#REF!</v>
      </c>
      <c r="T89" s="248" t="e">
        <f ca="1">'Группы 2016'!CY89</f>
        <v>#REF!</v>
      </c>
      <c r="U89" s="248" t="e">
        <f ca="1">'Группы 2016'!CZ89</f>
        <v>#REF!</v>
      </c>
      <c r="V89" s="248" t="e">
        <f ca="1">'Группы 2016'!DA89</f>
        <v>#REF!</v>
      </c>
      <c r="W89" s="248" t="e">
        <f ca="1">'Группы 2016'!DB89</f>
        <v>#REF!</v>
      </c>
      <c r="X89" s="248" t="e">
        <f ca="1">'Группы 2016'!DC89</f>
        <v>#REF!</v>
      </c>
      <c r="Y89" s="248" t="e">
        <f ca="1">'Группы 2016'!DD89</f>
        <v>#REF!</v>
      </c>
      <c r="Z89" s="248" t="e">
        <f ca="1">'Группы 2016'!DE89</f>
        <v>#REF!</v>
      </c>
      <c r="AA89" s="248" t="e">
        <f ca="1">'Группы 2016'!DF89</f>
        <v>#REF!</v>
      </c>
      <c r="AB89" s="248" t="e">
        <f ca="1">'Группы 2016'!DG89</f>
        <v>#REF!</v>
      </c>
      <c r="AC89" s="248" t="e">
        <f ca="1">'Группы 2016'!DH89</f>
        <v>#REF!</v>
      </c>
      <c r="AD89" s="248" t="e">
        <f ca="1">'Группы 2016'!DI89</f>
        <v>#REF!</v>
      </c>
      <c r="AE89" s="248" t="e">
        <f ca="1">'Группы 2016'!DJ89</f>
        <v>#REF!</v>
      </c>
      <c r="AF89" s="248" t="e">
        <f ca="1">'Группы 2016'!DK89</f>
        <v>#REF!</v>
      </c>
      <c r="AG89" s="248" t="e">
        <f ca="1">'Группы 2016'!DL89</f>
        <v>#REF!</v>
      </c>
      <c r="AH89" s="248" t="e">
        <f ca="1">'Группы 2016'!DM89</f>
        <v>#REF!</v>
      </c>
      <c r="AI89" s="248" t="e">
        <f ca="1">'Группы 2016'!DN89</f>
        <v>#REF!</v>
      </c>
      <c r="AJ89" s="248" t="e">
        <f ca="1">'Группы 2016'!DO89</f>
        <v>#REF!</v>
      </c>
      <c r="AK89" s="248" t="e">
        <f ca="1">'Группы 2016'!DP89</f>
        <v>#REF!</v>
      </c>
      <c r="AL89" s="248" t="e">
        <f ca="1">'Группы 2016'!DQ89</f>
        <v>#REF!</v>
      </c>
      <c r="AM89" s="248" t="e">
        <f ca="1">'Группы 2016'!DR89</f>
        <v>#REF!</v>
      </c>
      <c r="AN89" s="248" t="e">
        <f ca="1">'Группы 2016'!DS89</f>
        <v>#REF!</v>
      </c>
      <c r="AO89" s="248" t="e">
        <f ca="1">'Группы 2016'!DT89</f>
        <v>#REF!</v>
      </c>
      <c r="AP89" s="248" t="e">
        <f ca="1">'Группы 2016'!DU89</f>
        <v>#REF!</v>
      </c>
      <c r="AQ89" s="248" t="e">
        <f ca="1">'Группы 2016'!DV89</f>
        <v>#REF!</v>
      </c>
      <c r="AR89" s="248" t="e">
        <f ca="1">'Группы 2016'!DW89</f>
        <v>#REF!</v>
      </c>
      <c r="AS89" s="248" t="e">
        <f ca="1">'Группы 2016'!DX89</f>
        <v>#REF!</v>
      </c>
      <c r="AT89" s="248" t="e">
        <f ca="1">'Группы 2016'!DY89</f>
        <v>#REF!</v>
      </c>
      <c r="AU89" s="248" t="e">
        <f ca="1">'Группы 2016'!DZ89</f>
        <v>#REF!</v>
      </c>
      <c r="AV89" s="248" t="e">
        <f ca="1">'Группы 2016'!EA89</f>
        <v>#REF!</v>
      </c>
      <c r="AW89" s="248" t="e">
        <f ca="1">'Группы 2016'!EB89</f>
        <v>#REF!</v>
      </c>
      <c r="AX89" s="248" t="e">
        <f ca="1">'Группы 2016'!EC89</f>
        <v>#REF!</v>
      </c>
      <c r="AY89" s="248" t="e">
        <f ca="1">'Группы 2016'!ED89</f>
        <v>#REF!</v>
      </c>
      <c r="AZ89" s="248" t="e">
        <f ca="1">'Группы 2016'!EE89</f>
        <v>#REF!</v>
      </c>
      <c r="BA89" s="248" t="e">
        <f ca="1">'Группы 2016'!EF89</f>
        <v>#REF!</v>
      </c>
      <c r="BB89" s="248" t="e">
        <f ca="1">'Группы 2016'!EG89</f>
        <v>#REF!</v>
      </c>
      <c r="BC89" s="248" t="e">
        <f ca="1">'Группы 2016'!EH89</f>
        <v>#REF!</v>
      </c>
      <c r="BD89" s="248" t="e">
        <f ca="1">'Группы 2016'!EI89</f>
        <v>#REF!</v>
      </c>
      <c r="BE89" s="248" t="e">
        <f ca="1">'Группы 2016'!EJ89</f>
        <v>#REF!</v>
      </c>
      <c r="BF89" s="248" t="e">
        <f ca="1">'Группы 2016'!EK89</f>
        <v>#REF!</v>
      </c>
      <c r="BG89" s="248">
        <f ca="1">'Группы 2016'!BQ89</f>
        <v>0</v>
      </c>
      <c r="BH89" s="248">
        <f ca="1">'Группы 2016'!BR89</f>
        <v>0</v>
      </c>
      <c r="BI89" s="248">
        <f ca="1">'Группы 2016'!BS89</f>
        <v>0</v>
      </c>
      <c r="BJ89" s="248">
        <f ca="1">'Группы 2016'!BT89</f>
        <v>0</v>
      </c>
      <c r="BK89" s="248">
        <f ca="1">'Группы 2016'!BU89</f>
        <v>0</v>
      </c>
      <c r="BL89" s="248">
        <f ca="1">'Группы 2016'!BV89</f>
        <v>0</v>
      </c>
      <c r="BM89" s="248">
        <f ca="1">'Группы 2016'!BW89</f>
        <v>0</v>
      </c>
      <c r="BN89" s="248">
        <f ca="1">'Группы 2016'!BQ89</f>
        <v>0</v>
      </c>
      <c r="BO89" s="248">
        <f ca="1">'Группы 2016'!BU89</f>
        <v>0</v>
      </c>
      <c r="BP89" s="248">
        <f ca="1">'Группы 2016'!BV89</f>
        <v>0</v>
      </c>
      <c r="BQ89" s="248">
        <f ca="1">'Группы 2016'!BW89</f>
        <v>0</v>
      </c>
      <c r="BR89" s="248">
        <f ca="1">'Группы 2016'!BX89</f>
        <v>0</v>
      </c>
      <c r="BS89" s="248">
        <f ca="1">'Группы 2016'!CA89</f>
        <v>0</v>
      </c>
      <c r="BT89" s="248">
        <f ca="1">'Группы 2016'!CC89</f>
        <v>0</v>
      </c>
      <c r="BU89" s="248" t="e">
        <f ca="1">'Группы 2016'!CE89</f>
        <v>#REF!</v>
      </c>
      <c r="BV89" s="269" t="e">
        <f ca="1">'Группы 2016'!CF89</f>
        <v>#REF!</v>
      </c>
      <c r="BW89" s="248" t="e">
        <f ca="1">'Группы 2016'!CG89</f>
        <v>#REF!</v>
      </c>
      <c r="BX89" s="248" t="e">
        <f ca="1">IF('Группы 2016'!CH89=SUM(CC89:CD89),'Группы 2016'!CH89,"ОШ!")</f>
        <v>#REF!</v>
      </c>
      <c r="BY89" s="248" t="e">
        <f ca="1">'Группы 2016'!CI89</f>
        <v>#REF!</v>
      </c>
      <c r="BZ89" s="248" t="e">
        <f ca="1">'Группы 2016'!CJ89</f>
        <v>#REF!</v>
      </c>
      <c r="CA89" s="248" t="e">
        <f ca="1">'Группы 2016'!CK89</f>
        <v>#REF!</v>
      </c>
      <c r="CB89" s="248">
        <f>'Группы 2016'!BP89</f>
        <v>20</v>
      </c>
      <c r="CC89" s="248">
        <f t="shared" ca="1" si="12"/>
        <v>0</v>
      </c>
      <c r="CD89" s="248">
        <f t="shared" ca="1" si="13"/>
        <v>0</v>
      </c>
      <c r="CE89" s="270">
        <f t="shared" ca="1" si="14"/>
        <v>0</v>
      </c>
      <c r="CF89" s="270">
        <f t="shared" ca="1" si="15"/>
        <v>0</v>
      </c>
      <c r="CG89" s="270">
        <f t="shared" ca="1" si="16"/>
        <v>0</v>
      </c>
      <c r="CH89" s="270">
        <f t="shared" ca="1" si="17"/>
        <v>0</v>
      </c>
      <c r="CI89" s="270">
        <f t="shared" ca="1" si="18"/>
        <v>0</v>
      </c>
      <c r="CJ89" s="270">
        <f t="shared" ca="1" si="19"/>
        <v>0</v>
      </c>
      <c r="CK89" s="270">
        <f t="shared" ca="1" si="20"/>
        <v>0</v>
      </c>
      <c r="CL89" s="270">
        <f t="shared" ca="1" si="21"/>
        <v>0</v>
      </c>
      <c r="CM89" s="248">
        <f t="shared" ca="1" si="22"/>
        <v>0</v>
      </c>
      <c r="CN89" s="248" t="e">
        <f t="shared" ca="1" si="23"/>
        <v>#REF!</v>
      </c>
    </row>
    <row r="90" spans="1:92" s="151" customFormat="1" hidden="1" x14ac:dyDescent="0.25">
      <c r="A90" s="248" t="str">
        <f>'Группы 2016'!A90</f>
        <v>П15.01.25 Станочник (МО)(2015)9 кл., очная</v>
      </c>
      <c r="B90" s="248" t="str">
        <f>'Группы 2016'!B90</f>
        <v>ППКРС21</v>
      </c>
      <c r="C90" s="248" t="str">
        <f>'Группы 2016'!C90</f>
        <v>бюджет</v>
      </c>
      <c r="D90" s="248" t="e">
        <f ca="1">'Группы 2016'!D90</f>
        <v>#REF!</v>
      </c>
      <c r="E90" s="248">
        <f>'Группы 2016'!E90</f>
        <v>1</v>
      </c>
      <c r="F90" s="248" t="str">
        <f>'Группы 2016'!F90</f>
        <v>СТ-162</v>
      </c>
      <c r="G90" s="248" t="e">
        <f ca="1">'Группы 2016'!CL90</f>
        <v>#REF!</v>
      </c>
      <c r="H90" s="248" t="e">
        <f ca="1">'Группы 2016'!CM90</f>
        <v>#REF!</v>
      </c>
      <c r="I90" s="248" t="e">
        <f ca="1">'Группы 2016'!CN90</f>
        <v>#REF!</v>
      </c>
      <c r="J90" s="248" t="e">
        <f ca="1">'Группы 2016'!CO90</f>
        <v>#REF!</v>
      </c>
      <c r="K90" s="248" t="e">
        <f ca="1">'Группы 2016'!CP90</f>
        <v>#REF!</v>
      </c>
      <c r="L90" s="248" t="e">
        <f ca="1">'Группы 2016'!CQ90</f>
        <v>#REF!</v>
      </c>
      <c r="M90" s="248" t="e">
        <f ca="1">'Группы 2016'!CR90</f>
        <v>#REF!</v>
      </c>
      <c r="N90" s="248" t="e">
        <f ca="1">'Группы 2016'!CS90</f>
        <v>#REF!</v>
      </c>
      <c r="O90" s="248" t="e">
        <f ca="1">'Группы 2016'!CT90</f>
        <v>#REF!</v>
      </c>
      <c r="P90" s="248" t="e">
        <f ca="1">'Группы 2016'!CU90</f>
        <v>#REF!</v>
      </c>
      <c r="Q90" s="248" t="e">
        <f ca="1">'Группы 2016'!CV90</f>
        <v>#REF!</v>
      </c>
      <c r="R90" s="248" t="e">
        <f ca="1">'Группы 2016'!CW90</f>
        <v>#REF!</v>
      </c>
      <c r="S90" s="248" t="e">
        <f ca="1">'Группы 2016'!CX90</f>
        <v>#REF!</v>
      </c>
      <c r="T90" s="248" t="e">
        <f ca="1">'Группы 2016'!CY90</f>
        <v>#REF!</v>
      </c>
      <c r="U90" s="248" t="e">
        <f ca="1">'Группы 2016'!CZ90</f>
        <v>#REF!</v>
      </c>
      <c r="V90" s="248" t="e">
        <f ca="1">'Группы 2016'!DA90</f>
        <v>#REF!</v>
      </c>
      <c r="W90" s="248" t="e">
        <f ca="1">'Группы 2016'!DB90</f>
        <v>#REF!</v>
      </c>
      <c r="X90" s="248" t="e">
        <f ca="1">'Группы 2016'!DC90</f>
        <v>#REF!</v>
      </c>
      <c r="Y90" s="248" t="e">
        <f ca="1">'Группы 2016'!DD90</f>
        <v>#REF!</v>
      </c>
      <c r="Z90" s="248" t="e">
        <f ca="1">'Группы 2016'!DE90</f>
        <v>#REF!</v>
      </c>
      <c r="AA90" s="248" t="e">
        <f ca="1">'Группы 2016'!DF90</f>
        <v>#REF!</v>
      </c>
      <c r="AB90" s="248" t="e">
        <f ca="1">'Группы 2016'!DG90</f>
        <v>#REF!</v>
      </c>
      <c r="AC90" s="248" t="e">
        <f ca="1">'Группы 2016'!DH90</f>
        <v>#REF!</v>
      </c>
      <c r="AD90" s="248" t="e">
        <f ca="1">'Группы 2016'!DI90</f>
        <v>#REF!</v>
      </c>
      <c r="AE90" s="248" t="e">
        <f ca="1">'Группы 2016'!DJ90</f>
        <v>#REF!</v>
      </c>
      <c r="AF90" s="248" t="e">
        <f ca="1">'Группы 2016'!DK90</f>
        <v>#REF!</v>
      </c>
      <c r="AG90" s="248" t="e">
        <f ca="1">'Группы 2016'!DL90</f>
        <v>#REF!</v>
      </c>
      <c r="AH90" s="248" t="e">
        <f ca="1">'Группы 2016'!DM90</f>
        <v>#REF!</v>
      </c>
      <c r="AI90" s="248" t="e">
        <f ca="1">'Группы 2016'!DN90</f>
        <v>#REF!</v>
      </c>
      <c r="AJ90" s="248" t="e">
        <f ca="1">'Группы 2016'!DO90</f>
        <v>#REF!</v>
      </c>
      <c r="AK90" s="248" t="e">
        <f ca="1">'Группы 2016'!DP90</f>
        <v>#REF!</v>
      </c>
      <c r="AL90" s="248" t="e">
        <f ca="1">'Группы 2016'!DQ90</f>
        <v>#REF!</v>
      </c>
      <c r="AM90" s="248" t="e">
        <f ca="1">'Группы 2016'!DR90</f>
        <v>#REF!</v>
      </c>
      <c r="AN90" s="248" t="e">
        <f ca="1">'Группы 2016'!DS90</f>
        <v>#REF!</v>
      </c>
      <c r="AO90" s="248" t="e">
        <f ca="1">'Группы 2016'!DT90</f>
        <v>#REF!</v>
      </c>
      <c r="AP90" s="248" t="e">
        <f ca="1">'Группы 2016'!DU90</f>
        <v>#REF!</v>
      </c>
      <c r="AQ90" s="248" t="e">
        <f ca="1">'Группы 2016'!DV90</f>
        <v>#REF!</v>
      </c>
      <c r="AR90" s="248" t="e">
        <f ca="1">'Группы 2016'!DW90</f>
        <v>#REF!</v>
      </c>
      <c r="AS90" s="248" t="e">
        <f ca="1">'Группы 2016'!DX90</f>
        <v>#REF!</v>
      </c>
      <c r="AT90" s="248" t="e">
        <f ca="1">'Группы 2016'!DY90</f>
        <v>#REF!</v>
      </c>
      <c r="AU90" s="248" t="e">
        <f ca="1">'Группы 2016'!DZ90</f>
        <v>#REF!</v>
      </c>
      <c r="AV90" s="248" t="e">
        <f ca="1">'Группы 2016'!EA90</f>
        <v>#REF!</v>
      </c>
      <c r="AW90" s="248" t="e">
        <f ca="1">'Группы 2016'!EB90</f>
        <v>#REF!</v>
      </c>
      <c r="AX90" s="248" t="e">
        <f ca="1">'Группы 2016'!EC90</f>
        <v>#REF!</v>
      </c>
      <c r="AY90" s="248" t="e">
        <f ca="1">'Группы 2016'!ED90</f>
        <v>#REF!</v>
      </c>
      <c r="AZ90" s="248" t="e">
        <f ca="1">'Группы 2016'!EE90</f>
        <v>#REF!</v>
      </c>
      <c r="BA90" s="248" t="e">
        <f ca="1">'Группы 2016'!EF90</f>
        <v>#REF!</v>
      </c>
      <c r="BB90" s="248" t="e">
        <f ca="1">'Группы 2016'!EG90</f>
        <v>#REF!</v>
      </c>
      <c r="BC90" s="248" t="e">
        <f ca="1">'Группы 2016'!EH90</f>
        <v>#REF!</v>
      </c>
      <c r="BD90" s="248" t="e">
        <f ca="1">'Группы 2016'!EI90</f>
        <v>#REF!</v>
      </c>
      <c r="BE90" s="248" t="e">
        <f ca="1">'Группы 2016'!EJ90</f>
        <v>#REF!</v>
      </c>
      <c r="BF90" s="248" t="e">
        <f ca="1">'Группы 2016'!EK90</f>
        <v>#REF!</v>
      </c>
      <c r="BG90" s="248">
        <f ca="1">'Группы 2016'!BQ90</f>
        <v>0</v>
      </c>
      <c r="BH90" s="248">
        <f ca="1">'Группы 2016'!BR90</f>
        <v>0</v>
      </c>
      <c r="BI90" s="248">
        <f ca="1">'Группы 2016'!BS90</f>
        <v>0</v>
      </c>
      <c r="BJ90" s="248">
        <f ca="1">'Группы 2016'!BT90</f>
        <v>0</v>
      </c>
      <c r="BK90" s="248">
        <f ca="1">'Группы 2016'!BU90</f>
        <v>0</v>
      </c>
      <c r="BL90" s="248">
        <f ca="1">'Группы 2016'!BV90</f>
        <v>0</v>
      </c>
      <c r="BM90" s="248">
        <f ca="1">'Группы 2016'!BW90</f>
        <v>0</v>
      </c>
      <c r="BN90" s="248">
        <f ca="1">'Группы 2016'!BQ90</f>
        <v>0</v>
      </c>
      <c r="BO90" s="248">
        <f ca="1">'Группы 2016'!BU90</f>
        <v>0</v>
      </c>
      <c r="BP90" s="248">
        <f ca="1">'Группы 2016'!BV90</f>
        <v>0</v>
      </c>
      <c r="BQ90" s="248">
        <f ca="1">'Группы 2016'!BW90</f>
        <v>0</v>
      </c>
      <c r="BR90" s="248">
        <f ca="1">'Группы 2016'!BX90</f>
        <v>0</v>
      </c>
      <c r="BS90" s="248">
        <f ca="1">'Группы 2016'!CA90</f>
        <v>0</v>
      </c>
      <c r="BT90" s="248">
        <f ca="1">'Группы 2016'!CC90</f>
        <v>0</v>
      </c>
      <c r="BU90" s="248" t="e">
        <f ca="1">'Группы 2016'!CE90</f>
        <v>#REF!</v>
      </c>
      <c r="BV90" s="269" t="e">
        <f ca="1">'Группы 2016'!CF90</f>
        <v>#REF!</v>
      </c>
      <c r="BW90" s="248" t="e">
        <f ca="1">'Группы 2016'!CG90</f>
        <v>#REF!</v>
      </c>
      <c r="BX90" s="248" t="e">
        <f ca="1">IF('Группы 2016'!CH90=SUM(CC90:CD90),'Группы 2016'!CH90,"ОШ!")</f>
        <v>#REF!</v>
      </c>
      <c r="BY90" s="248" t="e">
        <f ca="1">'Группы 2016'!CI90</f>
        <v>#REF!</v>
      </c>
      <c r="BZ90" s="248" t="e">
        <f ca="1">'Группы 2016'!CJ90</f>
        <v>#REF!</v>
      </c>
      <c r="CA90" s="248" t="e">
        <f ca="1">'Группы 2016'!CK90</f>
        <v>#REF!</v>
      </c>
      <c r="CB90" s="248">
        <f>'Группы 2016'!BP90</f>
        <v>20</v>
      </c>
      <c r="CC90" s="248">
        <f t="shared" ca="1" si="12"/>
        <v>0</v>
      </c>
      <c r="CD90" s="248">
        <f t="shared" ca="1" si="13"/>
        <v>0</v>
      </c>
      <c r="CE90" s="270">
        <f t="shared" ca="1" si="14"/>
        <v>0</v>
      </c>
      <c r="CF90" s="270">
        <f t="shared" ca="1" si="15"/>
        <v>0</v>
      </c>
      <c r="CG90" s="270">
        <f t="shared" ca="1" si="16"/>
        <v>0</v>
      </c>
      <c r="CH90" s="270">
        <f t="shared" ca="1" si="17"/>
        <v>0</v>
      </c>
      <c r="CI90" s="270">
        <f t="shared" ca="1" si="18"/>
        <v>0</v>
      </c>
      <c r="CJ90" s="270">
        <f t="shared" ca="1" si="19"/>
        <v>0</v>
      </c>
      <c r="CK90" s="270">
        <f t="shared" ca="1" si="20"/>
        <v>0</v>
      </c>
      <c r="CL90" s="270">
        <f t="shared" ca="1" si="21"/>
        <v>0</v>
      </c>
      <c r="CM90" s="248">
        <f t="shared" ca="1" si="22"/>
        <v>0</v>
      </c>
      <c r="CN90" s="248" t="e">
        <f t="shared" ca="1" si="23"/>
        <v>#REF!</v>
      </c>
    </row>
    <row r="91" spans="1:92" s="151" customFormat="1" x14ac:dyDescent="0.25">
      <c r="A91" s="248" t="str">
        <f>'Группы 2016'!A91</f>
        <v>П19.01.17 Повар, кондитер(2015)9 кл., очная</v>
      </c>
      <c r="B91" s="248" t="str">
        <f>'Группы 2016'!B91</f>
        <v>ППКРС21</v>
      </c>
      <c r="C91" s="248" t="str">
        <f>'Группы 2016'!C91</f>
        <v>платно</v>
      </c>
      <c r="D91" s="248" t="e">
        <f ca="1">'Группы 2016'!D91</f>
        <v>#REF!</v>
      </c>
      <c r="E91" s="248">
        <f>'Группы 2016'!E91</f>
        <v>1</v>
      </c>
      <c r="F91" s="248" t="str">
        <f>'Группы 2016'!F91</f>
        <v>ПВ-162</v>
      </c>
      <c r="G91" s="248" t="e">
        <f ca="1">'Группы 2016'!CL91</f>
        <v>#REF!</v>
      </c>
      <c r="H91" s="248" t="e">
        <f ca="1">'Группы 2016'!CM91</f>
        <v>#REF!</v>
      </c>
      <c r="I91" s="248" t="e">
        <f ca="1">'Группы 2016'!CN91</f>
        <v>#REF!</v>
      </c>
      <c r="J91" s="248" t="e">
        <f ca="1">'Группы 2016'!CO91</f>
        <v>#REF!</v>
      </c>
      <c r="K91" s="248" t="e">
        <f ca="1">'Группы 2016'!CP91</f>
        <v>#REF!</v>
      </c>
      <c r="L91" s="248" t="e">
        <f ca="1">'Группы 2016'!CQ91</f>
        <v>#REF!</v>
      </c>
      <c r="M91" s="248" t="e">
        <f ca="1">'Группы 2016'!CR91</f>
        <v>#REF!</v>
      </c>
      <c r="N91" s="248" t="e">
        <f ca="1">'Группы 2016'!CS91</f>
        <v>#REF!</v>
      </c>
      <c r="O91" s="248" t="e">
        <f ca="1">'Группы 2016'!CT91</f>
        <v>#REF!</v>
      </c>
      <c r="P91" s="248" t="e">
        <f ca="1">'Группы 2016'!CU91</f>
        <v>#REF!</v>
      </c>
      <c r="Q91" s="248" t="e">
        <f ca="1">'Группы 2016'!CV91</f>
        <v>#REF!</v>
      </c>
      <c r="R91" s="248" t="e">
        <f ca="1">'Группы 2016'!CW91</f>
        <v>#REF!</v>
      </c>
      <c r="S91" s="248" t="e">
        <f ca="1">'Группы 2016'!CX91</f>
        <v>#REF!</v>
      </c>
      <c r="T91" s="248" t="e">
        <f ca="1">'Группы 2016'!CY91</f>
        <v>#REF!</v>
      </c>
      <c r="U91" s="248" t="e">
        <f ca="1">'Группы 2016'!CZ91</f>
        <v>#REF!</v>
      </c>
      <c r="V91" s="248" t="e">
        <f ca="1">'Группы 2016'!DA91</f>
        <v>#REF!</v>
      </c>
      <c r="W91" s="248" t="e">
        <f ca="1">'Группы 2016'!DB91</f>
        <v>#REF!</v>
      </c>
      <c r="X91" s="248" t="e">
        <f ca="1">'Группы 2016'!DC91</f>
        <v>#REF!</v>
      </c>
      <c r="Y91" s="248" t="e">
        <f ca="1">'Группы 2016'!DD91</f>
        <v>#REF!</v>
      </c>
      <c r="Z91" s="248" t="e">
        <f ca="1">'Группы 2016'!DE91</f>
        <v>#REF!</v>
      </c>
      <c r="AA91" s="248" t="e">
        <f ca="1">'Группы 2016'!DF91</f>
        <v>#REF!</v>
      </c>
      <c r="AB91" s="248" t="e">
        <f ca="1">'Группы 2016'!DG91</f>
        <v>#REF!</v>
      </c>
      <c r="AC91" s="248" t="e">
        <f ca="1">'Группы 2016'!DH91</f>
        <v>#REF!</v>
      </c>
      <c r="AD91" s="248" t="e">
        <f ca="1">'Группы 2016'!DI91</f>
        <v>#REF!</v>
      </c>
      <c r="AE91" s="248" t="e">
        <f ca="1">'Группы 2016'!DJ91</f>
        <v>#REF!</v>
      </c>
      <c r="AF91" s="248" t="e">
        <f ca="1">'Группы 2016'!DK91</f>
        <v>#REF!</v>
      </c>
      <c r="AG91" s="248" t="e">
        <f ca="1">'Группы 2016'!DL91</f>
        <v>#REF!</v>
      </c>
      <c r="AH91" s="248" t="e">
        <f ca="1">'Группы 2016'!DM91</f>
        <v>#REF!</v>
      </c>
      <c r="AI91" s="248" t="e">
        <f ca="1">'Группы 2016'!DN91</f>
        <v>#REF!</v>
      </c>
      <c r="AJ91" s="248" t="e">
        <f ca="1">'Группы 2016'!DO91</f>
        <v>#REF!</v>
      </c>
      <c r="AK91" s="248" t="e">
        <f ca="1">'Группы 2016'!DP91</f>
        <v>#REF!</v>
      </c>
      <c r="AL91" s="248" t="e">
        <f ca="1">'Группы 2016'!DQ91</f>
        <v>#REF!</v>
      </c>
      <c r="AM91" s="248" t="e">
        <f ca="1">'Группы 2016'!DR91</f>
        <v>#REF!</v>
      </c>
      <c r="AN91" s="248" t="e">
        <f ca="1">'Группы 2016'!DS91</f>
        <v>#REF!</v>
      </c>
      <c r="AO91" s="248" t="e">
        <f ca="1">'Группы 2016'!DT91</f>
        <v>#REF!</v>
      </c>
      <c r="AP91" s="248" t="e">
        <f ca="1">'Группы 2016'!DU91</f>
        <v>#REF!</v>
      </c>
      <c r="AQ91" s="248" t="e">
        <f ca="1">'Группы 2016'!DV91</f>
        <v>#REF!</v>
      </c>
      <c r="AR91" s="248" t="e">
        <f ca="1">'Группы 2016'!DW91</f>
        <v>#REF!</v>
      </c>
      <c r="AS91" s="248" t="e">
        <f ca="1">'Группы 2016'!DX91</f>
        <v>#REF!</v>
      </c>
      <c r="AT91" s="248" t="e">
        <f ca="1">'Группы 2016'!DY91</f>
        <v>#REF!</v>
      </c>
      <c r="AU91" s="248" t="str">
        <f>'Группы 2016'!DZ91</f>
        <v>УП.6/УП.7&amp;</v>
      </c>
      <c r="AV91" s="248" t="e">
        <f ca="1">'Группы 2016'!EA91</f>
        <v>#REF!</v>
      </c>
      <c r="AW91" s="248" t="e">
        <f ca="1">'Группы 2016'!EB91</f>
        <v>#REF!</v>
      </c>
      <c r="AX91" s="248">
        <f>'Группы 2016'!EC91</f>
        <v>0</v>
      </c>
      <c r="AY91" s="248" t="e">
        <f ca="1">'Группы 2016'!ED91</f>
        <v>#REF!</v>
      </c>
      <c r="AZ91" s="248" t="e">
        <f ca="1">'Группы 2016'!EE91</f>
        <v>#REF!</v>
      </c>
      <c r="BA91" s="248" t="e">
        <f ca="1">'Группы 2016'!EF91</f>
        <v>#REF!</v>
      </c>
      <c r="BB91" s="248" t="e">
        <f ca="1">'Группы 2016'!EG91</f>
        <v>#REF!</v>
      </c>
      <c r="BC91" s="248" t="e">
        <f ca="1">'Группы 2016'!EH91</f>
        <v>#REF!</v>
      </c>
      <c r="BD91" s="248" t="e">
        <f ca="1">'Группы 2016'!EI91</f>
        <v>#REF!</v>
      </c>
      <c r="BE91" s="248" t="e">
        <f ca="1">'Группы 2016'!EJ91</f>
        <v>#REF!</v>
      </c>
      <c r="BF91" s="248" t="e">
        <f ca="1">'Группы 2016'!EK91</f>
        <v>#REF!</v>
      </c>
      <c r="BG91" s="248">
        <f ca="1">'Группы 2016'!BQ91</f>
        <v>0</v>
      </c>
      <c r="BH91" s="248">
        <f ca="1">'Группы 2016'!BR91</f>
        <v>0</v>
      </c>
      <c r="BI91" s="248">
        <f ca="1">'Группы 2016'!BS91</f>
        <v>0</v>
      </c>
      <c r="BJ91" s="248">
        <f ca="1">'Группы 2016'!BT91</f>
        <v>0</v>
      </c>
      <c r="BK91" s="248">
        <f ca="1">'Группы 2016'!BU91</f>
        <v>0</v>
      </c>
      <c r="BL91" s="248">
        <f ca="1">'Группы 2016'!BV91</f>
        <v>0</v>
      </c>
      <c r="BM91" s="248">
        <f ca="1">'Группы 2016'!BW91</f>
        <v>0</v>
      </c>
      <c r="BN91" s="248">
        <f ca="1">'Группы 2016'!BQ91</f>
        <v>0</v>
      </c>
      <c r="BO91" s="248">
        <f ca="1">'Группы 2016'!BU91</f>
        <v>0</v>
      </c>
      <c r="BP91" s="248">
        <f ca="1">'Группы 2016'!BV91</f>
        <v>0</v>
      </c>
      <c r="BQ91" s="248">
        <f ca="1">'Группы 2016'!BW91</f>
        <v>0</v>
      </c>
      <c r="BR91" s="248">
        <f ca="1">'Группы 2016'!BX91</f>
        <v>1</v>
      </c>
      <c r="BS91" s="248">
        <f ca="1">'Группы 2016'!CA91</f>
        <v>0</v>
      </c>
      <c r="BT91" s="248">
        <f ca="1">'Группы 2016'!CC91</f>
        <v>0</v>
      </c>
      <c r="BU91" s="248" t="e">
        <f ca="1">'Группы 2016'!CE91</f>
        <v>#REF!</v>
      </c>
      <c r="BV91" s="269" t="e">
        <f ca="1">'Группы 2016'!CF91</f>
        <v>#REF!</v>
      </c>
      <c r="BW91" s="248" t="e">
        <f ca="1">'Группы 2016'!CG91</f>
        <v>#REF!</v>
      </c>
      <c r="BX91" s="248" t="e">
        <f ca="1">IF('Группы 2016'!CH91=SUM(CC91:CD91),'Группы 2016'!CH91,"ОШ!")</f>
        <v>#REF!</v>
      </c>
      <c r="BY91" s="248" t="e">
        <f ca="1">'Группы 2016'!CI91</f>
        <v>#REF!</v>
      </c>
      <c r="BZ91" s="248" t="e">
        <f ca="1">'Группы 2016'!CJ91</f>
        <v>#REF!</v>
      </c>
      <c r="CA91" s="248" t="e">
        <f ca="1">'Группы 2016'!CK91</f>
        <v>#REF!</v>
      </c>
      <c r="CB91" s="248">
        <f>'Группы 2016'!BP91</f>
        <v>20</v>
      </c>
      <c r="CC91" s="248">
        <f t="shared" ca="1" si="12"/>
        <v>0</v>
      </c>
      <c r="CD91" s="248">
        <f t="shared" ca="1" si="13"/>
        <v>0</v>
      </c>
      <c r="CE91" s="270">
        <f t="shared" ca="1" si="14"/>
        <v>0</v>
      </c>
      <c r="CF91" s="270">
        <f t="shared" ca="1" si="15"/>
        <v>0</v>
      </c>
      <c r="CG91" s="270">
        <f t="shared" ca="1" si="16"/>
        <v>0</v>
      </c>
      <c r="CH91" s="270">
        <f t="shared" ca="1" si="17"/>
        <v>0</v>
      </c>
      <c r="CI91" s="270">
        <f t="shared" ca="1" si="18"/>
        <v>0</v>
      </c>
      <c r="CJ91" s="270">
        <f t="shared" ca="1" si="19"/>
        <v>0</v>
      </c>
      <c r="CK91" s="270">
        <f t="shared" ca="1" si="20"/>
        <v>0</v>
      </c>
      <c r="CL91" s="270">
        <f t="shared" ca="1" si="21"/>
        <v>0</v>
      </c>
      <c r="CM91" s="248">
        <f t="shared" ca="1" si="22"/>
        <v>0</v>
      </c>
      <c r="CN91" s="248" t="e">
        <f t="shared" ca="1" si="23"/>
        <v>#REF!</v>
      </c>
    </row>
    <row r="92" spans="1:92" s="151" customFormat="1" x14ac:dyDescent="0.25">
      <c r="A92" s="248" t="str">
        <f>'Группы 2016'!A92</f>
        <v>П19.01.17 Повар, кондитер(2015)9 кл., очная</v>
      </c>
      <c r="B92" s="248" t="str">
        <f>'Группы 2016'!B92</f>
        <v>ППКРС21</v>
      </c>
      <c r="C92" s="248" t="str">
        <f>'Группы 2016'!C92</f>
        <v>бюджет</v>
      </c>
      <c r="D92" s="248" t="e">
        <f ca="1">'Группы 2016'!D92</f>
        <v>#REF!</v>
      </c>
      <c r="E92" s="248">
        <f>'Группы 2016'!E92</f>
        <v>1</v>
      </c>
      <c r="F92" s="271" t="str">
        <f>'Группы 2016'!F92</f>
        <v>ПВ-161</v>
      </c>
      <c r="G92" s="248" t="e">
        <f ca="1">'Группы 2016'!CL92</f>
        <v>#REF!</v>
      </c>
      <c r="H92" s="248" t="e">
        <f ca="1">'Группы 2016'!CM92</f>
        <v>#REF!</v>
      </c>
      <c r="I92" s="248" t="e">
        <f ca="1">'Группы 2016'!CN92</f>
        <v>#REF!</v>
      </c>
      <c r="J92" s="248" t="e">
        <f ca="1">'Группы 2016'!CO92</f>
        <v>#REF!</v>
      </c>
      <c r="K92" s="248" t="e">
        <f ca="1">'Группы 2016'!CP92</f>
        <v>#REF!</v>
      </c>
      <c r="L92" s="248" t="e">
        <f ca="1">'Группы 2016'!CQ92</f>
        <v>#REF!</v>
      </c>
      <c r="M92" s="248" t="e">
        <f ca="1">'Группы 2016'!CR92</f>
        <v>#REF!</v>
      </c>
      <c r="N92" s="248" t="e">
        <f ca="1">'Группы 2016'!CS92</f>
        <v>#REF!</v>
      </c>
      <c r="O92" s="248" t="e">
        <f ca="1">'Группы 2016'!CT92</f>
        <v>#REF!</v>
      </c>
      <c r="P92" s="248" t="e">
        <f ca="1">'Группы 2016'!CU92</f>
        <v>#REF!</v>
      </c>
      <c r="Q92" s="248" t="e">
        <f ca="1">'Группы 2016'!CV92</f>
        <v>#REF!</v>
      </c>
      <c r="R92" s="248" t="e">
        <f ca="1">'Группы 2016'!CW92</f>
        <v>#REF!</v>
      </c>
      <c r="S92" s="248" t="e">
        <f ca="1">'Группы 2016'!CX92</f>
        <v>#REF!</v>
      </c>
      <c r="T92" s="248" t="e">
        <f ca="1">'Группы 2016'!CY92</f>
        <v>#REF!</v>
      </c>
      <c r="U92" s="248" t="e">
        <f ca="1">'Группы 2016'!CZ92</f>
        <v>#REF!</v>
      </c>
      <c r="V92" s="248" t="e">
        <f ca="1">'Группы 2016'!DA92</f>
        <v>#REF!</v>
      </c>
      <c r="W92" s="248" t="e">
        <f ca="1">'Группы 2016'!DB92</f>
        <v>#REF!</v>
      </c>
      <c r="X92" s="248" t="e">
        <f ca="1">'Группы 2016'!DC92</f>
        <v>#REF!</v>
      </c>
      <c r="Y92" s="248" t="e">
        <f ca="1">'Группы 2016'!DD92</f>
        <v>#REF!</v>
      </c>
      <c r="Z92" s="248" t="e">
        <f ca="1">'Группы 2016'!DE92</f>
        <v>#REF!</v>
      </c>
      <c r="AA92" s="248" t="e">
        <f ca="1">'Группы 2016'!DF92</f>
        <v>#REF!</v>
      </c>
      <c r="AB92" s="248" t="e">
        <f ca="1">'Группы 2016'!DG92</f>
        <v>#REF!</v>
      </c>
      <c r="AC92" s="248" t="e">
        <f ca="1">'Группы 2016'!DH92</f>
        <v>#REF!</v>
      </c>
      <c r="AD92" s="248" t="e">
        <f ca="1">'Группы 2016'!DI92</f>
        <v>#REF!</v>
      </c>
      <c r="AE92" s="248" t="e">
        <f ca="1">'Группы 2016'!DJ92</f>
        <v>#REF!</v>
      </c>
      <c r="AF92" s="248" t="e">
        <f ca="1">'Группы 2016'!DK92</f>
        <v>#REF!</v>
      </c>
      <c r="AG92" s="248" t="e">
        <f ca="1">'Группы 2016'!DL92</f>
        <v>#REF!</v>
      </c>
      <c r="AH92" s="248" t="e">
        <f ca="1">'Группы 2016'!DM92</f>
        <v>#REF!</v>
      </c>
      <c r="AI92" s="248" t="e">
        <f ca="1">'Группы 2016'!DN92</f>
        <v>#REF!</v>
      </c>
      <c r="AJ92" s="248" t="e">
        <f ca="1">'Группы 2016'!DO92</f>
        <v>#REF!</v>
      </c>
      <c r="AK92" s="248" t="e">
        <f ca="1">'Группы 2016'!DP92</f>
        <v>#REF!</v>
      </c>
      <c r="AL92" s="248" t="e">
        <f ca="1">'Группы 2016'!DQ92</f>
        <v>#REF!</v>
      </c>
      <c r="AM92" s="248" t="e">
        <f ca="1">'Группы 2016'!DR92</f>
        <v>#REF!</v>
      </c>
      <c r="AN92" s="248" t="e">
        <f ca="1">'Группы 2016'!DS92</f>
        <v>#REF!</v>
      </c>
      <c r="AO92" s="248" t="e">
        <f ca="1">'Группы 2016'!DT92</f>
        <v>#REF!</v>
      </c>
      <c r="AP92" s="248" t="e">
        <f ca="1">'Группы 2016'!DU92</f>
        <v>#REF!</v>
      </c>
      <c r="AQ92" s="248" t="e">
        <f ca="1">'Группы 2016'!DV92</f>
        <v>#REF!</v>
      </c>
      <c r="AR92" s="248" t="e">
        <f ca="1">'Группы 2016'!DW92</f>
        <v>#REF!</v>
      </c>
      <c r="AS92" s="248" t="e">
        <f ca="1">'Группы 2016'!DX92</f>
        <v>#REF!</v>
      </c>
      <c r="AT92" s="248" t="e">
        <f ca="1">'Группы 2016'!DY92</f>
        <v>#REF!</v>
      </c>
      <c r="AU92" s="248" t="e">
        <f ca="1">'Группы 2016'!DZ92</f>
        <v>#REF!</v>
      </c>
      <c r="AV92" s="248" t="e">
        <f ca="1">'Группы 2016'!EA92</f>
        <v>#REF!</v>
      </c>
      <c r="AW92" s="248" t="e">
        <f ca="1">'Группы 2016'!EB92</f>
        <v>#REF!</v>
      </c>
      <c r="AX92" s="248" t="str">
        <f>'Группы 2016'!EC92</f>
        <v>УП.6/УП.7&amp;</v>
      </c>
      <c r="AY92" s="248" t="e">
        <f ca="1">'Группы 2016'!ED92</f>
        <v>#REF!</v>
      </c>
      <c r="AZ92" s="248" t="e">
        <f ca="1">'Группы 2016'!EE92</f>
        <v>#REF!</v>
      </c>
      <c r="BA92" s="248" t="e">
        <f ca="1">'Группы 2016'!EF92</f>
        <v>#REF!</v>
      </c>
      <c r="BB92" s="248" t="e">
        <f ca="1">'Группы 2016'!EG92</f>
        <v>#REF!</v>
      </c>
      <c r="BC92" s="248" t="e">
        <f ca="1">'Группы 2016'!EH92</f>
        <v>#REF!</v>
      </c>
      <c r="BD92" s="248" t="e">
        <f ca="1">'Группы 2016'!EI92</f>
        <v>#REF!</v>
      </c>
      <c r="BE92" s="248" t="e">
        <f ca="1">'Группы 2016'!EJ92</f>
        <v>#REF!</v>
      </c>
      <c r="BF92" s="248" t="e">
        <f ca="1">'Группы 2016'!EK92</f>
        <v>#REF!</v>
      </c>
      <c r="BG92" s="248">
        <f ca="1">'Группы 2016'!BQ92</f>
        <v>0</v>
      </c>
      <c r="BH92" s="248">
        <f ca="1">'Группы 2016'!BR92</f>
        <v>0</v>
      </c>
      <c r="BI92" s="248">
        <f ca="1">'Группы 2016'!BS92</f>
        <v>0</v>
      </c>
      <c r="BJ92" s="248">
        <f ca="1">'Группы 2016'!BT92</f>
        <v>0</v>
      </c>
      <c r="BK92" s="248">
        <f ca="1">'Группы 2016'!BU92</f>
        <v>0</v>
      </c>
      <c r="BL92" s="248">
        <f ca="1">'Группы 2016'!BV92</f>
        <v>0</v>
      </c>
      <c r="BM92" s="248">
        <f ca="1">'Группы 2016'!BW92</f>
        <v>0</v>
      </c>
      <c r="BN92" s="248">
        <f ca="1">'Группы 2016'!BQ92</f>
        <v>0</v>
      </c>
      <c r="BO92" s="248">
        <f ca="1">'Группы 2016'!BU92</f>
        <v>0</v>
      </c>
      <c r="BP92" s="248">
        <f ca="1">'Группы 2016'!BV92</f>
        <v>0</v>
      </c>
      <c r="BQ92" s="248">
        <f ca="1">'Группы 2016'!BW92</f>
        <v>0</v>
      </c>
      <c r="BR92" s="248">
        <f ca="1">'Группы 2016'!BX92</f>
        <v>0</v>
      </c>
      <c r="BS92" s="248">
        <f ca="1">'Группы 2016'!CA92</f>
        <v>0</v>
      </c>
      <c r="BT92" s="248">
        <f ca="1">'Группы 2016'!CC92</f>
        <v>0</v>
      </c>
      <c r="BU92" s="248" t="e">
        <f ca="1">'Группы 2016'!CE92</f>
        <v>#REF!</v>
      </c>
      <c r="BV92" s="269" t="e">
        <f ca="1">'Группы 2016'!CF92</f>
        <v>#REF!</v>
      </c>
      <c r="BW92" s="248" t="e">
        <f ca="1">'Группы 2016'!CG92</f>
        <v>#REF!</v>
      </c>
      <c r="BX92" s="248" t="e">
        <f ca="1">IF('Группы 2016'!CH92=SUM(CC92:CD92),'Группы 2016'!CH92,"ОШ!")</f>
        <v>#REF!</v>
      </c>
      <c r="BY92" s="248" t="e">
        <f ca="1">'Группы 2016'!CI92</f>
        <v>#REF!</v>
      </c>
      <c r="BZ92" s="248" t="e">
        <f ca="1">'Группы 2016'!CJ92</f>
        <v>#REF!</v>
      </c>
      <c r="CA92" s="248" t="e">
        <f ca="1">'Группы 2016'!CK92</f>
        <v>#REF!</v>
      </c>
      <c r="CB92" s="248">
        <f>'Группы 2016'!BP92</f>
        <v>20</v>
      </c>
      <c r="CC92" s="248">
        <f t="shared" ca="1" si="12"/>
        <v>0</v>
      </c>
      <c r="CD92" s="248">
        <f t="shared" ca="1" si="13"/>
        <v>0</v>
      </c>
      <c r="CE92" s="270">
        <f t="shared" ca="1" si="14"/>
        <v>0</v>
      </c>
      <c r="CF92" s="270">
        <f t="shared" ca="1" si="15"/>
        <v>0</v>
      </c>
      <c r="CG92" s="270">
        <f t="shared" ca="1" si="16"/>
        <v>0</v>
      </c>
      <c r="CH92" s="270">
        <f t="shared" ca="1" si="17"/>
        <v>0</v>
      </c>
      <c r="CI92" s="270">
        <f t="shared" ca="1" si="18"/>
        <v>0</v>
      </c>
      <c r="CJ92" s="270">
        <f t="shared" ca="1" si="19"/>
        <v>0</v>
      </c>
      <c r="CK92" s="270">
        <f t="shared" ca="1" si="20"/>
        <v>0</v>
      </c>
      <c r="CL92" s="270">
        <f t="shared" ca="1" si="21"/>
        <v>0</v>
      </c>
      <c r="CM92" s="248">
        <f t="shared" ca="1" si="22"/>
        <v>0</v>
      </c>
      <c r="CN92" s="248" t="e">
        <f t="shared" ca="1" si="23"/>
        <v>#REF!</v>
      </c>
    </row>
    <row r="93" spans="1:92" s="151" customFormat="1" x14ac:dyDescent="0.25">
      <c r="A93" s="248" t="str">
        <f>'Группы 2016'!A93</f>
        <v>П19.01.17 Повар, кондитер(2015)11 кл., очная</v>
      </c>
      <c r="B93" s="248" t="str">
        <f>'Группы 2016'!B93</f>
        <v>ППКРС21</v>
      </c>
      <c r="C93" s="248" t="str">
        <f>'Группы 2016'!C93</f>
        <v>платно</v>
      </c>
      <c r="D93" s="248" t="e">
        <f ca="1">'Группы 2016'!D93</f>
        <v>#REF!</v>
      </c>
      <c r="E93" s="248">
        <f>'Группы 2016'!E93</f>
        <v>1</v>
      </c>
      <c r="F93" s="248" t="str">
        <f>'Группы 2016'!F93</f>
        <v>ПВ-163</v>
      </c>
      <c r="G93" s="248" t="e">
        <f ca="1">'Группы 2016'!CL93</f>
        <v>#REF!</v>
      </c>
      <c r="H93" s="248" t="e">
        <f ca="1">'Группы 2016'!CM93</f>
        <v>#REF!</v>
      </c>
      <c r="I93" s="248" t="e">
        <f ca="1">'Группы 2016'!CN93</f>
        <v>#REF!</v>
      </c>
      <c r="J93" s="248" t="e">
        <f ca="1">'Группы 2016'!CO93</f>
        <v>#REF!</v>
      </c>
      <c r="K93" s="248" t="e">
        <f ca="1">'Группы 2016'!CP93</f>
        <v>#REF!</v>
      </c>
      <c r="L93" s="248" t="e">
        <f ca="1">'Группы 2016'!CQ93</f>
        <v>#REF!</v>
      </c>
      <c r="M93" s="248" t="e">
        <f ca="1">'Группы 2016'!CR93</f>
        <v>#REF!</v>
      </c>
      <c r="N93" s="248" t="e">
        <f ca="1">'Группы 2016'!CS93</f>
        <v>#REF!</v>
      </c>
      <c r="O93" s="248" t="e">
        <f ca="1">'Группы 2016'!CT93</f>
        <v>#REF!</v>
      </c>
      <c r="P93" s="248" t="e">
        <f ca="1">'Группы 2016'!CU93</f>
        <v>#REF!</v>
      </c>
      <c r="Q93" s="248" t="e">
        <f ca="1">'Группы 2016'!CV93</f>
        <v>#REF!</v>
      </c>
      <c r="R93" s="248" t="e">
        <f ca="1">'Группы 2016'!CW93</f>
        <v>#REF!</v>
      </c>
      <c r="S93" s="248" t="e">
        <f ca="1">'Группы 2016'!CX93</f>
        <v>#REF!</v>
      </c>
      <c r="T93" s="248" t="e">
        <f ca="1">'Группы 2016'!CY93</f>
        <v>#REF!</v>
      </c>
      <c r="U93" s="248" t="e">
        <f ca="1">'Группы 2016'!CZ93</f>
        <v>#REF!</v>
      </c>
      <c r="V93" s="248" t="e">
        <f ca="1">'Группы 2016'!DA93</f>
        <v>#REF!</v>
      </c>
      <c r="W93" s="248" t="e">
        <f ca="1">'Группы 2016'!DB93</f>
        <v>#REF!</v>
      </c>
      <c r="X93" s="248" t="e">
        <f ca="1">'Группы 2016'!DC93</f>
        <v>#REF!</v>
      </c>
      <c r="Y93" s="248" t="e">
        <f ca="1">'Группы 2016'!DD93</f>
        <v>#REF!</v>
      </c>
      <c r="Z93" s="248" t="e">
        <f ca="1">'Группы 2016'!DE93</f>
        <v>#REF!</v>
      </c>
      <c r="AA93" s="248" t="e">
        <f ca="1">'Группы 2016'!DF93</f>
        <v>#REF!</v>
      </c>
      <c r="AB93" s="248" t="e">
        <f ca="1">'Группы 2016'!DG93</f>
        <v>#REF!</v>
      </c>
      <c r="AC93" s="248" t="e">
        <f ca="1">'Группы 2016'!DH93</f>
        <v>#REF!</v>
      </c>
      <c r="AD93" s="248" t="e">
        <f ca="1">'Группы 2016'!DI93</f>
        <v>#REF!</v>
      </c>
      <c r="AE93" s="248" t="e">
        <f ca="1">'Группы 2016'!DJ93</f>
        <v>#REF!</v>
      </c>
      <c r="AF93" s="248" t="e">
        <f ca="1">'Группы 2016'!DK93</f>
        <v>#REF!</v>
      </c>
      <c r="AG93" s="248" t="e">
        <f ca="1">'Группы 2016'!DL93</f>
        <v>#REF!</v>
      </c>
      <c r="AH93" s="248" t="e">
        <f ca="1">'Группы 2016'!DM93</f>
        <v>#REF!</v>
      </c>
      <c r="AI93" s="248" t="e">
        <f ca="1">'Группы 2016'!DN93</f>
        <v>#REF!</v>
      </c>
      <c r="AJ93" s="248" t="e">
        <f ca="1">'Группы 2016'!DO93</f>
        <v>#REF!</v>
      </c>
      <c r="AK93" s="248" t="e">
        <f ca="1">'Группы 2016'!DP93</f>
        <v>#REF!</v>
      </c>
      <c r="AL93" s="248" t="e">
        <f ca="1">'Группы 2016'!DQ93</f>
        <v>#REF!</v>
      </c>
      <c r="AM93" s="248" t="e">
        <f ca="1">'Группы 2016'!DR93</f>
        <v>#REF!</v>
      </c>
      <c r="AN93" s="248" t="e">
        <f ca="1">'Группы 2016'!DS93</f>
        <v>#REF!</v>
      </c>
      <c r="AO93" s="248" t="e">
        <f ca="1">'Группы 2016'!DT93</f>
        <v>#REF!</v>
      </c>
      <c r="AP93" s="248" t="e">
        <f ca="1">'Группы 2016'!DU93</f>
        <v>#REF!</v>
      </c>
      <c r="AQ93" s="248" t="e">
        <f ca="1">'Группы 2016'!DV93</f>
        <v>#REF!</v>
      </c>
      <c r="AR93" s="248" t="e">
        <f ca="1">'Группы 2016'!DW93</f>
        <v>#REF!</v>
      </c>
      <c r="AS93" s="248" t="e">
        <f ca="1">'Группы 2016'!DX93</f>
        <v>#REF!</v>
      </c>
      <c r="AT93" s="248" t="e">
        <f ca="1">'Группы 2016'!DY93</f>
        <v>#REF!</v>
      </c>
      <c r="AU93" s="248" t="e">
        <f ca="1">'Группы 2016'!DZ93</f>
        <v>#REF!</v>
      </c>
      <c r="AV93" s="248" t="e">
        <f ca="1">'Группы 2016'!EA93</f>
        <v>#REF!</v>
      </c>
      <c r="AW93" s="248" t="e">
        <f ca="1">'Группы 2016'!EB93</f>
        <v>#REF!</v>
      </c>
      <c r="AX93" s="248" t="e">
        <f ca="1">'Группы 2016'!EC93</f>
        <v>#REF!</v>
      </c>
      <c r="AY93" s="248" t="e">
        <f ca="1">'Группы 2016'!ED93</f>
        <v>#REF!</v>
      </c>
      <c r="AZ93" s="248" t="e">
        <f ca="1">'Группы 2016'!EE93</f>
        <v>#REF!</v>
      </c>
      <c r="BA93" s="248" t="e">
        <f ca="1">'Группы 2016'!EF93</f>
        <v>#REF!</v>
      </c>
      <c r="BB93" s="248" t="e">
        <f ca="1">'Группы 2016'!EG93</f>
        <v>#REF!</v>
      </c>
      <c r="BC93" s="248" t="e">
        <f ca="1">'Группы 2016'!EH93</f>
        <v>#REF!</v>
      </c>
      <c r="BD93" s="248" t="e">
        <f ca="1">'Группы 2016'!EI93</f>
        <v>#REF!</v>
      </c>
      <c r="BE93" s="248" t="e">
        <f ca="1">'Группы 2016'!EJ93</f>
        <v>#REF!</v>
      </c>
      <c r="BF93" s="248" t="e">
        <f ca="1">'Группы 2016'!EK93</f>
        <v>#REF!</v>
      </c>
      <c r="BG93" s="248">
        <f ca="1">'Группы 2016'!BQ93</f>
        <v>0</v>
      </c>
      <c r="BH93" s="248">
        <f ca="1">'Группы 2016'!BR93</f>
        <v>0</v>
      </c>
      <c r="BI93" s="248">
        <f ca="1">'Группы 2016'!BS93</f>
        <v>0</v>
      </c>
      <c r="BJ93" s="248">
        <f ca="1">'Группы 2016'!BT93</f>
        <v>0</v>
      </c>
      <c r="BK93" s="248">
        <f ca="1">'Группы 2016'!BU93</f>
        <v>0</v>
      </c>
      <c r="BL93" s="248">
        <f ca="1">'Группы 2016'!BV93</f>
        <v>0</v>
      </c>
      <c r="BM93" s="248">
        <f ca="1">'Группы 2016'!BW93</f>
        <v>0</v>
      </c>
      <c r="BN93" s="248">
        <f ca="1">'Группы 2016'!BQ93</f>
        <v>0</v>
      </c>
      <c r="BO93" s="248">
        <f ca="1">'Группы 2016'!BU93</f>
        <v>0</v>
      </c>
      <c r="BP93" s="248">
        <f ca="1">'Группы 2016'!BV93</f>
        <v>0</v>
      </c>
      <c r="BQ93" s="248">
        <f ca="1">'Группы 2016'!BW93</f>
        <v>0</v>
      </c>
      <c r="BR93" s="248">
        <f ca="1">'Группы 2016'!BX93</f>
        <v>0</v>
      </c>
      <c r="BS93" s="248">
        <f ca="1">'Группы 2016'!CA93</f>
        <v>0</v>
      </c>
      <c r="BT93" s="248">
        <f ca="1">'Группы 2016'!CC93</f>
        <v>0</v>
      </c>
      <c r="BU93" s="248" t="e">
        <f ca="1">'Группы 2016'!CE93</f>
        <v>#REF!</v>
      </c>
      <c r="BV93" s="269" t="e">
        <f ca="1">'Группы 2016'!CF93</f>
        <v>#REF!</v>
      </c>
      <c r="BW93" s="248" t="e">
        <f ca="1">'Группы 2016'!CG93</f>
        <v>#REF!</v>
      </c>
      <c r="BX93" s="248" t="e">
        <f ca="1">IF('Группы 2016'!CH93=SUM(CC93:CD93),'Группы 2016'!CH93,"ОШ!")</f>
        <v>#REF!</v>
      </c>
      <c r="BY93" s="248" t="e">
        <f ca="1">'Группы 2016'!CI93</f>
        <v>#REF!</v>
      </c>
      <c r="BZ93" s="248" t="e">
        <f ca="1">'Группы 2016'!CJ93</f>
        <v>#REF!</v>
      </c>
      <c r="CA93" s="248" t="e">
        <f ca="1">'Группы 2016'!CK93</f>
        <v>#REF!</v>
      </c>
      <c r="CB93" s="248">
        <f>'Группы 2016'!BP93</f>
        <v>20</v>
      </c>
      <c r="CC93" s="248">
        <f t="shared" ca="1" si="12"/>
        <v>0</v>
      </c>
      <c r="CD93" s="248">
        <f t="shared" ca="1" si="13"/>
        <v>0</v>
      </c>
      <c r="CE93" s="270">
        <f t="shared" ca="1" si="14"/>
        <v>0</v>
      </c>
      <c r="CF93" s="270">
        <f t="shared" ca="1" si="15"/>
        <v>0</v>
      </c>
      <c r="CG93" s="270">
        <f t="shared" ca="1" si="16"/>
        <v>0</v>
      </c>
      <c r="CH93" s="270">
        <f t="shared" ca="1" si="17"/>
        <v>0</v>
      </c>
      <c r="CI93" s="270">
        <f t="shared" ca="1" si="18"/>
        <v>0</v>
      </c>
      <c r="CJ93" s="270">
        <f t="shared" ca="1" si="19"/>
        <v>0</v>
      </c>
      <c r="CK93" s="270">
        <f t="shared" ca="1" si="20"/>
        <v>0</v>
      </c>
      <c r="CL93" s="270">
        <f t="shared" ca="1" si="21"/>
        <v>0</v>
      </c>
      <c r="CM93" s="248">
        <f t="shared" ca="1" si="22"/>
        <v>0</v>
      </c>
      <c r="CN93" s="248" t="e">
        <f t="shared" ca="1" si="23"/>
        <v>#REF!</v>
      </c>
    </row>
    <row r="94" spans="1:92" s="151" customFormat="1" hidden="1" x14ac:dyDescent="0.25">
      <c r="A94" s="248" t="str">
        <f>'Группы 2016'!A94</f>
        <v>П23.01.08 Слесарь по ремонту СМ(2015)9 кл., очная</v>
      </c>
      <c r="B94" s="248" t="str">
        <f>'Группы 2016'!B94</f>
        <v>ППКРС22</v>
      </c>
      <c r="C94" s="248" t="str">
        <f>'Группы 2016'!C94</f>
        <v>бюджет</v>
      </c>
      <c r="D94" s="248" t="e">
        <f ca="1">'Группы 2016'!D94</f>
        <v>#REF!</v>
      </c>
      <c r="E94" s="248">
        <f>'Группы 2016'!E94</f>
        <v>1</v>
      </c>
      <c r="F94" s="248" t="str">
        <f>'Группы 2016'!F94</f>
        <v>АВ-161</v>
      </c>
      <c r="G94" s="248" t="e">
        <f ca="1">'Группы 2016'!CL94</f>
        <v>#REF!</v>
      </c>
      <c r="H94" s="248" t="e">
        <f ca="1">'Группы 2016'!CM94</f>
        <v>#REF!</v>
      </c>
      <c r="I94" s="248" t="e">
        <f ca="1">'Группы 2016'!CN94</f>
        <v>#REF!</v>
      </c>
      <c r="J94" s="248" t="e">
        <f ca="1">'Группы 2016'!CO94</f>
        <v>#REF!</v>
      </c>
      <c r="K94" s="248" t="e">
        <f ca="1">'Группы 2016'!CP94</f>
        <v>#REF!</v>
      </c>
      <c r="L94" s="248" t="e">
        <f ca="1">'Группы 2016'!CQ94</f>
        <v>#REF!</v>
      </c>
      <c r="M94" s="248" t="e">
        <f ca="1">'Группы 2016'!CR94</f>
        <v>#REF!</v>
      </c>
      <c r="N94" s="248" t="e">
        <f ca="1">'Группы 2016'!CS94</f>
        <v>#REF!</v>
      </c>
      <c r="O94" s="248" t="e">
        <f ca="1">'Группы 2016'!CT94</f>
        <v>#REF!</v>
      </c>
      <c r="P94" s="248" t="e">
        <f ca="1">'Группы 2016'!CU94</f>
        <v>#REF!</v>
      </c>
      <c r="Q94" s="248" t="e">
        <f ca="1">'Группы 2016'!CV94</f>
        <v>#REF!</v>
      </c>
      <c r="R94" s="248" t="e">
        <f ca="1">'Группы 2016'!CW94</f>
        <v>#REF!</v>
      </c>
      <c r="S94" s="248" t="e">
        <f ca="1">'Группы 2016'!CX94</f>
        <v>#REF!</v>
      </c>
      <c r="T94" s="248" t="e">
        <f ca="1">'Группы 2016'!CY94</f>
        <v>#REF!</v>
      </c>
      <c r="U94" s="248" t="e">
        <f ca="1">'Группы 2016'!CZ94</f>
        <v>#REF!</v>
      </c>
      <c r="V94" s="248" t="e">
        <f ca="1">'Группы 2016'!DA94</f>
        <v>#REF!</v>
      </c>
      <c r="W94" s="248" t="e">
        <f ca="1">'Группы 2016'!DB94</f>
        <v>#REF!</v>
      </c>
      <c r="X94" s="248" t="e">
        <f ca="1">'Группы 2016'!DC94</f>
        <v>#REF!</v>
      </c>
      <c r="Y94" s="248" t="e">
        <f ca="1">'Группы 2016'!DD94</f>
        <v>#REF!</v>
      </c>
      <c r="Z94" s="248" t="e">
        <f ca="1">'Группы 2016'!DE94</f>
        <v>#REF!</v>
      </c>
      <c r="AA94" s="248" t="e">
        <f ca="1">'Группы 2016'!DF94</f>
        <v>#REF!</v>
      </c>
      <c r="AB94" s="248" t="e">
        <f ca="1">'Группы 2016'!DG94</f>
        <v>#REF!</v>
      </c>
      <c r="AC94" s="248" t="e">
        <f ca="1">'Группы 2016'!DH94</f>
        <v>#REF!</v>
      </c>
      <c r="AD94" s="248" t="e">
        <f ca="1">'Группы 2016'!DI94</f>
        <v>#REF!</v>
      </c>
      <c r="AE94" s="248" t="e">
        <f ca="1">'Группы 2016'!DJ94</f>
        <v>#REF!</v>
      </c>
      <c r="AF94" s="248" t="e">
        <f ca="1">'Группы 2016'!DK94</f>
        <v>#REF!</v>
      </c>
      <c r="AG94" s="248" t="e">
        <f ca="1">'Группы 2016'!DL94</f>
        <v>#REF!</v>
      </c>
      <c r="AH94" s="248" t="e">
        <f ca="1">'Группы 2016'!DM94</f>
        <v>#REF!</v>
      </c>
      <c r="AI94" s="248" t="e">
        <f ca="1">'Группы 2016'!DN94</f>
        <v>#REF!</v>
      </c>
      <c r="AJ94" s="248" t="e">
        <f ca="1">'Группы 2016'!DO94</f>
        <v>#REF!</v>
      </c>
      <c r="AK94" s="248" t="e">
        <f ca="1">'Группы 2016'!DP94</f>
        <v>#REF!</v>
      </c>
      <c r="AL94" s="248" t="e">
        <f ca="1">'Группы 2016'!DQ94</f>
        <v>#REF!</v>
      </c>
      <c r="AM94" s="248" t="e">
        <f ca="1">'Группы 2016'!DR94</f>
        <v>#REF!</v>
      </c>
      <c r="AN94" s="248" t="e">
        <f ca="1">'Группы 2016'!DS94</f>
        <v>#REF!</v>
      </c>
      <c r="AO94" s="248" t="e">
        <f ca="1">'Группы 2016'!DT94</f>
        <v>#REF!</v>
      </c>
      <c r="AP94" s="248" t="e">
        <f ca="1">'Группы 2016'!DU94</f>
        <v>#REF!</v>
      </c>
      <c r="AQ94" s="248" t="e">
        <f ca="1">'Группы 2016'!DV94</f>
        <v>#REF!</v>
      </c>
      <c r="AR94" s="248" t="e">
        <f ca="1">'Группы 2016'!DW94</f>
        <v>#REF!</v>
      </c>
      <c r="AS94" s="248" t="e">
        <f ca="1">'Группы 2016'!DX94</f>
        <v>#REF!</v>
      </c>
      <c r="AT94" s="248" t="e">
        <f ca="1">'Группы 2016'!DY94</f>
        <v>#REF!</v>
      </c>
      <c r="AU94" s="248" t="e">
        <f ca="1">'Группы 2016'!DZ94</f>
        <v>#REF!</v>
      </c>
      <c r="AV94" s="248" t="e">
        <f ca="1">'Группы 2016'!EA94</f>
        <v>#REF!</v>
      </c>
      <c r="AW94" s="248" t="e">
        <f ca="1">'Группы 2016'!EB94</f>
        <v>#REF!</v>
      </c>
      <c r="AX94" s="248" t="e">
        <f ca="1">'Группы 2016'!EC94</f>
        <v>#REF!</v>
      </c>
      <c r="AY94" s="248" t="e">
        <f ca="1">'Группы 2016'!ED94</f>
        <v>#REF!</v>
      </c>
      <c r="AZ94" s="248" t="e">
        <f ca="1">'Группы 2016'!EE94</f>
        <v>#REF!</v>
      </c>
      <c r="BA94" s="248" t="e">
        <f ca="1">'Группы 2016'!EF94</f>
        <v>#REF!</v>
      </c>
      <c r="BB94" s="248" t="e">
        <f ca="1">'Группы 2016'!EG94</f>
        <v>#REF!</v>
      </c>
      <c r="BC94" s="248" t="e">
        <f ca="1">'Группы 2016'!EH94</f>
        <v>#REF!</v>
      </c>
      <c r="BD94" s="248" t="e">
        <f ca="1">'Группы 2016'!EI94</f>
        <v>#REF!</v>
      </c>
      <c r="BE94" s="248" t="e">
        <f ca="1">'Группы 2016'!EJ94</f>
        <v>#REF!</v>
      </c>
      <c r="BF94" s="248" t="e">
        <f ca="1">'Группы 2016'!EK94</f>
        <v>#REF!</v>
      </c>
      <c r="BG94" s="248">
        <f ca="1">'Группы 2016'!BQ94</f>
        <v>0</v>
      </c>
      <c r="BH94" s="248">
        <f ca="1">'Группы 2016'!BR94</f>
        <v>0</v>
      </c>
      <c r="BI94" s="248">
        <f ca="1">'Группы 2016'!BS94</f>
        <v>0</v>
      </c>
      <c r="BJ94" s="248">
        <f ca="1">'Группы 2016'!BT94</f>
        <v>0</v>
      </c>
      <c r="BK94" s="248">
        <f ca="1">'Группы 2016'!BU94</f>
        <v>0</v>
      </c>
      <c r="BL94" s="248">
        <f ca="1">'Группы 2016'!BV94</f>
        <v>0</v>
      </c>
      <c r="BM94" s="248">
        <f ca="1">'Группы 2016'!BW94</f>
        <v>0</v>
      </c>
      <c r="BN94" s="248">
        <f ca="1">'Группы 2016'!BQ94</f>
        <v>0</v>
      </c>
      <c r="BO94" s="248">
        <f ca="1">'Группы 2016'!BU94</f>
        <v>0</v>
      </c>
      <c r="BP94" s="248">
        <f ca="1">'Группы 2016'!BV94</f>
        <v>0</v>
      </c>
      <c r="BQ94" s="248">
        <f ca="1">'Группы 2016'!BW94</f>
        <v>0</v>
      </c>
      <c r="BR94" s="248">
        <f ca="1">'Группы 2016'!BX94</f>
        <v>0</v>
      </c>
      <c r="BS94" s="248">
        <f ca="1">'Группы 2016'!CA94</f>
        <v>0</v>
      </c>
      <c r="BT94" s="248">
        <f ca="1">'Группы 2016'!CC94</f>
        <v>0</v>
      </c>
      <c r="BU94" s="248" t="e">
        <f ca="1">'Группы 2016'!CE94</f>
        <v>#REF!</v>
      </c>
      <c r="BV94" s="269" t="e">
        <f ca="1">'Группы 2016'!CF94</f>
        <v>#REF!</v>
      </c>
      <c r="BW94" s="248" t="e">
        <f ca="1">'Группы 2016'!CG94</f>
        <v>#REF!</v>
      </c>
      <c r="BX94" s="248" t="e">
        <f ca="1">IF('Группы 2016'!CH94=SUM(CC94:CD94),'Группы 2016'!CH94,"ОШ!")</f>
        <v>#REF!</v>
      </c>
      <c r="BY94" s="248" t="e">
        <f ca="1">'Группы 2016'!CI94</f>
        <v>#REF!</v>
      </c>
      <c r="BZ94" s="248" t="e">
        <f ca="1">'Группы 2016'!CJ94</f>
        <v>#REF!</v>
      </c>
      <c r="CA94" s="248" t="e">
        <f ca="1">'Группы 2016'!CK94</f>
        <v>#REF!</v>
      </c>
      <c r="CB94" s="248">
        <f>'Группы 2016'!BP94</f>
        <v>20</v>
      </c>
      <c r="CC94" s="248">
        <f t="shared" ca="1" si="12"/>
        <v>0</v>
      </c>
      <c r="CD94" s="248">
        <f t="shared" ca="1" si="13"/>
        <v>0</v>
      </c>
      <c r="CE94" s="270">
        <f t="shared" ca="1" si="14"/>
        <v>0</v>
      </c>
      <c r="CF94" s="270">
        <f t="shared" ca="1" si="15"/>
        <v>0</v>
      </c>
      <c r="CG94" s="270">
        <f t="shared" ca="1" si="16"/>
        <v>0</v>
      </c>
      <c r="CH94" s="270">
        <f t="shared" ca="1" si="17"/>
        <v>0</v>
      </c>
      <c r="CI94" s="270">
        <f t="shared" ca="1" si="18"/>
        <v>0</v>
      </c>
      <c r="CJ94" s="270">
        <f t="shared" ca="1" si="19"/>
        <v>0</v>
      </c>
      <c r="CK94" s="270">
        <f t="shared" ca="1" si="20"/>
        <v>0</v>
      </c>
      <c r="CL94" s="270">
        <f t="shared" ca="1" si="21"/>
        <v>0</v>
      </c>
      <c r="CM94" s="248">
        <f t="shared" ca="1" si="22"/>
        <v>0</v>
      </c>
      <c r="CN94" s="248" t="e">
        <f t="shared" ca="1" si="23"/>
        <v>#REF!</v>
      </c>
    </row>
    <row r="95" spans="1:92" s="151" customFormat="1" hidden="1" x14ac:dyDescent="0.25">
      <c r="A95" s="248" t="str">
        <f>'Группы 2016'!A95</f>
        <v>П11.01.01 Монтажник РЭАиП(2015)9 кл., очная</v>
      </c>
      <c r="B95" s="248" t="str">
        <f>'Группы 2016'!B95</f>
        <v>ППКРС21</v>
      </c>
      <c r="C95" s="248" t="str">
        <f>'Группы 2016'!C95</f>
        <v>бюджет</v>
      </c>
      <c r="D95" s="248" t="e">
        <f ca="1">'Группы 2016'!D95</f>
        <v>#REF!</v>
      </c>
      <c r="E95" s="248">
        <f>'Группы 2016'!E95</f>
        <v>2</v>
      </c>
      <c r="F95" s="248" t="str">
        <f>'Группы 2016'!F95</f>
        <v>РМ-151</v>
      </c>
      <c r="G95" s="248" t="e">
        <f ca="1">'Группы 2016'!CL95</f>
        <v>#REF!</v>
      </c>
      <c r="H95" s="248" t="e">
        <f ca="1">'Группы 2016'!CM95</f>
        <v>#REF!</v>
      </c>
      <c r="I95" s="248" t="e">
        <f ca="1">'Группы 2016'!CN95</f>
        <v>#REF!</v>
      </c>
      <c r="J95" s="248" t="e">
        <f ca="1">'Группы 2016'!CO95</f>
        <v>#REF!</v>
      </c>
      <c r="K95" s="248" t="e">
        <f ca="1">'Группы 2016'!CP95</f>
        <v>#REF!</v>
      </c>
      <c r="L95" s="248" t="e">
        <f ca="1">'Группы 2016'!CQ95</f>
        <v>#REF!</v>
      </c>
      <c r="M95" s="248" t="e">
        <f ca="1">'Группы 2016'!CR95</f>
        <v>#REF!</v>
      </c>
      <c r="N95" s="248" t="e">
        <f ca="1">'Группы 2016'!CS95</f>
        <v>#REF!</v>
      </c>
      <c r="O95" s="248" t="e">
        <f ca="1">'Группы 2016'!CT95</f>
        <v>#REF!</v>
      </c>
      <c r="P95" s="248" t="e">
        <f ca="1">'Группы 2016'!CU95</f>
        <v>#REF!</v>
      </c>
      <c r="Q95" s="248" t="e">
        <f ca="1">'Группы 2016'!CV95</f>
        <v>#REF!</v>
      </c>
      <c r="R95" s="248" t="e">
        <f ca="1">'Группы 2016'!CW95</f>
        <v>#REF!</v>
      </c>
      <c r="S95" s="248" t="e">
        <f ca="1">'Группы 2016'!CX95</f>
        <v>#REF!</v>
      </c>
      <c r="T95" s="248" t="e">
        <f ca="1">'Группы 2016'!CY95</f>
        <v>#REF!</v>
      </c>
      <c r="U95" s="248" t="e">
        <f ca="1">'Группы 2016'!CZ95</f>
        <v>#REF!</v>
      </c>
      <c r="V95" s="248" t="e">
        <f ca="1">'Группы 2016'!DA95</f>
        <v>#REF!</v>
      </c>
      <c r="W95" s="248" t="e">
        <f ca="1">'Группы 2016'!DB95</f>
        <v>#REF!</v>
      </c>
      <c r="X95" s="248" t="e">
        <f ca="1">'Группы 2016'!DC95</f>
        <v>#REF!</v>
      </c>
      <c r="Y95" s="248" t="e">
        <f ca="1">'Группы 2016'!DD95</f>
        <v>#REF!</v>
      </c>
      <c r="Z95" s="248" t="e">
        <f ca="1">'Группы 2016'!DE95</f>
        <v>#REF!</v>
      </c>
      <c r="AA95" s="248" t="e">
        <f ca="1">'Группы 2016'!DF95</f>
        <v>#REF!</v>
      </c>
      <c r="AB95" s="248" t="e">
        <f ca="1">'Группы 2016'!DG95</f>
        <v>#REF!</v>
      </c>
      <c r="AC95" s="248" t="e">
        <f ca="1">'Группы 2016'!DH95</f>
        <v>#REF!</v>
      </c>
      <c r="AD95" s="248" t="e">
        <f ca="1">'Группы 2016'!DI95</f>
        <v>#REF!</v>
      </c>
      <c r="AE95" s="248" t="e">
        <f ca="1">'Группы 2016'!DJ95</f>
        <v>#REF!</v>
      </c>
      <c r="AF95" s="248" t="e">
        <f ca="1">'Группы 2016'!DK95</f>
        <v>#REF!</v>
      </c>
      <c r="AG95" s="248" t="e">
        <f ca="1">'Группы 2016'!DL95</f>
        <v>#REF!</v>
      </c>
      <c r="AH95" s="248" t="e">
        <f ca="1">'Группы 2016'!DM95</f>
        <v>#REF!</v>
      </c>
      <c r="AI95" s="248" t="e">
        <f ca="1">'Группы 2016'!DN95</f>
        <v>#REF!</v>
      </c>
      <c r="AJ95" s="248" t="e">
        <f ca="1">'Группы 2016'!DO95</f>
        <v>#REF!</v>
      </c>
      <c r="AK95" s="248" t="e">
        <f ca="1">'Группы 2016'!DP95</f>
        <v>#REF!</v>
      </c>
      <c r="AL95" s="248" t="e">
        <f ca="1">'Группы 2016'!DQ95</f>
        <v>#REF!</v>
      </c>
      <c r="AM95" s="248" t="e">
        <f ca="1">'Группы 2016'!DR95</f>
        <v>#REF!</v>
      </c>
      <c r="AN95" s="248" t="e">
        <f ca="1">'Группы 2016'!DS95</f>
        <v>#REF!</v>
      </c>
      <c r="AO95" s="248" t="e">
        <f ca="1">'Группы 2016'!DT95</f>
        <v>#REF!</v>
      </c>
      <c r="AP95" s="248" t="e">
        <f ca="1">'Группы 2016'!DU95</f>
        <v>#REF!</v>
      </c>
      <c r="AQ95" s="248" t="e">
        <f ca="1">'Группы 2016'!DV95</f>
        <v>#REF!</v>
      </c>
      <c r="AR95" s="248" t="e">
        <f ca="1">'Группы 2016'!DW95</f>
        <v>#REF!</v>
      </c>
      <c r="AS95" s="248" t="e">
        <f ca="1">'Группы 2016'!DX95</f>
        <v>#REF!</v>
      </c>
      <c r="AT95" s="248" t="e">
        <f ca="1">'Группы 2016'!DY95</f>
        <v>#REF!</v>
      </c>
      <c r="AU95" s="248" t="e">
        <f ca="1">'Группы 2016'!DZ95</f>
        <v>#REF!</v>
      </c>
      <c r="AV95" s="248" t="e">
        <f ca="1">'Группы 2016'!EA95</f>
        <v>#REF!</v>
      </c>
      <c r="AW95" s="248" t="e">
        <f ca="1">'Группы 2016'!EB95</f>
        <v>#REF!</v>
      </c>
      <c r="AX95" s="248" t="e">
        <f ca="1">'Группы 2016'!EC95</f>
        <v>#REF!</v>
      </c>
      <c r="AY95" s="248" t="e">
        <f ca="1">'Группы 2016'!ED95</f>
        <v>#REF!</v>
      </c>
      <c r="AZ95" s="248" t="e">
        <f ca="1">'Группы 2016'!EE95</f>
        <v>#REF!</v>
      </c>
      <c r="BA95" s="248" t="e">
        <f ca="1">'Группы 2016'!EF95</f>
        <v>#REF!</v>
      </c>
      <c r="BB95" s="248" t="e">
        <f ca="1">'Группы 2016'!EG95</f>
        <v>#REF!</v>
      </c>
      <c r="BC95" s="248" t="e">
        <f ca="1">'Группы 2016'!EH95</f>
        <v>#REF!</v>
      </c>
      <c r="BD95" s="248" t="e">
        <f ca="1">'Группы 2016'!EI95</f>
        <v>#REF!</v>
      </c>
      <c r="BE95" s="248" t="e">
        <f ca="1">'Группы 2016'!EJ95</f>
        <v>#REF!</v>
      </c>
      <c r="BF95" s="248" t="e">
        <f ca="1">'Группы 2016'!EK95</f>
        <v>#REF!</v>
      </c>
      <c r="BG95" s="248">
        <f ca="1">'Группы 2016'!BQ95</f>
        <v>0</v>
      </c>
      <c r="BH95" s="248">
        <f ca="1">'Группы 2016'!BR95</f>
        <v>0</v>
      </c>
      <c r="BI95" s="248">
        <f ca="1">'Группы 2016'!BS95</f>
        <v>0</v>
      </c>
      <c r="BJ95" s="248">
        <f ca="1">'Группы 2016'!BT95</f>
        <v>0</v>
      </c>
      <c r="BK95" s="248">
        <f ca="1">'Группы 2016'!BU95</f>
        <v>0</v>
      </c>
      <c r="BL95" s="248">
        <f ca="1">'Группы 2016'!BV95</f>
        <v>0</v>
      </c>
      <c r="BM95" s="248">
        <f ca="1">'Группы 2016'!BW95</f>
        <v>0</v>
      </c>
      <c r="BN95" s="248">
        <f ca="1">'Группы 2016'!BQ95</f>
        <v>0</v>
      </c>
      <c r="BO95" s="248">
        <f ca="1">'Группы 2016'!BU95</f>
        <v>0</v>
      </c>
      <c r="BP95" s="248">
        <f ca="1">'Группы 2016'!BV95</f>
        <v>0</v>
      </c>
      <c r="BQ95" s="248">
        <f ca="1">'Группы 2016'!BW95</f>
        <v>0</v>
      </c>
      <c r="BR95" s="248">
        <f ca="1">'Группы 2016'!BX95</f>
        <v>0</v>
      </c>
      <c r="BS95" s="248">
        <f ca="1">'Группы 2016'!CA95</f>
        <v>0</v>
      </c>
      <c r="BT95" s="248">
        <f ca="1">'Группы 2016'!CC95</f>
        <v>0</v>
      </c>
      <c r="BU95" s="248" t="e">
        <f ca="1">'Группы 2016'!CE95</f>
        <v>#REF!</v>
      </c>
      <c r="BV95" s="269" t="e">
        <f ca="1">'Группы 2016'!CF95</f>
        <v>#REF!</v>
      </c>
      <c r="BW95" s="248" t="e">
        <f ca="1">'Группы 2016'!CG95</f>
        <v>#REF!</v>
      </c>
      <c r="BX95" s="248" t="e">
        <f ca="1">IF('Группы 2016'!CH95=SUM(CC95:CD95),'Группы 2016'!CH95,"ОШ!")</f>
        <v>#REF!</v>
      </c>
      <c r="BY95" s="248" t="e">
        <f ca="1">'Группы 2016'!CI95</f>
        <v>#REF!</v>
      </c>
      <c r="BZ95" s="248" t="e">
        <f ca="1">'Группы 2016'!CJ95</f>
        <v>#REF!</v>
      </c>
      <c r="CA95" s="248" t="e">
        <f ca="1">'Группы 2016'!CK95</f>
        <v>#REF!</v>
      </c>
      <c r="CB95" s="248">
        <f>'Группы 2016'!BP95</f>
        <v>20</v>
      </c>
      <c r="CC95" s="248">
        <f t="shared" ca="1" si="12"/>
        <v>0</v>
      </c>
      <c r="CD95" s="248">
        <f t="shared" ca="1" si="13"/>
        <v>0</v>
      </c>
      <c r="CE95" s="270">
        <f t="shared" ca="1" si="14"/>
        <v>0</v>
      </c>
      <c r="CF95" s="270">
        <f t="shared" ca="1" si="15"/>
        <v>0</v>
      </c>
      <c r="CG95" s="270">
        <f t="shared" ca="1" si="16"/>
        <v>0</v>
      </c>
      <c r="CH95" s="270">
        <f t="shared" ca="1" si="17"/>
        <v>0</v>
      </c>
      <c r="CI95" s="270">
        <f t="shared" ca="1" si="18"/>
        <v>0</v>
      </c>
      <c r="CJ95" s="270">
        <f t="shared" ca="1" si="19"/>
        <v>0</v>
      </c>
      <c r="CK95" s="270">
        <f t="shared" ca="1" si="20"/>
        <v>0</v>
      </c>
      <c r="CL95" s="270">
        <f t="shared" ca="1" si="21"/>
        <v>0</v>
      </c>
      <c r="CM95" s="248">
        <f t="shared" ca="1" si="22"/>
        <v>0</v>
      </c>
      <c r="CN95" s="248" t="e">
        <f t="shared" ca="1" si="23"/>
        <v>#REF!</v>
      </c>
    </row>
    <row r="96" spans="1:92" s="151" customFormat="1" hidden="1" x14ac:dyDescent="0.25">
      <c r="A96" s="248" t="str">
        <f>'Группы 2016'!A96</f>
        <v>П13.01.10 Элекртомонтер ЭО(2015)9 кл., очная</v>
      </c>
      <c r="B96" s="248" t="str">
        <f>'Группы 2016'!B96</f>
        <v>ППКРС22</v>
      </c>
      <c r="C96" s="248" t="str">
        <f>'Группы 2016'!C96</f>
        <v>бюджет</v>
      </c>
      <c r="D96" s="248" t="e">
        <f ca="1">'Группы 2016'!D96</f>
        <v>#REF!</v>
      </c>
      <c r="E96" s="248">
        <f>'Группы 2016'!E96</f>
        <v>2</v>
      </c>
      <c r="F96" s="248" t="str">
        <f>'Группы 2016'!F96</f>
        <v>ЭЛ-151</v>
      </c>
      <c r="G96" s="248" t="e">
        <f ca="1">'Группы 2016'!CL96</f>
        <v>#REF!</v>
      </c>
      <c r="H96" s="248" t="e">
        <f ca="1">'Группы 2016'!CM96</f>
        <v>#REF!</v>
      </c>
      <c r="I96" s="248" t="e">
        <f ca="1">'Группы 2016'!CN96</f>
        <v>#REF!</v>
      </c>
      <c r="J96" s="248" t="e">
        <f ca="1">'Группы 2016'!CO96</f>
        <v>#REF!</v>
      </c>
      <c r="K96" s="248" t="e">
        <f ca="1">'Группы 2016'!CP96</f>
        <v>#REF!</v>
      </c>
      <c r="L96" s="248" t="e">
        <f ca="1">'Группы 2016'!CQ96</f>
        <v>#REF!</v>
      </c>
      <c r="M96" s="248" t="e">
        <f ca="1">'Группы 2016'!CR96</f>
        <v>#REF!</v>
      </c>
      <c r="N96" s="248" t="e">
        <f ca="1">'Группы 2016'!CS96</f>
        <v>#REF!</v>
      </c>
      <c r="O96" s="248" t="e">
        <f ca="1">'Группы 2016'!CT96</f>
        <v>#REF!</v>
      </c>
      <c r="P96" s="248" t="e">
        <f ca="1">'Группы 2016'!CU96</f>
        <v>#REF!</v>
      </c>
      <c r="Q96" s="248" t="e">
        <f ca="1">'Группы 2016'!CV96</f>
        <v>#REF!</v>
      </c>
      <c r="R96" s="248" t="e">
        <f ca="1">'Группы 2016'!CW96</f>
        <v>#REF!</v>
      </c>
      <c r="S96" s="248" t="e">
        <f ca="1">'Группы 2016'!CX96</f>
        <v>#REF!</v>
      </c>
      <c r="T96" s="248" t="e">
        <f ca="1">'Группы 2016'!CY96</f>
        <v>#REF!</v>
      </c>
      <c r="U96" s="248" t="e">
        <f ca="1">'Группы 2016'!CZ96</f>
        <v>#REF!</v>
      </c>
      <c r="V96" s="248" t="e">
        <f ca="1">'Группы 2016'!DA96</f>
        <v>#REF!</v>
      </c>
      <c r="W96" s="248" t="e">
        <f ca="1">'Группы 2016'!DB96</f>
        <v>#REF!</v>
      </c>
      <c r="X96" s="248" t="e">
        <f ca="1">'Группы 2016'!DC96</f>
        <v>#REF!</v>
      </c>
      <c r="Y96" s="248" t="e">
        <f ca="1">'Группы 2016'!DD96</f>
        <v>#REF!</v>
      </c>
      <c r="Z96" s="248" t="e">
        <f ca="1">'Группы 2016'!DE96</f>
        <v>#REF!</v>
      </c>
      <c r="AA96" s="248" t="e">
        <f ca="1">'Группы 2016'!DF96</f>
        <v>#REF!</v>
      </c>
      <c r="AB96" s="248" t="e">
        <f ca="1">'Группы 2016'!DG96</f>
        <v>#REF!</v>
      </c>
      <c r="AC96" s="248" t="e">
        <f ca="1">'Группы 2016'!DH96</f>
        <v>#REF!</v>
      </c>
      <c r="AD96" s="248" t="e">
        <f ca="1">'Группы 2016'!DI96</f>
        <v>#REF!</v>
      </c>
      <c r="AE96" s="248" t="e">
        <f ca="1">'Группы 2016'!DJ96</f>
        <v>#REF!</v>
      </c>
      <c r="AF96" s="248" t="e">
        <f ca="1">'Группы 2016'!DK96</f>
        <v>#REF!</v>
      </c>
      <c r="AG96" s="248" t="e">
        <f ca="1">'Группы 2016'!DL96</f>
        <v>#REF!</v>
      </c>
      <c r="AH96" s="248" t="e">
        <f ca="1">'Группы 2016'!DM96</f>
        <v>#REF!</v>
      </c>
      <c r="AI96" s="248" t="e">
        <f ca="1">'Группы 2016'!DN96</f>
        <v>#REF!</v>
      </c>
      <c r="AJ96" s="248" t="e">
        <f ca="1">'Группы 2016'!DO96</f>
        <v>#REF!</v>
      </c>
      <c r="AK96" s="248" t="e">
        <f ca="1">'Группы 2016'!DP96</f>
        <v>#REF!</v>
      </c>
      <c r="AL96" s="248" t="e">
        <f ca="1">'Группы 2016'!DQ96</f>
        <v>#REF!</v>
      </c>
      <c r="AM96" s="248" t="e">
        <f ca="1">'Группы 2016'!DR96</f>
        <v>#REF!</v>
      </c>
      <c r="AN96" s="248" t="e">
        <f ca="1">'Группы 2016'!DS96</f>
        <v>#REF!</v>
      </c>
      <c r="AO96" s="248" t="e">
        <f ca="1">'Группы 2016'!DT96</f>
        <v>#REF!</v>
      </c>
      <c r="AP96" s="248" t="e">
        <f ca="1">'Группы 2016'!DU96</f>
        <v>#REF!</v>
      </c>
      <c r="AQ96" s="248" t="e">
        <f ca="1">'Группы 2016'!DV96</f>
        <v>#REF!</v>
      </c>
      <c r="AR96" s="248" t="e">
        <f ca="1">'Группы 2016'!DW96</f>
        <v>#REF!</v>
      </c>
      <c r="AS96" s="248" t="e">
        <f ca="1">'Группы 2016'!DX96</f>
        <v>#REF!</v>
      </c>
      <c r="AT96" s="248" t="e">
        <f ca="1">'Группы 2016'!DY96</f>
        <v>#REF!</v>
      </c>
      <c r="AU96" s="248" t="e">
        <f ca="1">'Группы 2016'!DZ96</f>
        <v>#REF!</v>
      </c>
      <c r="AV96" s="248" t="e">
        <f ca="1">'Группы 2016'!EA96</f>
        <v>#REF!</v>
      </c>
      <c r="AW96" s="248" t="e">
        <f ca="1">'Группы 2016'!EB96</f>
        <v>#REF!</v>
      </c>
      <c r="AX96" s="248" t="e">
        <f ca="1">'Группы 2016'!EC96</f>
        <v>#REF!</v>
      </c>
      <c r="AY96" s="248" t="e">
        <f ca="1">'Группы 2016'!ED96</f>
        <v>#REF!</v>
      </c>
      <c r="AZ96" s="248" t="e">
        <f ca="1">'Группы 2016'!EE96</f>
        <v>#REF!</v>
      </c>
      <c r="BA96" s="248" t="e">
        <f ca="1">'Группы 2016'!EF96</f>
        <v>#REF!</v>
      </c>
      <c r="BB96" s="248" t="e">
        <f ca="1">'Группы 2016'!EG96</f>
        <v>#REF!</v>
      </c>
      <c r="BC96" s="248" t="e">
        <f ca="1">'Группы 2016'!EH96</f>
        <v>#REF!</v>
      </c>
      <c r="BD96" s="248" t="e">
        <f ca="1">'Группы 2016'!EI96</f>
        <v>#REF!</v>
      </c>
      <c r="BE96" s="248" t="e">
        <f ca="1">'Группы 2016'!EJ96</f>
        <v>#REF!</v>
      </c>
      <c r="BF96" s="248" t="e">
        <f ca="1">'Группы 2016'!EK96</f>
        <v>#REF!</v>
      </c>
      <c r="BG96" s="248">
        <f ca="1">'Группы 2016'!BQ96</f>
        <v>0</v>
      </c>
      <c r="BH96" s="248">
        <f ca="1">'Группы 2016'!BR96</f>
        <v>0</v>
      </c>
      <c r="BI96" s="248">
        <f ca="1">'Группы 2016'!BS96</f>
        <v>0</v>
      </c>
      <c r="BJ96" s="248">
        <f ca="1">'Группы 2016'!BT96</f>
        <v>0</v>
      </c>
      <c r="BK96" s="248">
        <f ca="1">'Группы 2016'!BU96</f>
        <v>0</v>
      </c>
      <c r="BL96" s="248">
        <f ca="1">'Группы 2016'!BV96</f>
        <v>0</v>
      </c>
      <c r="BM96" s="248">
        <f ca="1">'Группы 2016'!BW96</f>
        <v>0</v>
      </c>
      <c r="BN96" s="248">
        <f ca="1">'Группы 2016'!BQ96</f>
        <v>0</v>
      </c>
      <c r="BO96" s="248">
        <f ca="1">'Группы 2016'!BU96</f>
        <v>0</v>
      </c>
      <c r="BP96" s="248">
        <f ca="1">'Группы 2016'!BV96</f>
        <v>0</v>
      </c>
      <c r="BQ96" s="248">
        <f ca="1">'Группы 2016'!BW96</f>
        <v>0</v>
      </c>
      <c r="BR96" s="248">
        <f ca="1">'Группы 2016'!BX96</f>
        <v>0</v>
      </c>
      <c r="BS96" s="248">
        <f ca="1">'Группы 2016'!CA96</f>
        <v>0</v>
      </c>
      <c r="BT96" s="248">
        <f ca="1">'Группы 2016'!CC96</f>
        <v>0</v>
      </c>
      <c r="BU96" s="248" t="e">
        <f ca="1">'Группы 2016'!CE96</f>
        <v>#REF!</v>
      </c>
      <c r="BV96" s="269" t="e">
        <f ca="1">'Группы 2016'!CF96</f>
        <v>#REF!</v>
      </c>
      <c r="BW96" s="248" t="e">
        <f ca="1">'Группы 2016'!CG96</f>
        <v>#REF!</v>
      </c>
      <c r="BX96" s="248" t="e">
        <f ca="1">IF('Группы 2016'!CH96=SUM(CC96:CD96),'Группы 2016'!CH96,"ОШ!")</f>
        <v>#REF!</v>
      </c>
      <c r="BY96" s="248" t="e">
        <f ca="1">'Группы 2016'!CI96</f>
        <v>#REF!</v>
      </c>
      <c r="BZ96" s="248" t="e">
        <f ca="1">'Группы 2016'!CJ96</f>
        <v>#REF!</v>
      </c>
      <c r="CA96" s="248" t="e">
        <f ca="1">'Группы 2016'!CK96</f>
        <v>#REF!</v>
      </c>
      <c r="CB96" s="248">
        <f>'Группы 2016'!BP96</f>
        <v>20</v>
      </c>
      <c r="CC96" s="248">
        <f t="shared" ca="1" si="12"/>
        <v>0</v>
      </c>
      <c r="CD96" s="248">
        <f t="shared" ca="1" si="13"/>
        <v>0</v>
      </c>
      <c r="CE96" s="270">
        <f t="shared" ca="1" si="14"/>
        <v>0</v>
      </c>
      <c r="CF96" s="270">
        <f t="shared" ca="1" si="15"/>
        <v>0</v>
      </c>
      <c r="CG96" s="270">
        <f t="shared" ca="1" si="16"/>
        <v>0</v>
      </c>
      <c r="CH96" s="270">
        <f t="shared" ca="1" si="17"/>
        <v>0</v>
      </c>
      <c r="CI96" s="270">
        <f t="shared" ca="1" si="18"/>
        <v>0</v>
      </c>
      <c r="CJ96" s="270">
        <f t="shared" ca="1" si="19"/>
        <v>0</v>
      </c>
      <c r="CK96" s="270">
        <f t="shared" ca="1" si="20"/>
        <v>0</v>
      </c>
      <c r="CL96" s="270">
        <f t="shared" ca="1" si="21"/>
        <v>0</v>
      </c>
      <c r="CM96" s="248">
        <f t="shared" ca="1" si="22"/>
        <v>0</v>
      </c>
      <c r="CN96" s="248" t="e">
        <f t="shared" ca="1" si="23"/>
        <v>#REF!</v>
      </c>
    </row>
    <row r="97" spans="1:92" s="151" customFormat="1" hidden="1" x14ac:dyDescent="0.25">
      <c r="A97" s="248" t="str">
        <f>'Группы 2016'!A97</f>
        <v>П15.01.05 Сварщик (ЭГСР)(2015)9 кл., очная</v>
      </c>
      <c r="B97" s="248" t="str">
        <f>'Группы 2016'!B97</f>
        <v>ППКРС21</v>
      </c>
      <c r="C97" s="248" t="str">
        <f>'Группы 2016'!C97</f>
        <v>бюджет</v>
      </c>
      <c r="D97" s="248" t="e">
        <f ca="1">'Группы 2016'!D97</f>
        <v>#REF!</v>
      </c>
      <c r="E97" s="248">
        <f>'Группы 2016'!E97</f>
        <v>2</v>
      </c>
      <c r="F97" s="248" t="str">
        <f>'Группы 2016'!F97</f>
        <v>CВ-152</v>
      </c>
      <c r="G97" s="248" t="e">
        <f ca="1">'Группы 2016'!CL97</f>
        <v>#REF!</v>
      </c>
      <c r="H97" s="248" t="e">
        <f ca="1">'Группы 2016'!CM97</f>
        <v>#REF!</v>
      </c>
      <c r="I97" s="248" t="e">
        <f ca="1">'Группы 2016'!CN97</f>
        <v>#REF!</v>
      </c>
      <c r="J97" s="248" t="e">
        <f ca="1">'Группы 2016'!CO97</f>
        <v>#REF!</v>
      </c>
      <c r="K97" s="248" t="e">
        <f ca="1">'Группы 2016'!CP97</f>
        <v>#REF!</v>
      </c>
      <c r="L97" s="248" t="e">
        <f ca="1">'Группы 2016'!CQ97</f>
        <v>#REF!</v>
      </c>
      <c r="M97" s="248" t="e">
        <f ca="1">'Группы 2016'!CR97</f>
        <v>#REF!</v>
      </c>
      <c r="N97" s="248" t="e">
        <f ca="1">'Группы 2016'!CS97</f>
        <v>#REF!</v>
      </c>
      <c r="O97" s="248" t="e">
        <f ca="1">'Группы 2016'!CT97</f>
        <v>#REF!</v>
      </c>
      <c r="P97" s="248" t="e">
        <f ca="1">'Группы 2016'!CU97</f>
        <v>#REF!</v>
      </c>
      <c r="Q97" s="248" t="e">
        <f ca="1">'Группы 2016'!CV97</f>
        <v>#REF!</v>
      </c>
      <c r="R97" s="248" t="e">
        <f ca="1">'Группы 2016'!CW97</f>
        <v>#REF!</v>
      </c>
      <c r="S97" s="248" t="e">
        <f ca="1">'Группы 2016'!CX97</f>
        <v>#REF!</v>
      </c>
      <c r="T97" s="248" t="e">
        <f ca="1">'Группы 2016'!CY97</f>
        <v>#REF!</v>
      </c>
      <c r="U97" s="248" t="e">
        <f ca="1">'Группы 2016'!CZ97</f>
        <v>#REF!</v>
      </c>
      <c r="V97" s="248" t="e">
        <f ca="1">'Группы 2016'!DA97</f>
        <v>#REF!</v>
      </c>
      <c r="W97" s="248" t="e">
        <f ca="1">'Группы 2016'!DB97</f>
        <v>#REF!</v>
      </c>
      <c r="X97" s="248" t="e">
        <f ca="1">'Группы 2016'!DC97</f>
        <v>#REF!</v>
      </c>
      <c r="Y97" s="248" t="e">
        <f ca="1">'Группы 2016'!DD97</f>
        <v>#REF!</v>
      </c>
      <c r="Z97" s="248" t="e">
        <f ca="1">'Группы 2016'!DE97</f>
        <v>#REF!</v>
      </c>
      <c r="AA97" s="248" t="e">
        <f ca="1">'Группы 2016'!DF97</f>
        <v>#REF!</v>
      </c>
      <c r="AB97" s="248" t="str">
        <f>'Группы 2016'!DG97</f>
        <v>УП.1.Св</v>
      </c>
      <c r="AC97" s="248" t="str">
        <f>'Группы 2016'!DH97</f>
        <v>УП.2.Св</v>
      </c>
      <c r="AD97" s="248" t="str">
        <f>'Группы 2016'!DI97</f>
        <v>УП.2.Св</v>
      </c>
      <c r="AE97" s="248" t="str">
        <f>'Группы 2016'!DJ97</f>
        <v>УП.2.Св</v>
      </c>
      <c r="AF97" s="248" t="str">
        <f>'Группы 2016'!DK97</f>
        <v>УП.2.Св</v>
      </c>
      <c r="AG97" s="248" t="str">
        <f>'Группы 2016'!DL97</f>
        <v>УП.2.Св</v>
      </c>
      <c r="AH97" s="248">
        <f>'Группы 2016'!DM97</f>
        <v>0</v>
      </c>
      <c r="AI97" s="248">
        <f>'Группы 2016'!DN97</f>
        <v>0</v>
      </c>
      <c r="AJ97" s="248">
        <f>'Группы 2016'!DO97</f>
        <v>0</v>
      </c>
      <c r="AK97" s="248">
        <f>'Группы 2016'!DP97</f>
        <v>0</v>
      </c>
      <c r="AL97" s="248">
        <f>'Группы 2016'!DQ97</f>
        <v>0</v>
      </c>
      <c r="AM97" s="248">
        <f>'Группы 2016'!DR97</f>
        <v>0</v>
      </c>
      <c r="AN97" s="248">
        <f>'Группы 2016'!DS97</f>
        <v>0</v>
      </c>
      <c r="AO97" s="248">
        <f>'Группы 2016'!DT97</f>
        <v>0</v>
      </c>
      <c r="AP97" s="248">
        <f>'Группы 2016'!DU97</f>
        <v>0</v>
      </c>
      <c r="AQ97" s="248">
        <f>'Группы 2016'!DV97</f>
        <v>0</v>
      </c>
      <c r="AR97" s="248">
        <f>'Группы 2016'!DW97</f>
        <v>0</v>
      </c>
      <c r="AS97" s="248" t="e">
        <f ca="1">'Группы 2016'!DX97</f>
        <v>#REF!</v>
      </c>
      <c r="AT97" s="248" t="e">
        <f ca="1">'Группы 2016'!DY97</f>
        <v>#REF!</v>
      </c>
      <c r="AU97" s="248" t="e">
        <f ca="1">'Группы 2016'!DZ97</f>
        <v>#REF!</v>
      </c>
      <c r="AV97" s="248" t="e">
        <f ca="1">'Группы 2016'!EA97</f>
        <v>#REF!</v>
      </c>
      <c r="AW97" s="248" t="e">
        <f ca="1">'Группы 2016'!EB97</f>
        <v>#REF!</v>
      </c>
      <c r="AX97" s="248" t="e">
        <f ca="1">'Группы 2016'!EC97</f>
        <v>#REF!</v>
      </c>
      <c r="AY97" s="248" t="e">
        <f ca="1">'Группы 2016'!ED97</f>
        <v>#REF!</v>
      </c>
      <c r="AZ97" s="248" t="e">
        <f ca="1">'Группы 2016'!EE97</f>
        <v>#REF!</v>
      </c>
      <c r="BA97" s="248" t="e">
        <f ca="1">'Группы 2016'!EF97</f>
        <v>#REF!</v>
      </c>
      <c r="BB97" s="248" t="e">
        <f ca="1">'Группы 2016'!EG97</f>
        <v>#REF!</v>
      </c>
      <c r="BC97" s="248" t="e">
        <f ca="1">'Группы 2016'!EH97</f>
        <v>#REF!</v>
      </c>
      <c r="BD97" s="248" t="e">
        <f ca="1">'Группы 2016'!EI97</f>
        <v>#REF!</v>
      </c>
      <c r="BE97" s="248" t="e">
        <f ca="1">'Группы 2016'!EJ97</f>
        <v>#REF!</v>
      </c>
      <c r="BF97" s="248" t="e">
        <f ca="1">'Группы 2016'!EK97</f>
        <v>#REF!</v>
      </c>
      <c r="BG97" s="248">
        <f ca="1">'Группы 2016'!BQ97</f>
        <v>0</v>
      </c>
      <c r="BH97" s="248">
        <f ca="1">'Группы 2016'!BR97</f>
        <v>0</v>
      </c>
      <c r="BI97" s="248">
        <f ca="1">'Группы 2016'!BS97</f>
        <v>0</v>
      </c>
      <c r="BJ97" s="248">
        <f ca="1">'Группы 2016'!BT97</f>
        <v>0</v>
      </c>
      <c r="BK97" s="248">
        <f ca="1">'Группы 2016'!BU97</f>
        <v>0</v>
      </c>
      <c r="BL97" s="248">
        <f ca="1">'Группы 2016'!BV97</f>
        <v>0</v>
      </c>
      <c r="BM97" s="248">
        <f ca="1">'Группы 2016'!BW97</f>
        <v>0</v>
      </c>
      <c r="BN97" s="248">
        <f ca="1">'Группы 2016'!BQ97</f>
        <v>0</v>
      </c>
      <c r="BO97" s="248">
        <f ca="1">'Группы 2016'!BU97</f>
        <v>0</v>
      </c>
      <c r="BP97" s="248">
        <f ca="1">'Группы 2016'!BV97</f>
        <v>0</v>
      </c>
      <c r="BQ97" s="248">
        <f ca="1">'Группы 2016'!BW97</f>
        <v>0</v>
      </c>
      <c r="BR97" s="248">
        <f ca="1">'Группы 2016'!BX97</f>
        <v>11</v>
      </c>
      <c r="BS97" s="248">
        <f ca="1">'Группы 2016'!CA97</f>
        <v>0</v>
      </c>
      <c r="BT97" s="248">
        <f ca="1">'Группы 2016'!CC97</f>
        <v>0</v>
      </c>
      <c r="BU97" s="248" t="e">
        <f ca="1">'Группы 2016'!CE97</f>
        <v>#REF!</v>
      </c>
      <c r="BV97" s="269" t="e">
        <f ca="1">'Группы 2016'!CF97</f>
        <v>#REF!</v>
      </c>
      <c r="BW97" s="248" t="e">
        <f ca="1">'Группы 2016'!CG97</f>
        <v>#REF!</v>
      </c>
      <c r="BX97" s="248" t="e">
        <f ca="1">IF('Группы 2016'!CH97=SUM(CC97:CD97),'Группы 2016'!CH97,"ОШ!")</f>
        <v>#REF!</v>
      </c>
      <c r="BY97" s="248" t="e">
        <f ca="1">'Группы 2016'!CI97</f>
        <v>#REF!</v>
      </c>
      <c r="BZ97" s="248" t="e">
        <f ca="1">'Группы 2016'!CJ97</f>
        <v>#REF!</v>
      </c>
      <c r="CA97" s="248" t="e">
        <f ca="1">'Группы 2016'!CK97</f>
        <v>#REF!</v>
      </c>
      <c r="CB97" s="248">
        <f>'Группы 2016'!BP97</f>
        <v>20</v>
      </c>
      <c r="CC97" s="248">
        <f t="shared" ca="1" si="12"/>
        <v>0</v>
      </c>
      <c r="CD97" s="248">
        <f t="shared" ca="1" si="13"/>
        <v>0</v>
      </c>
      <c r="CE97" s="270">
        <f t="shared" ca="1" si="14"/>
        <v>0</v>
      </c>
      <c r="CF97" s="270">
        <f t="shared" ca="1" si="15"/>
        <v>0</v>
      </c>
      <c r="CG97" s="270">
        <f t="shared" ca="1" si="16"/>
        <v>6</v>
      </c>
      <c r="CH97" s="270">
        <f t="shared" ca="1" si="17"/>
        <v>0</v>
      </c>
      <c r="CI97" s="270">
        <f t="shared" ca="1" si="18"/>
        <v>0</v>
      </c>
      <c r="CJ97" s="270">
        <f t="shared" ca="1" si="19"/>
        <v>0</v>
      </c>
      <c r="CK97" s="270">
        <f t="shared" ca="1" si="20"/>
        <v>0</v>
      </c>
      <c r="CL97" s="270">
        <f t="shared" ca="1" si="21"/>
        <v>0</v>
      </c>
      <c r="CM97" s="248">
        <f t="shared" ca="1" si="22"/>
        <v>6</v>
      </c>
      <c r="CN97" s="248" t="e">
        <f t="shared" ca="1" si="23"/>
        <v>#REF!</v>
      </c>
    </row>
    <row r="98" spans="1:92" s="151" customFormat="1" hidden="1" x14ac:dyDescent="0.25">
      <c r="A98" s="248" t="str">
        <f>'Группы 2016'!A98</f>
        <v>П15.01.05 Сварщик (ЭГСР)(2015)9 кл., очная</v>
      </c>
      <c r="B98" s="248" t="str">
        <f>'Группы 2016'!B98</f>
        <v>ППКРС22</v>
      </c>
      <c r="C98" s="248" t="str">
        <f>'Группы 2016'!C98</f>
        <v>бюджет</v>
      </c>
      <c r="D98" s="248" t="e">
        <f ca="1">'Группы 2016'!D98</f>
        <v>#REF!</v>
      </c>
      <c r="E98" s="248">
        <f>'Группы 2016'!E98</f>
        <v>2</v>
      </c>
      <c r="F98" s="248" t="str">
        <f>'Группы 2016'!F98</f>
        <v>CВ-151</v>
      </c>
      <c r="G98" s="248" t="e">
        <f ca="1">'Группы 2016'!CL98</f>
        <v>#REF!</v>
      </c>
      <c r="H98" s="248" t="e">
        <f ca="1">'Группы 2016'!CM98</f>
        <v>#REF!</v>
      </c>
      <c r="I98" s="248" t="e">
        <f ca="1">'Группы 2016'!CN98</f>
        <v>#REF!</v>
      </c>
      <c r="J98" s="248" t="e">
        <f ca="1">'Группы 2016'!CO98</f>
        <v>#REF!</v>
      </c>
      <c r="K98" s="248" t="e">
        <f ca="1">'Группы 2016'!CP98</f>
        <v>#REF!</v>
      </c>
      <c r="L98" s="248" t="e">
        <f ca="1">'Группы 2016'!CQ98</f>
        <v>#REF!</v>
      </c>
      <c r="M98" s="248" t="e">
        <f ca="1">'Группы 2016'!CR98</f>
        <v>#REF!</v>
      </c>
      <c r="N98" s="248" t="e">
        <f ca="1">'Группы 2016'!CS98</f>
        <v>#REF!</v>
      </c>
      <c r="O98" s="248" t="e">
        <f ca="1">'Группы 2016'!CT98</f>
        <v>#REF!</v>
      </c>
      <c r="P98" s="248" t="e">
        <f ca="1">'Группы 2016'!CU98</f>
        <v>#REF!</v>
      </c>
      <c r="Q98" s="248" t="e">
        <f ca="1">'Группы 2016'!CV98</f>
        <v>#REF!</v>
      </c>
      <c r="R98" s="248" t="e">
        <f ca="1">'Группы 2016'!CW98</f>
        <v>#REF!</v>
      </c>
      <c r="S98" s="248" t="e">
        <f ca="1">'Группы 2016'!CX98</f>
        <v>#REF!</v>
      </c>
      <c r="T98" s="248" t="e">
        <f ca="1">'Группы 2016'!CY98</f>
        <v>#REF!</v>
      </c>
      <c r="U98" s="248" t="e">
        <f ca="1">'Группы 2016'!CZ98</f>
        <v>#REF!</v>
      </c>
      <c r="V98" s="248" t="e">
        <f ca="1">'Группы 2016'!DA98</f>
        <v>#REF!</v>
      </c>
      <c r="W98" s="248" t="e">
        <f ca="1">'Группы 2016'!DB98</f>
        <v>#REF!</v>
      </c>
      <c r="X98" s="248" t="e">
        <f ca="1">'Группы 2016'!DC98</f>
        <v>#REF!</v>
      </c>
      <c r="Y98" s="248" t="e">
        <f ca="1">'Группы 2016'!DD98</f>
        <v>#REF!</v>
      </c>
      <c r="Z98" s="248" t="e">
        <f ca="1">'Группы 2016'!DE98</f>
        <v>#REF!</v>
      </c>
      <c r="AA98" s="248" t="e">
        <f ca="1">'Группы 2016'!DF98</f>
        <v>#REF!</v>
      </c>
      <c r="AB98" s="248" t="e">
        <f ca="1">'Группы 2016'!DG98</f>
        <v>#REF!</v>
      </c>
      <c r="AC98" s="248" t="e">
        <f ca="1">'Группы 2016'!DH98</f>
        <v>#REF!</v>
      </c>
      <c r="AD98" s="248" t="e">
        <f ca="1">'Группы 2016'!DI98</f>
        <v>#REF!</v>
      </c>
      <c r="AE98" s="248" t="e">
        <f ca="1">'Группы 2016'!DJ98</f>
        <v>#REF!</v>
      </c>
      <c r="AF98" s="248" t="e">
        <f ca="1">'Группы 2016'!DK98</f>
        <v>#REF!</v>
      </c>
      <c r="AG98" s="248" t="e">
        <f ca="1">'Группы 2016'!DL98</f>
        <v>#REF!</v>
      </c>
      <c r="AH98" s="248" t="e">
        <f ca="1">'Группы 2016'!DM98</f>
        <v>#REF!</v>
      </c>
      <c r="AI98" s="248" t="e">
        <f ca="1">'Группы 2016'!DN98</f>
        <v>#REF!</v>
      </c>
      <c r="AJ98" s="248" t="e">
        <f ca="1">'Группы 2016'!DO98</f>
        <v>#REF!</v>
      </c>
      <c r="AK98" s="248" t="e">
        <f ca="1">'Группы 2016'!DP98</f>
        <v>#REF!</v>
      </c>
      <c r="AL98" s="248" t="e">
        <f ca="1">'Группы 2016'!DQ98</f>
        <v>#REF!</v>
      </c>
      <c r="AM98" s="248" t="e">
        <f ca="1">'Группы 2016'!DR98</f>
        <v>#REF!</v>
      </c>
      <c r="AN98" s="248" t="e">
        <f ca="1">'Группы 2016'!DS98</f>
        <v>#REF!</v>
      </c>
      <c r="AO98" s="248" t="e">
        <f ca="1">'Группы 2016'!DT98</f>
        <v>#REF!</v>
      </c>
      <c r="AP98" s="248" t="e">
        <f ca="1">'Группы 2016'!DU98</f>
        <v>#REF!</v>
      </c>
      <c r="AQ98" s="248" t="e">
        <f ca="1">'Группы 2016'!DV98</f>
        <v>#REF!</v>
      </c>
      <c r="AR98" s="248" t="e">
        <f ca="1">'Группы 2016'!DW98</f>
        <v>#REF!</v>
      </c>
      <c r="AS98" s="248" t="e">
        <f ca="1">'Группы 2016'!DX98</f>
        <v>#REF!</v>
      </c>
      <c r="AT98" s="248" t="e">
        <f ca="1">'Группы 2016'!DY98</f>
        <v>#REF!</v>
      </c>
      <c r="AU98" s="248" t="e">
        <f ca="1">'Группы 2016'!DZ98</f>
        <v>#REF!</v>
      </c>
      <c r="AV98" s="248" t="e">
        <f ca="1">'Группы 2016'!EA98</f>
        <v>#REF!</v>
      </c>
      <c r="AW98" s="248" t="e">
        <f ca="1">'Группы 2016'!EB98</f>
        <v>#REF!</v>
      </c>
      <c r="AX98" s="248" t="e">
        <f ca="1">'Группы 2016'!EC98</f>
        <v>#REF!</v>
      </c>
      <c r="AY98" s="248" t="e">
        <f ca="1">'Группы 2016'!ED98</f>
        <v>#REF!</v>
      </c>
      <c r="AZ98" s="248" t="e">
        <f ca="1">'Группы 2016'!EE98</f>
        <v>#REF!</v>
      </c>
      <c r="BA98" s="248" t="e">
        <f ca="1">'Группы 2016'!EF98</f>
        <v>#REF!</v>
      </c>
      <c r="BB98" s="248" t="e">
        <f ca="1">'Группы 2016'!EG98</f>
        <v>#REF!</v>
      </c>
      <c r="BC98" s="248" t="e">
        <f ca="1">'Группы 2016'!EH98</f>
        <v>#REF!</v>
      </c>
      <c r="BD98" s="248" t="e">
        <f ca="1">'Группы 2016'!EI98</f>
        <v>#REF!</v>
      </c>
      <c r="BE98" s="248" t="e">
        <f ca="1">'Группы 2016'!EJ98</f>
        <v>#REF!</v>
      </c>
      <c r="BF98" s="248" t="e">
        <f ca="1">'Группы 2016'!EK98</f>
        <v>#REF!</v>
      </c>
      <c r="BG98" s="248">
        <f ca="1">'Группы 2016'!BQ98</f>
        <v>0</v>
      </c>
      <c r="BH98" s="248">
        <f ca="1">'Группы 2016'!BR98</f>
        <v>0</v>
      </c>
      <c r="BI98" s="248">
        <f ca="1">'Группы 2016'!BS98</f>
        <v>0</v>
      </c>
      <c r="BJ98" s="248">
        <f ca="1">'Группы 2016'!BT98</f>
        <v>0</v>
      </c>
      <c r="BK98" s="248">
        <f ca="1">'Группы 2016'!BU98</f>
        <v>0</v>
      </c>
      <c r="BL98" s="248">
        <f ca="1">'Группы 2016'!BV98</f>
        <v>0</v>
      </c>
      <c r="BM98" s="248">
        <f ca="1">'Группы 2016'!BW98</f>
        <v>0</v>
      </c>
      <c r="BN98" s="248">
        <f ca="1">'Группы 2016'!BQ98</f>
        <v>0</v>
      </c>
      <c r="BO98" s="248">
        <f ca="1">'Группы 2016'!BU98</f>
        <v>0</v>
      </c>
      <c r="BP98" s="248">
        <f ca="1">'Группы 2016'!BV98</f>
        <v>0</v>
      </c>
      <c r="BQ98" s="248">
        <f ca="1">'Группы 2016'!BW98</f>
        <v>0</v>
      </c>
      <c r="BR98" s="248">
        <f ca="1">'Группы 2016'!BX98</f>
        <v>0</v>
      </c>
      <c r="BS98" s="248">
        <f ca="1">'Группы 2016'!CA98</f>
        <v>0</v>
      </c>
      <c r="BT98" s="248">
        <f ca="1">'Группы 2016'!CC98</f>
        <v>0</v>
      </c>
      <c r="BU98" s="248" t="e">
        <f ca="1">'Группы 2016'!CE98</f>
        <v>#REF!</v>
      </c>
      <c r="BV98" s="269" t="e">
        <f ca="1">'Группы 2016'!CF98</f>
        <v>#REF!</v>
      </c>
      <c r="BW98" s="248" t="e">
        <f ca="1">'Группы 2016'!CG98</f>
        <v>#REF!</v>
      </c>
      <c r="BX98" s="248" t="e">
        <f ca="1">IF('Группы 2016'!CH98=SUM(CC98:CD98),'Группы 2016'!CH98,"ОШ!")</f>
        <v>#REF!</v>
      </c>
      <c r="BY98" s="248" t="e">
        <f ca="1">'Группы 2016'!CI98</f>
        <v>#REF!</v>
      </c>
      <c r="BZ98" s="248" t="e">
        <f ca="1">'Группы 2016'!CJ98</f>
        <v>#REF!</v>
      </c>
      <c r="CA98" s="248" t="e">
        <f ca="1">'Группы 2016'!CK98</f>
        <v>#REF!</v>
      </c>
      <c r="CB98" s="248">
        <f>'Группы 2016'!BP98</f>
        <v>20</v>
      </c>
      <c r="CC98" s="248">
        <f t="shared" ca="1" si="12"/>
        <v>0</v>
      </c>
      <c r="CD98" s="248">
        <f t="shared" ca="1" si="13"/>
        <v>0</v>
      </c>
      <c r="CE98" s="270">
        <f t="shared" ca="1" si="14"/>
        <v>0</v>
      </c>
      <c r="CF98" s="270">
        <f t="shared" ca="1" si="15"/>
        <v>0</v>
      </c>
      <c r="CG98" s="270">
        <f t="shared" ca="1" si="16"/>
        <v>0</v>
      </c>
      <c r="CH98" s="270">
        <f t="shared" ca="1" si="17"/>
        <v>0</v>
      </c>
      <c r="CI98" s="270">
        <f t="shared" ca="1" si="18"/>
        <v>0</v>
      </c>
      <c r="CJ98" s="270">
        <f t="shared" ca="1" si="19"/>
        <v>0</v>
      </c>
      <c r="CK98" s="270">
        <f t="shared" ca="1" si="20"/>
        <v>0</v>
      </c>
      <c r="CL98" s="270">
        <f t="shared" ca="1" si="21"/>
        <v>0</v>
      </c>
      <c r="CM98" s="248">
        <f t="shared" ca="1" si="22"/>
        <v>0</v>
      </c>
      <c r="CN98" s="248" t="e">
        <f t="shared" ca="1" si="23"/>
        <v>#REF!</v>
      </c>
    </row>
    <row r="99" spans="1:92" s="151" customFormat="1" hidden="1" x14ac:dyDescent="0.25">
      <c r="A99" s="248" t="str">
        <f>'Группы 2016'!A99</f>
        <v>П15.01.25 Станочник (МО)(2015)9 кл., очная</v>
      </c>
      <c r="B99" s="248" t="str">
        <f>'Группы 2016'!B99</f>
        <v>ППКРС21</v>
      </c>
      <c r="C99" s="248" t="str">
        <f>'Группы 2016'!C99</f>
        <v>бюджет</v>
      </c>
      <c r="D99" s="248" t="e">
        <f ca="1">'Группы 2016'!D99</f>
        <v>#REF!</v>
      </c>
      <c r="E99" s="248">
        <f>'Группы 2016'!E99</f>
        <v>2</v>
      </c>
      <c r="F99" s="248" t="str">
        <f>'Группы 2016'!F99</f>
        <v>СТ-152</v>
      </c>
      <c r="G99" s="248" t="e">
        <f ca="1">'Группы 2016'!CL99</f>
        <v>#REF!</v>
      </c>
      <c r="H99" s="248" t="e">
        <f ca="1">'Группы 2016'!CM99</f>
        <v>#REF!</v>
      </c>
      <c r="I99" s="248" t="e">
        <f ca="1">'Группы 2016'!CN99</f>
        <v>#REF!</v>
      </c>
      <c r="J99" s="248" t="e">
        <f ca="1">'Группы 2016'!CO99</f>
        <v>#REF!</v>
      </c>
      <c r="K99" s="248" t="e">
        <f ca="1">'Группы 2016'!CP99</f>
        <v>#REF!</v>
      </c>
      <c r="L99" s="248" t="e">
        <f ca="1">'Группы 2016'!CQ99</f>
        <v>#REF!</v>
      </c>
      <c r="M99" s="248" t="e">
        <f ca="1">'Группы 2016'!CR99</f>
        <v>#REF!</v>
      </c>
      <c r="N99" s="248" t="e">
        <f ca="1">'Группы 2016'!CS99</f>
        <v>#REF!</v>
      </c>
      <c r="O99" s="248" t="e">
        <f ca="1">'Группы 2016'!CT99</f>
        <v>#REF!</v>
      </c>
      <c r="P99" s="248" t="e">
        <f ca="1">'Группы 2016'!CU99</f>
        <v>#REF!</v>
      </c>
      <c r="Q99" s="248" t="e">
        <f ca="1">'Группы 2016'!CV99</f>
        <v>#REF!</v>
      </c>
      <c r="R99" s="248" t="e">
        <f ca="1">'Группы 2016'!CW99</f>
        <v>#REF!</v>
      </c>
      <c r="S99" s="248" t="e">
        <f ca="1">'Группы 2016'!CX99</f>
        <v>#REF!</v>
      </c>
      <c r="T99" s="248" t="e">
        <f ca="1">'Группы 2016'!CY99</f>
        <v>#REF!</v>
      </c>
      <c r="U99" s="248" t="e">
        <f ca="1">'Группы 2016'!CZ99</f>
        <v>#REF!</v>
      </c>
      <c r="V99" s="248" t="e">
        <f ca="1">'Группы 2016'!DA99</f>
        <v>#REF!</v>
      </c>
      <c r="W99" s="248" t="e">
        <f ca="1">'Группы 2016'!DB99</f>
        <v>#REF!</v>
      </c>
      <c r="X99" s="248" t="e">
        <f ca="1">'Группы 2016'!DC99</f>
        <v>#REF!</v>
      </c>
      <c r="Y99" s="248" t="e">
        <f ca="1">'Группы 2016'!DD99</f>
        <v>#REF!</v>
      </c>
      <c r="Z99" s="248" t="e">
        <f ca="1">'Группы 2016'!DE99</f>
        <v>#REF!</v>
      </c>
      <c r="AA99" s="248" t="e">
        <f ca="1">'Группы 2016'!DF99</f>
        <v>#REF!</v>
      </c>
      <c r="AB99" s="248" t="e">
        <f ca="1">'Группы 2016'!DG99</f>
        <v>#REF!</v>
      </c>
      <c r="AC99" s="248" t="e">
        <f ca="1">'Группы 2016'!DH99</f>
        <v>#REF!</v>
      </c>
      <c r="AD99" s="248" t="e">
        <f ca="1">'Группы 2016'!DI99</f>
        <v>#REF!</v>
      </c>
      <c r="AE99" s="248" t="e">
        <f ca="1">'Группы 2016'!DJ99</f>
        <v>#REF!</v>
      </c>
      <c r="AF99" s="248" t="e">
        <f ca="1">'Группы 2016'!DK99</f>
        <v>#REF!</v>
      </c>
      <c r="AG99" s="248" t="e">
        <f ca="1">'Группы 2016'!DL99</f>
        <v>#REF!</v>
      </c>
      <c r="AH99" s="248" t="e">
        <f ca="1">'Группы 2016'!DM99</f>
        <v>#REF!</v>
      </c>
      <c r="AI99" s="248" t="e">
        <f ca="1">'Группы 2016'!DN99</f>
        <v>#REF!</v>
      </c>
      <c r="AJ99" s="248" t="e">
        <f ca="1">'Группы 2016'!DO99</f>
        <v>#REF!</v>
      </c>
      <c r="AK99" s="248" t="e">
        <f ca="1">'Группы 2016'!DP99</f>
        <v>#REF!</v>
      </c>
      <c r="AL99" s="248" t="e">
        <f ca="1">'Группы 2016'!DQ99</f>
        <v>#REF!</v>
      </c>
      <c r="AM99" s="248" t="e">
        <f ca="1">'Группы 2016'!DR99</f>
        <v>#REF!</v>
      </c>
      <c r="AN99" s="248" t="e">
        <f ca="1">'Группы 2016'!DS99</f>
        <v>#REF!</v>
      </c>
      <c r="AO99" s="248" t="e">
        <f ca="1">'Группы 2016'!DT99</f>
        <v>#REF!</v>
      </c>
      <c r="AP99" s="248" t="e">
        <f ca="1">'Группы 2016'!DU99</f>
        <v>#REF!</v>
      </c>
      <c r="AQ99" s="248" t="e">
        <f ca="1">'Группы 2016'!DV99</f>
        <v>#REF!</v>
      </c>
      <c r="AR99" s="248" t="e">
        <f ca="1">'Группы 2016'!DW99</f>
        <v>#REF!</v>
      </c>
      <c r="AS99" s="248" t="e">
        <f ca="1">'Группы 2016'!DX99</f>
        <v>#REF!</v>
      </c>
      <c r="AT99" s="248" t="e">
        <f ca="1">'Группы 2016'!DY99</f>
        <v>#REF!</v>
      </c>
      <c r="AU99" s="248" t="e">
        <f ca="1">'Группы 2016'!DZ99</f>
        <v>#REF!</v>
      </c>
      <c r="AV99" s="248" t="e">
        <f ca="1">'Группы 2016'!EA99</f>
        <v>#REF!</v>
      </c>
      <c r="AW99" s="248" t="e">
        <f ca="1">'Группы 2016'!EB99</f>
        <v>#REF!</v>
      </c>
      <c r="AX99" s="248" t="e">
        <f ca="1">'Группы 2016'!EC99</f>
        <v>#REF!</v>
      </c>
      <c r="AY99" s="248" t="e">
        <f ca="1">'Группы 2016'!ED99</f>
        <v>#REF!</v>
      </c>
      <c r="AZ99" s="248" t="e">
        <f ca="1">'Группы 2016'!EE99</f>
        <v>#REF!</v>
      </c>
      <c r="BA99" s="248" t="e">
        <f ca="1">'Группы 2016'!EF99</f>
        <v>#REF!</v>
      </c>
      <c r="BB99" s="248" t="e">
        <f ca="1">'Группы 2016'!EG99</f>
        <v>#REF!</v>
      </c>
      <c r="BC99" s="248" t="e">
        <f ca="1">'Группы 2016'!EH99</f>
        <v>#REF!</v>
      </c>
      <c r="BD99" s="248" t="e">
        <f ca="1">'Группы 2016'!EI99</f>
        <v>#REF!</v>
      </c>
      <c r="BE99" s="248" t="e">
        <f ca="1">'Группы 2016'!EJ99</f>
        <v>#REF!</v>
      </c>
      <c r="BF99" s="248" t="e">
        <f ca="1">'Группы 2016'!EK99</f>
        <v>#REF!</v>
      </c>
      <c r="BG99" s="248">
        <f ca="1">'Группы 2016'!BQ99</f>
        <v>0</v>
      </c>
      <c r="BH99" s="248">
        <f ca="1">'Группы 2016'!BR99</f>
        <v>0</v>
      </c>
      <c r="BI99" s="248">
        <f ca="1">'Группы 2016'!BS99</f>
        <v>0</v>
      </c>
      <c r="BJ99" s="248">
        <f ca="1">'Группы 2016'!BT99</f>
        <v>0</v>
      </c>
      <c r="BK99" s="248">
        <f ca="1">'Группы 2016'!BU99</f>
        <v>0</v>
      </c>
      <c r="BL99" s="248">
        <f ca="1">'Группы 2016'!BV99</f>
        <v>0</v>
      </c>
      <c r="BM99" s="248">
        <f ca="1">'Группы 2016'!BW99</f>
        <v>0</v>
      </c>
      <c r="BN99" s="248">
        <f ca="1">'Группы 2016'!BQ99</f>
        <v>0</v>
      </c>
      <c r="BO99" s="248">
        <f ca="1">'Группы 2016'!BU99</f>
        <v>0</v>
      </c>
      <c r="BP99" s="248">
        <f ca="1">'Группы 2016'!BV99</f>
        <v>0</v>
      </c>
      <c r="BQ99" s="248">
        <f ca="1">'Группы 2016'!BW99</f>
        <v>0</v>
      </c>
      <c r="BR99" s="248">
        <f ca="1">'Группы 2016'!BX99</f>
        <v>0</v>
      </c>
      <c r="BS99" s="248">
        <f ca="1">'Группы 2016'!CA99</f>
        <v>0</v>
      </c>
      <c r="BT99" s="248">
        <f ca="1">'Группы 2016'!CC99</f>
        <v>0</v>
      </c>
      <c r="BU99" s="248" t="e">
        <f ca="1">'Группы 2016'!CE99</f>
        <v>#REF!</v>
      </c>
      <c r="BV99" s="269" t="e">
        <f ca="1">'Группы 2016'!CF99</f>
        <v>#REF!</v>
      </c>
      <c r="BW99" s="248" t="e">
        <f ca="1">'Группы 2016'!CG99</f>
        <v>#REF!</v>
      </c>
      <c r="BX99" s="248" t="e">
        <f ca="1">IF('Группы 2016'!CH99=SUM(CC99:CD99),'Группы 2016'!CH99,"ОШ!")</f>
        <v>#REF!</v>
      </c>
      <c r="BY99" s="248" t="e">
        <f ca="1">'Группы 2016'!CI99</f>
        <v>#REF!</v>
      </c>
      <c r="BZ99" s="248" t="e">
        <f ca="1">'Группы 2016'!CJ99</f>
        <v>#REF!</v>
      </c>
      <c r="CA99" s="248" t="e">
        <f ca="1">'Группы 2016'!CK99</f>
        <v>#REF!</v>
      </c>
      <c r="CB99" s="248">
        <f>'Группы 2016'!BP99</f>
        <v>20</v>
      </c>
      <c r="CC99" s="248">
        <f t="shared" ca="1" si="12"/>
        <v>0</v>
      </c>
      <c r="CD99" s="248">
        <f t="shared" ca="1" si="13"/>
        <v>0</v>
      </c>
      <c r="CE99" s="270">
        <f t="shared" ca="1" si="14"/>
        <v>0</v>
      </c>
      <c r="CF99" s="270">
        <f t="shared" ca="1" si="15"/>
        <v>0</v>
      </c>
      <c r="CG99" s="270">
        <f t="shared" ca="1" si="16"/>
        <v>0</v>
      </c>
      <c r="CH99" s="270">
        <f t="shared" ca="1" si="17"/>
        <v>0</v>
      </c>
      <c r="CI99" s="270">
        <f t="shared" ca="1" si="18"/>
        <v>0</v>
      </c>
      <c r="CJ99" s="270">
        <f t="shared" ca="1" si="19"/>
        <v>0</v>
      </c>
      <c r="CK99" s="270">
        <f t="shared" ca="1" si="20"/>
        <v>0</v>
      </c>
      <c r="CL99" s="270">
        <f t="shared" ca="1" si="21"/>
        <v>0</v>
      </c>
      <c r="CM99" s="248">
        <f t="shared" ca="1" si="22"/>
        <v>0</v>
      </c>
      <c r="CN99" s="248" t="e">
        <f t="shared" ca="1" si="23"/>
        <v>#REF!</v>
      </c>
    </row>
    <row r="100" spans="1:92" s="151" customFormat="1" hidden="1" x14ac:dyDescent="0.25">
      <c r="A100" s="248" t="str">
        <f>'Группы 2016'!A100</f>
        <v>П15.01.25 Станочник (МО)(2015)9 кл., очная</v>
      </c>
      <c r="B100" s="248" t="str">
        <f>'Группы 2016'!B100</f>
        <v>ППКРС22</v>
      </c>
      <c r="C100" s="248" t="str">
        <f>'Группы 2016'!C100</f>
        <v>бюджет</v>
      </c>
      <c r="D100" s="248" t="e">
        <f ca="1">'Группы 2016'!D100</f>
        <v>#REF!</v>
      </c>
      <c r="E100" s="248">
        <f>'Группы 2016'!E100</f>
        <v>2</v>
      </c>
      <c r="F100" s="248" t="str">
        <f>'Группы 2016'!F100</f>
        <v>СТ-151</v>
      </c>
      <c r="G100" s="248" t="e">
        <f ca="1">'Группы 2016'!CL100</f>
        <v>#REF!</v>
      </c>
      <c r="H100" s="248" t="e">
        <f ca="1">'Группы 2016'!CM100</f>
        <v>#REF!</v>
      </c>
      <c r="I100" s="248" t="e">
        <f ca="1">'Группы 2016'!CN100</f>
        <v>#REF!</v>
      </c>
      <c r="J100" s="248" t="e">
        <f ca="1">'Группы 2016'!CO100</f>
        <v>#REF!</v>
      </c>
      <c r="K100" s="248" t="e">
        <f ca="1">'Группы 2016'!CP100</f>
        <v>#REF!</v>
      </c>
      <c r="L100" s="248" t="e">
        <f ca="1">'Группы 2016'!CQ100</f>
        <v>#REF!</v>
      </c>
      <c r="M100" s="248" t="e">
        <f ca="1">'Группы 2016'!CR100</f>
        <v>#REF!</v>
      </c>
      <c r="N100" s="248" t="e">
        <f ca="1">'Группы 2016'!CS100</f>
        <v>#REF!</v>
      </c>
      <c r="O100" s="248" t="e">
        <f ca="1">'Группы 2016'!CT100</f>
        <v>#REF!</v>
      </c>
      <c r="P100" s="248" t="e">
        <f ca="1">'Группы 2016'!CU100</f>
        <v>#REF!</v>
      </c>
      <c r="Q100" s="248" t="e">
        <f ca="1">'Группы 2016'!CV100</f>
        <v>#REF!</v>
      </c>
      <c r="R100" s="248" t="e">
        <f ca="1">'Группы 2016'!CW100</f>
        <v>#REF!</v>
      </c>
      <c r="S100" s="248" t="e">
        <f ca="1">'Группы 2016'!CX100</f>
        <v>#REF!</v>
      </c>
      <c r="T100" s="248" t="e">
        <f ca="1">'Группы 2016'!CY100</f>
        <v>#REF!</v>
      </c>
      <c r="U100" s="248" t="e">
        <f ca="1">'Группы 2016'!CZ100</f>
        <v>#REF!</v>
      </c>
      <c r="V100" s="248" t="e">
        <f ca="1">'Группы 2016'!DA100</f>
        <v>#REF!</v>
      </c>
      <c r="W100" s="248" t="e">
        <f ca="1">'Группы 2016'!DB100</f>
        <v>#REF!</v>
      </c>
      <c r="X100" s="248" t="e">
        <f ca="1">'Группы 2016'!DC100</f>
        <v>#REF!</v>
      </c>
      <c r="Y100" s="248" t="e">
        <f ca="1">'Группы 2016'!DD100</f>
        <v>#REF!</v>
      </c>
      <c r="Z100" s="248" t="e">
        <f ca="1">'Группы 2016'!DE100</f>
        <v>#REF!</v>
      </c>
      <c r="AA100" s="248" t="e">
        <f ca="1">'Группы 2016'!DF100</f>
        <v>#REF!</v>
      </c>
      <c r="AB100" s="248" t="e">
        <f ca="1">'Группы 2016'!DG100</f>
        <v>#REF!</v>
      </c>
      <c r="AC100" s="248" t="e">
        <f ca="1">'Группы 2016'!DH100</f>
        <v>#REF!</v>
      </c>
      <c r="AD100" s="248" t="e">
        <f ca="1">'Группы 2016'!DI100</f>
        <v>#REF!</v>
      </c>
      <c r="AE100" s="248" t="e">
        <f ca="1">'Группы 2016'!DJ100</f>
        <v>#REF!</v>
      </c>
      <c r="AF100" s="248" t="e">
        <f ca="1">'Группы 2016'!DK100</f>
        <v>#REF!</v>
      </c>
      <c r="AG100" s="248" t="e">
        <f ca="1">'Группы 2016'!DL100</f>
        <v>#REF!</v>
      </c>
      <c r="AH100" s="248" t="e">
        <f ca="1">'Группы 2016'!DM100</f>
        <v>#REF!</v>
      </c>
      <c r="AI100" s="248" t="e">
        <f ca="1">'Группы 2016'!DN100</f>
        <v>#REF!</v>
      </c>
      <c r="AJ100" s="248" t="e">
        <f ca="1">'Группы 2016'!DO100</f>
        <v>#REF!</v>
      </c>
      <c r="AK100" s="248" t="e">
        <f ca="1">'Группы 2016'!DP100</f>
        <v>#REF!</v>
      </c>
      <c r="AL100" s="248" t="e">
        <f ca="1">'Группы 2016'!DQ100</f>
        <v>#REF!</v>
      </c>
      <c r="AM100" s="248" t="e">
        <f ca="1">'Группы 2016'!DR100</f>
        <v>#REF!</v>
      </c>
      <c r="AN100" s="248" t="e">
        <f ca="1">'Группы 2016'!DS100</f>
        <v>#REF!</v>
      </c>
      <c r="AO100" s="248" t="e">
        <f ca="1">'Группы 2016'!DT100</f>
        <v>#REF!</v>
      </c>
      <c r="AP100" s="248" t="e">
        <f ca="1">'Группы 2016'!DU100</f>
        <v>#REF!</v>
      </c>
      <c r="AQ100" s="248" t="e">
        <f ca="1">'Группы 2016'!DV100</f>
        <v>#REF!</v>
      </c>
      <c r="AR100" s="248" t="e">
        <f ca="1">'Группы 2016'!DW100</f>
        <v>#REF!</v>
      </c>
      <c r="AS100" s="248" t="e">
        <f ca="1">'Группы 2016'!DX100</f>
        <v>#REF!</v>
      </c>
      <c r="AT100" s="248" t="e">
        <f ca="1">'Группы 2016'!DY100</f>
        <v>#REF!</v>
      </c>
      <c r="AU100" s="248" t="e">
        <f ca="1">'Группы 2016'!DZ100</f>
        <v>#REF!</v>
      </c>
      <c r="AV100" s="248" t="e">
        <f ca="1">'Группы 2016'!EA100</f>
        <v>#REF!</v>
      </c>
      <c r="AW100" s="248" t="e">
        <f ca="1">'Группы 2016'!EB100</f>
        <v>#REF!</v>
      </c>
      <c r="AX100" s="248" t="e">
        <f ca="1">'Группы 2016'!EC100</f>
        <v>#REF!</v>
      </c>
      <c r="AY100" s="248" t="e">
        <f ca="1">'Группы 2016'!ED100</f>
        <v>#REF!</v>
      </c>
      <c r="AZ100" s="248" t="e">
        <f ca="1">'Группы 2016'!EE100</f>
        <v>#REF!</v>
      </c>
      <c r="BA100" s="248" t="e">
        <f ca="1">'Группы 2016'!EF100</f>
        <v>#REF!</v>
      </c>
      <c r="BB100" s="248" t="e">
        <f ca="1">'Группы 2016'!EG100</f>
        <v>#REF!</v>
      </c>
      <c r="BC100" s="248" t="e">
        <f ca="1">'Группы 2016'!EH100</f>
        <v>#REF!</v>
      </c>
      <c r="BD100" s="248" t="e">
        <f ca="1">'Группы 2016'!EI100</f>
        <v>#REF!</v>
      </c>
      <c r="BE100" s="248" t="e">
        <f ca="1">'Группы 2016'!EJ100</f>
        <v>#REF!</v>
      </c>
      <c r="BF100" s="248" t="e">
        <f ca="1">'Группы 2016'!EK100</f>
        <v>#REF!</v>
      </c>
      <c r="BG100" s="248">
        <f ca="1">'Группы 2016'!BQ100</f>
        <v>0</v>
      </c>
      <c r="BH100" s="248">
        <f ca="1">'Группы 2016'!BR100</f>
        <v>0</v>
      </c>
      <c r="BI100" s="248">
        <f ca="1">'Группы 2016'!BS100</f>
        <v>0</v>
      </c>
      <c r="BJ100" s="248">
        <f ca="1">'Группы 2016'!BT100</f>
        <v>0</v>
      </c>
      <c r="BK100" s="248">
        <f ca="1">'Группы 2016'!BU100</f>
        <v>0</v>
      </c>
      <c r="BL100" s="248">
        <f ca="1">'Группы 2016'!BV100</f>
        <v>0</v>
      </c>
      <c r="BM100" s="248">
        <f ca="1">'Группы 2016'!BW100</f>
        <v>0</v>
      </c>
      <c r="BN100" s="248">
        <f ca="1">'Группы 2016'!BQ100</f>
        <v>0</v>
      </c>
      <c r="BO100" s="248">
        <f ca="1">'Группы 2016'!BU100</f>
        <v>0</v>
      </c>
      <c r="BP100" s="248">
        <f ca="1">'Группы 2016'!BV100</f>
        <v>0</v>
      </c>
      <c r="BQ100" s="248">
        <f ca="1">'Группы 2016'!BW100</f>
        <v>0</v>
      </c>
      <c r="BR100" s="248">
        <f ca="1">'Группы 2016'!BX100</f>
        <v>0</v>
      </c>
      <c r="BS100" s="248">
        <f ca="1">'Группы 2016'!CA100</f>
        <v>0</v>
      </c>
      <c r="BT100" s="248">
        <f ca="1">'Группы 2016'!CC100</f>
        <v>0</v>
      </c>
      <c r="BU100" s="248" t="e">
        <f ca="1">'Группы 2016'!CE100</f>
        <v>#REF!</v>
      </c>
      <c r="BV100" s="269" t="e">
        <f ca="1">'Группы 2016'!CF100</f>
        <v>#REF!</v>
      </c>
      <c r="BW100" s="248" t="e">
        <f ca="1">'Группы 2016'!CG100</f>
        <v>#REF!</v>
      </c>
      <c r="BX100" s="248" t="e">
        <f ca="1">IF('Группы 2016'!CH100=SUM(CC100:CD100),'Группы 2016'!CH100,"ОШ!")</f>
        <v>#REF!</v>
      </c>
      <c r="BY100" s="248" t="e">
        <f ca="1">'Группы 2016'!CI100</f>
        <v>#REF!</v>
      </c>
      <c r="BZ100" s="248" t="e">
        <f ca="1">'Группы 2016'!CJ100</f>
        <v>#REF!</v>
      </c>
      <c r="CA100" s="248" t="e">
        <f ca="1">'Группы 2016'!CK100</f>
        <v>#REF!</v>
      </c>
      <c r="CB100" s="248">
        <f>'Группы 2016'!BP100</f>
        <v>20</v>
      </c>
      <c r="CC100" s="248">
        <f t="shared" ca="1" si="12"/>
        <v>0</v>
      </c>
      <c r="CD100" s="248">
        <f t="shared" ca="1" si="13"/>
        <v>0</v>
      </c>
      <c r="CE100" s="270">
        <f t="shared" ca="1" si="14"/>
        <v>0</v>
      </c>
      <c r="CF100" s="270">
        <f t="shared" ca="1" si="15"/>
        <v>0</v>
      </c>
      <c r="CG100" s="270">
        <f t="shared" ca="1" si="16"/>
        <v>0</v>
      </c>
      <c r="CH100" s="270">
        <f t="shared" ca="1" si="17"/>
        <v>0</v>
      </c>
      <c r="CI100" s="270">
        <f t="shared" ca="1" si="18"/>
        <v>0</v>
      </c>
      <c r="CJ100" s="270">
        <f t="shared" ca="1" si="19"/>
        <v>0</v>
      </c>
      <c r="CK100" s="270">
        <f t="shared" ca="1" si="20"/>
        <v>0</v>
      </c>
      <c r="CL100" s="270">
        <f t="shared" ca="1" si="21"/>
        <v>0</v>
      </c>
      <c r="CM100" s="248">
        <f t="shared" ca="1" si="22"/>
        <v>0</v>
      </c>
      <c r="CN100" s="248" t="e">
        <f t="shared" ca="1" si="23"/>
        <v>#REF!</v>
      </c>
    </row>
    <row r="101" spans="1:92" s="151" customFormat="1" x14ac:dyDescent="0.25">
      <c r="A101" s="248" t="str">
        <f>'Группы 2016'!A101</f>
        <v>П19.01.17 Повар, кондитер(2015)9 кл., очная</v>
      </c>
      <c r="B101" s="248" t="str">
        <f>'Группы 2016'!B101</f>
        <v>ППКРС21</v>
      </c>
      <c r="C101" s="248" t="str">
        <f>'Группы 2016'!C101</f>
        <v>бюджет</v>
      </c>
      <c r="D101" s="248" t="e">
        <f ca="1">'Группы 2016'!D101</f>
        <v>#REF!</v>
      </c>
      <c r="E101" s="248">
        <f>'Группы 2016'!E101</f>
        <v>2</v>
      </c>
      <c r="F101" s="248" t="str">
        <f>'Группы 2016'!F101</f>
        <v>ПВ-151</v>
      </c>
      <c r="G101" s="248" t="e">
        <f ca="1">'Группы 2016'!CL101</f>
        <v>#REF!</v>
      </c>
      <c r="H101" s="248" t="e">
        <f ca="1">'Группы 2016'!CM101</f>
        <v>#REF!</v>
      </c>
      <c r="I101" s="248" t="e">
        <f ca="1">'Группы 2016'!CN101</f>
        <v>#REF!</v>
      </c>
      <c r="J101" s="248" t="e">
        <f ca="1">'Группы 2016'!CO101</f>
        <v>#REF!</v>
      </c>
      <c r="K101" s="248" t="e">
        <f ca="1">'Группы 2016'!CP101</f>
        <v>#REF!</v>
      </c>
      <c r="L101" s="248" t="e">
        <f ca="1">'Группы 2016'!CQ101</f>
        <v>#REF!</v>
      </c>
      <c r="M101" s="248" t="e">
        <f ca="1">'Группы 2016'!CR101</f>
        <v>#REF!</v>
      </c>
      <c r="N101" s="248" t="e">
        <f ca="1">'Группы 2016'!CS101</f>
        <v>#REF!</v>
      </c>
      <c r="O101" s="248" t="e">
        <f ca="1">'Группы 2016'!CT101</f>
        <v>#REF!</v>
      </c>
      <c r="P101" s="248" t="e">
        <f ca="1">'Группы 2016'!CU101</f>
        <v>#REF!</v>
      </c>
      <c r="Q101" s="248" t="e">
        <f ca="1">'Группы 2016'!CV101</f>
        <v>#REF!</v>
      </c>
      <c r="R101" s="248" t="e">
        <f ca="1">'Группы 2016'!CW101</f>
        <v>#REF!</v>
      </c>
      <c r="S101" s="248" t="e">
        <f ca="1">'Группы 2016'!CX101</f>
        <v>#REF!</v>
      </c>
      <c r="T101" s="248" t="e">
        <f ca="1">'Группы 2016'!CY101</f>
        <v>#REF!</v>
      </c>
      <c r="U101" s="248" t="e">
        <f ca="1">'Группы 2016'!CZ101</f>
        <v>#REF!</v>
      </c>
      <c r="V101" s="248" t="e">
        <f ca="1">'Группы 2016'!DA101</f>
        <v>#REF!</v>
      </c>
      <c r="W101" s="248" t="e">
        <f ca="1">'Группы 2016'!DB101</f>
        <v>#REF!</v>
      </c>
      <c r="X101" s="248" t="e">
        <f ca="1">'Группы 2016'!DC101</f>
        <v>#REF!</v>
      </c>
      <c r="Y101" s="248" t="e">
        <f ca="1">'Группы 2016'!DD101</f>
        <v>#REF!</v>
      </c>
      <c r="Z101" s="248" t="e">
        <f ca="1">'Группы 2016'!DE101</f>
        <v>#REF!</v>
      </c>
      <c r="AA101" s="248" t="e">
        <f ca="1">'Группы 2016'!DF101</f>
        <v>#REF!</v>
      </c>
      <c r="AB101" s="248" t="e">
        <f ca="1">'Группы 2016'!DG101</f>
        <v>#REF!</v>
      </c>
      <c r="AC101" s="248" t="e">
        <f ca="1">'Группы 2016'!DH101</f>
        <v>#REF!</v>
      </c>
      <c r="AD101" s="248" t="e">
        <f ca="1">'Группы 2016'!DI101</f>
        <v>#REF!</v>
      </c>
      <c r="AE101" s="248" t="e">
        <f ca="1">'Группы 2016'!DJ101</f>
        <v>#REF!</v>
      </c>
      <c r="AF101" s="248" t="e">
        <f ca="1">'Группы 2016'!DK101</f>
        <v>#REF!</v>
      </c>
      <c r="AG101" s="248" t="e">
        <f ca="1">'Группы 2016'!DL101</f>
        <v>#REF!</v>
      </c>
      <c r="AH101" s="248" t="e">
        <f ca="1">'Группы 2016'!DM101</f>
        <v>#REF!</v>
      </c>
      <c r="AI101" s="248" t="e">
        <f ca="1">'Группы 2016'!DN101</f>
        <v>#REF!</v>
      </c>
      <c r="AJ101" s="248" t="e">
        <f ca="1">'Группы 2016'!DO101</f>
        <v>#REF!</v>
      </c>
      <c r="AK101" s="248" t="e">
        <f ca="1">'Группы 2016'!DP101</f>
        <v>#REF!</v>
      </c>
      <c r="AL101" s="248" t="e">
        <f ca="1">'Группы 2016'!DQ101</f>
        <v>#REF!</v>
      </c>
      <c r="AM101" s="248" t="e">
        <f ca="1">'Группы 2016'!DR101</f>
        <v>#REF!</v>
      </c>
      <c r="AN101" s="248" t="e">
        <f ca="1">'Группы 2016'!DS101</f>
        <v>#REF!</v>
      </c>
      <c r="AO101" s="248" t="e">
        <f ca="1">'Группы 2016'!DT101</f>
        <v>#REF!</v>
      </c>
      <c r="AP101" s="248" t="e">
        <f ca="1">'Группы 2016'!DU101</f>
        <v>#REF!</v>
      </c>
      <c r="AQ101" s="248" t="e">
        <f ca="1">'Группы 2016'!DV101</f>
        <v>#REF!</v>
      </c>
      <c r="AR101" s="248" t="e">
        <f ca="1">'Группы 2016'!DW101</f>
        <v>#REF!</v>
      </c>
      <c r="AS101" s="248" t="e">
        <f ca="1">'Группы 2016'!DX101</f>
        <v>#REF!</v>
      </c>
      <c r="AT101" s="248" t="e">
        <f ca="1">'Группы 2016'!DY101</f>
        <v>#REF!</v>
      </c>
      <c r="AU101" s="248" t="e">
        <f ca="1">'Группы 2016'!DZ101</f>
        <v>#REF!</v>
      </c>
      <c r="AV101" s="248" t="e">
        <f ca="1">'Группы 2016'!EA101</f>
        <v>#REF!</v>
      </c>
      <c r="AW101" s="248" t="e">
        <f ca="1">'Группы 2016'!EB101</f>
        <v>#REF!</v>
      </c>
      <c r="AX101" s="248" t="e">
        <f ca="1">'Группы 2016'!EC101</f>
        <v>#REF!</v>
      </c>
      <c r="AY101" s="248" t="e">
        <f ca="1">'Группы 2016'!ED101</f>
        <v>#REF!</v>
      </c>
      <c r="AZ101" s="248" t="e">
        <f ca="1">'Группы 2016'!EE101</f>
        <v>#REF!</v>
      </c>
      <c r="BA101" s="248" t="e">
        <f ca="1">'Группы 2016'!EF101</f>
        <v>#REF!</v>
      </c>
      <c r="BB101" s="248" t="e">
        <f ca="1">'Группы 2016'!EG101</f>
        <v>#REF!</v>
      </c>
      <c r="BC101" s="248" t="e">
        <f ca="1">'Группы 2016'!EH101</f>
        <v>#REF!</v>
      </c>
      <c r="BD101" s="248" t="e">
        <f ca="1">'Группы 2016'!EI101</f>
        <v>#REF!</v>
      </c>
      <c r="BE101" s="248" t="e">
        <f ca="1">'Группы 2016'!EJ101</f>
        <v>#REF!</v>
      </c>
      <c r="BF101" s="248" t="e">
        <f ca="1">'Группы 2016'!EK101</f>
        <v>#REF!</v>
      </c>
      <c r="BG101" s="248">
        <f ca="1">'Группы 2016'!BQ101</f>
        <v>0</v>
      </c>
      <c r="BH101" s="248">
        <f ca="1">'Группы 2016'!BR101</f>
        <v>0</v>
      </c>
      <c r="BI101" s="248">
        <f ca="1">'Группы 2016'!BS101</f>
        <v>0</v>
      </c>
      <c r="BJ101" s="248">
        <f ca="1">'Группы 2016'!BT101</f>
        <v>0</v>
      </c>
      <c r="BK101" s="248">
        <f ca="1">'Группы 2016'!BU101</f>
        <v>0</v>
      </c>
      <c r="BL101" s="248">
        <f ca="1">'Группы 2016'!BV101</f>
        <v>0</v>
      </c>
      <c r="BM101" s="248">
        <f ca="1">'Группы 2016'!BW101</f>
        <v>0</v>
      </c>
      <c r="BN101" s="248">
        <f ca="1">'Группы 2016'!BQ101</f>
        <v>0</v>
      </c>
      <c r="BO101" s="248">
        <f ca="1">'Группы 2016'!BU101</f>
        <v>0</v>
      </c>
      <c r="BP101" s="248">
        <f ca="1">'Группы 2016'!BV101</f>
        <v>0</v>
      </c>
      <c r="BQ101" s="248">
        <f ca="1">'Группы 2016'!BW101</f>
        <v>0</v>
      </c>
      <c r="BR101" s="248">
        <f ca="1">'Группы 2016'!BX101</f>
        <v>0</v>
      </c>
      <c r="BS101" s="248">
        <f ca="1">'Группы 2016'!CA101</f>
        <v>0</v>
      </c>
      <c r="BT101" s="248">
        <f ca="1">'Группы 2016'!CC101</f>
        <v>0</v>
      </c>
      <c r="BU101" s="248" t="e">
        <f ca="1">'Группы 2016'!CE101</f>
        <v>#REF!</v>
      </c>
      <c r="BV101" s="269" t="e">
        <f ca="1">'Группы 2016'!CF101</f>
        <v>#REF!</v>
      </c>
      <c r="BW101" s="248" t="e">
        <f ca="1">'Группы 2016'!CG101</f>
        <v>#REF!</v>
      </c>
      <c r="BX101" s="248" t="e">
        <f ca="1">IF('Группы 2016'!CH101=SUM(CC101:CD101),'Группы 2016'!CH101,"ОШ!")</f>
        <v>#REF!</v>
      </c>
      <c r="BY101" s="248" t="e">
        <f ca="1">'Группы 2016'!CI101</f>
        <v>#REF!</v>
      </c>
      <c r="BZ101" s="248" t="e">
        <f ca="1">'Группы 2016'!CJ101</f>
        <v>#REF!</v>
      </c>
      <c r="CA101" s="248" t="e">
        <f ca="1">'Группы 2016'!CK101</f>
        <v>#REF!</v>
      </c>
      <c r="CB101" s="248">
        <f>'Группы 2016'!BP101</f>
        <v>20</v>
      </c>
      <c r="CC101" s="248">
        <f t="shared" ca="1" si="12"/>
        <v>0</v>
      </c>
      <c r="CD101" s="248">
        <f t="shared" ca="1" si="13"/>
        <v>0</v>
      </c>
      <c r="CE101" s="270">
        <f t="shared" ca="1" si="14"/>
        <v>0</v>
      </c>
      <c r="CF101" s="270">
        <f t="shared" ca="1" si="15"/>
        <v>0</v>
      </c>
      <c r="CG101" s="270">
        <f t="shared" ca="1" si="16"/>
        <v>0</v>
      </c>
      <c r="CH101" s="270">
        <f t="shared" ca="1" si="17"/>
        <v>0</v>
      </c>
      <c r="CI101" s="270">
        <f t="shared" ca="1" si="18"/>
        <v>0</v>
      </c>
      <c r="CJ101" s="270">
        <f t="shared" ca="1" si="19"/>
        <v>0</v>
      </c>
      <c r="CK101" s="270">
        <f t="shared" ca="1" si="20"/>
        <v>0</v>
      </c>
      <c r="CL101" s="270">
        <f t="shared" ca="1" si="21"/>
        <v>0</v>
      </c>
      <c r="CM101" s="248">
        <f t="shared" ca="1" si="22"/>
        <v>0</v>
      </c>
      <c r="CN101" s="248" t="e">
        <f t="shared" ca="1" si="23"/>
        <v>#REF!</v>
      </c>
    </row>
    <row r="102" spans="1:92" s="151" customFormat="1" x14ac:dyDescent="0.25">
      <c r="A102" s="248" t="str">
        <f>'Группы 2016'!A102</f>
        <v>П19.01.17 Повар, кондитер(2015)9 кл., очная</v>
      </c>
      <c r="B102" s="248" t="str">
        <f>'Группы 2016'!B102</f>
        <v>ППКРС21</v>
      </c>
      <c r="C102" s="248" t="str">
        <f>'Группы 2016'!C102</f>
        <v>платно</v>
      </c>
      <c r="D102" s="248" t="e">
        <f ca="1">'Группы 2016'!D102</f>
        <v>#REF!</v>
      </c>
      <c r="E102" s="248">
        <f>'Группы 2016'!E102</f>
        <v>2</v>
      </c>
      <c r="F102" s="248" t="str">
        <f>'Группы 2016'!F102</f>
        <v>ПВ-152</v>
      </c>
      <c r="G102" s="248" t="e">
        <f ca="1">'Группы 2016'!CL102</f>
        <v>#REF!</v>
      </c>
      <c r="H102" s="248" t="e">
        <f ca="1">'Группы 2016'!CM102</f>
        <v>#REF!</v>
      </c>
      <c r="I102" s="248" t="e">
        <f ca="1">'Группы 2016'!CN102</f>
        <v>#REF!</v>
      </c>
      <c r="J102" s="248" t="e">
        <f ca="1">'Группы 2016'!CO102</f>
        <v>#REF!</v>
      </c>
      <c r="K102" s="248" t="e">
        <f ca="1">'Группы 2016'!CP102</f>
        <v>#REF!</v>
      </c>
      <c r="L102" s="248" t="e">
        <f ca="1">'Группы 2016'!CQ102</f>
        <v>#REF!</v>
      </c>
      <c r="M102" s="248" t="e">
        <f ca="1">'Группы 2016'!CR102</f>
        <v>#REF!</v>
      </c>
      <c r="N102" s="248" t="e">
        <f ca="1">'Группы 2016'!CS102</f>
        <v>#REF!</v>
      </c>
      <c r="O102" s="248" t="str">
        <f>'Группы 2016'!CT102</f>
        <v>УП.1&amp;</v>
      </c>
      <c r="P102" s="248" t="str">
        <f>'Группы 2016'!CU102</f>
        <v>УП.2&amp;</v>
      </c>
      <c r="Q102" s="248" t="e">
        <f ca="1">'Группы 2016'!CV102</f>
        <v>#REF!</v>
      </c>
      <c r="R102" s="248" t="e">
        <f ca="1">'Группы 2016'!CW102</f>
        <v>#REF!</v>
      </c>
      <c r="S102" s="248" t="e">
        <f ca="1">'Группы 2016'!CX102</f>
        <v>#REF!</v>
      </c>
      <c r="T102" s="248" t="e">
        <f ca="1">'Группы 2016'!CY102</f>
        <v>#REF!</v>
      </c>
      <c r="U102" s="248" t="e">
        <f ca="1">'Группы 2016'!CZ102</f>
        <v>#REF!</v>
      </c>
      <c r="V102" s="248">
        <f>'Группы 2016'!DA102</f>
        <v>0</v>
      </c>
      <c r="W102" s="248">
        <f>'Группы 2016'!DB102</f>
        <v>0</v>
      </c>
      <c r="X102" s="248" t="e">
        <f ca="1">'Группы 2016'!DC102</f>
        <v>#REF!</v>
      </c>
      <c r="Y102" s="248" t="e">
        <f ca="1">'Группы 2016'!DD102</f>
        <v>#REF!</v>
      </c>
      <c r="Z102" s="248" t="e">
        <f ca="1">'Группы 2016'!DE102</f>
        <v>#REF!</v>
      </c>
      <c r="AA102" s="248" t="e">
        <f ca="1">'Группы 2016'!DF102</f>
        <v>#REF!</v>
      </c>
      <c r="AB102" s="248" t="e">
        <f ca="1">'Группы 2016'!DG102</f>
        <v>#REF!</v>
      </c>
      <c r="AC102" s="248" t="e">
        <f ca="1">'Группы 2016'!DH102</f>
        <v>#REF!</v>
      </c>
      <c r="AD102" s="248" t="e">
        <f ca="1">'Группы 2016'!DI102</f>
        <v>#REF!</v>
      </c>
      <c r="AE102" s="248" t="e">
        <f ca="1">'Группы 2016'!DJ102</f>
        <v>#REF!</v>
      </c>
      <c r="AF102" s="248" t="e">
        <f ca="1">'Группы 2016'!DK102</f>
        <v>#REF!</v>
      </c>
      <c r="AG102" s="248" t="e">
        <f ca="1">'Группы 2016'!DL102</f>
        <v>#REF!</v>
      </c>
      <c r="AH102" s="248" t="e">
        <f ca="1">'Группы 2016'!DM102</f>
        <v>#REF!</v>
      </c>
      <c r="AI102" s="248" t="e">
        <f ca="1">'Группы 2016'!DN102</f>
        <v>#REF!</v>
      </c>
      <c r="AJ102" s="248" t="str">
        <f>'Группы 2016'!DO102</f>
        <v>УП.5&amp;</v>
      </c>
      <c r="AK102" s="248" t="e">
        <f ca="1">'Группы 2016'!DP102</f>
        <v>#REF!</v>
      </c>
      <c r="AL102" s="248" t="e">
        <f ca="1">'Группы 2016'!DQ102</f>
        <v>#REF!</v>
      </c>
      <c r="AM102" s="248" t="e">
        <f ca="1">'Группы 2016'!DR102</f>
        <v>#REF!</v>
      </c>
      <c r="AN102" s="248" t="e">
        <f ca="1">'Группы 2016'!DS102</f>
        <v>#REF!</v>
      </c>
      <c r="AO102" s="248" t="e">
        <f ca="1">'Группы 2016'!DT102</f>
        <v>#REF!</v>
      </c>
      <c r="AP102" s="248">
        <f>'Группы 2016'!DU102</f>
        <v>0</v>
      </c>
      <c r="AQ102" s="248" t="e">
        <f ca="1">'Группы 2016'!DV102</f>
        <v>#REF!</v>
      </c>
      <c r="AR102" s="248" t="e">
        <f ca="1">'Группы 2016'!DW102</f>
        <v>#REF!</v>
      </c>
      <c r="AS102" s="248" t="e">
        <f ca="1">'Группы 2016'!DX102</f>
        <v>#REF!</v>
      </c>
      <c r="AT102" s="248" t="e">
        <f ca="1">'Группы 2016'!DY102</f>
        <v>#REF!</v>
      </c>
      <c r="AU102" s="248" t="e">
        <f ca="1">'Группы 2016'!DZ102</f>
        <v>#REF!</v>
      </c>
      <c r="AV102" s="248" t="e">
        <f ca="1">'Группы 2016'!EA102</f>
        <v>#REF!</v>
      </c>
      <c r="AW102" s="248" t="e">
        <f ca="1">'Группы 2016'!EB102</f>
        <v>#REF!</v>
      </c>
      <c r="AX102" s="248" t="e">
        <f ca="1">'Группы 2016'!EC102</f>
        <v>#REF!</v>
      </c>
      <c r="AY102" s="248" t="e">
        <f ca="1">'Группы 2016'!ED102</f>
        <v>#REF!</v>
      </c>
      <c r="AZ102" s="248" t="e">
        <f ca="1">'Группы 2016'!EE102</f>
        <v>#REF!</v>
      </c>
      <c r="BA102" s="248" t="e">
        <f ca="1">'Группы 2016'!EF102</f>
        <v>#REF!</v>
      </c>
      <c r="BB102" s="248" t="e">
        <f ca="1">'Группы 2016'!EG102</f>
        <v>#REF!</v>
      </c>
      <c r="BC102" s="248" t="e">
        <f ca="1">'Группы 2016'!EH102</f>
        <v>#REF!</v>
      </c>
      <c r="BD102" s="248" t="e">
        <f ca="1">'Группы 2016'!EI102</f>
        <v>#REF!</v>
      </c>
      <c r="BE102" s="248" t="e">
        <f ca="1">'Группы 2016'!EJ102</f>
        <v>#REF!</v>
      </c>
      <c r="BF102" s="248" t="e">
        <f ca="1">'Группы 2016'!EK102</f>
        <v>#REF!</v>
      </c>
      <c r="BG102" s="248">
        <f ca="1">'Группы 2016'!BQ102</f>
        <v>2</v>
      </c>
      <c r="BH102" s="248">
        <f ca="1">'Группы 2016'!BR102</f>
        <v>2</v>
      </c>
      <c r="BI102" s="248">
        <f ca="1">'Группы 2016'!BS102</f>
        <v>0</v>
      </c>
      <c r="BJ102" s="248">
        <f ca="1">'Группы 2016'!BT102</f>
        <v>0</v>
      </c>
      <c r="BK102" s="248">
        <f ca="1">'Группы 2016'!BU102</f>
        <v>0</v>
      </c>
      <c r="BL102" s="248">
        <f ca="1">'Группы 2016'!BV102</f>
        <v>0</v>
      </c>
      <c r="BM102" s="248">
        <f ca="1">'Группы 2016'!BW102</f>
        <v>0</v>
      </c>
      <c r="BN102" s="248">
        <f ca="1">'Группы 2016'!BQ102</f>
        <v>2</v>
      </c>
      <c r="BO102" s="248">
        <f ca="1">'Группы 2016'!BU102</f>
        <v>0</v>
      </c>
      <c r="BP102" s="248">
        <f ca="1">'Группы 2016'!BV102</f>
        <v>0</v>
      </c>
      <c r="BQ102" s="248">
        <f ca="1">'Группы 2016'!BW102</f>
        <v>0</v>
      </c>
      <c r="BR102" s="248">
        <f ca="1">'Группы 2016'!BX102</f>
        <v>1</v>
      </c>
      <c r="BS102" s="248">
        <f ca="1">'Группы 2016'!CA102</f>
        <v>0</v>
      </c>
      <c r="BT102" s="248">
        <f ca="1">'Группы 2016'!CC102</f>
        <v>0</v>
      </c>
      <c r="BU102" s="248" t="e">
        <f ca="1">'Группы 2016'!CE102</f>
        <v>#REF!</v>
      </c>
      <c r="BV102" s="269" t="e">
        <f ca="1">'Группы 2016'!CF102</f>
        <v>#REF!</v>
      </c>
      <c r="BW102" s="248" t="e">
        <f ca="1">'Группы 2016'!CG102</f>
        <v>#REF!</v>
      </c>
      <c r="BX102" s="248" t="e">
        <f ca="1">IF('Группы 2016'!CH102=SUM(CC102:CD102),'Группы 2016'!CH102,"ОШ!")</f>
        <v>#REF!</v>
      </c>
      <c r="BY102" s="248" t="e">
        <f ca="1">'Группы 2016'!CI102</f>
        <v>#REF!</v>
      </c>
      <c r="BZ102" s="248" t="e">
        <f ca="1">'Группы 2016'!CJ102</f>
        <v>#REF!</v>
      </c>
      <c r="CA102" s="248" t="e">
        <f ca="1">'Группы 2016'!CK102</f>
        <v>#REF!</v>
      </c>
      <c r="CB102" s="248">
        <f>'Группы 2016'!BP102</f>
        <v>20</v>
      </c>
      <c r="CC102" s="248">
        <f t="shared" ca="1" si="12"/>
        <v>0</v>
      </c>
      <c r="CD102" s="248">
        <f t="shared" ca="1" si="13"/>
        <v>0</v>
      </c>
      <c r="CE102" s="270">
        <f t="shared" ca="1" si="14"/>
        <v>0</v>
      </c>
      <c r="CF102" s="270">
        <f t="shared" ca="1" si="15"/>
        <v>0</v>
      </c>
      <c r="CG102" s="270">
        <f t="shared" ca="1" si="16"/>
        <v>0</v>
      </c>
      <c r="CH102" s="270">
        <f t="shared" ca="1" si="17"/>
        <v>0</v>
      </c>
      <c r="CI102" s="270">
        <f t="shared" ca="1" si="18"/>
        <v>0</v>
      </c>
      <c r="CJ102" s="270">
        <f t="shared" ca="1" si="19"/>
        <v>0</v>
      </c>
      <c r="CK102" s="270">
        <f t="shared" ca="1" si="20"/>
        <v>0</v>
      </c>
      <c r="CL102" s="270">
        <f t="shared" ca="1" si="21"/>
        <v>0</v>
      </c>
      <c r="CM102" s="248">
        <f t="shared" ca="1" si="22"/>
        <v>0</v>
      </c>
      <c r="CN102" s="248" t="e">
        <f t="shared" ca="1" si="23"/>
        <v>#REF!</v>
      </c>
    </row>
    <row r="103" spans="1:92" s="151" customFormat="1" hidden="1" x14ac:dyDescent="0.25">
      <c r="A103" s="248" t="str">
        <f>'Группы 2016'!A103</f>
        <v>П23.01.08 Слесарь по ремонту СМ(2015)9 кл., очная</v>
      </c>
      <c r="B103" s="248" t="str">
        <f>'Группы 2016'!B103</f>
        <v>ППКРС22</v>
      </c>
      <c r="C103" s="248" t="str">
        <f>'Группы 2016'!C103</f>
        <v>бюджет</v>
      </c>
      <c r="D103" s="248" t="e">
        <f ca="1">'Группы 2016'!D103</f>
        <v>#REF!</v>
      </c>
      <c r="E103" s="248">
        <f>'Группы 2016'!E103</f>
        <v>2</v>
      </c>
      <c r="F103" s="248" t="str">
        <f>'Группы 2016'!F103</f>
        <v>АВ-151</v>
      </c>
      <c r="G103" s="248" t="e">
        <f ca="1">'Группы 2016'!CL103</f>
        <v>#REF!</v>
      </c>
      <c r="H103" s="248" t="e">
        <f ca="1">'Группы 2016'!CM103</f>
        <v>#REF!</v>
      </c>
      <c r="I103" s="248" t="e">
        <f ca="1">'Группы 2016'!CN103</f>
        <v>#REF!</v>
      </c>
      <c r="J103" s="248" t="e">
        <f ca="1">'Группы 2016'!CO103</f>
        <v>#REF!</v>
      </c>
      <c r="K103" s="248" t="e">
        <f ca="1">'Группы 2016'!CP103</f>
        <v>#REF!</v>
      </c>
      <c r="L103" s="248" t="e">
        <f ca="1">'Группы 2016'!CQ103</f>
        <v>#REF!</v>
      </c>
      <c r="M103" s="248" t="e">
        <f ca="1">'Группы 2016'!CR103</f>
        <v>#REF!</v>
      </c>
      <c r="N103" s="248" t="e">
        <f ca="1">'Группы 2016'!CS103</f>
        <v>#REF!</v>
      </c>
      <c r="O103" s="248" t="e">
        <f ca="1">'Группы 2016'!CT103</f>
        <v>#REF!</v>
      </c>
      <c r="P103" s="248" t="e">
        <f ca="1">'Группы 2016'!CU103</f>
        <v>#REF!</v>
      </c>
      <c r="Q103" s="248" t="e">
        <f ca="1">'Группы 2016'!CV103</f>
        <v>#REF!</v>
      </c>
      <c r="R103" s="248" t="e">
        <f ca="1">'Группы 2016'!CW103</f>
        <v>#REF!</v>
      </c>
      <c r="S103" s="248" t="e">
        <f ca="1">'Группы 2016'!CX103</f>
        <v>#REF!</v>
      </c>
      <c r="T103" s="248" t="e">
        <f ca="1">'Группы 2016'!CY103</f>
        <v>#REF!</v>
      </c>
      <c r="U103" s="248" t="e">
        <f ca="1">'Группы 2016'!CZ103</f>
        <v>#REF!</v>
      </c>
      <c r="V103" s="248" t="e">
        <f ca="1">'Группы 2016'!DA103</f>
        <v>#REF!</v>
      </c>
      <c r="W103" s="248" t="e">
        <f ca="1">'Группы 2016'!DB103</f>
        <v>#REF!</v>
      </c>
      <c r="X103" s="248" t="e">
        <f ca="1">'Группы 2016'!DC103</f>
        <v>#REF!</v>
      </c>
      <c r="Y103" s="248" t="e">
        <f ca="1">'Группы 2016'!DD103</f>
        <v>#REF!</v>
      </c>
      <c r="Z103" s="248" t="e">
        <f ca="1">'Группы 2016'!DE103</f>
        <v>#REF!</v>
      </c>
      <c r="AA103" s="248" t="e">
        <f ca="1">'Группы 2016'!DF103</f>
        <v>#REF!</v>
      </c>
      <c r="AB103" s="248" t="e">
        <f ca="1">'Группы 2016'!DG103</f>
        <v>#REF!</v>
      </c>
      <c r="AC103" s="248" t="e">
        <f ca="1">'Группы 2016'!DH103</f>
        <v>#REF!</v>
      </c>
      <c r="AD103" s="248" t="e">
        <f ca="1">'Группы 2016'!DI103</f>
        <v>#REF!</v>
      </c>
      <c r="AE103" s="248" t="e">
        <f ca="1">'Группы 2016'!DJ103</f>
        <v>#REF!</v>
      </c>
      <c r="AF103" s="248" t="e">
        <f ca="1">'Группы 2016'!DK103</f>
        <v>#REF!</v>
      </c>
      <c r="AG103" s="248" t="e">
        <f ca="1">'Группы 2016'!DL103</f>
        <v>#REF!</v>
      </c>
      <c r="AH103" s="248" t="e">
        <f ca="1">'Группы 2016'!DM103</f>
        <v>#REF!</v>
      </c>
      <c r="AI103" s="248" t="e">
        <f ca="1">'Группы 2016'!DN103</f>
        <v>#REF!</v>
      </c>
      <c r="AJ103" s="248" t="e">
        <f ca="1">'Группы 2016'!DO103</f>
        <v>#REF!</v>
      </c>
      <c r="AK103" s="248" t="e">
        <f ca="1">'Группы 2016'!DP103</f>
        <v>#REF!</v>
      </c>
      <c r="AL103" s="248" t="e">
        <f ca="1">'Группы 2016'!DQ103</f>
        <v>#REF!</v>
      </c>
      <c r="AM103" s="248" t="e">
        <f ca="1">'Группы 2016'!DR103</f>
        <v>#REF!</v>
      </c>
      <c r="AN103" s="248" t="e">
        <f ca="1">'Группы 2016'!DS103</f>
        <v>#REF!</v>
      </c>
      <c r="AO103" s="248" t="e">
        <f ca="1">'Группы 2016'!DT103</f>
        <v>#REF!</v>
      </c>
      <c r="AP103" s="248" t="e">
        <f ca="1">'Группы 2016'!DU103</f>
        <v>#REF!</v>
      </c>
      <c r="AQ103" s="248" t="e">
        <f ca="1">'Группы 2016'!DV103</f>
        <v>#REF!</v>
      </c>
      <c r="AR103" s="248" t="e">
        <f ca="1">'Группы 2016'!DW103</f>
        <v>#REF!</v>
      </c>
      <c r="AS103" s="248" t="e">
        <f ca="1">'Группы 2016'!DX103</f>
        <v>#REF!</v>
      </c>
      <c r="AT103" s="248" t="e">
        <f ca="1">'Группы 2016'!DY103</f>
        <v>#REF!</v>
      </c>
      <c r="AU103" s="248" t="e">
        <f ca="1">'Группы 2016'!DZ103</f>
        <v>#REF!</v>
      </c>
      <c r="AV103" s="248" t="e">
        <f ca="1">'Группы 2016'!EA103</f>
        <v>#REF!</v>
      </c>
      <c r="AW103" s="248" t="e">
        <f ca="1">'Группы 2016'!EB103</f>
        <v>#REF!</v>
      </c>
      <c r="AX103" s="248" t="e">
        <f ca="1">'Группы 2016'!EC103</f>
        <v>#REF!</v>
      </c>
      <c r="AY103" s="248" t="e">
        <f ca="1">'Группы 2016'!ED103</f>
        <v>#REF!</v>
      </c>
      <c r="AZ103" s="248" t="e">
        <f ca="1">'Группы 2016'!EE103</f>
        <v>#REF!</v>
      </c>
      <c r="BA103" s="248" t="e">
        <f ca="1">'Группы 2016'!EF103</f>
        <v>#REF!</v>
      </c>
      <c r="BB103" s="248" t="e">
        <f ca="1">'Группы 2016'!EG103</f>
        <v>#REF!</v>
      </c>
      <c r="BC103" s="248" t="e">
        <f ca="1">'Группы 2016'!EH103</f>
        <v>#REF!</v>
      </c>
      <c r="BD103" s="248" t="e">
        <f ca="1">'Группы 2016'!EI103</f>
        <v>#REF!</v>
      </c>
      <c r="BE103" s="248" t="e">
        <f ca="1">'Группы 2016'!EJ103</f>
        <v>#REF!</v>
      </c>
      <c r="BF103" s="248" t="e">
        <f ca="1">'Группы 2016'!EK103</f>
        <v>#REF!</v>
      </c>
      <c r="BG103" s="248">
        <f ca="1">'Группы 2016'!BQ103</f>
        <v>0</v>
      </c>
      <c r="BH103" s="248">
        <f ca="1">'Группы 2016'!BR103</f>
        <v>0</v>
      </c>
      <c r="BI103" s="248">
        <f ca="1">'Группы 2016'!BS103</f>
        <v>0</v>
      </c>
      <c r="BJ103" s="248">
        <f ca="1">'Группы 2016'!BT103</f>
        <v>0</v>
      </c>
      <c r="BK103" s="248">
        <f ca="1">'Группы 2016'!BU103</f>
        <v>0</v>
      </c>
      <c r="BL103" s="248">
        <f ca="1">'Группы 2016'!BV103</f>
        <v>0</v>
      </c>
      <c r="BM103" s="248">
        <f ca="1">'Группы 2016'!BW103</f>
        <v>0</v>
      </c>
      <c r="BN103" s="248">
        <f ca="1">'Группы 2016'!BQ103</f>
        <v>0</v>
      </c>
      <c r="BO103" s="248">
        <f ca="1">'Группы 2016'!BU103</f>
        <v>0</v>
      </c>
      <c r="BP103" s="248">
        <f ca="1">'Группы 2016'!BV103</f>
        <v>0</v>
      </c>
      <c r="BQ103" s="248">
        <f ca="1">'Группы 2016'!BW103</f>
        <v>0</v>
      </c>
      <c r="BR103" s="248">
        <f ca="1">'Группы 2016'!BX103</f>
        <v>0</v>
      </c>
      <c r="BS103" s="248">
        <f ca="1">'Группы 2016'!CA103</f>
        <v>0</v>
      </c>
      <c r="BT103" s="248">
        <f ca="1">'Группы 2016'!CC103</f>
        <v>0</v>
      </c>
      <c r="BU103" s="248" t="e">
        <f ca="1">'Группы 2016'!CE103</f>
        <v>#REF!</v>
      </c>
      <c r="BV103" s="269" t="e">
        <f ca="1">'Группы 2016'!CF103</f>
        <v>#REF!</v>
      </c>
      <c r="BW103" s="248" t="e">
        <f ca="1">'Группы 2016'!CG103</f>
        <v>#REF!</v>
      </c>
      <c r="BX103" s="248" t="e">
        <f ca="1">IF('Группы 2016'!CH103=SUM(CC103:CD103),'Группы 2016'!CH103,"ОШ!")</f>
        <v>#REF!</v>
      </c>
      <c r="BY103" s="248" t="e">
        <f ca="1">'Группы 2016'!CI103</f>
        <v>#REF!</v>
      </c>
      <c r="BZ103" s="248" t="e">
        <f ca="1">'Группы 2016'!CJ103</f>
        <v>#REF!</v>
      </c>
      <c r="CA103" s="248" t="e">
        <f ca="1">'Группы 2016'!CK103</f>
        <v>#REF!</v>
      </c>
      <c r="CB103" s="248">
        <f>'Группы 2016'!BP103</f>
        <v>20</v>
      </c>
      <c r="CC103" s="248">
        <f t="shared" ca="1" si="12"/>
        <v>0</v>
      </c>
      <c r="CD103" s="248">
        <f t="shared" ca="1" si="13"/>
        <v>0</v>
      </c>
      <c r="CE103" s="270">
        <f t="shared" ca="1" si="14"/>
        <v>0</v>
      </c>
      <c r="CF103" s="270">
        <f t="shared" ca="1" si="15"/>
        <v>0</v>
      </c>
      <c r="CG103" s="270">
        <f t="shared" ca="1" si="16"/>
        <v>0</v>
      </c>
      <c r="CH103" s="270">
        <f t="shared" ca="1" si="17"/>
        <v>0</v>
      </c>
      <c r="CI103" s="270">
        <f t="shared" ca="1" si="18"/>
        <v>0</v>
      </c>
      <c r="CJ103" s="270">
        <f t="shared" ca="1" si="19"/>
        <v>0</v>
      </c>
      <c r="CK103" s="270">
        <f t="shared" ca="1" si="20"/>
        <v>0</v>
      </c>
      <c r="CL103" s="270">
        <f t="shared" ca="1" si="21"/>
        <v>0</v>
      </c>
      <c r="CM103" s="248">
        <f t="shared" ca="1" si="22"/>
        <v>0</v>
      </c>
      <c r="CN103" s="248" t="e">
        <f t="shared" ca="1" si="23"/>
        <v>#REF!</v>
      </c>
    </row>
    <row r="104" spans="1:92" s="151" customFormat="1" hidden="1" x14ac:dyDescent="0.25">
      <c r="A104" s="248" t="str">
        <f>'Группы 2016'!A104</f>
        <v>П11.01.01 Монтажник РЭАиП(2013)9 кл., очная</v>
      </c>
      <c r="B104" s="248" t="str">
        <f>'Группы 2016'!B104</f>
        <v>ППКРС21</v>
      </c>
      <c r="C104" s="248" t="str">
        <f>'Группы 2016'!C104</f>
        <v>бюджет</v>
      </c>
      <c r="D104" s="248" t="e">
        <f ca="1">'Группы 2016'!D104</f>
        <v>#REF!</v>
      </c>
      <c r="E104" s="248">
        <f>'Группы 2016'!E104</f>
        <v>3</v>
      </c>
      <c r="F104" s="248" t="str">
        <f>'Группы 2016'!F104</f>
        <v>101</v>
      </c>
      <c r="G104" s="248" t="e">
        <f ca="1">'Группы 2016'!CL104</f>
        <v>#REF!</v>
      </c>
      <c r="H104" s="248" t="e">
        <f ca="1">'Группы 2016'!CM104</f>
        <v>#REF!</v>
      </c>
      <c r="I104" s="248" t="e">
        <f ca="1">'Группы 2016'!CN104</f>
        <v>#REF!</v>
      </c>
      <c r="J104" s="248" t="e">
        <f ca="1">'Группы 2016'!CO104</f>
        <v>#REF!</v>
      </c>
      <c r="K104" s="248" t="e">
        <f ca="1">'Группы 2016'!CP104</f>
        <v>#REF!</v>
      </c>
      <c r="L104" s="248" t="e">
        <f ca="1">'Группы 2016'!CQ104</f>
        <v>#REF!</v>
      </c>
      <c r="M104" s="248" t="e">
        <f ca="1">'Группы 2016'!CR104</f>
        <v>#REF!</v>
      </c>
      <c r="N104" s="248" t="e">
        <f ca="1">'Группы 2016'!CS104</f>
        <v>#REF!</v>
      </c>
      <c r="O104" s="248" t="e">
        <f ca="1">'Группы 2016'!CT104</f>
        <v>#REF!</v>
      </c>
      <c r="P104" s="248" t="e">
        <f ca="1">'Группы 2016'!CU104</f>
        <v>#REF!</v>
      </c>
      <c r="Q104" s="248" t="e">
        <f ca="1">'Группы 2016'!CV104</f>
        <v>#REF!</v>
      </c>
      <c r="R104" s="248" t="e">
        <f ca="1">'Группы 2016'!CW104</f>
        <v>#REF!</v>
      </c>
      <c r="S104" s="248" t="e">
        <f ca="1">'Группы 2016'!CX104</f>
        <v>#REF!</v>
      </c>
      <c r="T104" s="248" t="e">
        <f ca="1">'Группы 2016'!CY104</f>
        <v>#REF!</v>
      </c>
      <c r="U104" s="248" t="e">
        <f ca="1">'Группы 2016'!CZ104</f>
        <v>#REF!</v>
      </c>
      <c r="V104" s="248" t="e">
        <f ca="1">'Группы 2016'!DA104</f>
        <v>#REF!</v>
      </c>
      <c r="W104" s="248" t="e">
        <f ca="1">'Группы 2016'!DB104</f>
        <v>#REF!</v>
      </c>
      <c r="X104" s="248" t="e">
        <f ca="1">'Группы 2016'!DC104</f>
        <v>#REF!</v>
      </c>
      <c r="Y104" s="248" t="e">
        <f ca="1">'Группы 2016'!DD104</f>
        <v>#REF!</v>
      </c>
      <c r="Z104" s="248" t="e">
        <f ca="1">'Группы 2016'!DE104</f>
        <v>#REF!</v>
      </c>
      <c r="AA104" s="248" t="e">
        <f ca="1">'Группы 2016'!DF104</f>
        <v>#REF!</v>
      </c>
      <c r="AB104" s="248" t="e">
        <f ca="1">'Группы 2016'!DG104</f>
        <v>#REF!</v>
      </c>
      <c r="AC104" s="248" t="e">
        <f ca="1">'Группы 2016'!DH104</f>
        <v>#REF!</v>
      </c>
      <c r="AD104" s="248" t="e">
        <f ca="1">'Группы 2016'!DI104</f>
        <v>#REF!</v>
      </c>
      <c r="AE104" s="248" t="e">
        <f ca="1">'Группы 2016'!DJ104</f>
        <v>#REF!</v>
      </c>
      <c r="AF104" s="248" t="e">
        <f ca="1">'Группы 2016'!DK104</f>
        <v>#REF!</v>
      </c>
      <c r="AG104" s="248" t="e">
        <f ca="1">'Группы 2016'!DL104</f>
        <v>#REF!</v>
      </c>
      <c r="AH104" s="248" t="e">
        <f ca="1">'Группы 2016'!DM104</f>
        <v>#REF!</v>
      </c>
      <c r="AI104" s="248" t="e">
        <f ca="1">'Группы 2016'!DN104</f>
        <v>#REF!</v>
      </c>
      <c r="AJ104" s="248" t="e">
        <f ca="1">'Группы 2016'!DO104</f>
        <v>#REF!</v>
      </c>
      <c r="AK104" s="248" t="e">
        <f ca="1">'Группы 2016'!DP104</f>
        <v>#REF!</v>
      </c>
      <c r="AL104" s="248" t="e">
        <f ca="1">'Группы 2016'!DQ104</f>
        <v>#REF!</v>
      </c>
      <c r="AM104" s="248" t="e">
        <f ca="1">'Группы 2016'!DR104</f>
        <v>#REF!</v>
      </c>
      <c r="AN104" s="248" t="e">
        <f ca="1">'Группы 2016'!DS104</f>
        <v>#REF!</v>
      </c>
      <c r="AO104" s="248" t="e">
        <f ca="1">'Группы 2016'!DT104</f>
        <v>#REF!</v>
      </c>
      <c r="AP104" s="248" t="e">
        <f ca="1">'Группы 2016'!DU104</f>
        <v>#REF!</v>
      </c>
      <c r="AQ104" s="248" t="e">
        <f ca="1">'Группы 2016'!DV104</f>
        <v>#REF!</v>
      </c>
      <c r="AR104" s="248" t="e">
        <f ca="1">'Группы 2016'!DW104</f>
        <v>#REF!</v>
      </c>
      <c r="AS104" s="248" t="e">
        <f ca="1">'Группы 2016'!DX104</f>
        <v>#REF!</v>
      </c>
      <c r="AT104" s="248" t="e">
        <f ca="1">'Группы 2016'!DY104</f>
        <v>#REF!</v>
      </c>
      <c r="AU104" s="248" t="e">
        <f ca="1">'Группы 2016'!DZ104</f>
        <v>#REF!</v>
      </c>
      <c r="AV104" s="248" t="e">
        <f ca="1">'Группы 2016'!EA104</f>
        <v>#REF!</v>
      </c>
      <c r="AW104" s="248" t="e">
        <f ca="1">'Группы 2016'!EB104</f>
        <v>#REF!</v>
      </c>
      <c r="AX104" s="248" t="e">
        <f ca="1">'Группы 2016'!EC104</f>
        <v>#REF!</v>
      </c>
      <c r="AY104" s="248" t="e">
        <f ca="1">'Группы 2016'!ED104</f>
        <v>#REF!</v>
      </c>
      <c r="AZ104" s="248" t="e">
        <f ca="1">'Группы 2016'!EE104</f>
        <v>#REF!</v>
      </c>
      <c r="BA104" s="248" t="e">
        <f ca="1">'Группы 2016'!EF104</f>
        <v>#REF!</v>
      </c>
      <c r="BB104" s="248" t="e">
        <f ca="1">'Группы 2016'!EG104</f>
        <v>#REF!</v>
      </c>
      <c r="BC104" s="248" t="e">
        <f ca="1">'Группы 2016'!EH104</f>
        <v>#REF!</v>
      </c>
      <c r="BD104" s="248" t="e">
        <f ca="1">'Группы 2016'!EI104</f>
        <v>#REF!</v>
      </c>
      <c r="BE104" s="248" t="e">
        <f ca="1">'Группы 2016'!EJ104</f>
        <v>#REF!</v>
      </c>
      <c r="BF104" s="248" t="e">
        <f ca="1">'Группы 2016'!EK104</f>
        <v>#REF!</v>
      </c>
      <c r="BG104" s="248">
        <f ca="1">'Группы 2016'!BQ104</f>
        <v>0</v>
      </c>
      <c r="BH104" s="248">
        <f ca="1">'Группы 2016'!BR104</f>
        <v>0</v>
      </c>
      <c r="BI104" s="248">
        <f ca="1">'Группы 2016'!BS104</f>
        <v>0</v>
      </c>
      <c r="BJ104" s="248">
        <f ca="1">'Группы 2016'!BT104</f>
        <v>0</v>
      </c>
      <c r="BK104" s="248">
        <f ca="1">'Группы 2016'!BU104</f>
        <v>0</v>
      </c>
      <c r="BL104" s="248">
        <f ca="1">'Группы 2016'!BV104</f>
        <v>0</v>
      </c>
      <c r="BM104" s="248">
        <f ca="1">'Группы 2016'!BW104</f>
        <v>0</v>
      </c>
      <c r="BN104" s="248">
        <f ca="1">'Группы 2016'!BQ104</f>
        <v>0</v>
      </c>
      <c r="BO104" s="248">
        <f ca="1">'Группы 2016'!BU104</f>
        <v>0</v>
      </c>
      <c r="BP104" s="248">
        <f ca="1">'Группы 2016'!BV104</f>
        <v>0</v>
      </c>
      <c r="BQ104" s="248">
        <f ca="1">'Группы 2016'!BW104</f>
        <v>0</v>
      </c>
      <c r="BR104" s="248">
        <f ca="1">'Группы 2016'!BX104</f>
        <v>0</v>
      </c>
      <c r="BS104" s="248">
        <f ca="1">'Группы 2016'!CA104</f>
        <v>0</v>
      </c>
      <c r="BT104" s="248">
        <f ca="1">'Группы 2016'!CC104</f>
        <v>0</v>
      </c>
      <c r="BU104" s="248" t="e">
        <f ca="1">'Группы 2016'!CE104</f>
        <v>#REF!</v>
      </c>
      <c r="BV104" s="269" t="e">
        <f ca="1">'Группы 2016'!CF104</f>
        <v>#REF!</v>
      </c>
      <c r="BW104" s="248" t="e">
        <f ca="1">'Группы 2016'!CG104</f>
        <v>#REF!</v>
      </c>
      <c r="BX104" s="248" t="e">
        <f ca="1">IF('Группы 2016'!CH104=SUM(CC104:CD104),'Группы 2016'!CH104,"ОШ!")</f>
        <v>#REF!</v>
      </c>
      <c r="BY104" s="248" t="e">
        <f ca="1">'Группы 2016'!CI104</f>
        <v>#REF!</v>
      </c>
      <c r="BZ104" s="248" t="e">
        <f ca="1">'Группы 2016'!CJ104</f>
        <v>#REF!</v>
      </c>
      <c r="CA104" s="248" t="e">
        <f ca="1">'Группы 2016'!CK104</f>
        <v>#REF!</v>
      </c>
      <c r="CB104" s="248">
        <f>'Группы 2016'!BP104</f>
        <v>21</v>
      </c>
      <c r="CC104" s="248">
        <f t="shared" ca="1" si="12"/>
        <v>0</v>
      </c>
      <c r="CD104" s="248">
        <f t="shared" ca="1" si="13"/>
        <v>0</v>
      </c>
      <c r="CE104" s="270">
        <f t="shared" ca="1" si="14"/>
        <v>0</v>
      </c>
      <c r="CF104" s="270">
        <f t="shared" ca="1" si="15"/>
        <v>0</v>
      </c>
      <c r="CG104" s="270">
        <f t="shared" ca="1" si="16"/>
        <v>0</v>
      </c>
      <c r="CH104" s="270">
        <f t="shared" ca="1" si="17"/>
        <v>0</v>
      </c>
      <c r="CI104" s="270">
        <f t="shared" ca="1" si="18"/>
        <v>0</v>
      </c>
      <c r="CJ104" s="270">
        <f t="shared" ca="1" si="19"/>
        <v>0</v>
      </c>
      <c r="CK104" s="270">
        <f t="shared" ca="1" si="20"/>
        <v>0</v>
      </c>
      <c r="CL104" s="270">
        <f t="shared" ca="1" si="21"/>
        <v>0</v>
      </c>
      <c r="CM104" s="248">
        <f t="shared" ca="1" si="22"/>
        <v>0</v>
      </c>
      <c r="CN104" s="248" t="e">
        <f t="shared" ca="1" si="23"/>
        <v>#REF!</v>
      </c>
    </row>
    <row r="105" spans="1:92" s="151" customFormat="1" hidden="1" x14ac:dyDescent="0.25">
      <c r="A105" s="248" t="str">
        <f>'Группы 2016'!A105</f>
        <v>П13.01.10 Элекртомонтер ЭО(2013)9 кл., очная</v>
      </c>
      <c r="B105" s="248" t="str">
        <f>'Группы 2016'!B105</f>
        <v>ППКРС22</v>
      </c>
      <c r="C105" s="248" t="str">
        <f>'Группы 2016'!C105</f>
        <v>бюджет</v>
      </c>
      <c r="D105" s="248" t="e">
        <f ca="1">'Группы 2016'!D105</f>
        <v>#REF!</v>
      </c>
      <c r="E105" s="248">
        <f>'Группы 2016'!E105</f>
        <v>3</v>
      </c>
      <c r="F105" s="248" t="str">
        <f>'Группы 2016'!F105</f>
        <v>15</v>
      </c>
      <c r="G105" s="248" t="e">
        <f ca="1">'Группы 2016'!CL105</f>
        <v>#REF!</v>
      </c>
      <c r="H105" s="248" t="e">
        <f ca="1">'Группы 2016'!CM105</f>
        <v>#REF!</v>
      </c>
      <c r="I105" s="248" t="e">
        <f ca="1">'Группы 2016'!CN105</f>
        <v>#REF!</v>
      </c>
      <c r="J105" s="248" t="e">
        <f ca="1">'Группы 2016'!CO105</f>
        <v>#REF!</v>
      </c>
      <c r="K105" s="248" t="e">
        <f ca="1">'Группы 2016'!CP105</f>
        <v>#REF!</v>
      </c>
      <c r="L105" s="248" t="e">
        <f ca="1">'Группы 2016'!CQ105</f>
        <v>#REF!</v>
      </c>
      <c r="M105" s="248" t="e">
        <f ca="1">'Группы 2016'!CR105</f>
        <v>#REF!</v>
      </c>
      <c r="N105" s="248" t="e">
        <f ca="1">'Группы 2016'!CS105</f>
        <v>#REF!</v>
      </c>
      <c r="O105" s="248" t="e">
        <f ca="1">'Группы 2016'!CT105</f>
        <v>#REF!</v>
      </c>
      <c r="P105" s="248" t="e">
        <f ca="1">'Группы 2016'!CU105</f>
        <v>#REF!</v>
      </c>
      <c r="Q105" s="248" t="e">
        <f ca="1">'Группы 2016'!CV105</f>
        <v>#REF!</v>
      </c>
      <c r="R105" s="248" t="e">
        <f ca="1">'Группы 2016'!CW105</f>
        <v>#REF!</v>
      </c>
      <c r="S105" s="248" t="e">
        <f ca="1">'Группы 2016'!CX105</f>
        <v>#REF!</v>
      </c>
      <c r="T105" s="248" t="e">
        <f ca="1">'Группы 2016'!CY105</f>
        <v>#REF!</v>
      </c>
      <c r="U105" s="248" t="e">
        <f ca="1">'Группы 2016'!CZ105</f>
        <v>#REF!</v>
      </c>
      <c r="V105" s="248" t="e">
        <f ca="1">'Группы 2016'!DA105</f>
        <v>#REF!</v>
      </c>
      <c r="W105" s="248" t="e">
        <f ca="1">'Группы 2016'!DB105</f>
        <v>#REF!</v>
      </c>
      <c r="X105" s="248" t="e">
        <f ca="1">'Группы 2016'!DC105</f>
        <v>#REF!</v>
      </c>
      <c r="Y105" s="248" t="e">
        <f ca="1">'Группы 2016'!DD105</f>
        <v>#REF!</v>
      </c>
      <c r="Z105" s="248" t="e">
        <f ca="1">'Группы 2016'!DE105</f>
        <v>#REF!</v>
      </c>
      <c r="AA105" s="248" t="e">
        <f ca="1">'Группы 2016'!DF105</f>
        <v>#REF!</v>
      </c>
      <c r="AB105" s="248" t="e">
        <f ca="1">'Группы 2016'!DG105</f>
        <v>#REF!</v>
      </c>
      <c r="AC105" s="248" t="e">
        <f ca="1">'Группы 2016'!DH105</f>
        <v>#REF!</v>
      </c>
      <c r="AD105" s="248" t="e">
        <f ca="1">'Группы 2016'!DI105</f>
        <v>#REF!</v>
      </c>
      <c r="AE105" s="248" t="e">
        <f ca="1">'Группы 2016'!DJ105</f>
        <v>#REF!</v>
      </c>
      <c r="AF105" s="248" t="e">
        <f ca="1">'Группы 2016'!DK105</f>
        <v>#REF!</v>
      </c>
      <c r="AG105" s="248" t="e">
        <f ca="1">'Группы 2016'!DL105</f>
        <v>#REF!</v>
      </c>
      <c r="AH105" s="248" t="e">
        <f ca="1">'Группы 2016'!DM105</f>
        <v>#REF!</v>
      </c>
      <c r="AI105" s="248" t="e">
        <f ca="1">'Группы 2016'!DN105</f>
        <v>#REF!</v>
      </c>
      <c r="AJ105" s="248" t="e">
        <f ca="1">'Группы 2016'!DO105</f>
        <v>#REF!</v>
      </c>
      <c r="AK105" s="248" t="e">
        <f ca="1">'Группы 2016'!DP105</f>
        <v>#REF!</v>
      </c>
      <c r="AL105" s="248" t="e">
        <f ca="1">'Группы 2016'!DQ105</f>
        <v>#REF!</v>
      </c>
      <c r="AM105" s="248" t="e">
        <f ca="1">'Группы 2016'!DR105</f>
        <v>#REF!</v>
      </c>
      <c r="AN105" s="248" t="e">
        <f ca="1">'Группы 2016'!DS105</f>
        <v>#REF!</v>
      </c>
      <c r="AO105" s="248" t="e">
        <f ca="1">'Группы 2016'!DT105</f>
        <v>#REF!</v>
      </c>
      <c r="AP105" s="248" t="e">
        <f ca="1">'Группы 2016'!DU105</f>
        <v>#REF!</v>
      </c>
      <c r="AQ105" s="248" t="e">
        <f ca="1">'Группы 2016'!DV105</f>
        <v>#REF!</v>
      </c>
      <c r="AR105" s="248" t="e">
        <f ca="1">'Группы 2016'!DW105</f>
        <v>#REF!</v>
      </c>
      <c r="AS105" s="248" t="e">
        <f ca="1">'Группы 2016'!DX105</f>
        <v>#REF!</v>
      </c>
      <c r="AT105" s="248" t="e">
        <f ca="1">'Группы 2016'!DY105</f>
        <v>#REF!</v>
      </c>
      <c r="AU105" s="248" t="e">
        <f ca="1">'Группы 2016'!DZ105</f>
        <v>#REF!</v>
      </c>
      <c r="AV105" s="248" t="e">
        <f ca="1">'Группы 2016'!EA105</f>
        <v>#REF!</v>
      </c>
      <c r="AW105" s="248" t="e">
        <f ca="1">'Группы 2016'!EB105</f>
        <v>#REF!</v>
      </c>
      <c r="AX105" s="248" t="e">
        <f ca="1">'Группы 2016'!EC105</f>
        <v>#REF!</v>
      </c>
      <c r="AY105" s="248" t="e">
        <f ca="1">'Группы 2016'!ED105</f>
        <v>#REF!</v>
      </c>
      <c r="AZ105" s="248" t="e">
        <f ca="1">'Группы 2016'!EE105</f>
        <v>#REF!</v>
      </c>
      <c r="BA105" s="248" t="e">
        <f ca="1">'Группы 2016'!EF105</f>
        <v>#REF!</v>
      </c>
      <c r="BB105" s="248" t="e">
        <f ca="1">'Группы 2016'!EG105</f>
        <v>#REF!</v>
      </c>
      <c r="BC105" s="248" t="e">
        <f ca="1">'Группы 2016'!EH105</f>
        <v>#REF!</v>
      </c>
      <c r="BD105" s="248" t="e">
        <f ca="1">'Группы 2016'!EI105</f>
        <v>#REF!</v>
      </c>
      <c r="BE105" s="248" t="e">
        <f ca="1">'Группы 2016'!EJ105</f>
        <v>#REF!</v>
      </c>
      <c r="BF105" s="248" t="e">
        <f ca="1">'Группы 2016'!EK105</f>
        <v>#REF!</v>
      </c>
      <c r="BG105" s="248">
        <f ca="1">'Группы 2016'!BQ105</f>
        <v>0</v>
      </c>
      <c r="BH105" s="248">
        <f ca="1">'Группы 2016'!BR105</f>
        <v>0</v>
      </c>
      <c r="BI105" s="248">
        <f ca="1">'Группы 2016'!BS105</f>
        <v>0</v>
      </c>
      <c r="BJ105" s="248">
        <f ca="1">'Группы 2016'!BT105</f>
        <v>0</v>
      </c>
      <c r="BK105" s="248">
        <f ca="1">'Группы 2016'!BU105</f>
        <v>0</v>
      </c>
      <c r="BL105" s="248">
        <f ca="1">'Группы 2016'!BV105</f>
        <v>0</v>
      </c>
      <c r="BM105" s="248">
        <f ca="1">'Группы 2016'!BW105</f>
        <v>0</v>
      </c>
      <c r="BN105" s="248">
        <f ca="1">'Группы 2016'!BQ105</f>
        <v>0</v>
      </c>
      <c r="BO105" s="248">
        <f ca="1">'Группы 2016'!BU105</f>
        <v>0</v>
      </c>
      <c r="BP105" s="248">
        <f ca="1">'Группы 2016'!BV105</f>
        <v>0</v>
      </c>
      <c r="BQ105" s="248">
        <f ca="1">'Группы 2016'!BW105</f>
        <v>0</v>
      </c>
      <c r="BR105" s="248">
        <f ca="1">'Группы 2016'!BX105</f>
        <v>0</v>
      </c>
      <c r="BS105" s="248">
        <f ca="1">'Группы 2016'!CA105</f>
        <v>0</v>
      </c>
      <c r="BT105" s="248">
        <f ca="1">'Группы 2016'!CC105</f>
        <v>0</v>
      </c>
      <c r="BU105" s="248" t="e">
        <f ca="1">'Группы 2016'!CE105</f>
        <v>#REF!</v>
      </c>
      <c r="BV105" s="269" t="e">
        <f ca="1">'Группы 2016'!CF105</f>
        <v>#REF!</v>
      </c>
      <c r="BW105" s="248" t="e">
        <f ca="1">'Группы 2016'!CG105</f>
        <v>#REF!</v>
      </c>
      <c r="BX105" s="248" t="e">
        <f ca="1">IF('Группы 2016'!CH105=SUM(CC105:CD105),'Группы 2016'!CH105,"ОШ!")</f>
        <v>#REF!</v>
      </c>
      <c r="BY105" s="248" t="e">
        <f ca="1">'Группы 2016'!CI105</f>
        <v>#REF!</v>
      </c>
      <c r="BZ105" s="248" t="e">
        <f ca="1">'Группы 2016'!CJ105</f>
        <v>#REF!</v>
      </c>
      <c r="CA105" s="248" t="e">
        <f ca="1">'Группы 2016'!CK105</f>
        <v>#REF!</v>
      </c>
      <c r="CB105" s="248">
        <f>'Группы 2016'!BP105</f>
        <v>21</v>
      </c>
      <c r="CC105" s="248">
        <f t="shared" ca="1" si="12"/>
        <v>0</v>
      </c>
      <c r="CD105" s="248">
        <f t="shared" ca="1" si="13"/>
        <v>0</v>
      </c>
      <c r="CE105" s="270">
        <f t="shared" ca="1" si="14"/>
        <v>0</v>
      </c>
      <c r="CF105" s="270">
        <f t="shared" ca="1" si="15"/>
        <v>0</v>
      </c>
      <c r="CG105" s="270">
        <f t="shared" ca="1" si="16"/>
        <v>0</v>
      </c>
      <c r="CH105" s="270">
        <f t="shared" ca="1" si="17"/>
        <v>0</v>
      </c>
      <c r="CI105" s="270">
        <f t="shared" ca="1" si="18"/>
        <v>0</v>
      </c>
      <c r="CJ105" s="270">
        <f t="shared" ca="1" si="19"/>
        <v>0</v>
      </c>
      <c r="CK105" s="270">
        <f t="shared" ca="1" si="20"/>
        <v>0</v>
      </c>
      <c r="CL105" s="270">
        <f t="shared" ca="1" si="21"/>
        <v>0</v>
      </c>
      <c r="CM105" s="248">
        <f t="shared" ca="1" si="22"/>
        <v>0</v>
      </c>
      <c r="CN105" s="248" t="e">
        <f t="shared" ca="1" si="23"/>
        <v>#REF!</v>
      </c>
    </row>
    <row r="106" spans="1:92" s="151" customFormat="1" hidden="1" x14ac:dyDescent="0.25">
      <c r="A106" s="248" t="str">
        <f>'Группы 2016'!A106</f>
        <v>П15.01.05 Сварщик (ЭГСР)(2013)9 кл., очная-21</v>
      </c>
      <c r="B106" s="248" t="str">
        <f>'Группы 2016'!B106</f>
        <v>ППКРС21</v>
      </c>
      <c r="C106" s="248" t="str">
        <f>'Группы 2016'!C106</f>
        <v>бюджет</v>
      </c>
      <c r="D106" s="248" t="e">
        <f ca="1">'Группы 2016'!D106</f>
        <v>#REF!</v>
      </c>
      <c r="E106" s="248">
        <f>'Группы 2016'!E106</f>
        <v>3</v>
      </c>
      <c r="F106" s="248" t="str">
        <f>'Группы 2016'!F106</f>
        <v>102</v>
      </c>
      <c r="G106" s="248" t="e">
        <f ca="1">'Группы 2016'!CL106</f>
        <v>#REF!</v>
      </c>
      <c r="H106" s="248" t="e">
        <f ca="1">'Группы 2016'!CM106</f>
        <v>#REF!</v>
      </c>
      <c r="I106" s="248" t="e">
        <f ca="1">'Группы 2016'!CN106</f>
        <v>#REF!</v>
      </c>
      <c r="J106" s="248" t="str">
        <f>'Группы 2016'!CO106</f>
        <v>УП.3.Св</v>
      </c>
      <c r="K106" s="248" t="str">
        <f>'Группы 2016'!CP106</f>
        <v>УП.3.Св</v>
      </c>
      <c r="L106" s="248" t="str">
        <f>'Группы 2016'!CQ106</f>
        <v>УП.3.Св</v>
      </c>
      <c r="M106" s="248">
        <f>'Группы 2016'!CR106</f>
        <v>0</v>
      </c>
      <c r="N106" s="248">
        <f>'Группы 2016'!CS106</f>
        <v>0</v>
      </c>
      <c r="O106" s="248" t="e">
        <f ca="1">'Группы 2016'!CT106</f>
        <v>#REF!</v>
      </c>
      <c r="P106" s="248" t="e">
        <f ca="1">'Группы 2016'!CU106</f>
        <v>#REF!</v>
      </c>
      <c r="Q106" s="248" t="e">
        <f ca="1">'Группы 2016'!CV106</f>
        <v>#REF!</v>
      </c>
      <c r="R106" s="248" t="e">
        <f ca="1">'Группы 2016'!CW106</f>
        <v>#REF!</v>
      </c>
      <c r="S106" s="248" t="e">
        <f ca="1">'Группы 2016'!CX106</f>
        <v>#REF!</v>
      </c>
      <c r="T106" s="248" t="e">
        <f ca="1">'Группы 2016'!CY106</f>
        <v>#REF!</v>
      </c>
      <c r="U106" s="248" t="e">
        <f ca="1">'Группы 2016'!CZ106</f>
        <v>#REF!</v>
      </c>
      <c r="V106" s="248" t="e">
        <f ca="1">'Группы 2016'!DA106</f>
        <v>#REF!</v>
      </c>
      <c r="W106" s="248" t="e">
        <f ca="1">'Группы 2016'!DB106</f>
        <v>#REF!</v>
      </c>
      <c r="X106" s="248" t="e">
        <f ca="1">'Группы 2016'!DC106</f>
        <v>#REF!</v>
      </c>
      <c r="Y106" s="248" t="e">
        <f ca="1">'Группы 2016'!DD106</f>
        <v>#REF!</v>
      </c>
      <c r="Z106" s="248" t="e">
        <f ca="1">'Группы 2016'!DE106</f>
        <v>#REF!</v>
      </c>
      <c r="AA106" s="248" t="e">
        <f ca="1">'Группы 2016'!DF106</f>
        <v>#REF!</v>
      </c>
      <c r="AB106" s="248" t="e">
        <f ca="1">'Группы 2016'!DG106</f>
        <v>#REF!</v>
      </c>
      <c r="AC106" s="248" t="e">
        <f ca="1">'Группы 2016'!DH106</f>
        <v>#REF!</v>
      </c>
      <c r="AD106" s="248" t="e">
        <f ca="1">'Группы 2016'!DI106</f>
        <v>#REF!</v>
      </c>
      <c r="AE106" s="248" t="e">
        <f ca="1">'Группы 2016'!DJ106</f>
        <v>#REF!</v>
      </c>
      <c r="AF106" s="248" t="e">
        <f ca="1">'Группы 2016'!DK106</f>
        <v>#REF!</v>
      </c>
      <c r="AG106" s="248" t="e">
        <f ca="1">'Группы 2016'!DL106</f>
        <v>#REF!</v>
      </c>
      <c r="AH106" s="248" t="e">
        <f ca="1">'Группы 2016'!DM106</f>
        <v>#REF!</v>
      </c>
      <c r="AI106" s="248" t="e">
        <f ca="1">'Группы 2016'!DN106</f>
        <v>#REF!</v>
      </c>
      <c r="AJ106" s="248" t="e">
        <f ca="1">'Группы 2016'!DO106</f>
        <v>#REF!</v>
      </c>
      <c r="AK106" s="248" t="e">
        <f ca="1">'Группы 2016'!DP106</f>
        <v>#REF!</v>
      </c>
      <c r="AL106" s="248" t="e">
        <f ca="1">'Группы 2016'!DQ106</f>
        <v>#REF!</v>
      </c>
      <c r="AM106" s="248" t="e">
        <f ca="1">'Группы 2016'!DR106</f>
        <v>#REF!</v>
      </c>
      <c r="AN106" s="248" t="e">
        <f ca="1">'Группы 2016'!DS106</f>
        <v>#REF!</v>
      </c>
      <c r="AO106" s="248" t="e">
        <f ca="1">'Группы 2016'!DT106</f>
        <v>#REF!</v>
      </c>
      <c r="AP106" s="248" t="e">
        <f ca="1">'Группы 2016'!DU106</f>
        <v>#REF!</v>
      </c>
      <c r="AQ106" s="248" t="e">
        <f ca="1">'Группы 2016'!DV106</f>
        <v>#REF!</v>
      </c>
      <c r="AR106" s="248" t="e">
        <f ca="1">'Группы 2016'!DW106</f>
        <v>#REF!</v>
      </c>
      <c r="AS106" s="248" t="e">
        <f ca="1">'Группы 2016'!DX106</f>
        <v>#REF!</v>
      </c>
      <c r="AT106" s="248" t="e">
        <f ca="1">'Группы 2016'!DY106</f>
        <v>#REF!</v>
      </c>
      <c r="AU106" s="248" t="e">
        <f ca="1">'Группы 2016'!DZ106</f>
        <v>#REF!</v>
      </c>
      <c r="AV106" s="248" t="e">
        <f ca="1">'Группы 2016'!EA106</f>
        <v>#REF!</v>
      </c>
      <c r="AW106" s="248" t="e">
        <f ca="1">'Группы 2016'!EB106</f>
        <v>#REF!</v>
      </c>
      <c r="AX106" s="248" t="e">
        <f ca="1">'Группы 2016'!EC106</f>
        <v>#REF!</v>
      </c>
      <c r="AY106" s="248" t="e">
        <f ca="1">'Группы 2016'!ED106</f>
        <v>#REF!</v>
      </c>
      <c r="AZ106" s="248" t="e">
        <f ca="1">'Группы 2016'!EE106</f>
        <v>#REF!</v>
      </c>
      <c r="BA106" s="248" t="e">
        <f ca="1">'Группы 2016'!EF106</f>
        <v>#REF!</v>
      </c>
      <c r="BB106" s="248" t="e">
        <f ca="1">'Группы 2016'!EG106</f>
        <v>#REF!</v>
      </c>
      <c r="BC106" s="248" t="e">
        <f ca="1">'Группы 2016'!EH106</f>
        <v>#REF!</v>
      </c>
      <c r="BD106" s="248" t="e">
        <f ca="1">'Группы 2016'!EI106</f>
        <v>#REF!</v>
      </c>
      <c r="BE106" s="248" t="e">
        <f ca="1">'Группы 2016'!EJ106</f>
        <v>#REF!</v>
      </c>
      <c r="BF106" s="248" t="e">
        <f ca="1">'Группы 2016'!EK106</f>
        <v>#REF!</v>
      </c>
      <c r="BG106" s="248">
        <f ca="1">'Группы 2016'!BQ106</f>
        <v>2</v>
      </c>
      <c r="BH106" s="248">
        <f ca="1">'Группы 2016'!BR106</f>
        <v>3</v>
      </c>
      <c r="BI106" s="248">
        <f ca="1">'Группы 2016'!BS106</f>
        <v>0</v>
      </c>
      <c r="BJ106" s="248">
        <f ca="1">'Группы 2016'!BT106</f>
        <v>0</v>
      </c>
      <c r="BK106" s="248">
        <f ca="1">'Группы 2016'!BU106</f>
        <v>0</v>
      </c>
      <c r="BL106" s="248">
        <f ca="1">'Группы 2016'!BV106</f>
        <v>0</v>
      </c>
      <c r="BM106" s="248">
        <f ca="1">'Группы 2016'!BW106</f>
        <v>0</v>
      </c>
      <c r="BN106" s="248">
        <f ca="1">'Группы 2016'!BQ106</f>
        <v>2</v>
      </c>
      <c r="BO106" s="248">
        <f ca="1">'Группы 2016'!BU106</f>
        <v>0</v>
      </c>
      <c r="BP106" s="248">
        <f ca="1">'Группы 2016'!BV106</f>
        <v>0</v>
      </c>
      <c r="BQ106" s="248">
        <f ca="1">'Группы 2016'!BW106</f>
        <v>0</v>
      </c>
      <c r="BR106" s="248">
        <f ca="1">'Группы 2016'!BX106</f>
        <v>0</v>
      </c>
      <c r="BS106" s="248">
        <f ca="1">'Группы 2016'!CA106</f>
        <v>0</v>
      </c>
      <c r="BT106" s="248">
        <f ca="1">'Группы 2016'!CC106</f>
        <v>0</v>
      </c>
      <c r="BU106" s="248" t="e">
        <f ca="1">'Группы 2016'!CE106</f>
        <v>#REF!</v>
      </c>
      <c r="BV106" s="269" t="e">
        <f ca="1">'Группы 2016'!CF106</f>
        <v>#REF!</v>
      </c>
      <c r="BW106" s="248" t="e">
        <f ca="1">'Группы 2016'!CG106</f>
        <v>#REF!</v>
      </c>
      <c r="BX106" s="248" t="e">
        <f ca="1">IF('Группы 2016'!CH106=SUM(CC106:CD106),'Группы 2016'!CH106,"ОШ!")</f>
        <v>#REF!</v>
      </c>
      <c r="BY106" s="248" t="e">
        <f ca="1">'Группы 2016'!CI106</f>
        <v>#REF!</v>
      </c>
      <c r="BZ106" s="248" t="e">
        <f ca="1">'Группы 2016'!CJ106</f>
        <v>#REF!</v>
      </c>
      <c r="CA106" s="248" t="e">
        <f ca="1">'Группы 2016'!CK106</f>
        <v>#REF!</v>
      </c>
      <c r="CB106" s="248">
        <f>'Группы 2016'!BP106</f>
        <v>20</v>
      </c>
      <c r="CC106" s="248">
        <f t="shared" ca="1" si="12"/>
        <v>0</v>
      </c>
      <c r="CD106" s="248">
        <f t="shared" ca="1" si="13"/>
        <v>0</v>
      </c>
      <c r="CE106" s="270">
        <f t="shared" ca="1" si="14"/>
        <v>0</v>
      </c>
      <c r="CF106" s="270">
        <f t="shared" ca="1" si="15"/>
        <v>0</v>
      </c>
      <c r="CG106" s="270">
        <f t="shared" ca="1" si="16"/>
        <v>3</v>
      </c>
      <c r="CH106" s="270">
        <f t="shared" ca="1" si="17"/>
        <v>0</v>
      </c>
      <c r="CI106" s="270">
        <f t="shared" ca="1" si="18"/>
        <v>0</v>
      </c>
      <c r="CJ106" s="270">
        <f t="shared" ca="1" si="19"/>
        <v>0</v>
      </c>
      <c r="CK106" s="270">
        <f t="shared" ca="1" si="20"/>
        <v>0</v>
      </c>
      <c r="CL106" s="270">
        <f t="shared" ca="1" si="21"/>
        <v>0</v>
      </c>
      <c r="CM106" s="248">
        <f t="shared" ca="1" si="22"/>
        <v>3</v>
      </c>
      <c r="CN106" s="248" t="e">
        <f t="shared" ca="1" si="23"/>
        <v>#REF!</v>
      </c>
    </row>
    <row r="107" spans="1:92" s="151" customFormat="1" hidden="1" x14ac:dyDescent="0.25">
      <c r="A107" s="248" t="str">
        <f>'Группы 2016'!A107</f>
        <v>П15.01.05 Сварщик (ЭГСР)(2013)9 кл., очная-22</v>
      </c>
      <c r="B107" s="248" t="str">
        <f>'Группы 2016'!B107</f>
        <v>ППКРС22</v>
      </c>
      <c r="C107" s="248" t="str">
        <f>'Группы 2016'!C107</f>
        <v>бюджет</v>
      </c>
      <c r="D107" s="248" t="e">
        <f ca="1">'Группы 2016'!D107</f>
        <v>#REF!</v>
      </c>
      <c r="E107" s="248">
        <f>'Группы 2016'!E107</f>
        <v>3</v>
      </c>
      <c r="F107" s="248" t="str">
        <f>'Группы 2016'!F107</f>
        <v>14</v>
      </c>
      <c r="G107" s="248" t="e">
        <f ca="1">'Группы 2016'!CL107</f>
        <v>#REF!</v>
      </c>
      <c r="H107" s="248" t="e">
        <f ca="1">'Группы 2016'!CM107</f>
        <v>#REF!</v>
      </c>
      <c r="I107" s="248" t="e">
        <f ca="1">'Группы 2016'!CN107</f>
        <v>#REF!</v>
      </c>
      <c r="J107" s="248" t="e">
        <f ca="1">'Группы 2016'!CO107</f>
        <v>#REF!</v>
      </c>
      <c r="K107" s="248" t="e">
        <f ca="1">'Группы 2016'!CP107</f>
        <v>#REF!</v>
      </c>
      <c r="L107" s="248" t="e">
        <f ca="1">'Группы 2016'!CQ107</f>
        <v>#REF!</v>
      </c>
      <c r="M107" s="248" t="e">
        <f ca="1">'Группы 2016'!CR107</f>
        <v>#REF!</v>
      </c>
      <c r="N107" s="248" t="e">
        <f ca="1">'Группы 2016'!CS107</f>
        <v>#REF!</v>
      </c>
      <c r="O107" s="248" t="e">
        <f ca="1">'Группы 2016'!CT107</f>
        <v>#REF!</v>
      </c>
      <c r="P107" s="248" t="e">
        <f ca="1">'Группы 2016'!CU107</f>
        <v>#REF!</v>
      </c>
      <c r="Q107" s="248" t="e">
        <f ca="1">'Группы 2016'!CV107</f>
        <v>#REF!</v>
      </c>
      <c r="R107" s="248" t="e">
        <f ca="1">'Группы 2016'!CW107</f>
        <v>#REF!</v>
      </c>
      <c r="S107" s="248" t="e">
        <f ca="1">'Группы 2016'!CX107</f>
        <v>#REF!</v>
      </c>
      <c r="T107" s="248" t="e">
        <f ca="1">'Группы 2016'!CY107</f>
        <v>#REF!</v>
      </c>
      <c r="U107" s="248" t="e">
        <f ca="1">'Группы 2016'!CZ107</f>
        <v>#REF!</v>
      </c>
      <c r="V107" s="248" t="e">
        <f ca="1">'Группы 2016'!DA107</f>
        <v>#REF!</v>
      </c>
      <c r="W107" s="248" t="e">
        <f ca="1">'Группы 2016'!DB107</f>
        <v>#REF!</v>
      </c>
      <c r="X107" s="248" t="e">
        <f ca="1">'Группы 2016'!DC107</f>
        <v>#REF!</v>
      </c>
      <c r="Y107" s="248" t="e">
        <f ca="1">'Группы 2016'!DD107</f>
        <v>#REF!</v>
      </c>
      <c r="Z107" s="248" t="e">
        <f ca="1">'Группы 2016'!DE107</f>
        <v>#REF!</v>
      </c>
      <c r="AA107" s="248" t="e">
        <f ca="1">'Группы 2016'!DF107</f>
        <v>#REF!</v>
      </c>
      <c r="AB107" s="248" t="e">
        <f ca="1">'Группы 2016'!DG107</f>
        <v>#REF!</v>
      </c>
      <c r="AC107" s="248" t="e">
        <f ca="1">'Группы 2016'!DH107</f>
        <v>#REF!</v>
      </c>
      <c r="AD107" s="248" t="e">
        <f ca="1">'Группы 2016'!DI107</f>
        <v>#REF!</v>
      </c>
      <c r="AE107" s="248" t="e">
        <f ca="1">'Группы 2016'!DJ107</f>
        <v>#REF!</v>
      </c>
      <c r="AF107" s="248" t="e">
        <f ca="1">'Группы 2016'!DK107</f>
        <v>#REF!</v>
      </c>
      <c r="AG107" s="248" t="e">
        <f ca="1">'Группы 2016'!DL107</f>
        <v>#REF!</v>
      </c>
      <c r="AH107" s="248" t="e">
        <f ca="1">'Группы 2016'!DM107</f>
        <v>#REF!</v>
      </c>
      <c r="AI107" s="248" t="e">
        <f ca="1">'Группы 2016'!DN107</f>
        <v>#REF!</v>
      </c>
      <c r="AJ107" s="248" t="e">
        <f ca="1">'Группы 2016'!DO107</f>
        <v>#REF!</v>
      </c>
      <c r="AK107" s="248" t="e">
        <f ca="1">'Группы 2016'!DP107</f>
        <v>#REF!</v>
      </c>
      <c r="AL107" s="248" t="e">
        <f ca="1">'Группы 2016'!DQ107</f>
        <v>#REF!</v>
      </c>
      <c r="AM107" s="248" t="e">
        <f ca="1">'Группы 2016'!DR107</f>
        <v>#REF!</v>
      </c>
      <c r="AN107" s="248" t="e">
        <f ca="1">'Группы 2016'!DS107</f>
        <v>#REF!</v>
      </c>
      <c r="AO107" s="248" t="e">
        <f ca="1">'Группы 2016'!DT107</f>
        <v>#REF!</v>
      </c>
      <c r="AP107" s="248" t="e">
        <f ca="1">'Группы 2016'!DU107</f>
        <v>#REF!</v>
      </c>
      <c r="AQ107" s="248" t="e">
        <f ca="1">'Группы 2016'!DV107</f>
        <v>#REF!</v>
      </c>
      <c r="AR107" s="248" t="e">
        <f ca="1">'Группы 2016'!DW107</f>
        <v>#REF!</v>
      </c>
      <c r="AS107" s="248" t="e">
        <f ca="1">'Группы 2016'!DX107</f>
        <v>#REF!</v>
      </c>
      <c r="AT107" s="248" t="e">
        <f ca="1">'Группы 2016'!DY107</f>
        <v>#REF!</v>
      </c>
      <c r="AU107" s="248" t="e">
        <f ca="1">'Группы 2016'!DZ107</f>
        <v>#REF!</v>
      </c>
      <c r="AV107" s="248" t="e">
        <f ca="1">'Группы 2016'!EA107</f>
        <v>#REF!</v>
      </c>
      <c r="AW107" s="248" t="e">
        <f ca="1">'Группы 2016'!EB107</f>
        <v>#REF!</v>
      </c>
      <c r="AX107" s="248" t="e">
        <f ca="1">'Группы 2016'!EC107</f>
        <v>#REF!</v>
      </c>
      <c r="AY107" s="248" t="e">
        <f ca="1">'Группы 2016'!ED107</f>
        <v>#REF!</v>
      </c>
      <c r="AZ107" s="248" t="e">
        <f ca="1">'Группы 2016'!EE107</f>
        <v>#REF!</v>
      </c>
      <c r="BA107" s="248" t="e">
        <f ca="1">'Группы 2016'!EF107</f>
        <v>#REF!</v>
      </c>
      <c r="BB107" s="248" t="e">
        <f ca="1">'Группы 2016'!EG107</f>
        <v>#REF!</v>
      </c>
      <c r="BC107" s="248" t="e">
        <f ca="1">'Группы 2016'!EH107</f>
        <v>#REF!</v>
      </c>
      <c r="BD107" s="248" t="e">
        <f ca="1">'Группы 2016'!EI107</f>
        <v>#REF!</v>
      </c>
      <c r="BE107" s="248" t="e">
        <f ca="1">'Группы 2016'!EJ107</f>
        <v>#REF!</v>
      </c>
      <c r="BF107" s="248" t="e">
        <f ca="1">'Группы 2016'!EK107</f>
        <v>#REF!</v>
      </c>
      <c r="BG107" s="248">
        <f ca="1">'Группы 2016'!BQ107</f>
        <v>0</v>
      </c>
      <c r="BH107" s="248">
        <f ca="1">'Группы 2016'!BR107</f>
        <v>0</v>
      </c>
      <c r="BI107" s="248">
        <f ca="1">'Группы 2016'!BS107</f>
        <v>0</v>
      </c>
      <c r="BJ107" s="248">
        <f ca="1">'Группы 2016'!BT107</f>
        <v>0</v>
      </c>
      <c r="BK107" s="248">
        <f ca="1">'Группы 2016'!BU107</f>
        <v>0</v>
      </c>
      <c r="BL107" s="248">
        <f ca="1">'Группы 2016'!BV107</f>
        <v>0</v>
      </c>
      <c r="BM107" s="248">
        <f ca="1">'Группы 2016'!BW107</f>
        <v>0</v>
      </c>
      <c r="BN107" s="248">
        <f ca="1">'Группы 2016'!BQ107</f>
        <v>0</v>
      </c>
      <c r="BO107" s="248">
        <f ca="1">'Группы 2016'!BU107</f>
        <v>0</v>
      </c>
      <c r="BP107" s="248">
        <f ca="1">'Группы 2016'!BV107</f>
        <v>0</v>
      </c>
      <c r="BQ107" s="248">
        <f ca="1">'Группы 2016'!BW107</f>
        <v>0</v>
      </c>
      <c r="BR107" s="248">
        <f ca="1">'Группы 2016'!BX107</f>
        <v>0</v>
      </c>
      <c r="BS107" s="248">
        <f ca="1">'Группы 2016'!CA107</f>
        <v>0</v>
      </c>
      <c r="BT107" s="248">
        <f ca="1">'Группы 2016'!CC107</f>
        <v>0</v>
      </c>
      <c r="BU107" s="248" t="e">
        <f ca="1">'Группы 2016'!CE107</f>
        <v>#REF!</v>
      </c>
      <c r="BV107" s="269" t="e">
        <f ca="1">'Группы 2016'!CF107</f>
        <v>#REF!</v>
      </c>
      <c r="BW107" s="248" t="e">
        <f ca="1">'Группы 2016'!CG107</f>
        <v>#REF!</v>
      </c>
      <c r="BX107" s="248" t="e">
        <f ca="1">IF('Группы 2016'!CH107=SUM(CC107:CD107),'Группы 2016'!CH107,"ОШ!")</f>
        <v>#REF!</v>
      </c>
      <c r="BY107" s="248" t="e">
        <f ca="1">'Группы 2016'!CI107</f>
        <v>#REF!</v>
      </c>
      <c r="BZ107" s="248" t="e">
        <f ca="1">'Группы 2016'!CJ107</f>
        <v>#REF!</v>
      </c>
      <c r="CA107" s="248" t="e">
        <f ca="1">'Группы 2016'!CK107</f>
        <v>#REF!</v>
      </c>
      <c r="CB107" s="248">
        <f>'Группы 2016'!BP107</f>
        <v>20</v>
      </c>
      <c r="CC107" s="248">
        <f t="shared" ca="1" si="12"/>
        <v>0</v>
      </c>
      <c r="CD107" s="248">
        <f t="shared" ca="1" si="13"/>
        <v>0</v>
      </c>
      <c r="CE107" s="270">
        <f t="shared" ca="1" si="14"/>
        <v>0</v>
      </c>
      <c r="CF107" s="270">
        <f t="shared" ca="1" si="15"/>
        <v>0</v>
      </c>
      <c r="CG107" s="270">
        <f t="shared" ca="1" si="16"/>
        <v>0</v>
      </c>
      <c r="CH107" s="270">
        <f t="shared" ca="1" si="17"/>
        <v>0</v>
      </c>
      <c r="CI107" s="270">
        <f t="shared" ca="1" si="18"/>
        <v>0</v>
      </c>
      <c r="CJ107" s="270">
        <f t="shared" ca="1" si="19"/>
        <v>0</v>
      </c>
      <c r="CK107" s="270">
        <f t="shared" ca="1" si="20"/>
        <v>0</v>
      </c>
      <c r="CL107" s="270">
        <f t="shared" ca="1" si="21"/>
        <v>0</v>
      </c>
      <c r="CM107" s="248">
        <f t="shared" ca="1" si="22"/>
        <v>0</v>
      </c>
      <c r="CN107" s="248" t="e">
        <f t="shared" ca="1" si="23"/>
        <v>#REF!</v>
      </c>
    </row>
    <row r="108" spans="1:92" s="151" customFormat="1" hidden="1" x14ac:dyDescent="0.25">
      <c r="A108" s="248" t="str">
        <f>'Группы 2016'!A108</f>
        <v>П15.01.25 Станочник (МО)(2013)9 кл., очная</v>
      </c>
      <c r="B108" s="248" t="str">
        <f>'Группы 2016'!B108</f>
        <v>ППКРС22</v>
      </c>
      <c r="C108" s="248" t="str">
        <f>'Группы 2016'!C108</f>
        <v>бюджет</v>
      </c>
      <c r="D108" s="248" t="e">
        <f ca="1">'Группы 2016'!D108</f>
        <v>#REF!</v>
      </c>
      <c r="E108" s="248">
        <f>'Группы 2016'!E108</f>
        <v>3</v>
      </c>
      <c r="F108" s="248" t="str">
        <f>'Группы 2016'!F108</f>
        <v>18</v>
      </c>
      <c r="G108" s="248" t="e">
        <f ca="1">'Группы 2016'!CL108</f>
        <v>#REF!</v>
      </c>
      <c r="H108" s="248" t="e">
        <f ca="1">'Группы 2016'!CM108</f>
        <v>#REF!</v>
      </c>
      <c r="I108" s="248" t="e">
        <f ca="1">'Группы 2016'!CN108</f>
        <v>#REF!</v>
      </c>
      <c r="J108" s="248" t="e">
        <f ca="1">'Группы 2016'!CO108</f>
        <v>#REF!</v>
      </c>
      <c r="K108" s="248" t="e">
        <f ca="1">'Группы 2016'!CP108</f>
        <v>#REF!</v>
      </c>
      <c r="L108" s="248" t="e">
        <f ca="1">'Группы 2016'!CQ108</f>
        <v>#REF!</v>
      </c>
      <c r="M108" s="248" t="e">
        <f ca="1">'Группы 2016'!CR108</f>
        <v>#REF!</v>
      </c>
      <c r="N108" s="248" t="e">
        <f ca="1">'Группы 2016'!CS108</f>
        <v>#REF!</v>
      </c>
      <c r="O108" s="248" t="e">
        <f ca="1">'Группы 2016'!CT108</f>
        <v>#REF!</v>
      </c>
      <c r="P108" s="248" t="e">
        <f ca="1">'Группы 2016'!CU108</f>
        <v>#REF!</v>
      </c>
      <c r="Q108" s="248" t="e">
        <f ca="1">'Группы 2016'!CV108</f>
        <v>#REF!</v>
      </c>
      <c r="R108" s="248" t="e">
        <f ca="1">'Группы 2016'!CW108</f>
        <v>#REF!</v>
      </c>
      <c r="S108" s="248" t="e">
        <f ca="1">'Группы 2016'!CX108</f>
        <v>#REF!</v>
      </c>
      <c r="T108" s="248" t="e">
        <f ca="1">'Группы 2016'!CY108</f>
        <v>#REF!</v>
      </c>
      <c r="U108" s="248" t="e">
        <f ca="1">'Группы 2016'!CZ108</f>
        <v>#REF!</v>
      </c>
      <c r="V108" s="248" t="e">
        <f ca="1">'Группы 2016'!DA108</f>
        <v>#REF!</v>
      </c>
      <c r="W108" s="248" t="e">
        <f ca="1">'Группы 2016'!DB108</f>
        <v>#REF!</v>
      </c>
      <c r="X108" s="248" t="e">
        <f ca="1">'Группы 2016'!DC108</f>
        <v>#REF!</v>
      </c>
      <c r="Y108" s="248" t="e">
        <f ca="1">'Группы 2016'!DD108</f>
        <v>#REF!</v>
      </c>
      <c r="Z108" s="248" t="e">
        <f ca="1">'Группы 2016'!DE108</f>
        <v>#REF!</v>
      </c>
      <c r="AA108" s="248" t="e">
        <f ca="1">'Группы 2016'!DF108</f>
        <v>#REF!</v>
      </c>
      <c r="AB108" s="248" t="e">
        <f ca="1">'Группы 2016'!DG108</f>
        <v>#REF!</v>
      </c>
      <c r="AC108" s="248" t="e">
        <f ca="1">'Группы 2016'!DH108</f>
        <v>#REF!</v>
      </c>
      <c r="AD108" s="248" t="e">
        <f ca="1">'Группы 2016'!DI108</f>
        <v>#REF!</v>
      </c>
      <c r="AE108" s="248" t="e">
        <f ca="1">'Группы 2016'!DJ108</f>
        <v>#REF!</v>
      </c>
      <c r="AF108" s="248" t="e">
        <f ca="1">'Группы 2016'!DK108</f>
        <v>#REF!</v>
      </c>
      <c r="AG108" s="248" t="e">
        <f ca="1">'Группы 2016'!DL108</f>
        <v>#REF!</v>
      </c>
      <c r="AH108" s="248" t="e">
        <f ca="1">'Группы 2016'!DM108</f>
        <v>#REF!</v>
      </c>
      <c r="AI108" s="248" t="e">
        <f ca="1">'Группы 2016'!DN108</f>
        <v>#REF!</v>
      </c>
      <c r="AJ108" s="248" t="e">
        <f ca="1">'Группы 2016'!DO108</f>
        <v>#REF!</v>
      </c>
      <c r="AK108" s="248" t="e">
        <f ca="1">'Группы 2016'!DP108</f>
        <v>#REF!</v>
      </c>
      <c r="AL108" s="248" t="e">
        <f ca="1">'Группы 2016'!DQ108</f>
        <v>#REF!</v>
      </c>
      <c r="AM108" s="248" t="e">
        <f ca="1">'Группы 2016'!DR108</f>
        <v>#REF!</v>
      </c>
      <c r="AN108" s="248" t="e">
        <f ca="1">'Группы 2016'!DS108</f>
        <v>#REF!</v>
      </c>
      <c r="AO108" s="248" t="e">
        <f ca="1">'Группы 2016'!DT108</f>
        <v>#REF!</v>
      </c>
      <c r="AP108" s="248" t="e">
        <f ca="1">'Группы 2016'!DU108</f>
        <v>#REF!</v>
      </c>
      <c r="AQ108" s="248" t="e">
        <f ca="1">'Группы 2016'!DV108</f>
        <v>#REF!</v>
      </c>
      <c r="AR108" s="248" t="e">
        <f ca="1">'Группы 2016'!DW108</f>
        <v>#REF!</v>
      </c>
      <c r="AS108" s="248" t="e">
        <f ca="1">'Группы 2016'!DX108</f>
        <v>#REF!</v>
      </c>
      <c r="AT108" s="248" t="e">
        <f ca="1">'Группы 2016'!DY108</f>
        <v>#REF!</v>
      </c>
      <c r="AU108" s="248" t="e">
        <f ca="1">'Группы 2016'!DZ108</f>
        <v>#REF!</v>
      </c>
      <c r="AV108" s="248" t="e">
        <f ca="1">'Группы 2016'!EA108</f>
        <v>#REF!</v>
      </c>
      <c r="AW108" s="248" t="e">
        <f ca="1">'Группы 2016'!EB108</f>
        <v>#REF!</v>
      </c>
      <c r="AX108" s="248" t="e">
        <f ca="1">'Группы 2016'!EC108</f>
        <v>#REF!</v>
      </c>
      <c r="AY108" s="248" t="e">
        <f ca="1">'Группы 2016'!ED108</f>
        <v>#REF!</v>
      </c>
      <c r="AZ108" s="248" t="e">
        <f ca="1">'Группы 2016'!EE108</f>
        <v>#REF!</v>
      </c>
      <c r="BA108" s="248" t="e">
        <f ca="1">'Группы 2016'!EF108</f>
        <v>#REF!</v>
      </c>
      <c r="BB108" s="248" t="e">
        <f ca="1">'Группы 2016'!EG108</f>
        <v>#REF!</v>
      </c>
      <c r="BC108" s="248" t="e">
        <f ca="1">'Группы 2016'!EH108</f>
        <v>#REF!</v>
      </c>
      <c r="BD108" s="248" t="e">
        <f ca="1">'Группы 2016'!EI108</f>
        <v>#REF!</v>
      </c>
      <c r="BE108" s="248" t="e">
        <f ca="1">'Группы 2016'!EJ108</f>
        <v>#REF!</v>
      </c>
      <c r="BF108" s="248" t="e">
        <f ca="1">'Группы 2016'!EK108</f>
        <v>#REF!</v>
      </c>
      <c r="BG108" s="248">
        <f ca="1">'Группы 2016'!BQ108</f>
        <v>0</v>
      </c>
      <c r="BH108" s="248">
        <f ca="1">'Группы 2016'!BR108</f>
        <v>0</v>
      </c>
      <c r="BI108" s="248">
        <f ca="1">'Группы 2016'!BS108</f>
        <v>0</v>
      </c>
      <c r="BJ108" s="248">
        <f ca="1">'Группы 2016'!BT108</f>
        <v>0</v>
      </c>
      <c r="BK108" s="248">
        <f ca="1">'Группы 2016'!BU108</f>
        <v>0</v>
      </c>
      <c r="BL108" s="248">
        <f ca="1">'Группы 2016'!BV108</f>
        <v>0</v>
      </c>
      <c r="BM108" s="248">
        <f ca="1">'Группы 2016'!BW108</f>
        <v>0</v>
      </c>
      <c r="BN108" s="248">
        <f ca="1">'Группы 2016'!BQ108</f>
        <v>0</v>
      </c>
      <c r="BO108" s="248">
        <f ca="1">'Группы 2016'!BU108</f>
        <v>0</v>
      </c>
      <c r="BP108" s="248">
        <f ca="1">'Группы 2016'!BV108</f>
        <v>0</v>
      </c>
      <c r="BQ108" s="248">
        <f ca="1">'Группы 2016'!BW108</f>
        <v>0</v>
      </c>
      <c r="BR108" s="248">
        <f ca="1">'Группы 2016'!BX108</f>
        <v>0</v>
      </c>
      <c r="BS108" s="248">
        <f ca="1">'Группы 2016'!CA108</f>
        <v>0</v>
      </c>
      <c r="BT108" s="248">
        <f ca="1">'Группы 2016'!CC108</f>
        <v>0</v>
      </c>
      <c r="BU108" s="248" t="e">
        <f ca="1">'Группы 2016'!CE108</f>
        <v>#REF!</v>
      </c>
      <c r="BV108" s="269" t="e">
        <f ca="1">'Группы 2016'!CF108</f>
        <v>#REF!</v>
      </c>
      <c r="BW108" s="248" t="e">
        <f ca="1">'Группы 2016'!CG108</f>
        <v>#REF!</v>
      </c>
      <c r="BX108" s="248" t="e">
        <f ca="1">IF('Группы 2016'!CH108=SUM(CC108:CD108),'Группы 2016'!CH108,"ОШ!")</f>
        <v>#REF!</v>
      </c>
      <c r="BY108" s="248" t="e">
        <f ca="1">'Группы 2016'!CI108</f>
        <v>#REF!</v>
      </c>
      <c r="BZ108" s="248" t="e">
        <f ca="1">'Группы 2016'!CJ108</f>
        <v>#REF!</v>
      </c>
      <c r="CA108" s="248" t="e">
        <f ca="1">'Группы 2016'!CK108</f>
        <v>#REF!</v>
      </c>
      <c r="CB108" s="248">
        <f>'Группы 2016'!BP108</f>
        <v>20</v>
      </c>
      <c r="CC108" s="248">
        <f t="shared" ca="1" si="12"/>
        <v>0</v>
      </c>
      <c r="CD108" s="248">
        <f t="shared" ca="1" si="13"/>
        <v>0</v>
      </c>
      <c r="CE108" s="270">
        <f t="shared" ca="1" si="14"/>
        <v>0</v>
      </c>
      <c r="CF108" s="270">
        <f t="shared" ca="1" si="15"/>
        <v>0</v>
      </c>
      <c r="CG108" s="270">
        <f t="shared" ca="1" si="16"/>
        <v>0</v>
      </c>
      <c r="CH108" s="270">
        <f t="shared" ca="1" si="17"/>
        <v>0</v>
      </c>
      <c r="CI108" s="270">
        <f t="shared" ca="1" si="18"/>
        <v>0</v>
      </c>
      <c r="CJ108" s="270">
        <f t="shared" ca="1" si="19"/>
        <v>0</v>
      </c>
      <c r="CK108" s="270">
        <f t="shared" ca="1" si="20"/>
        <v>0</v>
      </c>
      <c r="CL108" s="270">
        <f t="shared" ca="1" si="21"/>
        <v>0</v>
      </c>
      <c r="CM108" s="248">
        <f t="shared" ca="1" si="22"/>
        <v>0</v>
      </c>
      <c r="CN108" s="248" t="e">
        <f t="shared" ca="1" si="23"/>
        <v>#REF!</v>
      </c>
    </row>
    <row r="109" spans="1:92" s="151" customFormat="1" x14ac:dyDescent="0.25">
      <c r="A109" s="248" t="str">
        <f>'Группы 2016'!A109</f>
        <v>П19.01.17 Повар, кондитер(2013)9 кл., очная</v>
      </c>
      <c r="B109" s="248" t="str">
        <f>'Группы 2016'!B109</f>
        <v>ППКРС21</v>
      </c>
      <c r="C109" s="248" t="str">
        <f>'Группы 2016'!C109</f>
        <v>бюджет</v>
      </c>
      <c r="D109" s="248" t="e">
        <f ca="1">'Группы 2016'!D109</f>
        <v>#REF!</v>
      </c>
      <c r="E109" s="248">
        <f>'Группы 2016'!E109</f>
        <v>3</v>
      </c>
      <c r="F109" s="248" t="str">
        <f>'Группы 2016'!F109</f>
        <v>103</v>
      </c>
      <c r="G109" s="248" t="e">
        <f ca="1">'Группы 2016'!CL109</f>
        <v>#REF!</v>
      </c>
      <c r="H109" s="248" t="e">
        <f ca="1">'Группы 2016'!CM109</f>
        <v>#REF!</v>
      </c>
      <c r="I109" s="248" t="e">
        <f ca="1">'Группы 2016'!CN109</f>
        <v>#REF!</v>
      </c>
      <c r="J109" s="248" t="e">
        <f ca="1">'Группы 2016'!CO109</f>
        <v>#REF!</v>
      </c>
      <c r="K109" s="248" t="e">
        <f ca="1">'Группы 2016'!CP109</f>
        <v>#REF!</v>
      </c>
      <c r="L109" s="248" t="str">
        <f>'Группы 2016'!CQ109</f>
        <v>УП.8&amp;</v>
      </c>
      <c r="M109" s="248" t="str">
        <f>'Группы 2016'!CR109</f>
        <v>УП.8&amp;</v>
      </c>
      <c r="N109" s="248" t="str">
        <f>'Группы 2016'!CS109</f>
        <v>УП.8&amp;</v>
      </c>
      <c r="O109" s="248" t="e">
        <f ca="1">'Группы 2016'!CT109</f>
        <v>#REF!</v>
      </c>
      <c r="P109" s="248">
        <f>'Группы 2016'!CU109</f>
        <v>0</v>
      </c>
      <c r="Q109" s="248">
        <f>'Группы 2016'!CV109</f>
        <v>0</v>
      </c>
      <c r="R109" s="248">
        <f>'Группы 2016'!CW109</f>
        <v>0</v>
      </c>
      <c r="S109" s="248" t="e">
        <f ca="1">'Группы 2016'!CX109</f>
        <v>#REF!</v>
      </c>
      <c r="T109" s="248" t="e">
        <f ca="1">'Группы 2016'!CY109</f>
        <v>#REF!</v>
      </c>
      <c r="U109" s="248" t="e">
        <f ca="1">'Группы 2016'!CZ109</f>
        <v>#REF!</v>
      </c>
      <c r="V109" s="248" t="e">
        <f ca="1">'Группы 2016'!DA109</f>
        <v>#REF!</v>
      </c>
      <c r="W109" s="248" t="e">
        <f ca="1">'Группы 2016'!DB109</f>
        <v>#REF!</v>
      </c>
      <c r="X109" s="248" t="e">
        <f ca="1">'Группы 2016'!DC109</f>
        <v>#REF!</v>
      </c>
      <c r="Y109" s="248" t="e">
        <f ca="1">'Группы 2016'!DD109</f>
        <v>#REF!</v>
      </c>
      <c r="Z109" s="248" t="e">
        <f ca="1">'Группы 2016'!DE109</f>
        <v>#REF!</v>
      </c>
      <c r="AA109" s="248" t="e">
        <f ca="1">'Группы 2016'!DF109</f>
        <v>#REF!</v>
      </c>
      <c r="AB109" s="248" t="e">
        <f ca="1">'Группы 2016'!DG109</f>
        <v>#REF!</v>
      </c>
      <c r="AC109" s="248" t="e">
        <f ca="1">'Группы 2016'!DH109</f>
        <v>#REF!</v>
      </c>
      <c r="AD109" s="248" t="e">
        <f ca="1">'Группы 2016'!DI109</f>
        <v>#REF!</v>
      </c>
      <c r="AE109" s="248" t="e">
        <f ca="1">'Группы 2016'!DJ109</f>
        <v>#REF!</v>
      </c>
      <c r="AF109" s="248" t="e">
        <f ca="1">'Группы 2016'!DK109</f>
        <v>#REF!</v>
      </c>
      <c r="AG109" s="248" t="e">
        <f ca="1">'Группы 2016'!DL109</f>
        <v>#REF!</v>
      </c>
      <c r="AH109" s="248" t="e">
        <f ca="1">'Группы 2016'!DM109</f>
        <v>#REF!</v>
      </c>
      <c r="AI109" s="248" t="e">
        <f ca="1">'Группы 2016'!DN109</f>
        <v>#REF!</v>
      </c>
      <c r="AJ109" s="248" t="e">
        <f ca="1">'Группы 2016'!DO109</f>
        <v>#REF!</v>
      </c>
      <c r="AK109" s="248" t="e">
        <f ca="1">'Группы 2016'!DP109</f>
        <v>#REF!</v>
      </c>
      <c r="AL109" s="248" t="e">
        <f ca="1">'Группы 2016'!DQ109</f>
        <v>#REF!</v>
      </c>
      <c r="AM109" s="248" t="e">
        <f ca="1">'Группы 2016'!DR109</f>
        <v>#REF!</v>
      </c>
      <c r="AN109" s="248" t="e">
        <f ca="1">'Группы 2016'!DS109</f>
        <v>#REF!</v>
      </c>
      <c r="AO109" s="248" t="e">
        <f ca="1">'Группы 2016'!DT109</f>
        <v>#REF!</v>
      </c>
      <c r="AP109" s="248" t="e">
        <f ca="1">'Группы 2016'!DU109</f>
        <v>#REF!</v>
      </c>
      <c r="AQ109" s="248" t="e">
        <f ca="1">'Группы 2016'!DV109</f>
        <v>#REF!</v>
      </c>
      <c r="AR109" s="248" t="e">
        <f ca="1">'Группы 2016'!DW109</f>
        <v>#REF!</v>
      </c>
      <c r="AS109" s="248" t="e">
        <f ca="1">'Группы 2016'!DX109</f>
        <v>#REF!</v>
      </c>
      <c r="AT109" s="248" t="e">
        <f ca="1">'Группы 2016'!DY109</f>
        <v>#REF!</v>
      </c>
      <c r="AU109" s="248" t="e">
        <f ca="1">'Группы 2016'!DZ109</f>
        <v>#REF!</v>
      </c>
      <c r="AV109" s="248" t="e">
        <f ca="1">'Группы 2016'!EA109</f>
        <v>#REF!</v>
      </c>
      <c r="AW109" s="248" t="e">
        <f ca="1">'Группы 2016'!EB109</f>
        <v>#REF!</v>
      </c>
      <c r="AX109" s="248" t="e">
        <f ca="1">'Группы 2016'!EC109</f>
        <v>#REF!</v>
      </c>
      <c r="AY109" s="248" t="e">
        <f ca="1">'Группы 2016'!ED109</f>
        <v>#REF!</v>
      </c>
      <c r="AZ109" s="248" t="e">
        <f ca="1">'Группы 2016'!EE109</f>
        <v>#REF!</v>
      </c>
      <c r="BA109" s="248" t="e">
        <f ca="1">'Группы 2016'!EF109</f>
        <v>#REF!</v>
      </c>
      <c r="BB109" s="248" t="e">
        <f ca="1">'Группы 2016'!EG109</f>
        <v>#REF!</v>
      </c>
      <c r="BC109" s="248" t="e">
        <f ca="1">'Группы 2016'!EH109</f>
        <v>#REF!</v>
      </c>
      <c r="BD109" s="248" t="e">
        <f ca="1">'Группы 2016'!EI109</f>
        <v>#REF!</v>
      </c>
      <c r="BE109" s="248" t="e">
        <f ca="1">'Группы 2016'!EJ109</f>
        <v>#REF!</v>
      </c>
      <c r="BF109" s="248" t="e">
        <f ca="1">'Группы 2016'!EK109</f>
        <v>#REF!</v>
      </c>
      <c r="BG109" s="248">
        <f ca="1">'Группы 2016'!BQ109</f>
        <v>3</v>
      </c>
      <c r="BH109" s="248">
        <f ca="1">'Группы 2016'!BR109</f>
        <v>3</v>
      </c>
      <c r="BI109" s="248">
        <f ca="1">'Группы 2016'!BS109</f>
        <v>0</v>
      </c>
      <c r="BJ109" s="248">
        <f ca="1">'Группы 2016'!BT109</f>
        <v>0</v>
      </c>
      <c r="BK109" s="248">
        <f ca="1">'Группы 2016'!BU109</f>
        <v>0</v>
      </c>
      <c r="BL109" s="248">
        <f ca="1">'Группы 2016'!BV109</f>
        <v>0</v>
      </c>
      <c r="BM109" s="248">
        <f ca="1">'Группы 2016'!BW109</f>
        <v>0</v>
      </c>
      <c r="BN109" s="248">
        <f ca="1">'Группы 2016'!BQ109</f>
        <v>3</v>
      </c>
      <c r="BO109" s="248">
        <f ca="1">'Группы 2016'!BU109</f>
        <v>0</v>
      </c>
      <c r="BP109" s="248">
        <f ca="1">'Группы 2016'!BV109</f>
        <v>0</v>
      </c>
      <c r="BQ109" s="248">
        <f ca="1">'Группы 2016'!BW109</f>
        <v>0</v>
      </c>
      <c r="BR109" s="248">
        <f ca="1">'Группы 2016'!BX109</f>
        <v>0</v>
      </c>
      <c r="BS109" s="248">
        <f ca="1">'Группы 2016'!CA109</f>
        <v>0</v>
      </c>
      <c r="BT109" s="248">
        <f ca="1">'Группы 2016'!CC109</f>
        <v>0</v>
      </c>
      <c r="BU109" s="248" t="e">
        <f ca="1">'Группы 2016'!CE109</f>
        <v>#REF!</v>
      </c>
      <c r="BV109" s="269" t="e">
        <f ca="1">'Группы 2016'!CF109</f>
        <v>#REF!</v>
      </c>
      <c r="BW109" s="248" t="e">
        <f ca="1">'Группы 2016'!CG109</f>
        <v>#REF!</v>
      </c>
      <c r="BX109" s="248" t="e">
        <f ca="1">IF('Группы 2016'!CH109=SUM(CC109:CD109),'Группы 2016'!CH109,"ОШ!")</f>
        <v>#REF!</v>
      </c>
      <c r="BY109" s="248" t="e">
        <f ca="1">'Группы 2016'!CI109</f>
        <v>#REF!</v>
      </c>
      <c r="BZ109" s="248" t="e">
        <f ca="1">'Группы 2016'!CJ109</f>
        <v>#REF!</v>
      </c>
      <c r="CA109" s="248" t="e">
        <f ca="1">'Группы 2016'!CK109</f>
        <v>#REF!</v>
      </c>
      <c r="CB109" s="248">
        <f>'Группы 2016'!BP109</f>
        <v>21</v>
      </c>
      <c r="CC109" s="248">
        <f t="shared" ca="1" si="12"/>
        <v>0</v>
      </c>
      <c r="CD109" s="248">
        <f t="shared" ca="1" si="13"/>
        <v>0</v>
      </c>
      <c r="CE109" s="270">
        <f t="shared" ca="1" si="14"/>
        <v>0</v>
      </c>
      <c r="CF109" s="270">
        <f t="shared" ca="1" si="15"/>
        <v>0</v>
      </c>
      <c r="CG109" s="270">
        <f t="shared" ca="1" si="16"/>
        <v>0</v>
      </c>
      <c r="CH109" s="270">
        <f t="shared" ca="1" si="17"/>
        <v>0</v>
      </c>
      <c r="CI109" s="270">
        <f t="shared" ca="1" si="18"/>
        <v>0</v>
      </c>
      <c r="CJ109" s="270">
        <f t="shared" ca="1" si="19"/>
        <v>0</v>
      </c>
      <c r="CK109" s="270">
        <f t="shared" ca="1" si="20"/>
        <v>0</v>
      </c>
      <c r="CL109" s="270">
        <f t="shared" ca="1" si="21"/>
        <v>0</v>
      </c>
      <c r="CM109" s="248">
        <f t="shared" ca="1" si="22"/>
        <v>0</v>
      </c>
      <c r="CN109" s="248" t="e">
        <f t="shared" ca="1" si="23"/>
        <v>#REF!</v>
      </c>
    </row>
    <row r="110" spans="1:92" s="151" customFormat="1" x14ac:dyDescent="0.25">
      <c r="A110" s="248" t="str">
        <f>'Группы 2016'!A110</f>
        <v>П19.01.17 Повар, кондитер(2013)9 кл., очная</v>
      </c>
      <c r="B110" s="248" t="str">
        <f>'Группы 2016'!B110</f>
        <v>ППКРС21</v>
      </c>
      <c r="C110" s="248" t="str">
        <f>'Группы 2016'!C110</f>
        <v>бюджет</v>
      </c>
      <c r="D110" s="248" t="e">
        <f ca="1">'Группы 2016'!D110</f>
        <v>#REF!</v>
      </c>
      <c r="E110" s="248">
        <f>'Группы 2016'!E110</f>
        <v>3</v>
      </c>
      <c r="F110" s="248" t="str">
        <f>'Группы 2016'!F110</f>
        <v>104</v>
      </c>
      <c r="G110" s="248" t="e">
        <f ca="1">'Группы 2016'!CL110</f>
        <v>#REF!</v>
      </c>
      <c r="H110" s="248" t="e">
        <f ca="1">'Группы 2016'!CM110</f>
        <v>#REF!</v>
      </c>
      <c r="I110" s="248" t="str">
        <f>'Группы 2016'!CN110</f>
        <v>УП.8&amp;</v>
      </c>
      <c r="J110" s="248" t="str">
        <f>'Группы 2016'!CO110</f>
        <v>УП.8&amp;</v>
      </c>
      <c r="K110" s="248" t="str">
        <f>'Группы 2016'!CP110</f>
        <v>УП.8&amp;</v>
      </c>
      <c r="L110" s="248" t="e">
        <f ca="1">'Группы 2016'!CQ110</f>
        <v>#REF!</v>
      </c>
      <c r="M110" s="248" t="e">
        <f ca="1">'Группы 2016'!CR110</f>
        <v>#REF!</v>
      </c>
      <c r="N110" s="248" t="e">
        <f ca="1">'Группы 2016'!CS110</f>
        <v>#REF!</v>
      </c>
      <c r="O110" s="248" t="e">
        <f ca="1">'Группы 2016'!CT110</f>
        <v>#REF!</v>
      </c>
      <c r="P110" s="248">
        <f>'Группы 2016'!CU110</f>
        <v>0</v>
      </c>
      <c r="Q110" s="248">
        <f>'Группы 2016'!CV110</f>
        <v>0</v>
      </c>
      <c r="R110" s="248">
        <f>'Группы 2016'!CW110</f>
        <v>0</v>
      </c>
      <c r="S110" s="248" t="e">
        <f ca="1">'Группы 2016'!CX110</f>
        <v>#REF!</v>
      </c>
      <c r="T110" s="248" t="e">
        <f ca="1">'Группы 2016'!CY110</f>
        <v>#REF!</v>
      </c>
      <c r="U110" s="248" t="e">
        <f ca="1">'Группы 2016'!CZ110</f>
        <v>#REF!</v>
      </c>
      <c r="V110" s="248" t="e">
        <f ca="1">'Группы 2016'!DA110</f>
        <v>#REF!</v>
      </c>
      <c r="W110" s="248" t="e">
        <f ca="1">'Группы 2016'!DB110</f>
        <v>#REF!</v>
      </c>
      <c r="X110" s="248" t="e">
        <f ca="1">'Группы 2016'!DC110</f>
        <v>#REF!</v>
      </c>
      <c r="Y110" s="248" t="e">
        <f ca="1">'Группы 2016'!DD110</f>
        <v>#REF!</v>
      </c>
      <c r="Z110" s="248" t="e">
        <f ca="1">'Группы 2016'!DE110</f>
        <v>#REF!</v>
      </c>
      <c r="AA110" s="248" t="e">
        <f ca="1">'Группы 2016'!DF110</f>
        <v>#REF!</v>
      </c>
      <c r="AB110" s="248" t="e">
        <f ca="1">'Группы 2016'!DG110</f>
        <v>#REF!</v>
      </c>
      <c r="AC110" s="248" t="e">
        <f ca="1">'Группы 2016'!DH110</f>
        <v>#REF!</v>
      </c>
      <c r="AD110" s="248" t="e">
        <f ca="1">'Группы 2016'!DI110</f>
        <v>#REF!</v>
      </c>
      <c r="AE110" s="248" t="e">
        <f ca="1">'Группы 2016'!DJ110</f>
        <v>#REF!</v>
      </c>
      <c r="AF110" s="248" t="e">
        <f ca="1">'Группы 2016'!DK110</f>
        <v>#REF!</v>
      </c>
      <c r="AG110" s="248" t="e">
        <f ca="1">'Группы 2016'!DL110</f>
        <v>#REF!</v>
      </c>
      <c r="AH110" s="248" t="e">
        <f ca="1">'Группы 2016'!DM110</f>
        <v>#REF!</v>
      </c>
      <c r="AI110" s="248" t="e">
        <f ca="1">'Группы 2016'!DN110</f>
        <v>#REF!</v>
      </c>
      <c r="AJ110" s="248" t="e">
        <f ca="1">'Группы 2016'!DO110</f>
        <v>#REF!</v>
      </c>
      <c r="AK110" s="248" t="e">
        <f ca="1">'Группы 2016'!DP110</f>
        <v>#REF!</v>
      </c>
      <c r="AL110" s="248" t="e">
        <f ca="1">'Группы 2016'!DQ110</f>
        <v>#REF!</v>
      </c>
      <c r="AM110" s="248" t="e">
        <f ca="1">'Группы 2016'!DR110</f>
        <v>#REF!</v>
      </c>
      <c r="AN110" s="248" t="e">
        <f ca="1">'Группы 2016'!DS110</f>
        <v>#REF!</v>
      </c>
      <c r="AO110" s="248" t="e">
        <f ca="1">'Группы 2016'!DT110</f>
        <v>#REF!</v>
      </c>
      <c r="AP110" s="248" t="e">
        <f ca="1">'Группы 2016'!DU110</f>
        <v>#REF!</v>
      </c>
      <c r="AQ110" s="248" t="e">
        <f ca="1">'Группы 2016'!DV110</f>
        <v>#REF!</v>
      </c>
      <c r="AR110" s="248" t="e">
        <f ca="1">'Группы 2016'!DW110</f>
        <v>#REF!</v>
      </c>
      <c r="AS110" s="248" t="e">
        <f ca="1">'Группы 2016'!DX110</f>
        <v>#REF!</v>
      </c>
      <c r="AT110" s="248" t="e">
        <f ca="1">'Группы 2016'!DY110</f>
        <v>#REF!</v>
      </c>
      <c r="AU110" s="248" t="e">
        <f ca="1">'Группы 2016'!DZ110</f>
        <v>#REF!</v>
      </c>
      <c r="AV110" s="248" t="e">
        <f ca="1">'Группы 2016'!EA110</f>
        <v>#REF!</v>
      </c>
      <c r="AW110" s="248" t="e">
        <f ca="1">'Группы 2016'!EB110</f>
        <v>#REF!</v>
      </c>
      <c r="AX110" s="248" t="e">
        <f ca="1">'Группы 2016'!EC110</f>
        <v>#REF!</v>
      </c>
      <c r="AY110" s="248" t="e">
        <f ca="1">'Группы 2016'!ED110</f>
        <v>#REF!</v>
      </c>
      <c r="AZ110" s="248" t="e">
        <f ca="1">'Группы 2016'!EE110</f>
        <v>#REF!</v>
      </c>
      <c r="BA110" s="248" t="e">
        <f ca="1">'Группы 2016'!EF110</f>
        <v>#REF!</v>
      </c>
      <c r="BB110" s="248" t="e">
        <f ca="1">'Группы 2016'!EG110</f>
        <v>#REF!</v>
      </c>
      <c r="BC110" s="248" t="e">
        <f ca="1">'Группы 2016'!EH110</f>
        <v>#REF!</v>
      </c>
      <c r="BD110" s="248" t="e">
        <f ca="1">'Группы 2016'!EI110</f>
        <v>#REF!</v>
      </c>
      <c r="BE110" s="248" t="e">
        <f ca="1">'Группы 2016'!EJ110</f>
        <v>#REF!</v>
      </c>
      <c r="BF110" s="248" t="e">
        <f ca="1">'Группы 2016'!EK110</f>
        <v>#REF!</v>
      </c>
      <c r="BG110" s="248">
        <f ca="1">'Группы 2016'!BQ110</f>
        <v>3</v>
      </c>
      <c r="BH110" s="248">
        <f ca="1">'Группы 2016'!BR110</f>
        <v>3</v>
      </c>
      <c r="BI110" s="248">
        <f ca="1">'Группы 2016'!BS110</f>
        <v>0</v>
      </c>
      <c r="BJ110" s="248">
        <f ca="1">'Группы 2016'!BT110</f>
        <v>0</v>
      </c>
      <c r="BK110" s="248">
        <f ca="1">'Группы 2016'!BU110</f>
        <v>0</v>
      </c>
      <c r="BL110" s="248">
        <f ca="1">'Группы 2016'!BV110</f>
        <v>0</v>
      </c>
      <c r="BM110" s="248">
        <f ca="1">'Группы 2016'!BW110</f>
        <v>0</v>
      </c>
      <c r="BN110" s="248">
        <f ca="1">'Группы 2016'!BQ110</f>
        <v>3</v>
      </c>
      <c r="BO110" s="248">
        <f ca="1">'Группы 2016'!BU110</f>
        <v>0</v>
      </c>
      <c r="BP110" s="248">
        <f ca="1">'Группы 2016'!BV110</f>
        <v>0</v>
      </c>
      <c r="BQ110" s="248">
        <f ca="1">'Группы 2016'!BW110</f>
        <v>0</v>
      </c>
      <c r="BR110" s="248">
        <f ca="1">'Группы 2016'!BX110</f>
        <v>0</v>
      </c>
      <c r="BS110" s="248">
        <f ca="1">'Группы 2016'!CA110</f>
        <v>0</v>
      </c>
      <c r="BT110" s="248">
        <f ca="1">'Группы 2016'!CC110</f>
        <v>0</v>
      </c>
      <c r="BU110" s="248" t="e">
        <f ca="1">'Группы 2016'!CE110</f>
        <v>#REF!</v>
      </c>
      <c r="BV110" s="269" t="e">
        <f ca="1">'Группы 2016'!CF110</f>
        <v>#REF!</v>
      </c>
      <c r="BW110" s="248" t="e">
        <f ca="1">'Группы 2016'!CG110</f>
        <v>#REF!</v>
      </c>
      <c r="BX110" s="248" t="e">
        <f ca="1">IF('Группы 2016'!CH110=SUM(CC110:CD110),'Группы 2016'!CH110,"ОШ!")</f>
        <v>#REF!</v>
      </c>
      <c r="BY110" s="248" t="e">
        <f ca="1">'Группы 2016'!CI110</f>
        <v>#REF!</v>
      </c>
      <c r="BZ110" s="248" t="e">
        <f ca="1">'Группы 2016'!CJ110</f>
        <v>#REF!</v>
      </c>
      <c r="CA110" s="248" t="e">
        <f ca="1">'Группы 2016'!CK110</f>
        <v>#REF!</v>
      </c>
      <c r="CB110" s="248">
        <f>'Группы 2016'!BP110</f>
        <v>21</v>
      </c>
      <c r="CC110" s="248">
        <f t="shared" ca="1" si="12"/>
        <v>0</v>
      </c>
      <c r="CD110" s="248">
        <f t="shared" ca="1" si="13"/>
        <v>0</v>
      </c>
      <c r="CE110" s="270">
        <f t="shared" ca="1" si="14"/>
        <v>0</v>
      </c>
      <c r="CF110" s="270">
        <f t="shared" ca="1" si="15"/>
        <v>0</v>
      </c>
      <c r="CG110" s="270">
        <f t="shared" ca="1" si="16"/>
        <v>0</v>
      </c>
      <c r="CH110" s="270">
        <f t="shared" ca="1" si="17"/>
        <v>0</v>
      </c>
      <c r="CI110" s="270">
        <f t="shared" ca="1" si="18"/>
        <v>0</v>
      </c>
      <c r="CJ110" s="270">
        <f t="shared" ca="1" si="19"/>
        <v>0</v>
      </c>
      <c r="CK110" s="270">
        <f t="shared" ca="1" si="20"/>
        <v>0</v>
      </c>
      <c r="CL110" s="270">
        <f t="shared" ca="1" si="21"/>
        <v>0</v>
      </c>
      <c r="CM110" s="248">
        <f t="shared" ca="1" si="22"/>
        <v>0</v>
      </c>
      <c r="CN110" s="248" t="e">
        <f t="shared" ca="1" si="23"/>
        <v>#REF!</v>
      </c>
    </row>
    <row r="111" spans="1:92" s="151" customFormat="1" hidden="1" x14ac:dyDescent="0.25">
      <c r="A111" s="248" t="str">
        <f>'Группы 2016'!A111</f>
        <v>П23.01.08 Слесарь по ремонту СМ(2013)9 кл., очная</v>
      </c>
      <c r="B111" s="248" t="str">
        <f>'Группы 2016'!B111</f>
        <v>ППКРС22</v>
      </c>
      <c r="C111" s="248" t="str">
        <f>'Группы 2016'!C111</f>
        <v>бюджет</v>
      </c>
      <c r="D111" s="248" t="e">
        <f ca="1">'Группы 2016'!D111</f>
        <v>#REF!</v>
      </c>
      <c r="E111" s="248">
        <f>'Группы 2016'!E111</f>
        <v>3</v>
      </c>
      <c r="F111" s="248" t="str">
        <f>'Группы 2016'!F111</f>
        <v>11</v>
      </c>
      <c r="G111" s="248" t="e">
        <f ca="1">'Группы 2016'!CL111</f>
        <v>#REF!</v>
      </c>
      <c r="H111" s="248" t="e">
        <f ca="1">'Группы 2016'!CM111</f>
        <v>#REF!</v>
      </c>
      <c r="I111" s="248" t="e">
        <f ca="1">'Группы 2016'!CN111</f>
        <v>#REF!</v>
      </c>
      <c r="J111" s="248" t="e">
        <f ca="1">'Группы 2016'!CO111</f>
        <v>#REF!</v>
      </c>
      <c r="K111" s="248" t="e">
        <f ca="1">'Группы 2016'!CP111</f>
        <v>#REF!</v>
      </c>
      <c r="L111" s="248" t="e">
        <f ca="1">'Группы 2016'!CQ111</f>
        <v>#REF!</v>
      </c>
      <c r="M111" s="248" t="e">
        <f ca="1">'Группы 2016'!CR111</f>
        <v>#REF!</v>
      </c>
      <c r="N111" s="248" t="e">
        <f ca="1">'Группы 2016'!CS111</f>
        <v>#REF!</v>
      </c>
      <c r="O111" s="248" t="e">
        <f ca="1">'Группы 2016'!CT111</f>
        <v>#REF!</v>
      </c>
      <c r="P111" s="248" t="e">
        <f ca="1">'Группы 2016'!CU111</f>
        <v>#REF!</v>
      </c>
      <c r="Q111" s="248" t="e">
        <f ca="1">'Группы 2016'!CV111</f>
        <v>#REF!</v>
      </c>
      <c r="R111" s="248" t="e">
        <f ca="1">'Группы 2016'!CW111</f>
        <v>#REF!</v>
      </c>
      <c r="S111" s="248" t="e">
        <f ca="1">'Группы 2016'!CX111</f>
        <v>#REF!</v>
      </c>
      <c r="T111" s="248" t="e">
        <f ca="1">'Группы 2016'!CY111</f>
        <v>#REF!</v>
      </c>
      <c r="U111" s="248" t="e">
        <f ca="1">'Группы 2016'!CZ111</f>
        <v>#REF!</v>
      </c>
      <c r="V111" s="248" t="e">
        <f ca="1">'Группы 2016'!DA111</f>
        <v>#REF!</v>
      </c>
      <c r="W111" s="248" t="e">
        <f ca="1">'Группы 2016'!DB111</f>
        <v>#REF!</v>
      </c>
      <c r="X111" s="248" t="e">
        <f ca="1">'Группы 2016'!DC111</f>
        <v>#REF!</v>
      </c>
      <c r="Y111" s="248" t="e">
        <f ca="1">'Группы 2016'!DD111</f>
        <v>#REF!</v>
      </c>
      <c r="Z111" s="248" t="e">
        <f ca="1">'Группы 2016'!DE111</f>
        <v>#REF!</v>
      </c>
      <c r="AA111" s="248" t="e">
        <f ca="1">'Группы 2016'!DF111</f>
        <v>#REF!</v>
      </c>
      <c r="AB111" s="248" t="e">
        <f ca="1">'Группы 2016'!DG111</f>
        <v>#REF!</v>
      </c>
      <c r="AC111" s="248" t="e">
        <f ca="1">'Группы 2016'!DH111</f>
        <v>#REF!</v>
      </c>
      <c r="AD111" s="248" t="e">
        <f ca="1">'Группы 2016'!DI111</f>
        <v>#REF!</v>
      </c>
      <c r="AE111" s="248" t="e">
        <f ca="1">'Группы 2016'!DJ111</f>
        <v>#REF!</v>
      </c>
      <c r="AF111" s="248" t="e">
        <f ca="1">'Группы 2016'!DK111</f>
        <v>#REF!</v>
      </c>
      <c r="AG111" s="248" t="e">
        <f ca="1">'Группы 2016'!DL111</f>
        <v>#REF!</v>
      </c>
      <c r="AH111" s="248" t="e">
        <f ca="1">'Группы 2016'!DM111</f>
        <v>#REF!</v>
      </c>
      <c r="AI111" s="248" t="e">
        <f ca="1">'Группы 2016'!DN111</f>
        <v>#REF!</v>
      </c>
      <c r="AJ111" s="248" t="e">
        <f ca="1">'Группы 2016'!DO111</f>
        <v>#REF!</v>
      </c>
      <c r="AK111" s="248" t="e">
        <f ca="1">'Группы 2016'!DP111</f>
        <v>#REF!</v>
      </c>
      <c r="AL111" s="248" t="e">
        <f ca="1">'Группы 2016'!DQ111</f>
        <v>#REF!</v>
      </c>
      <c r="AM111" s="248" t="e">
        <f ca="1">'Группы 2016'!DR111</f>
        <v>#REF!</v>
      </c>
      <c r="AN111" s="248" t="e">
        <f ca="1">'Группы 2016'!DS111</f>
        <v>#REF!</v>
      </c>
      <c r="AO111" s="248" t="e">
        <f ca="1">'Группы 2016'!DT111</f>
        <v>#REF!</v>
      </c>
      <c r="AP111" s="248" t="e">
        <f ca="1">'Группы 2016'!DU111</f>
        <v>#REF!</v>
      </c>
      <c r="AQ111" s="248" t="e">
        <f ca="1">'Группы 2016'!DV111</f>
        <v>#REF!</v>
      </c>
      <c r="AR111" s="248" t="e">
        <f ca="1">'Группы 2016'!DW111</f>
        <v>#REF!</v>
      </c>
      <c r="AS111" s="248" t="e">
        <f ca="1">'Группы 2016'!DX111</f>
        <v>#REF!</v>
      </c>
      <c r="AT111" s="248" t="e">
        <f ca="1">'Группы 2016'!DY111</f>
        <v>#REF!</v>
      </c>
      <c r="AU111" s="248" t="e">
        <f ca="1">'Группы 2016'!DZ111</f>
        <v>#REF!</v>
      </c>
      <c r="AV111" s="248" t="e">
        <f ca="1">'Группы 2016'!EA111</f>
        <v>#REF!</v>
      </c>
      <c r="AW111" s="248" t="e">
        <f ca="1">'Группы 2016'!EB111</f>
        <v>#REF!</v>
      </c>
      <c r="AX111" s="248" t="e">
        <f ca="1">'Группы 2016'!EC111</f>
        <v>#REF!</v>
      </c>
      <c r="AY111" s="248" t="e">
        <f ca="1">'Группы 2016'!ED111</f>
        <v>#REF!</v>
      </c>
      <c r="AZ111" s="248" t="e">
        <f ca="1">'Группы 2016'!EE111</f>
        <v>#REF!</v>
      </c>
      <c r="BA111" s="248" t="e">
        <f ca="1">'Группы 2016'!EF111</f>
        <v>#REF!</v>
      </c>
      <c r="BB111" s="248" t="e">
        <f ca="1">'Группы 2016'!EG111</f>
        <v>#REF!</v>
      </c>
      <c r="BC111" s="248" t="e">
        <f ca="1">'Группы 2016'!EH111</f>
        <v>#REF!</v>
      </c>
      <c r="BD111" s="248" t="e">
        <f ca="1">'Группы 2016'!EI111</f>
        <v>#REF!</v>
      </c>
      <c r="BE111" s="248" t="e">
        <f ca="1">'Группы 2016'!EJ111</f>
        <v>#REF!</v>
      </c>
      <c r="BF111" s="248" t="e">
        <f ca="1">'Группы 2016'!EK111</f>
        <v>#REF!</v>
      </c>
      <c r="BG111" s="248">
        <f ca="1">'Группы 2016'!BQ111</f>
        <v>0</v>
      </c>
      <c r="BH111" s="248">
        <f ca="1">'Группы 2016'!BR111</f>
        <v>0</v>
      </c>
      <c r="BI111" s="248">
        <f ca="1">'Группы 2016'!BS111</f>
        <v>0</v>
      </c>
      <c r="BJ111" s="248">
        <f ca="1">'Группы 2016'!BT111</f>
        <v>0</v>
      </c>
      <c r="BK111" s="248">
        <f ca="1">'Группы 2016'!BU111</f>
        <v>0</v>
      </c>
      <c r="BL111" s="248">
        <f ca="1">'Группы 2016'!BV111</f>
        <v>0</v>
      </c>
      <c r="BM111" s="248">
        <f ca="1">'Группы 2016'!BW111</f>
        <v>0</v>
      </c>
      <c r="BN111" s="248">
        <f ca="1">'Группы 2016'!BQ111</f>
        <v>0</v>
      </c>
      <c r="BO111" s="248">
        <f ca="1">'Группы 2016'!BU111</f>
        <v>0</v>
      </c>
      <c r="BP111" s="248">
        <f ca="1">'Группы 2016'!BV111</f>
        <v>0</v>
      </c>
      <c r="BQ111" s="248">
        <f ca="1">'Группы 2016'!BW111</f>
        <v>0</v>
      </c>
      <c r="BR111" s="248">
        <f ca="1">'Группы 2016'!BX111</f>
        <v>0</v>
      </c>
      <c r="BS111" s="248">
        <f ca="1">'Группы 2016'!CA111</f>
        <v>0</v>
      </c>
      <c r="BT111" s="248">
        <f ca="1">'Группы 2016'!CC111</f>
        <v>0</v>
      </c>
      <c r="BU111" s="248" t="e">
        <f ca="1">'Группы 2016'!CE111</f>
        <v>#REF!</v>
      </c>
      <c r="BV111" s="269" t="e">
        <f ca="1">'Группы 2016'!CF111</f>
        <v>#REF!</v>
      </c>
      <c r="BW111" s="248" t="e">
        <f ca="1">'Группы 2016'!CG111</f>
        <v>#REF!</v>
      </c>
      <c r="BX111" s="248" t="e">
        <f ca="1">IF('Группы 2016'!CH111=SUM(CC111:CD111),'Группы 2016'!CH111,"ОШ!")</f>
        <v>#REF!</v>
      </c>
      <c r="BY111" s="248" t="e">
        <f ca="1">'Группы 2016'!CI111</f>
        <v>#REF!</v>
      </c>
      <c r="BZ111" s="248" t="e">
        <f ca="1">'Группы 2016'!CJ111</f>
        <v>#REF!</v>
      </c>
      <c r="CA111" s="248" t="e">
        <f ca="1">'Группы 2016'!CK111</f>
        <v>#REF!</v>
      </c>
      <c r="CB111" s="248">
        <f>'Группы 2016'!BP111</f>
        <v>21</v>
      </c>
      <c r="CC111" s="248">
        <f t="shared" ca="1" si="12"/>
        <v>0</v>
      </c>
      <c r="CD111" s="248">
        <f t="shared" ca="1" si="13"/>
        <v>0</v>
      </c>
      <c r="CE111" s="270">
        <f t="shared" ca="1" si="14"/>
        <v>0</v>
      </c>
      <c r="CF111" s="270">
        <f t="shared" ca="1" si="15"/>
        <v>0</v>
      </c>
      <c r="CG111" s="270">
        <f t="shared" ca="1" si="16"/>
        <v>0</v>
      </c>
      <c r="CH111" s="270">
        <f t="shared" ca="1" si="17"/>
        <v>0</v>
      </c>
      <c r="CI111" s="270">
        <f t="shared" ca="1" si="18"/>
        <v>0</v>
      </c>
      <c r="CJ111" s="270">
        <f t="shared" ca="1" si="19"/>
        <v>0</v>
      </c>
      <c r="CK111" s="270">
        <f t="shared" ca="1" si="20"/>
        <v>0</v>
      </c>
      <c r="CL111" s="270">
        <f t="shared" ca="1" si="21"/>
        <v>0</v>
      </c>
      <c r="CM111" s="248">
        <f t="shared" ca="1" si="22"/>
        <v>0</v>
      </c>
      <c r="CN111" s="248" t="e">
        <f t="shared" ca="1" si="23"/>
        <v>#REF!</v>
      </c>
    </row>
    <row r="112" spans="1:92" x14ac:dyDescent="0.25"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Z112" s="259"/>
      <c r="AA112" s="259"/>
      <c r="AB112" s="259"/>
      <c r="AC112" s="259"/>
      <c r="AD112" s="259"/>
      <c r="AE112" s="259"/>
      <c r="AF112" s="259"/>
      <c r="AG112" s="259"/>
      <c r="AH112" s="259"/>
      <c r="AI112" s="259"/>
      <c r="AJ112" s="259"/>
      <c r="AK112" s="259"/>
      <c r="AL112" s="259"/>
      <c r="AM112" s="259"/>
      <c r="AN112" s="259"/>
      <c r="AO112" s="259"/>
      <c r="AP112" s="259"/>
      <c r="AQ112" s="259"/>
      <c r="AR112" s="259"/>
      <c r="AS112" s="259"/>
      <c r="AT112" s="259"/>
      <c r="AU112" s="259"/>
      <c r="AV112" s="259"/>
      <c r="AW112" s="259"/>
      <c r="AX112" s="259"/>
      <c r="AY112" s="259"/>
      <c r="AZ112" s="259"/>
      <c r="BA112" s="259"/>
      <c r="BB112" s="259"/>
      <c r="BC112" s="259"/>
      <c r="BD112" s="259"/>
      <c r="BE112" s="259"/>
      <c r="BF112" s="259"/>
      <c r="CB112" s="259"/>
    </row>
    <row r="113" spans="7:80" x14ac:dyDescent="0.25"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Z113" s="259"/>
      <c r="AA113" s="259"/>
      <c r="AB113" s="259"/>
      <c r="AC113" s="259"/>
      <c r="AD113" s="259"/>
      <c r="AE113" s="259"/>
      <c r="AF113" s="259"/>
      <c r="AG113" s="259"/>
      <c r="AH113" s="259"/>
      <c r="AI113" s="259"/>
      <c r="AJ113" s="259"/>
      <c r="AK113" s="259"/>
      <c r="AL113" s="259"/>
      <c r="AM113" s="259"/>
      <c r="AN113" s="259"/>
      <c r="AO113" s="259"/>
      <c r="AP113" s="259"/>
      <c r="AQ113" s="259"/>
      <c r="AR113" s="259"/>
      <c r="AS113" s="259"/>
      <c r="AT113" s="259"/>
      <c r="AU113" s="259"/>
      <c r="AV113" s="259"/>
      <c r="AW113" s="259"/>
      <c r="AX113" s="259"/>
      <c r="AY113" s="259"/>
      <c r="AZ113" s="259"/>
      <c r="BA113" s="259"/>
      <c r="BB113" s="259"/>
      <c r="BC113" s="259"/>
      <c r="BD113" s="259"/>
      <c r="BE113" s="259"/>
      <c r="BF113" s="259"/>
      <c r="CB113" s="259"/>
    </row>
    <row r="114" spans="7:80" x14ac:dyDescent="0.25"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Z114" s="259"/>
      <c r="AA114" s="259"/>
      <c r="AB114" s="259"/>
      <c r="AC114" s="259"/>
      <c r="AD114" s="259"/>
      <c r="AE114" s="259"/>
      <c r="AF114" s="259"/>
      <c r="AG114" s="259"/>
      <c r="AH114" s="259"/>
      <c r="AI114" s="259"/>
      <c r="AJ114" s="259"/>
      <c r="AK114" s="259"/>
      <c r="AL114" s="259"/>
      <c r="AM114" s="259"/>
      <c r="AN114" s="259"/>
      <c r="AO114" s="259"/>
      <c r="AP114" s="259"/>
      <c r="AQ114" s="259"/>
      <c r="AR114" s="259"/>
      <c r="AS114" s="259"/>
      <c r="AT114" s="259"/>
      <c r="AU114" s="259"/>
      <c r="AV114" s="259"/>
      <c r="AW114" s="259"/>
      <c r="AX114" s="259"/>
      <c r="AY114" s="259"/>
      <c r="AZ114" s="259"/>
      <c r="BA114" s="259"/>
      <c r="BB114" s="259"/>
      <c r="BC114" s="259"/>
      <c r="BD114" s="259"/>
      <c r="BE114" s="259"/>
      <c r="BF114" s="259"/>
      <c r="CB114" s="259"/>
    </row>
    <row r="115" spans="7:80" x14ac:dyDescent="0.25"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259"/>
      <c r="AA115" s="259"/>
      <c r="AB115" s="259"/>
      <c r="AC115" s="259"/>
      <c r="AD115" s="259"/>
      <c r="AE115" s="259"/>
      <c r="AF115" s="259"/>
      <c r="AG115" s="259"/>
      <c r="AH115" s="259"/>
      <c r="AI115" s="259"/>
      <c r="AJ115" s="259"/>
      <c r="AK115" s="259"/>
      <c r="AL115" s="259"/>
      <c r="AM115" s="259"/>
      <c r="AN115" s="259"/>
      <c r="AO115" s="259"/>
      <c r="AP115" s="259"/>
      <c r="AQ115" s="259"/>
      <c r="AR115" s="259"/>
      <c r="AS115" s="259"/>
      <c r="AT115" s="259"/>
      <c r="AU115" s="259"/>
      <c r="AV115" s="259"/>
      <c r="AW115" s="259"/>
      <c r="AX115" s="259"/>
      <c r="AY115" s="259"/>
      <c r="AZ115" s="259"/>
      <c r="BA115" s="259"/>
      <c r="BB115" s="259"/>
      <c r="BC115" s="259"/>
      <c r="BD115" s="259"/>
      <c r="BE115" s="259"/>
      <c r="BF115" s="259"/>
      <c r="CB115" s="259"/>
    </row>
    <row r="116" spans="7:80" x14ac:dyDescent="0.25"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  <c r="AA116" s="259"/>
      <c r="AB116" s="259"/>
      <c r="AC116" s="259"/>
      <c r="AD116" s="259"/>
      <c r="AE116" s="259"/>
      <c r="AF116" s="259"/>
      <c r="AG116" s="259"/>
      <c r="AH116" s="259"/>
      <c r="AI116" s="259"/>
      <c r="AJ116" s="259"/>
      <c r="AK116" s="259"/>
      <c r="AL116" s="259"/>
      <c r="AM116" s="259"/>
      <c r="AN116" s="259"/>
      <c r="AO116" s="259"/>
      <c r="AP116" s="259"/>
      <c r="AQ116" s="259"/>
      <c r="AR116" s="259"/>
      <c r="AS116" s="259"/>
      <c r="AT116" s="259"/>
      <c r="AU116" s="259"/>
      <c r="AV116" s="259"/>
      <c r="AW116" s="259"/>
      <c r="AX116" s="259"/>
      <c r="AY116" s="259"/>
      <c r="AZ116" s="259"/>
      <c r="BA116" s="259"/>
      <c r="BB116" s="259"/>
      <c r="BC116" s="259"/>
      <c r="BD116" s="259"/>
      <c r="BE116" s="259"/>
      <c r="BF116" s="259"/>
      <c r="CB116" s="259"/>
    </row>
    <row r="117" spans="7:80" x14ac:dyDescent="0.25"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  <c r="AA117" s="259"/>
      <c r="AB117" s="259"/>
      <c r="AC117" s="259"/>
      <c r="AD117" s="259"/>
      <c r="AE117" s="259"/>
      <c r="AF117" s="259"/>
      <c r="AG117" s="259"/>
      <c r="AH117" s="259"/>
      <c r="AI117" s="259"/>
      <c r="AJ117" s="259"/>
      <c r="AK117" s="259"/>
      <c r="AL117" s="259"/>
      <c r="AM117" s="259"/>
      <c r="AN117" s="259"/>
      <c r="AO117" s="259"/>
      <c r="AP117" s="259"/>
      <c r="AQ117" s="259"/>
      <c r="AR117" s="259"/>
      <c r="AS117" s="259"/>
      <c r="AT117" s="259"/>
      <c r="AU117" s="259"/>
      <c r="AV117" s="259"/>
      <c r="AW117" s="259"/>
      <c r="AX117" s="259"/>
      <c r="AY117" s="259"/>
      <c r="AZ117" s="259"/>
      <c r="BA117" s="259"/>
      <c r="BB117" s="259"/>
      <c r="BC117" s="259"/>
      <c r="BD117" s="259"/>
      <c r="BE117" s="259"/>
      <c r="BF117" s="259"/>
      <c r="CB117" s="259"/>
    </row>
    <row r="118" spans="7:80" x14ac:dyDescent="0.25"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  <c r="AA118" s="259"/>
      <c r="AB118" s="259"/>
      <c r="AC118" s="259"/>
      <c r="AD118" s="259"/>
      <c r="AE118" s="259"/>
      <c r="AF118" s="259"/>
      <c r="AG118" s="259"/>
      <c r="AH118" s="259"/>
      <c r="AI118" s="259"/>
      <c r="AJ118" s="259"/>
      <c r="AK118" s="259"/>
      <c r="AL118" s="259"/>
      <c r="AM118" s="259"/>
      <c r="AN118" s="259"/>
      <c r="AO118" s="259"/>
      <c r="AP118" s="259"/>
      <c r="AQ118" s="259"/>
      <c r="AR118" s="259"/>
      <c r="AS118" s="259"/>
      <c r="AT118" s="259"/>
      <c r="AU118" s="259"/>
      <c r="AV118" s="259"/>
      <c r="AW118" s="259"/>
      <c r="AX118" s="259"/>
      <c r="AY118" s="259"/>
      <c r="AZ118" s="259"/>
      <c r="BA118" s="259"/>
      <c r="BB118" s="259"/>
      <c r="BC118" s="259"/>
      <c r="BD118" s="259"/>
      <c r="BE118" s="259"/>
      <c r="BF118" s="259"/>
      <c r="CB118" s="259"/>
    </row>
    <row r="119" spans="7:80" x14ac:dyDescent="0.25"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Z119" s="259"/>
      <c r="AA119" s="259"/>
      <c r="AB119" s="259"/>
      <c r="AC119" s="259"/>
      <c r="AD119" s="259"/>
      <c r="AE119" s="259"/>
      <c r="AF119" s="259"/>
      <c r="AG119" s="259"/>
      <c r="AH119" s="259"/>
      <c r="AI119" s="259"/>
      <c r="AJ119" s="259"/>
      <c r="AK119" s="259"/>
      <c r="AL119" s="259"/>
      <c r="AM119" s="259"/>
      <c r="AN119" s="259"/>
      <c r="AO119" s="259"/>
      <c r="AP119" s="259"/>
      <c r="AQ119" s="259"/>
      <c r="AR119" s="259"/>
      <c r="AS119" s="259"/>
      <c r="AT119" s="259"/>
      <c r="AU119" s="259"/>
      <c r="AV119" s="259"/>
      <c r="AW119" s="259"/>
      <c r="AX119" s="259"/>
      <c r="AY119" s="259"/>
      <c r="AZ119" s="259"/>
      <c r="BA119" s="259"/>
      <c r="BB119" s="259"/>
      <c r="BC119" s="259"/>
      <c r="BD119" s="259"/>
      <c r="BE119" s="259"/>
      <c r="BF119" s="259"/>
      <c r="CB119" s="259"/>
    </row>
    <row r="120" spans="7:80" x14ac:dyDescent="0.25"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259"/>
      <c r="V120" s="259"/>
      <c r="W120" s="259"/>
      <c r="X120" s="259"/>
      <c r="Y120" s="259"/>
      <c r="Z120" s="259"/>
      <c r="AA120" s="259"/>
      <c r="AB120" s="259"/>
      <c r="AC120" s="259"/>
      <c r="AD120" s="259"/>
      <c r="AE120" s="259"/>
      <c r="AF120" s="259"/>
      <c r="AG120" s="259"/>
      <c r="AH120" s="259"/>
      <c r="AI120" s="259"/>
      <c r="AJ120" s="259"/>
      <c r="AK120" s="259"/>
      <c r="AL120" s="259"/>
      <c r="AM120" s="259"/>
      <c r="AN120" s="259"/>
      <c r="AO120" s="259"/>
      <c r="AP120" s="259"/>
      <c r="AQ120" s="259"/>
      <c r="AR120" s="259"/>
      <c r="AS120" s="259"/>
      <c r="AT120" s="259"/>
      <c r="AU120" s="259"/>
      <c r="AV120" s="259"/>
      <c r="AW120" s="259"/>
      <c r="AX120" s="259"/>
      <c r="AY120" s="259"/>
      <c r="AZ120" s="259"/>
      <c r="BA120" s="259"/>
      <c r="BB120" s="259"/>
      <c r="BC120" s="259"/>
      <c r="BD120" s="259"/>
      <c r="BE120" s="259"/>
      <c r="BF120" s="259"/>
      <c r="CB120" s="259"/>
    </row>
    <row r="121" spans="7:80" x14ac:dyDescent="0.25"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259"/>
      <c r="V121" s="259"/>
      <c r="W121" s="259"/>
      <c r="X121" s="259"/>
      <c r="Y121" s="259"/>
      <c r="Z121" s="259"/>
      <c r="AA121" s="259"/>
      <c r="AB121" s="259"/>
      <c r="AC121" s="259"/>
      <c r="AD121" s="259"/>
      <c r="AE121" s="259"/>
      <c r="AF121" s="259"/>
      <c r="AG121" s="259"/>
      <c r="AH121" s="259"/>
      <c r="AI121" s="259"/>
      <c r="AJ121" s="259"/>
      <c r="AK121" s="259"/>
      <c r="AL121" s="259"/>
      <c r="AM121" s="259"/>
      <c r="AN121" s="259"/>
      <c r="AO121" s="259"/>
      <c r="AP121" s="259"/>
      <c r="AQ121" s="259"/>
      <c r="AR121" s="259"/>
      <c r="AS121" s="259"/>
      <c r="AT121" s="259"/>
      <c r="AU121" s="259"/>
      <c r="AV121" s="259"/>
      <c r="AW121" s="259"/>
      <c r="AX121" s="259"/>
      <c r="AY121" s="259"/>
      <c r="AZ121" s="259"/>
      <c r="BA121" s="259"/>
      <c r="BB121" s="259"/>
      <c r="BC121" s="259"/>
      <c r="BD121" s="259"/>
      <c r="BE121" s="259"/>
      <c r="BF121" s="259"/>
      <c r="CB121" s="259"/>
    </row>
    <row r="122" spans="7:80" x14ac:dyDescent="0.25"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259"/>
      <c r="V122" s="259"/>
      <c r="W122" s="259"/>
      <c r="X122" s="259"/>
      <c r="Y122" s="259"/>
      <c r="Z122" s="259"/>
      <c r="AA122" s="259"/>
      <c r="AB122" s="259"/>
      <c r="AC122" s="259"/>
      <c r="AD122" s="259"/>
      <c r="AE122" s="259"/>
      <c r="AF122" s="259"/>
      <c r="AG122" s="259"/>
      <c r="AH122" s="259"/>
      <c r="AI122" s="259"/>
      <c r="AJ122" s="259"/>
      <c r="AK122" s="259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59"/>
      <c r="AV122" s="259"/>
      <c r="AW122" s="259"/>
      <c r="AX122" s="259"/>
      <c r="AY122" s="259"/>
      <c r="AZ122" s="259"/>
      <c r="BA122" s="259"/>
      <c r="BB122" s="259"/>
      <c r="BC122" s="259"/>
      <c r="BD122" s="259"/>
      <c r="BE122" s="259"/>
      <c r="BF122" s="259"/>
      <c r="CB122" s="259"/>
    </row>
    <row r="123" spans="7:80" x14ac:dyDescent="0.25"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  <c r="AA123" s="259"/>
      <c r="AB123" s="259"/>
      <c r="AC123" s="259"/>
      <c r="AD123" s="259"/>
      <c r="AE123" s="259"/>
      <c r="AF123" s="259"/>
      <c r="AG123" s="259"/>
      <c r="AH123" s="259"/>
      <c r="AI123" s="259"/>
      <c r="AJ123" s="259"/>
      <c r="AK123" s="259"/>
      <c r="AL123" s="259"/>
      <c r="AM123" s="259"/>
      <c r="AN123" s="259"/>
      <c r="AO123" s="259"/>
      <c r="AP123" s="259"/>
      <c r="AQ123" s="259"/>
      <c r="AR123" s="259"/>
      <c r="AS123" s="259"/>
      <c r="AT123" s="259"/>
      <c r="AU123" s="259"/>
      <c r="AV123" s="259"/>
      <c r="AW123" s="259"/>
      <c r="AX123" s="259"/>
      <c r="AY123" s="259"/>
      <c r="AZ123" s="259"/>
      <c r="BA123" s="259"/>
      <c r="BB123" s="259"/>
      <c r="BC123" s="259"/>
      <c r="BD123" s="259"/>
      <c r="BE123" s="259"/>
      <c r="BF123" s="259"/>
      <c r="CB123" s="259"/>
    </row>
    <row r="124" spans="7:80" x14ac:dyDescent="0.25"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  <c r="AA124" s="259"/>
      <c r="AB124" s="259"/>
      <c r="AC124" s="259"/>
      <c r="AD124" s="259"/>
      <c r="AE124" s="259"/>
      <c r="AF124" s="259"/>
      <c r="AG124" s="259"/>
      <c r="AH124" s="259"/>
      <c r="AI124" s="259"/>
      <c r="AJ124" s="259"/>
      <c r="AK124" s="259"/>
      <c r="AL124" s="259"/>
      <c r="AM124" s="259"/>
      <c r="AN124" s="259"/>
      <c r="AO124" s="259"/>
      <c r="AP124" s="259"/>
      <c r="AQ124" s="259"/>
      <c r="AR124" s="259"/>
      <c r="AS124" s="259"/>
      <c r="AT124" s="259"/>
      <c r="AU124" s="259"/>
      <c r="AV124" s="259"/>
      <c r="AW124" s="259"/>
      <c r="AX124" s="259"/>
      <c r="AY124" s="259"/>
      <c r="AZ124" s="259"/>
      <c r="BA124" s="259"/>
      <c r="BB124" s="259"/>
      <c r="BC124" s="259"/>
      <c r="BD124" s="259"/>
      <c r="BE124" s="259"/>
      <c r="BF124" s="259"/>
      <c r="CB124" s="259"/>
    </row>
    <row r="125" spans="7:80" x14ac:dyDescent="0.25"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259"/>
      <c r="AJ125" s="259"/>
      <c r="AK125" s="259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59"/>
      <c r="AV125" s="259"/>
      <c r="AW125" s="259"/>
      <c r="AX125" s="259"/>
      <c r="AY125" s="259"/>
      <c r="AZ125" s="259"/>
      <c r="BA125" s="259"/>
      <c r="BB125" s="259"/>
      <c r="BC125" s="259"/>
      <c r="BD125" s="259"/>
      <c r="BE125" s="259"/>
      <c r="BF125" s="259"/>
      <c r="CB125" s="259"/>
    </row>
    <row r="126" spans="7:80" x14ac:dyDescent="0.25"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259"/>
      <c r="R126" s="259"/>
      <c r="S126" s="259"/>
      <c r="T126" s="259"/>
      <c r="U126" s="259"/>
      <c r="V126" s="259"/>
      <c r="W126" s="259"/>
      <c r="X126" s="259"/>
      <c r="Y126" s="259"/>
      <c r="Z126" s="259"/>
      <c r="AA126" s="259"/>
      <c r="AB126" s="259"/>
      <c r="AC126" s="259"/>
      <c r="AD126" s="259"/>
      <c r="AE126" s="259"/>
      <c r="AF126" s="259"/>
      <c r="AG126" s="259"/>
      <c r="AH126" s="259"/>
      <c r="AI126" s="259"/>
      <c r="AJ126" s="259"/>
      <c r="AK126" s="259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59"/>
      <c r="AV126" s="259"/>
      <c r="AW126" s="259"/>
      <c r="AX126" s="259"/>
      <c r="AY126" s="259"/>
      <c r="AZ126" s="259"/>
      <c r="BA126" s="259"/>
      <c r="BB126" s="259"/>
      <c r="BC126" s="259"/>
      <c r="BD126" s="259"/>
      <c r="BE126" s="259"/>
      <c r="BF126" s="259"/>
      <c r="CB126" s="259"/>
    </row>
    <row r="127" spans="7:80" x14ac:dyDescent="0.25"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59"/>
      <c r="X127" s="259"/>
      <c r="Y127" s="259"/>
      <c r="Z127" s="259"/>
      <c r="AA127" s="259"/>
      <c r="AB127" s="259"/>
      <c r="AC127" s="259"/>
      <c r="AD127" s="259"/>
      <c r="AE127" s="259"/>
      <c r="AF127" s="259"/>
      <c r="AG127" s="259"/>
      <c r="AH127" s="259"/>
      <c r="AI127" s="259"/>
      <c r="AJ127" s="259"/>
      <c r="AK127" s="259"/>
      <c r="AL127" s="259"/>
      <c r="AM127" s="259"/>
      <c r="AN127" s="259"/>
      <c r="AO127" s="259"/>
      <c r="AP127" s="259"/>
      <c r="AQ127" s="259"/>
      <c r="AR127" s="259"/>
      <c r="AS127" s="259"/>
      <c r="AT127" s="259"/>
      <c r="AU127" s="259"/>
      <c r="AV127" s="259"/>
      <c r="AW127" s="259"/>
      <c r="AX127" s="259"/>
      <c r="AY127" s="259"/>
      <c r="AZ127" s="259"/>
      <c r="BA127" s="259"/>
      <c r="BB127" s="259"/>
      <c r="BC127" s="259"/>
      <c r="BD127" s="259"/>
      <c r="BE127" s="259"/>
      <c r="BF127" s="259"/>
      <c r="CB127" s="259"/>
    </row>
    <row r="128" spans="7:80" x14ac:dyDescent="0.25"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Z128" s="259"/>
      <c r="AA128" s="259"/>
      <c r="AB128" s="259"/>
      <c r="AC128" s="259"/>
      <c r="AD128" s="259"/>
      <c r="AE128" s="259"/>
      <c r="AF128" s="259"/>
      <c r="AG128" s="259"/>
      <c r="AH128" s="259"/>
      <c r="AI128" s="259"/>
      <c r="AJ128" s="259"/>
      <c r="AK128" s="259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59"/>
      <c r="AV128" s="259"/>
      <c r="AW128" s="259"/>
      <c r="AX128" s="259"/>
      <c r="AY128" s="259"/>
      <c r="AZ128" s="259"/>
      <c r="BA128" s="259"/>
      <c r="BB128" s="259"/>
      <c r="BC128" s="259"/>
      <c r="BD128" s="259"/>
      <c r="BE128" s="259"/>
      <c r="BF128" s="259"/>
      <c r="CB128" s="259"/>
    </row>
    <row r="129" spans="7:80" x14ac:dyDescent="0.25"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259"/>
      <c r="AA129" s="259"/>
      <c r="AB129" s="259"/>
      <c r="AC129" s="259"/>
      <c r="AD129" s="259"/>
      <c r="AE129" s="259"/>
      <c r="AF129" s="259"/>
      <c r="AG129" s="259"/>
      <c r="AH129" s="259"/>
      <c r="AI129" s="259"/>
      <c r="AJ129" s="259"/>
      <c r="AK129" s="259"/>
      <c r="AL129" s="259"/>
      <c r="AM129" s="259"/>
      <c r="AN129" s="259"/>
      <c r="AO129" s="259"/>
      <c r="AP129" s="259"/>
      <c r="AQ129" s="259"/>
      <c r="AR129" s="259"/>
      <c r="AS129" s="259"/>
      <c r="AT129" s="259"/>
      <c r="AU129" s="259"/>
      <c r="AV129" s="259"/>
      <c r="AW129" s="259"/>
      <c r="AX129" s="259"/>
      <c r="AY129" s="259"/>
      <c r="AZ129" s="259"/>
      <c r="BA129" s="259"/>
      <c r="BB129" s="259"/>
      <c r="BC129" s="259"/>
      <c r="BD129" s="259"/>
      <c r="BE129" s="259"/>
      <c r="BF129" s="259"/>
      <c r="CB129" s="259"/>
    </row>
    <row r="130" spans="7:80" x14ac:dyDescent="0.25">
      <c r="CB130" s="259"/>
    </row>
    <row r="131" spans="7:80" x14ac:dyDescent="0.25">
      <c r="CB131" s="259"/>
    </row>
    <row r="132" spans="7:80" x14ac:dyDescent="0.25">
      <c r="CB132" s="259"/>
    </row>
    <row r="133" spans="7:80" x14ac:dyDescent="0.25">
      <c r="CB133" s="259"/>
    </row>
    <row r="134" spans="7:80" x14ac:dyDescent="0.25">
      <c r="CB134" s="259"/>
    </row>
    <row r="135" spans="7:80" x14ac:dyDescent="0.25">
      <c r="CB135" s="259"/>
    </row>
    <row r="136" spans="7:80" x14ac:dyDescent="0.25">
      <c r="CB136" s="259"/>
    </row>
    <row r="137" spans="7:80" x14ac:dyDescent="0.25">
      <c r="CB137" s="259"/>
    </row>
    <row r="138" spans="7:80" x14ac:dyDescent="0.25">
      <c r="CB138" s="259"/>
    </row>
  </sheetData>
  <autoFilter ref="A2:CV111" xr:uid="{00000000-0009-0000-0000-000006000000}">
    <filterColumn colId="9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Y81"/>
  <sheetViews>
    <sheetView workbookViewId="0">
      <selection activeCell="D136" sqref="D136"/>
    </sheetView>
  </sheetViews>
  <sheetFormatPr defaultRowHeight="15" x14ac:dyDescent="0.25"/>
  <cols>
    <col min="1" max="1" width="15.42578125" bestFit="1" customWidth="1"/>
    <col min="2" max="2" width="11" customWidth="1"/>
    <col min="3" max="3" width="5.85546875" style="12" customWidth="1"/>
    <col min="4" max="23" width="9.140625" customWidth="1"/>
  </cols>
  <sheetData>
    <row r="1" spans="1:25" ht="93" x14ac:dyDescent="0.25">
      <c r="A1" s="1" t="s">
        <v>0</v>
      </c>
      <c r="B1" s="1" t="s">
        <v>59</v>
      </c>
      <c r="C1" s="1" t="s">
        <v>30</v>
      </c>
      <c r="D1" s="1" t="s">
        <v>28</v>
      </c>
      <c r="E1" s="378" t="s">
        <v>1</v>
      </c>
      <c r="F1" s="379"/>
      <c r="G1" s="379"/>
      <c r="H1" s="380"/>
      <c r="I1" s="378" t="s">
        <v>2</v>
      </c>
      <c r="J1" s="379"/>
      <c r="K1" s="379"/>
      <c r="L1" s="380"/>
      <c r="M1" s="378" t="s">
        <v>3</v>
      </c>
      <c r="N1" s="379"/>
      <c r="O1" s="379"/>
      <c r="P1" s="380"/>
      <c r="Q1" s="378" t="s">
        <v>4</v>
      </c>
      <c r="R1" s="379"/>
      <c r="S1" s="380"/>
      <c r="T1" s="378" t="s">
        <v>5</v>
      </c>
      <c r="U1" s="379"/>
      <c r="V1" s="380"/>
      <c r="W1" s="1" t="s">
        <v>6</v>
      </c>
      <c r="X1" s="1" t="s">
        <v>7</v>
      </c>
      <c r="Y1" s="1" t="s">
        <v>8</v>
      </c>
    </row>
    <row r="2" spans="1:25" ht="84" x14ac:dyDescent="0.25">
      <c r="A2" s="5"/>
      <c r="B2" s="5"/>
      <c r="C2" s="5"/>
      <c r="D2" s="5"/>
      <c r="E2" s="6" t="s">
        <v>96</v>
      </c>
      <c r="F2" s="6" t="s">
        <v>9</v>
      </c>
      <c r="G2" s="6" t="s">
        <v>10</v>
      </c>
      <c r="H2" s="6" t="s">
        <v>58</v>
      </c>
      <c r="I2" s="6" t="s">
        <v>96</v>
      </c>
      <c r="J2" s="6" t="s">
        <v>11</v>
      </c>
      <c r="K2" s="6" t="s">
        <v>12</v>
      </c>
      <c r="L2" s="6" t="s">
        <v>13</v>
      </c>
      <c r="M2" s="6" t="s">
        <v>96</v>
      </c>
      <c r="N2" s="6" t="s">
        <v>11</v>
      </c>
      <c r="O2" s="6" t="s">
        <v>12</v>
      </c>
      <c r="P2" s="6" t="s">
        <v>13</v>
      </c>
      <c r="Q2" s="6" t="s">
        <v>96</v>
      </c>
      <c r="R2" s="6" t="s">
        <v>14</v>
      </c>
      <c r="S2" s="6" t="s">
        <v>15</v>
      </c>
      <c r="T2" s="6" t="s">
        <v>96</v>
      </c>
      <c r="U2" s="6" t="s">
        <v>16</v>
      </c>
      <c r="V2" s="6" t="s">
        <v>17</v>
      </c>
      <c r="W2" s="5"/>
      <c r="X2" s="5"/>
      <c r="Y2" s="5"/>
    </row>
    <row r="3" spans="1:25" x14ac:dyDescent="0.25">
      <c r="A3" s="5"/>
      <c r="B3" s="5"/>
      <c r="C3" s="5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5"/>
      <c r="X3" s="5"/>
      <c r="Y3" s="5"/>
    </row>
    <row r="4" spans="1:25" x14ac:dyDescent="0.25">
      <c r="A4" s="7" t="s">
        <v>18</v>
      </c>
      <c r="B4" s="10" t="s">
        <v>29</v>
      </c>
      <c r="C4" s="11" t="s">
        <v>31</v>
      </c>
      <c r="D4" s="8">
        <v>1</v>
      </c>
      <c r="E4" s="8">
        <f>F4/36</f>
        <v>22</v>
      </c>
      <c r="F4" s="8">
        <v>792</v>
      </c>
      <c r="G4" s="8">
        <f>ROUND(F4/(6*A4),0)</f>
        <v>33</v>
      </c>
      <c r="H4" s="8"/>
      <c r="I4" s="8">
        <f>(J4+L4)/36</f>
        <v>15</v>
      </c>
      <c r="J4" s="8"/>
      <c r="K4" s="9"/>
      <c r="L4" s="9">
        <v>540</v>
      </c>
      <c r="M4" s="8">
        <f>(N4+P4)/36</f>
        <v>0</v>
      </c>
      <c r="N4" s="9"/>
      <c r="O4" s="9"/>
      <c r="P4" s="14"/>
      <c r="Q4" s="40">
        <v>1</v>
      </c>
      <c r="R4" s="8">
        <v>6</v>
      </c>
      <c r="S4" s="8">
        <f>25*2</f>
        <v>50</v>
      </c>
      <c r="T4" s="8">
        <v>2</v>
      </c>
      <c r="U4" s="8">
        <f>8*25</f>
        <v>200</v>
      </c>
      <c r="V4" s="8">
        <v>72</v>
      </c>
      <c r="W4" s="8">
        <v>100</v>
      </c>
      <c r="X4" s="9">
        <f t="shared" ref="X4:X45" si="0">D4*SUM(F4:L4,R4:W4)</f>
        <v>1810</v>
      </c>
      <c r="Y4" s="9">
        <f t="shared" ref="Y4:Y45" si="1">D4*SUM(N4:P4)</f>
        <v>0</v>
      </c>
    </row>
    <row r="5" spans="1:25" x14ac:dyDescent="0.25">
      <c r="A5" s="7" t="s">
        <v>19</v>
      </c>
      <c r="B5" s="10" t="s">
        <v>29</v>
      </c>
      <c r="C5" s="11" t="s">
        <v>31</v>
      </c>
      <c r="D5" s="8">
        <v>1</v>
      </c>
      <c r="E5" s="8">
        <f t="shared" ref="E5:E45" si="2">F5/36</f>
        <v>30</v>
      </c>
      <c r="F5" s="8">
        <v>1080</v>
      </c>
      <c r="G5" s="8">
        <f t="shared" ref="G5:G45" si="3">ROUND(F5/(6*A5),0)</f>
        <v>60</v>
      </c>
      <c r="H5" s="8"/>
      <c r="I5" s="8">
        <f t="shared" ref="I5:I45" si="4">(J5+L5)/36</f>
        <v>6</v>
      </c>
      <c r="J5" s="8"/>
      <c r="K5" s="8"/>
      <c r="L5" s="8">
        <v>216</v>
      </c>
      <c r="M5" s="8">
        <f t="shared" ref="M5:M65" si="5">(N5+P5)/36</f>
        <v>3</v>
      </c>
      <c r="N5" s="8">
        <v>108</v>
      </c>
      <c r="O5" s="8">
        <v>108</v>
      </c>
      <c r="P5" s="15"/>
      <c r="Q5" s="41">
        <v>2</v>
      </c>
      <c r="R5" s="8">
        <v>12</v>
      </c>
      <c r="S5" s="8">
        <f>25*2</f>
        <v>50</v>
      </c>
      <c r="T5" s="8"/>
      <c r="U5" s="9" t="s">
        <v>20</v>
      </c>
      <c r="V5" s="9"/>
      <c r="W5" s="8">
        <v>100</v>
      </c>
      <c r="X5" s="9">
        <f t="shared" si="0"/>
        <v>1524</v>
      </c>
      <c r="Y5" s="9">
        <f t="shared" si="1"/>
        <v>216</v>
      </c>
    </row>
    <row r="6" spans="1:25" x14ac:dyDescent="0.25">
      <c r="A6" s="7" t="s">
        <v>21</v>
      </c>
      <c r="B6" s="10" t="s">
        <v>29</v>
      </c>
      <c r="C6" s="11" t="s">
        <v>31</v>
      </c>
      <c r="D6" s="8">
        <v>1</v>
      </c>
      <c r="E6" s="8">
        <f t="shared" si="2"/>
        <v>34</v>
      </c>
      <c r="F6" s="8">
        <v>1224</v>
      </c>
      <c r="G6" s="8">
        <f t="shared" si="3"/>
        <v>102</v>
      </c>
      <c r="H6" s="8">
        <f>F6/36*2</f>
        <v>68</v>
      </c>
      <c r="I6" s="8">
        <f t="shared" si="4"/>
        <v>0</v>
      </c>
      <c r="J6" s="9"/>
      <c r="K6" s="9"/>
      <c r="L6" s="9"/>
      <c r="M6" s="8">
        <f t="shared" si="5"/>
        <v>6</v>
      </c>
      <c r="N6" s="9">
        <v>216</v>
      </c>
      <c r="O6" s="9">
        <v>216</v>
      </c>
      <c r="P6" s="14"/>
      <c r="Q6" s="40">
        <v>2</v>
      </c>
      <c r="R6" s="8">
        <v>24</v>
      </c>
      <c r="S6" s="8"/>
      <c r="T6" s="8"/>
      <c r="U6" s="9" t="s">
        <v>20</v>
      </c>
      <c r="V6" s="9"/>
      <c r="W6" s="8">
        <v>100</v>
      </c>
      <c r="X6" s="9">
        <f t="shared" si="0"/>
        <v>1518</v>
      </c>
      <c r="Y6" s="9">
        <f t="shared" si="1"/>
        <v>432</v>
      </c>
    </row>
    <row r="7" spans="1:25" x14ac:dyDescent="0.25">
      <c r="A7" s="7" t="s">
        <v>22</v>
      </c>
      <c r="B7" s="10" t="s">
        <v>29</v>
      </c>
      <c r="C7" s="11" t="s">
        <v>31</v>
      </c>
      <c r="D7" s="8">
        <v>1</v>
      </c>
      <c r="E7" s="8">
        <f t="shared" si="2"/>
        <v>39</v>
      </c>
      <c r="F7" s="8">
        <v>1404</v>
      </c>
      <c r="G7" s="8">
        <f t="shared" si="3"/>
        <v>234</v>
      </c>
      <c r="H7" s="8"/>
      <c r="I7" s="8">
        <f t="shared" si="4"/>
        <v>0</v>
      </c>
      <c r="J7" s="9"/>
      <c r="K7" s="9"/>
      <c r="L7" s="9"/>
      <c r="M7" s="8">
        <f t="shared" si="5"/>
        <v>0</v>
      </c>
      <c r="N7" s="9"/>
      <c r="O7" s="9"/>
      <c r="P7" s="14"/>
      <c r="Q7" s="40">
        <v>2</v>
      </c>
      <c r="R7" s="8">
        <v>18</v>
      </c>
      <c r="S7" s="8"/>
      <c r="T7" s="8"/>
      <c r="U7" s="9" t="s">
        <v>20</v>
      </c>
      <c r="V7" s="9"/>
      <c r="W7" s="8">
        <v>100</v>
      </c>
      <c r="X7" s="9">
        <f t="shared" si="0"/>
        <v>1756</v>
      </c>
      <c r="Y7" s="9">
        <f t="shared" si="1"/>
        <v>0</v>
      </c>
    </row>
    <row r="8" spans="1:25" x14ac:dyDescent="0.25">
      <c r="A8" s="7">
        <v>4</v>
      </c>
      <c r="B8" s="10" t="s">
        <v>32</v>
      </c>
      <c r="C8" s="7" t="s">
        <v>35</v>
      </c>
      <c r="D8" s="13">
        <v>0</v>
      </c>
      <c r="E8" s="8">
        <f t="shared" si="2"/>
        <v>23</v>
      </c>
      <c r="F8" s="8">
        <v>828</v>
      </c>
      <c r="G8" s="8">
        <f t="shared" si="3"/>
        <v>35</v>
      </c>
      <c r="H8" s="8"/>
      <c r="I8" s="8">
        <f t="shared" si="4"/>
        <v>9</v>
      </c>
      <c r="J8" s="8">
        <v>36</v>
      </c>
      <c r="K8" s="8">
        <v>36</v>
      </c>
      <c r="L8" s="8">
        <v>288</v>
      </c>
      <c r="M8" s="8">
        <f t="shared" si="5"/>
        <v>0</v>
      </c>
      <c r="N8" s="8"/>
      <c r="O8" s="8"/>
      <c r="P8" s="15"/>
      <c r="Q8" s="41"/>
      <c r="R8" s="8">
        <v>12</v>
      </c>
      <c r="S8" s="8">
        <f>2*25</f>
        <v>50</v>
      </c>
      <c r="T8" s="8">
        <v>2</v>
      </c>
      <c r="U8" s="8">
        <f>8*25</f>
        <v>200</v>
      </c>
      <c r="V8" s="8">
        <v>72</v>
      </c>
      <c r="W8" s="8">
        <v>100</v>
      </c>
      <c r="X8" s="9">
        <f t="shared" si="0"/>
        <v>0</v>
      </c>
      <c r="Y8" s="9">
        <f t="shared" si="1"/>
        <v>0</v>
      </c>
    </row>
    <row r="9" spans="1:25" x14ac:dyDescent="0.25">
      <c r="A9" s="7">
        <v>3</v>
      </c>
      <c r="B9" s="10" t="s">
        <v>32</v>
      </c>
      <c r="C9" s="7" t="s">
        <v>35</v>
      </c>
      <c r="D9" s="8">
        <v>1</v>
      </c>
      <c r="E9" s="8">
        <f t="shared" si="2"/>
        <v>32</v>
      </c>
      <c r="F9" s="8">
        <v>1152</v>
      </c>
      <c r="G9" s="8">
        <f t="shared" si="3"/>
        <v>64</v>
      </c>
      <c r="H9" s="8"/>
      <c r="I9" s="8">
        <f t="shared" si="4"/>
        <v>9</v>
      </c>
      <c r="J9" s="8">
        <v>180</v>
      </c>
      <c r="K9" s="8">
        <v>180</v>
      </c>
      <c r="L9" s="8">
        <v>144</v>
      </c>
      <c r="M9" s="8">
        <f t="shared" si="5"/>
        <v>0</v>
      </c>
      <c r="N9" s="8"/>
      <c r="O9" s="8"/>
      <c r="P9" s="15"/>
      <c r="Q9" s="41">
        <v>1</v>
      </c>
      <c r="R9" s="8">
        <v>6</v>
      </c>
      <c r="S9" s="8">
        <f>1*25</f>
        <v>25</v>
      </c>
      <c r="T9" s="8"/>
      <c r="U9" s="9" t="s">
        <v>20</v>
      </c>
      <c r="V9" s="9"/>
      <c r="W9" s="8">
        <v>100</v>
      </c>
      <c r="X9" s="9">
        <f t="shared" si="0"/>
        <v>1860</v>
      </c>
      <c r="Y9" s="9">
        <f t="shared" si="1"/>
        <v>0</v>
      </c>
    </row>
    <row r="10" spans="1:25" x14ac:dyDescent="0.25">
      <c r="A10" s="7">
        <v>2</v>
      </c>
      <c r="B10" s="10" t="s">
        <v>33</v>
      </c>
      <c r="C10" s="7" t="s">
        <v>35</v>
      </c>
      <c r="D10" s="8">
        <v>1</v>
      </c>
      <c r="E10" s="8">
        <f t="shared" si="2"/>
        <v>29</v>
      </c>
      <c r="F10" s="8">
        <v>1044</v>
      </c>
      <c r="G10" s="8">
        <f t="shared" si="3"/>
        <v>87</v>
      </c>
      <c r="H10" s="8">
        <f>F10/36*2</f>
        <v>58</v>
      </c>
      <c r="I10" s="8">
        <f t="shared" si="4"/>
        <v>11</v>
      </c>
      <c r="J10" s="9">
        <v>396</v>
      </c>
      <c r="K10" s="9">
        <v>396</v>
      </c>
      <c r="L10" s="9"/>
      <c r="M10" s="8">
        <f t="shared" si="5"/>
        <v>0</v>
      </c>
      <c r="N10" s="9"/>
      <c r="O10" s="9"/>
      <c r="P10" s="14"/>
      <c r="Q10" s="40">
        <v>2</v>
      </c>
      <c r="R10" s="8">
        <v>18</v>
      </c>
      <c r="S10" s="8">
        <f>1*25</f>
        <v>25</v>
      </c>
      <c r="T10" s="8"/>
      <c r="U10" s="9"/>
      <c r="V10" s="9"/>
      <c r="W10" s="8">
        <v>100</v>
      </c>
      <c r="X10" s="9">
        <f t="shared" si="0"/>
        <v>2135</v>
      </c>
      <c r="Y10" s="9">
        <f t="shared" si="1"/>
        <v>0</v>
      </c>
    </row>
    <row r="11" spans="1:25" x14ac:dyDescent="0.25">
      <c r="A11" s="7" t="s">
        <v>22</v>
      </c>
      <c r="B11" s="10" t="s">
        <v>34</v>
      </c>
      <c r="C11" s="7" t="s">
        <v>35</v>
      </c>
      <c r="D11" s="8">
        <v>1</v>
      </c>
      <c r="E11" s="8">
        <f t="shared" si="2"/>
        <v>39</v>
      </c>
      <c r="F11" s="8">
        <v>1404</v>
      </c>
      <c r="G11" s="8">
        <f t="shared" si="3"/>
        <v>234</v>
      </c>
      <c r="H11" s="8">
        <v>78</v>
      </c>
      <c r="I11" s="8">
        <f t="shared" si="4"/>
        <v>0</v>
      </c>
      <c r="J11" s="9"/>
      <c r="K11" s="9"/>
      <c r="L11" s="9"/>
      <c r="M11" s="8">
        <f t="shared" si="5"/>
        <v>0</v>
      </c>
      <c r="N11" s="9"/>
      <c r="O11" s="9"/>
      <c r="P11" s="14"/>
      <c r="Q11" s="40">
        <v>2</v>
      </c>
      <c r="R11" s="8">
        <v>18</v>
      </c>
      <c r="S11" s="8"/>
      <c r="T11" s="8"/>
      <c r="U11" s="9" t="s">
        <v>20</v>
      </c>
      <c r="V11" s="9"/>
      <c r="W11" s="8">
        <v>100</v>
      </c>
      <c r="X11" s="9">
        <f t="shared" si="0"/>
        <v>1834</v>
      </c>
      <c r="Y11" s="9">
        <f t="shared" si="1"/>
        <v>0</v>
      </c>
    </row>
    <row r="12" spans="1:25" x14ac:dyDescent="0.25">
      <c r="A12" s="7" t="s">
        <v>23</v>
      </c>
      <c r="B12" s="10" t="s">
        <v>38</v>
      </c>
      <c r="C12" s="7" t="s">
        <v>40</v>
      </c>
      <c r="D12" s="8">
        <v>1</v>
      </c>
      <c r="E12" s="8">
        <f t="shared" si="2"/>
        <v>25</v>
      </c>
      <c r="F12" s="8">
        <v>900</v>
      </c>
      <c r="G12" s="8">
        <f t="shared" si="3"/>
        <v>30</v>
      </c>
      <c r="H12" s="9"/>
      <c r="I12" s="8">
        <f t="shared" si="4"/>
        <v>8</v>
      </c>
      <c r="J12" s="8">
        <v>144</v>
      </c>
      <c r="K12" s="9">
        <v>144</v>
      </c>
      <c r="L12" s="9">
        <v>144</v>
      </c>
      <c r="M12" s="8">
        <f t="shared" si="5"/>
        <v>0</v>
      </c>
      <c r="N12" s="9"/>
      <c r="O12" s="9"/>
      <c r="P12" s="14"/>
      <c r="Q12" s="40">
        <v>2</v>
      </c>
      <c r="R12" s="8">
        <v>12</v>
      </c>
      <c r="S12" s="8">
        <f>2*25</f>
        <v>50</v>
      </c>
      <c r="T12" s="8">
        <v>2</v>
      </c>
      <c r="U12" s="8">
        <f>8*25</f>
        <v>200</v>
      </c>
      <c r="V12" s="8">
        <v>72</v>
      </c>
      <c r="W12" s="8">
        <v>100</v>
      </c>
      <c r="X12" s="9">
        <f t="shared" si="0"/>
        <v>1806</v>
      </c>
      <c r="Y12" s="9">
        <f t="shared" si="1"/>
        <v>0</v>
      </c>
    </row>
    <row r="13" spans="1:25" x14ac:dyDescent="0.25">
      <c r="A13" s="7" t="s">
        <v>18</v>
      </c>
      <c r="B13" s="10" t="s">
        <v>38</v>
      </c>
      <c r="C13" s="7" t="s">
        <v>40</v>
      </c>
      <c r="D13" s="8">
        <v>1</v>
      </c>
      <c r="E13" s="8">
        <f t="shared" si="2"/>
        <v>31</v>
      </c>
      <c r="F13" s="8">
        <v>1116</v>
      </c>
      <c r="G13" s="8">
        <f t="shared" si="3"/>
        <v>47</v>
      </c>
      <c r="H13" s="8"/>
      <c r="I13" s="8">
        <f t="shared" si="4"/>
        <v>8</v>
      </c>
      <c r="J13" s="8">
        <v>216</v>
      </c>
      <c r="K13" s="8">
        <v>216</v>
      </c>
      <c r="L13" s="8">
        <v>72</v>
      </c>
      <c r="M13" s="8">
        <f t="shared" si="5"/>
        <v>0</v>
      </c>
      <c r="N13" s="8"/>
      <c r="O13" s="8"/>
      <c r="P13" s="15"/>
      <c r="Q13" s="41">
        <v>2</v>
      </c>
      <c r="R13" s="8">
        <v>12</v>
      </c>
      <c r="S13" s="8">
        <f>2*25</f>
        <v>50</v>
      </c>
      <c r="T13" s="8"/>
      <c r="U13" s="9" t="s">
        <v>20</v>
      </c>
      <c r="V13" s="9"/>
      <c r="W13" s="8">
        <v>100</v>
      </c>
      <c r="X13" s="9">
        <f t="shared" si="0"/>
        <v>1837</v>
      </c>
      <c r="Y13" s="9">
        <f t="shared" si="1"/>
        <v>0</v>
      </c>
    </row>
    <row r="14" spans="1:25" x14ac:dyDescent="0.25">
      <c r="A14" s="7" t="s">
        <v>19</v>
      </c>
      <c r="B14" s="10" t="s">
        <v>38</v>
      </c>
      <c r="C14" s="7" t="s">
        <v>40</v>
      </c>
      <c r="D14" s="8">
        <v>1</v>
      </c>
      <c r="E14" s="8">
        <f t="shared" si="2"/>
        <v>34</v>
      </c>
      <c r="F14" s="8">
        <v>1224</v>
      </c>
      <c r="G14" s="8">
        <f t="shared" si="3"/>
        <v>68</v>
      </c>
      <c r="H14" s="8"/>
      <c r="I14" s="8">
        <f t="shared" si="4"/>
        <v>6</v>
      </c>
      <c r="J14" s="8">
        <v>216</v>
      </c>
      <c r="K14" s="8">
        <v>216</v>
      </c>
      <c r="L14" s="8"/>
      <c r="M14" s="8">
        <f t="shared" si="5"/>
        <v>0</v>
      </c>
      <c r="N14" s="8"/>
      <c r="O14" s="8"/>
      <c r="P14" s="15"/>
      <c r="Q14" s="41">
        <v>1</v>
      </c>
      <c r="R14" s="8">
        <v>6</v>
      </c>
      <c r="S14" s="8">
        <f>1*25</f>
        <v>25</v>
      </c>
      <c r="T14" s="8"/>
      <c r="U14" s="9" t="s">
        <v>20</v>
      </c>
      <c r="V14" s="9"/>
      <c r="W14" s="8">
        <v>100</v>
      </c>
      <c r="X14" s="9">
        <f t="shared" si="0"/>
        <v>1861</v>
      </c>
      <c r="Y14" s="9">
        <f t="shared" si="1"/>
        <v>0</v>
      </c>
    </row>
    <row r="15" spans="1:25" x14ac:dyDescent="0.25">
      <c r="A15" s="7" t="s">
        <v>21</v>
      </c>
      <c r="B15" s="10" t="s">
        <v>38</v>
      </c>
      <c r="C15" s="7" t="s">
        <v>40</v>
      </c>
      <c r="D15" s="8">
        <v>1</v>
      </c>
      <c r="E15" s="8">
        <f t="shared" si="2"/>
        <v>29</v>
      </c>
      <c r="F15" s="8">
        <v>1044</v>
      </c>
      <c r="G15" s="8">
        <f t="shared" si="3"/>
        <v>87</v>
      </c>
      <c r="H15" s="8">
        <f>F15/36*2</f>
        <v>58</v>
      </c>
      <c r="I15" s="8">
        <f t="shared" si="4"/>
        <v>11</v>
      </c>
      <c r="J15" s="8">
        <v>396</v>
      </c>
      <c r="K15" s="8">
        <v>396</v>
      </c>
      <c r="L15" s="8"/>
      <c r="M15" s="8">
        <f t="shared" si="5"/>
        <v>0</v>
      </c>
      <c r="N15" s="8"/>
      <c r="O15" s="8"/>
      <c r="P15" s="15"/>
      <c r="Q15" s="41">
        <v>2</v>
      </c>
      <c r="R15" s="8">
        <v>18</v>
      </c>
      <c r="S15" s="8">
        <f>1*25</f>
        <v>25</v>
      </c>
      <c r="T15" s="8"/>
      <c r="U15" s="9" t="s">
        <v>20</v>
      </c>
      <c r="V15" s="9"/>
      <c r="W15" s="8">
        <v>100</v>
      </c>
      <c r="X15" s="9">
        <f t="shared" si="0"/>
        <v>2135</v>
      </c>
      <c r="Y15" s="9">
        <f t="shared" si="1"/>
        <v>0</v>
      </c>
    </row>
    <row r="16" spans="1:25" x14ac:dyDescent="0.25">
      <c r="A16" s="7" t="s">
        <v>22</v>
      </c>
      <c r="B16" s="10" t="s">
        <v>38</v>
      </c>
      <c r="C16" s="7" t="s">
        <v>40</v>
      </c>
      <c r="D16" s="8">
        <v>1</v>
      </c>
      <c r="E16" s="8">
        <f t="shared" si="2"/>
        <v>39</v>
      </c>
      <c r="F16" s="8">
        <v>1404</v>
      </c>
      <c r="G16" s="8">
        <f t="shared" si="3"/>
        <v>234</v>
      </c>
      <c r="H16" s="8">
        <v>78</v>
      </c>
      <c r="I16" s="8">
        <f t="shared" si="4"/>
        <v>0</v>
      </c>
      <c r="J16" s="9"/>
      <c r="K16" s="9"/>
      <c r="L16" s="9"/>
      <c r="M16" s="8">
        <f t="shared" si="5"/>
        <v>0</v>
      </c>
      <c r="N16" s="9"/>
      <c r="O16" s="9"/>
      <c r="P16" s="14"/>
      <c r="Q16" s="40">
        <v>2</v>
      </c>
      <c r="R16" s="8">
        <v>18</v>
      </c>
      <c r="S16" s="8"/>
      <c r="T16" s="8"/>
      <c r="U16" s="9" t="s">
        <v>20</v>
      </c>
      <c r="V16" s="9"/>
      <c r="W16" s="8">
        <v>100</v>
      </c>
      <c r="X16" s="9">
        <f t="shared" si="0"/>
        <v>1834</v>
      </c>
      <c r="Y16" s="9">
        <f t="shared" si="1"/>
        <v>0</v>
      </c>
    </row>
    <row r="17" spans="1:25" x14ac:dyDescent="0.25">
      <c r="A17" s="7">
        <v>5</v>
      </c>
      <c r="B17" s="10" t="s">
        <v>37</v>
      </c>
      <c r="C17" s="7" t="s">
        <v>41</v>
      </c>
      <c r="D17" s="8">
        <v>2</v>
      </c>
      <c r="E17" s="8">
        <f t="shared" si="2"/>
        <v>19</v>
      </c>
      <c r="F17" s="8">
        <v>684</v>
      </c>
      <c r="G17" s="8">
        <f t="shared" si="3"/>
        <v>23</v>
      </c>
      <c r="H17" s="9"/>
      <c r="I17" s="8">
        <f t="shared" si="4"/>
        <v>13</v>
      </c>
      <c r="J17" s="8"/>
      <c r="K17" s="9"/>
      <c r="L17" s="9">
        <v>468</v>
      </c>
      <c r="M17" s="8">
        <f t="shared" si="5"/>
        <v>0</v>
      </c>
      <c r="N17" s="9"/>
      <c r="O17" s="9"/>
      <c r="P17" s="14"/>
      <c r="Q17" s="40">
        <v>2</v>
      </c>
      <c r="R17" s="8">
        <v>18</v>
      </c>
      <c r="S17" s="8">
        <f>2*25</f>
        <v>50</v>
      </c>
      <c r="T17" s="8">
        <v>2</v>
      </c>
      <c r="U17" s="8">
        <f>8*25</f>
        <v>200</v>
      </c>
      <c r="V17" s="8">
        <v>72</v>
      </c>
      <c r="W17" s="8">
        <v>100</v>
      </c>
      <c r="X17" s="9">
        <f t="shared" si="0"/>
        <v>3260</v>
      </c>
      <c r="Y17" s="9">
        <f t="shared" si="1"/>
        <v>0</v>
      </c>
    </row>
    <row r="18" spans="1:25" x14ac:dyDescent="0.25">
      <c r="A18" s="7" t="s">
        <v>18</v>
      </c>
      <c r="B18" s="10" t="s">
        <v>37</v>
      </c>
      <c r="C18" s="7" t="s">
        <v>41</v>
      </c>
      <c r="D18" s="8">
        <v>2</v>
      </c>
      <c r="E18" s="8">
        <f t="shared" si="2"/>
        <v>28</v>
      </c>
      <c r="F18" s="8">
        <v>1008</v>
      </c>
      <c r="G18" s="8">
        <f t="shared" si="3"/>
        <v>42</v>
      </c>
      <c r="H18" s="9"/>
      <c r="I18" s="8">
        <f t="shared" si="4"/>
        <v>7</v>
      </c>
      <c r="J18" s="8"/>
      <c r="K18" s="9"/>
      <c r="L18" s="9">
        <v>252</v>
      </c>
      <c r="M18" s="8">
        <f t="shared" si="5"/>
        <v>4</v>
      </c>
      <c r="N18" s="9">
        <v>144</v>
      </c>
      <c r="O18" s="9">
        <v>144</v>
      </c>
      <c r="P18" s="14"/>
      <c r="Q18" s="40">
        <v>2</v>
      </c>
      <c r="R18" s="8">
        <v>18</v>
      </c>
      <c r="S18" s="8">
        <f>2*25</f>
        <v>50</v>
      </c>
      <c r="T18" s="8"/>
      <c r="U18" s="9" t="s">
        <v>20</v>
      </c>
      <c r="V18" s="9"/>
      <c r="W18" s="8">
        <v>100</v>
      </c>
      <c r="X18" s="9">
        <f t="shared" si="0"/>
        <v>2954</v>
      </c>
      <c r="Y18" s="9">
        <f t="shared" si="1"/>
        <v>576</v>
      </c>
    </row>
    <row r="19" spans="1:25" x14ac:dyDescent="0.25">
      <c r="A19" s="7" t="s">
        <v>19</v>
      </c>
      <c r="B19" s="10" t="s">
        <v>37</v>
      </c>
      <c r="C19" s="7" t="s">
        <v>41</v>
      </c>
      <c r="D19" s="8">
        <v>2</v>
      </c>
      <c r="E19" s="8">
        <f t="shared" si="2"/>
        <v>31</v>
      </c>
      <c r="F19" s="8">
        <v>1116</v>
      </c>
      <c r="G19" s="8">
        <f t="shared" si="3"/>
        <v>62</v>
      </c>
      <c r="H19" s="8"/>
      <c r="I19" s="8">
        <f t="shared" si="4"/>
        <v>0</v>
      </c>
      <c r="J19" s="9"/>
      <c r="K19" s="9"/>
      <c r="L19" s="9"/>
      <c r="M19" s="8">
        <f t="shared" si="5"/>
        <v>9</v>
      </c>
      <c r="N19" s="9">
        <v>324</v>
      </c>
      <c r="O19" s="9">
        <v>324</v>
      </c>
      <c r="P19" s="14"/>
      <c r="Q19" s="40">
        <v>2</v>
      </c>
      <c r="R19" s="8">
        <v>18</v>
      </c>
      <c r="S19" s="8">
        <f>2*25</f>
        <v>50</v>
      </c>
      <c r="T19" s="8"/>
      <c r="U19" s="9" t="s">
        <v>20</v>
      </c>
      <c r="V19" s="9"/>
      <c r="W19" s="8">
        <v>100</v>
      </c>
      <c r="X19" s="9">
        <f t="shared" si="0"/>
        <v>2692</v>
      </c>
      <c r="Y19" s="9">
        <f t="shared" si="1"/>
        <v>1296</v>
      </c>
    </row>
    <row r="20" spans="1:25" x14ac:dyDescent="0.25">
      <c r="A20" s="7" t="s">
        <v>21</v>
      </c>
      <c r="B20" s="10" t="s">
        <v>37</v>
      </c>
      <c r="C20" s="7" t="s">
        <v>41</v>
      </c>
      <c r="D20" s="8">
        <v>2</v>
      </c>
      <c r="E20" s="8">
        <f t="shared" si="2"/>
        <v>39</v>
      </c>
      <c r="F20" s="8">
        <v>1404</v>
      </c>
      <c r="G20" s="8">
        <f t="shared" si="3"/>
        <v>117</v>
      </c>
      <c r="H20" s="8">
        <f>F20/36*2</f>
        <v>78</v>
      </c>
      <c r="I20" s="8">
        <f t="shared" si="4"/>
        <v>0</v>
      </c>
      <c r="J20" s="9"/>
      <c r="K20" s="9"/>
      <c r="L20" s="9"/>
      <c r="M20" s="8">
        <f t="shared" si="5"/>
        <v>0</v>
      </c>
      <c r="N20" s="9"/>
      <c r="O20" s="9"/>
      <c r="P20" s="14"/>
      <c r="Q20" s="40">
        <v>2</v>
      </c>
      <c r="R20" s="8">
        <v>24</v>
      </c>
      <c r="S20" s="8"/>
      <c r="T20" s="8"/>
      <c r="U20" s="9" t="s">
        <v>20</v>
      </c>
      <c r="V20" s="9"/>
      <c r="W20" s="8">
        <v>100</v>
      </c>
      <c r="X20" s="9">
        <f t="shared" si="0"/>
        <v>3446</v>
      </c>
      <c r="Y20" s="9">
        <f t="shared" si="1"/>
        <v>0</v>
      </c>
    </row>
    <row r="21" spans="1:25" x14ac:dyDescent="0.25">
      <c r="A21" s="7" t="s">
        <v>22</v>
      </c>
      <c r="B21" s="10" t="s">
        <v>37</v>
      </c>
      <c r="C21" s="7" t="s">
        <v>41</v>
      </c>
      <c r="D21" s="8">
        <v>2</v>
      </c>
      <c r="E21" s="8">
        <f t="shared" si="2"/>
        <v>39</v>
      </c>
      <c r="F21" s="8">
        <v>1404</v>
      </c>
      <c r="G21" s="8">
        <f t="shared" si="3"/>
        <v>234</v>
      </c>
      <c r="H21" s="8">
        <v>78</v>
      </c>
      <c r="I21" s="8">
        <f t="shared" si="4"/>
        <v>0</v>
      </c>
      <c r="J21" s="9"/>
      <c r="K21" s="9"/>
      <c r="L21" s="9"/>
      <c r="M21" s="8">
        <f t="shared" si="5"/>
        <v>0</v>
      </c>
      <c r="N21" s="9"/>
      <c r="O21" s="9"/>
      <c r="P21" s="14"/>
      <c r="Q21" s="40">
        <v>2</v>
      </c>
      <c r="R21" s="8">
        <v>18</v>
      </c>
      <c r="S21" s="8"/>
      <c r="T21" s="8"/>
      <c r="U21" s="9" t="s">
        <v>20</v>
      </c>
      <c r="V21" s="9"/>
      <c r="W21" s="8">
        <v>100</v>
      </c>
      <c r="X21" s="9">
        <f t="shared" si="0"/>
        <v>3668</v>
      </c>
      <c r="Y21" s="9">
        <f t="shared" si="1"/>
        <v>0</v>
      </c>
    </row>
    <row r="22" spans="1:25" x14ac:dyDescent="0.25">
      <c r="A22" s="7">
        <v>4</v>
      </c>
      <c r="B22" s="10" t="s">
        <v>36</v>
      </c>
      <c r="C22" s="7" t="s">
        <v>44</v>
      </c>
      <c r="D22" s="8">
        <v>2</v>
      </c>
      <c r="E22" s="8">
        <f t="shared" si="2"/>
        <v>19</v>
      </c>
      <c r="F22" s="8">
        <v>684</v>
      </c>
      <c r="G22" s="8">
        <f t="shared" si="3"/>
        <v>29</v>
      </c>
      <c r="H22" s="8"/>
      <c r="I22" s="8">
        <f t="shared" si="4"/>
        <v>14</v>
      </c>
      <c r="J22" s="8"/>
      <c r="K22" s="9"/>
      <c r="L22" s="9">
        <v>504</v>
      </c>
      <c r="M22" s="8">
        <f t="shared" si="5"/>
        <v>0</v>
      </c>
      <c r="N22" s="9"/>
      <c r="O22" s="9"/>
      <c r="P22" s="14"/>
      <c r="Q22" s="40">
        <v>2</v>
      </c>
      <c r="R22" s="8">
        <v>12</v>
      </c>
      <c r="S22" s="8">
        <f>25*4</f>
        <v>100</v>
      </c>
      <c r="T22" s="8">
        <v>2</v>
      </c>
      <c r="U22" s="8">
        <f>8*25</f>
        <v>200</v>
      </c>
      <c r="V22" s="8">
        <v>72</v>
      </c>
      <c r="W22" s="8">
        <v>100</v>
      </c>
      <c r="X22" s="9">
        <f t="shared" si="0"/>
        <v>3434</v>
      </c>
      <c r="Y22" s="9">
        <f t="shared" si="1"/>
        <v>0</v>
      </c>
    </row>
    <row r="23" spans="1:25" x14ac:dyDescent="0.25">
      <c r="A23" s="7" t="s">
        <v>19</v>
      </c>
      <c r="B23" s="10" t="s">
        <v>36</v>
      </c>
      <c r="C23" s="7" t="s">
        <v>44</v>
      </c>
      <c r="D23" s="8">
        <v>1</v>
      </c>
      <c r="E23" s="8">
        <f t="shared" si="2"/>
        <v>25</v>
      </c>
      <c r="F23" s="8">
        <v>900</v>
      </c>
      <c r="G23" s="8">
        <f t="shared" si="3"/>
        <v>50</v>
      </c>
      <c r="H23" s="8"/>
      <c r="I23" s="8">
        <f t="shared" si="4"/>
        <v>5</v>
      </c>
      <c r="J23" s="9"/>
      <c r="K23" s="9"/>
      <c r="L23" s="9">
        <v>180</v>
      </c>
      <c r="M23" s="8">
        <f t="shared" si="5"/>
        <v>10</v>
      </c>
      <c r="N23" s="9">
        <v>360</v>
      </c>
      <c r="O23" s="9">
        <v>360</v>
      </c>
      <c r="P23" s="14"/>
      <c r="Q23" s="40">
        <v>2</v>
      </c>
      <c r="R23" s="8">
        <v>12</v>
      </c>
      <c r="S23" s="8">
        <f>2*25</f>
        <v>50</v>
      </c>
      <c r="T23" s="8"/>
      <c r="U23" s="9" t="s">
        <v>20</v>
      </c>
      <c r="V23" s="9"/>
      <c r="W23" s="8">
        <v>100</v>
      </c>
      <c r="X23" s="9">
        <f t="shared" si="0"/>
        <v>1297</v>
      </c>
      <c r="Y23" s="9">
        <f t="shared" si="1"/>
        <v>720</v>
      </c>
    </row>
    <row r="24" spans="1:25" x14ac:dyDescent="0.25">
      <c r="A24" s="7" t="s">
        <v>21</v>
      </c>
      <c r="B24" s="10" t="s">
        <v>36</v>
      </c>
      <c r="C24" s="7" t="s">
        <v>44</v>
      </c>
      <c r="D24" s="8">
        <v>1</v>
      </c>
      <c r="E24" s="8">
        <f t="shared" si="2"/>
        <v>39</v>
      </c>
      <c r="F24" s="8">
        <v>1404</v>
      </c>
      <c r="G24" s="8">
        <f t="shared" si="3"/>
        <v>117</v>
      </c>
      <c r="H24" s="8">
        <f>F24/36*2</f>
        <v>78</v>
      </c>
      <c r="I24" s="8">
        <f t="shared" si="4"/>
        <v>0</v>
      </c>
      <c r="J24" s="9"/>
      <c r="K24" s="9"/>
      <c r="L24" s="9"/>
      <c r="M24" s="8">
        <f t="shared" si="5"/>
        <v>0</v>
      </c>
      <c r="N24" s="9"/>
      <c r="O24" s="9"/>
      <c r="P24" s="14"/>
      <c r="Q24" s="40">
        <v>2</v>
      </c>
      <c r="R24" s="8">
        <v>24</v>
      </c>
      <c r="S24" s="8"/>
      <c r="T24" s="8"/>
      <c r="U24" s="9" t="s">
        <v>20</v>
      </c>
      <c r="V24" s="9"/>
      <c r="W24" s="8">
        <v>100</v>
      </c>
      <c r="X24" s="9">
        <f t="shared" si="0"/>
        <v>1723</v>
      </c>
      <c r="Y24" s="9">
        <f t="shared" si="1"/>
        <v>0</v>
      </c>
    </row>
    <row r="25" spans="1:25" x14ac:dyDescent="0.25">
      <c r="A25" s="7" t="s">
        <v>22</v>
      </c>
      <c r="B25" s="10" t="s">
        <v>36</v>
      </c>
      <c r="C25" s="7" t="s">
        <v>44</v>
      </c>
      <c r="D25" s="8">
        <v>1</v>
      </c>
      <c r="E25" s="8">
        <f t="shared" si="2"/>
        <v>39</v>
      </c>
      <c r="F25" s="8">
        <v>1404</v>
      </c>
      <c r="G25" s="8">
        <f t="shared" si="3"/>
        <v>234</v>
      </c>
      <c r="H25" s="8">
        <v>78</v>
      </c>
      <c r="I25" s="8">
        <f t="shared" si="4"/>
        <v>0</v>
      </c>
      <c r="J25" s="9"/>
      <c r="K25" s="9"/>
      <c r="L25" s="9"/>
      <c r="M25" s="8">
        <f t="shared" si="5"/>
        <v>0</v>
      </c>
      <c r="N25" s="9"/>
      <c r="O25" s="9"/>
      <c r="P25" s="14"/>
      <c r="Q25" s="40">
        <v>2</v>
      </c>
      <c r="R25" s="8">
        <v>18</v>
      </c>
      <c r="S25" s="8"/>
      <c r="T25" s="8"/>
      <c r="U25" s="9" t="s">
        <v>20</v>
      </c>
      <c r="V25" s="9"/>
      <c r="W25" s="8">
        <v>100</v>
      </c>
      <c r="X25" s="9">
        <f t="shared" si="0"/>
        <v>1834</v>
      </c>
      <c r="Y25" s="9">
        <f t="shared" si="1"/>
        <v>0</v>
      </c>
    </row>
    <row r="26" spans="1:25" x14ac:dyDescent="0.25">
      <c r="A26" s="7" t="s">
        <v>18</v>
      </c>
      <c r="B26" s="10" t="s">
        <v>39</v>
      </c>
      <c r="C26" s="7" t="s">
        <v>45</v>
      </c>
      <c r="D26" s="8">
        <v>2</v>
      </c>
      <c r="E26" s="8">
        <f t="shared" si="2"/>
        <v>19</v>
      </c>
      <c r="F26" s="8">
        <v>684</v>
      </c>
      <c r="G26" s="8">
        <f t="shared" si="3"/>
        <v>29</v>
      </c>
      <c r="H26" s="8"/>
      <c r="I26" s="8">
        <f t="shared" si="4"/>
        <v>15</v>
      </c>
      <c r="J26" s="8"/>
      <c r="K26" s="9"/>
      <c r="L26" s="9">
        <v>540</v>
      </c>
      <c r="M26" s="8">
        <f t="shared" si="5"/>
        <v>0</v>
      </c>
      <c r="N26" s="9"/>
      <c r="O26" s="9"/>
      <c r="P26" s="14"/>
      <c r="Q26" s="40">
        <v>1</v>
      </c>
      <c r="R26" s="8"/>
      <c r="S26" s="8">
        <f>25*4</f>
        <v>100</v>
      </c>
      <c r="T26" s="8">
        <v>2</v>
      </c>
      <c r="U26" s="8">
        <f>8*25</f>
        <v>200</v>
      </c>
      <c r="V26" s="8">
        <v>72</v>
      </c>
      <c r="W26" s="8">
        <v>100</v>
      </c>
      <c r="X26" s="9">
        <f t="shared" si="0"/>
        <v>3484</v>
      </c>
      <c r="Y26" s="9">
        <f t="shared" si="1"/>
        <v>0</v>
      </c>
    </row>
    <row r="27" spans="1:25" x14ac:dyDescent="0.25">
      <c r="A27" s="7" t="s">
        <v>19</v>
      </c>
      <c r="B27" s="10" t="s">
        <v>39</v>
      </c>
      <c r="C27" s="7" t="s">
        <v>45</v>
      </c>
      <c r="D27" s="8">
        <v>2</v>
      </c>
      <c r="E27" s="8">
        <f t="shared" si="2"/>
        <v>33</v>
      </c>
      <c r="F27" s="8">
        <v>1188</v>
      </c>
      <c r="G27" s="8">
        <f t="shared" si="3"/>
        <v>66</v>
      </c>
      <c r="H27" s="8"/>
      <c r="I27" s="8">
        <f t="shared" si="4"/>
        <v>0</v>
      </c>
      <c r="J27" s="8"/>
      <c r="K27" s="8"/>
      <c r="L27" s="8"/>
      <c r="M27" s="8">
        <f t="shared" si="5"/>
        <v>6</v>
      </c>
      <c r="N27" s="8">
        <v>216</v>
      </c>
      <c r="O27" s="8">
        <v>216</v>
      </c>
      <c r="P27" s="15"/>
      <c r="Q27" s="41">
        <v>2</v>
      </c>
      <c r="R27" s="8">
        <v>12</v>
      </c>
      <c r="S27" s="8">
        <f>25*4</f>
        <v>100</v>
      </c>
      <c r="T27" s="8"/>
      <c r="U27" s="9" t="s">
        <v>20</v>
      </c>
      <c r="V27" s="9"/>
      <c r="W27" s="8">
        <v>100</v>
      </c>
      <c r="X27" s="9">
        <f t="shared" si="0"/>
        <v>2932</v>
      </c>
      <c r="Y27" s="9">
        <f t="shared" si="1"/>
        <v>864</v>
      </c>
    </row>
    <row r="28" spans="1:25" x14ac:dyDescent="0.25">
      <c r="A28" s="7" t="s">
        <v>21</v>
      </c>
      <c r="B28" s="10" t="s">
        <v>39</v>
      </c>
      <c r="C28" s="7" t="s">
        <v>45</v>
      </c>
      <c r="D28" s="8">
        <v>2</v>
      </c>
      <c r="E28" s="8">
        <f t="shared" si="2"/>
        <v>34</v>
      </c>
      <c r="F28" s="8">
        <v>1224</v>
      </c>
      <c r="G28" s="8">
        <f t="shared" si="3"/>
        <v>102</v>
      </c>
      <c r="H28" s="8">
        <f>F28/36*2</f>
        <v>68</v>
      </c>
      <c r="I28" s="8">
        <f t="shared" si="4"/>
        <v>3</v>
      </c>
      <c r="J28" s="8">
        <v>108</v>
      </c>
      <c r="K28" s="8">
        <v>108</v>
      </c>
      <c r="L28" s="8"/>
      <c r="M28" s="8">
        <f t="shared" si="5"/>
        <v>3</v>
      </c>
      <c r="N28" s="8">
        <v>108</v>
      </c>
      <c r="O28" s="8">
        <v>108</v>
      </c>
      <c r="P28" s="15"/>
      <c r="Q28" s="41">
        <v>2</v>
      </c>
      <c r="R28" s="8">
        <v>24</v>
      </c>
      <c r="S28" s="8"/>
      <c r="T28" s="8"/>
      <c r="U28" s="9" t="s">
        <v>20</v>
      </c>
      <c r="V28" s="9"/>
      <c r="W28" s="8">
        <v>100</v>
      </c>
      <c r="X28" s="9">
        <f t="shared" si="0"/>
        <v>3474</v>
      </c>
      <c r="Y28" s="9">
        <f t="shared" si="1"/>
        <v>432</v>
      </c>
    </row>
    <row r="29" spans="1:25" x14ac:dyDescent="0.25">
      <c r="A29" s="7" t="s">
        <v>22</v>
      </c>
      <c r="B29" s="10" t="s">
        <v>39</v>
      </c>
      <c r="C29" s="7" t="s">
        <v>45</v>
      </c>
      <c r="D29" s="8">
        <v>2</v>
      </c>
      <c r="E29" s="8">
        <f t="shared" si="2"/>
        <v>39</v>
      </c>
      <c r="F29" s="8">
        <v>1404</v>
      </c>
      <c r="G29" s="8">
        <f t="shared" si="3"/>
        <v>234</v>
      </c>
      <c r="H29" s="8"/>
      <c r="I29" s="8">
        <f t="shared" si="4"/>
        <v>0</v>
      </c>
      <c r="J29" s="9"/>
      <c r="K29" s="9"/>
      <c r="L29" s="9"/>
      <c r="M29" s="8">
        <f t="shared" si="5"/>
        <v>0</v>
      </c>
      <c r="N29" s="9"/>
      <c r="O29" s="9"/>
      <c r="P29" s="14"/>
      <c r="Q29" s="40">
        <v>2</v>
      </c>
      <c r="R29" s="8">
        <v>18</v>
      </c>
      <c r="S29" s="8"/>
      <c r="T29" s="8"/>
      <c r="U29" s="9" t="s">
        <v>20</v>
      </c>
      <c r="V29" s="9"/>
      <c r="W29" s="8">
        <v>100</v>
      </c>
      <c r="X29" s="9">
        <f t="shared" si="0"/>
        <v>3512</v>
      </c>
      <c r="Y29" s="9">
        <f t="shared" si="1"/>
        <v>0</v>
      </c>
    </row>
    <row r="30" spans="1:25" x14ac:dyDescent="0.25">
      <c r="A30" s="7" t="s">
        <v>18</v>
      </c>
      <c r="B30" s="10" t="s">
        <v>46</v>
      </c>
      <c r="C30" s="7" t="s">
        <v>47</v>
      </c>
      <c r="D30" s="8">
        <v>1</v>
      </c>
      <c r="E30" s="8">
        <f t="shared" si="2"/>
        <v>21</v>
      </c>
      <c r="F30" s="8">
        <v>756</v>
      </c>
      <c r="G30" s="8">
        <f t="shared" si="3"/>
        <v>32</v>
      </c>
      <c r="H30" s="8"/>
      <c r="I30" s="8">
        <f t="shared" si="4"/>
        <v>12</v>
      </c>
      <c r="J30" s="8"/>
      <c r="K30" s="9"/>
      <c r="L30" s="9">
        <v>432</v>
      </c>
      <c r="M30" s="8">
        <f t="shared" si="5"/>
        <v>0</v>
      </c>
      <c r="N30" s="9"/>
      <c r="O30" s="9"/>
      <c r="P30" s="14"/>
      <c r="Q30" s="40">
        <v>2</v>
      </c>
      <c r="R30" s="8">
        <v>12</v>
      </c>
      <c r="S30" s="8">
        <f>2*25</f>
        <v>50</v>
      </c>
      <c r="T30" s="8">
        <v>2</v>
      </c>
      <c r="U30" s="8">
        <f>8*25</f>
        <v>200</v>
      </c>
      <c r="V30" s="8">
        <v>72</v>
      </c>
      <c r="W30" s="8">
        <v>100</v>
      </c>
      <c r="X30" s="9">
        <f t="shared" si="0"/>
        <v>1668</v>
      </c>
      <c r="Y30" s="9">
        <f t="shared" si="1"/>
        <v>0</v>
      </c>
    </row>
    <row r="31" spans="1:25" x14ac:dyDescent="0.25">
      <c r="A31" s="7" t="s">
        <v>19</v>
      </c>
      <c r="B31" s="10" t="s">
        <v>46</v>
      </c>
      <c r="C31" s="7" t="s">
        <v>47</v>
      </c>
      <c r="D31" s="8">
        <v>1</v>
      </c>
      <c r="E31" s="8">
        <f t="shared" si="2"/>
        <v>30</v>
      </c>
      <c r="F31" s="8">
        <v>1080</v>
      </c>
      <c r="G31" s="8">
        <f t="shared" si="3"/>
        <v>60</v>
      </c>
      <c r="H31" s="8"/>
      <c r="I31" s="8">
        <f t="shared" si="4"/>
        <v>6</v>
      </c>
      <c r="J31" s="8"/>
      <c r="K31" s="8"/>
      <c r="L31" s="8">
        <v>216</v>
      </c>
      <c r="M31" s="8">
        <f t="shared" si="5"/>
        <v>4</v>
      </c>
      <c r="N31" s="8">
        <v>144</v>
      </c>
      <c r="O31" s="8">
        <v>144</v>
      </c>
      <c r="P31" s="15"/>
      <c r="Q31" s="40">
        <v>1</v>
      </c>
      <c r="R31" s="8"/>
      <c r="S31" s="8">
        <f>2*25</f>
        <v>50</v>
      </c>
      <c r="T31" s="8"/>
      <c r="U31" s="9" t="s">
        <v>20</v>
      </c>
      <c r="V31" s="9"/>
      <c r="W31" s="8">
        <v>100</v>
      </c>
      <c r="X31" s="9">
        <f t="shared" si="0"/>
        <v>1512</v>
      </c>
      <c r="Y31" s="9">
        <f t="shared" si="1"/>
        <v>288</v>
      </c>
    </row>
    <row r="32" spans="1:25" x14ac:dyDescent="0.25">
      <c r="A32" s="7" t="s">
        <v>21</v>
      </c>
      <c r="B32" s="10" t="s">
        <v>46</v>
      </c>
      <c r="C32" s="7" t="s">
        <v>47</v>
      </c>
      <c r="D32" s="8">
        <v>1</v>
      </c>
      <c r="E32" s="8">
        <f t="shared" si="2"/>
        <v>34</v>
      </c>
      <c r="F32" s="8">
        <v>1224</v>
      </c>
      <c r="G32" s="8">
        <f t="shared" si="3"/>
        <v>102</v>
      </c>
      <c r="H32" s="8">
        <f>F32/36*2</f>
        <v>68</v>
      </c>
      <c r="I32" s="8">
        <f t="shared" si="4"/>
        <v>0</v>
      </c>
      <c r="J32" s="9"/>
      <c r="K32" s="9"/>
      <c r="L32" s="9"/>
      <c r="M32" s="8">
        <f t="shared" si="5"/>
        <v>6</v>
      </c>
      <c r="N32" s="9">
        <v>216</v>
      </c>
      <c r="O32" s="9">
        <v>216</v>
      </c>
      <c r="P32" s="14"/>
      <c r="Q32" s="40">
        <v>2</v>
      </c>
      <c r="R32" s="8">
        <v>24</v>
      </c>
      <c r="S32" s="8"/>
      <c r="T32" s="8"/>
      <c r="U32" s="9" t="s">
        <v>20</v>
      </c>
      <c r="V32" s="9"/>
      <c r="W32" s="8">
        <v>100</v>
      </c>
      <c r="X32" s="9">
        <f t="shared" si="0"/>
        <v>1518</v>
      </c>
      <c r="Y32" s="9">
        <f t="shared" si="1"/>
        <v>432</v>
      </c>
    </row>
    <row r="33" spans="1:25" x14ac:dyDescent="0.25">
      <c r="A33" s="7" t="s">
        <v>22</v>
      </c>
      <c r="B33" s="10" t="s">
        <v>46</v>
      </c>
      <c r="C33" s="7" t="s">
        <v>47</v>
      </c>
      <c r="D33" s="8">
        <v>1</v>
      </c>
      <c r="E33" s="8">
        <f t="shared" si="2"/>
        <v>39</v>
      </c>
      <c r="F33" s="8">
        <v>1404</v>
      </c>
      <c r="G33" s="8">
        <f t="shared" si="3"/>
        <v>234</v>
      </c>
      <c r="H33" s="8"/>
      <c r="I33" s="8">
        <f t="shared" si="4"/>
        <v>0</v>
      </c>
      <c r="J33" s="9"/>
      <c r="K33" s="9"/>
      <c r="L33" s="9"/>
      <c r="M33" s="8">
        <f t="shared" si="5"/>
        <v>0</v>
      </c>
      <c r="N33" s="9"/>
      <c r="O33" s="9"/>
      <c r="P33" s="14"/>
      <c r="Q33" s="40">
        <v>2</v>
      </c>
      <c r="R33" s="8">
        <v>18</v>
      </c>
      <c r="S33" s="8"/>
      <c r="T33" s="8"/>
      <c r="U33" s="9" t="s">
        <v>20</v>
      </c>
      <c r="V33" s="9"/>
      <c r="W33" s="8">
        <v>100</v>
      </c>
      <c r="X33" s="9">
        <f t="shared" si="0"/>
        <v>1756</v>
      </c>
      <c r="Y33" s="9">
        <f t="shared" si="1"/>
        <v>0</v>
      </c>
    </row>
    <row r="34" spans="1:25" x14ac:dyDescent="0.25">
      <c r="A34" s="7" t="s">
        <v>18</v>
      </c>
      <c r="B34" s="10" t="s">
        <v>48</v>
      </c>
      <c r="C34" s="7" t="s">
        <v>49</v>
      </c>
      <c r="D34" s="8">
        <v>2</v>
      </c>
      <c r="E34" s="8">
        <f t="shared" si="2"/>
        <v>21</v>
      </c>
      <c r="F34" s="8">
        <v>756</v>
      </c>
      <c r="G34" s="8">
        <f t="shared" si="3"/>
        <v>32</v>
      </c>
      <c r="H34" s="8"/>
      <c r="I34" s="8">
        <f t="shared" si="4"/>
        <v>13</v>
      </c>
      <c r="J34" s="8"/>
      <c r="K34" s="9"/>
      <c r="L34" s="9">
        <v>468</v>
      </c>
      <c r="M34" s="8">
        <f t="shared" si="5"/>
        <v>0</v>
      </c>
      <c r="N34" s="9"/>
      <c r="O34" s="9"/>
      <c r="P34" s="14"/>
      <c r="Q34" s="40">
        <v>1</v>
      </c>
      <c r="R34" s="8"/>
      <c r="S34" s="8">
        <f>25*3</f>
        <v>75</v>
      </c>
      <c r="T34" s="8">
        <v>2</v>
      </c>
      <c r="U34" s="8">
        <f>8*25</f>
        <v>200</v>
      </c>
      <c r="V34" s="8">
        <v>72</v>
      </c>
      <c r="W34" s="8">
        <v>100</v>
      </c>
      <c r="X34" s="9">
        <f t="shared" si="0"/>
        <v>3436</v>
      </c>
      <c r="Y34" s="9">
        <f t="shared" si="1"/>
        <v>0</v>
      </c>
    </row>
    <row r="35" spans="1:25" x14ac:dyDescent="0.25">
      <c r="A35" s="7" t="s">
        <v>19</v>
      </c>
      <c r="B35" s="10" t="s">
        <v>48</v>
      </c>
      <c r="C35" s="7" t="s">
        <v>49</v>
      </c>
      <c r="D35" s="8">
        <v>2</v>
      </c>
      <c r="E35" s="8">
        <f t="shared" si="2"/>
        <v>29</v>
      </c>
      <c r="F35" s="8">
        <v>1044</v>
      </c>
      <c r="G35" s="8">
        <f t="shared" si="3"/>
        <v>58</v>
      </c>
      <c r="H35" s="8"/>
      <c r="I35" s="8">
        <f t="shared" si="4"/>
        <v>0</v>
      </c>
      <c r="J35" s="8"/>
      <c r="K35" s="8"/>
      <c r="L35" s="8"/>
      <c r="M35" s="8">
        <f t="shared" si="5"/>
        <v>10</v>
      </c>
      <c r="N35" s="8">
        <v>360</v>
      </c>
      <c r="O35" s="8">
        <v>360</v>
      </c>
      <c r="P35" s="15"/>
      <c r="Q35" s="41">
        <v>1</v>
      </c>
      <c r="R35" s="8">
        <v>12</v>
      </c>
      <c r="S35" s="8">
        <f>25*2</f>
        <v>50</v>
      </c>
      <c r="T35" s="8"/>
      <c r="U35" s="9" t="s">
        <v>20</v>
      </c>
      <c r="V35" s="9"/>
      <c r="W35" s="8">
        <v>100</v>
      </c>
      <c r="X35" s="9">
        <f t="shared" si="0"/>
        <v>2528</v>
      </c>
      <c r="Y35" s="9">
        <f t="shared" si="1"/>
        <v>1440</v>
      </c>
    </row>
    <row r="36" spans="1:25" x14ac:dyDescent="0.25">
      <c r="A36" s="7" t="s">
        <v>21</v>
      </c>
      <c r="B36" s="10" t="s">
        <v>48</v>
      </c>
      <c r="C36" s="7" t="s">
        <v>49</v>
      </c>
      <c r="D36" s="8">
        <v>2</v>
      </c>
      <c r="E36" s="8">
        <f t="shared" si="2"/>
        <v>34</v>
      </c>
      <c r="F36" s="8">
        <v>1224</v>
      </c>
      <c r="G36" s="8">
        <f t="shared" si="3"/>
        <v>102</v>
      </c>
      <c r="H36" s="8">
        <f>F36/36*2</f>
        <v>68</v>
      </c>
      <c r="I36" s="8">
        <f t="shared" si="4"/>
        <v>0</v>
      </c>
      <c r="J36" s="9"/>
      <c r="K36" s="9"/>
      <c r="L36" s="9"/>
      <c r="M36" s="8">
        <f t="shared" si="5"/>
        <v>6</v>
      </c>
      <c r="N36" s="9">
        <v>216</v>
      </c>
      <c r="O36" s="9">
        <v>216</v>
      </c>
      <c r="P36" s="14"/>
      <c r="Q36" s="40">
        <v>2</v>
      </c>
      <c r="R36" s="8">
        <v>24</v>
      </c>
      <c r="S36" s="8"/>
      <c r="T36" s="8"/>
      <c r="U36" s="9" t="s">
        <v>20</v>
      </c>
      <c r="V36" s="9"/>
      <c r="W36" s="8">
        <v>100</v>
      </c>
      <c r="X36" s="9">
        <f t="shared" si="0"/>
        <v>3036</v>
      </c>
      <c r="Y36" s="9">
        <f t="shared" si="1"/>
        <v>864</v>
      </c>
    </row>
    <row r="37" spans="1:25" x14ac:dyDescent="0.25">
      <c r="A37" s="7" t="s">
        <v>22</v>
      </c>
      <c r="B37" s="10" t="s">
        <v>48</v>
      </c>
      <c r="C37" s="7" t="s">
        <v>49</v>
      </c>
      <c r="D37" s="8">
        <v>2</v>
      </c>
      <c r="E37" s="8">
        <f t="shared" si="2"/>
        <v>39</v>
      </c>
      <c r="F37" s="8">
        <v>1404</v>
      </c>
      <c r="G37" s="8">
        <f t="shared" si="3"/>
        <v>234</v>
      </c>
      <c r="H37" s="8"/>
      <c r="I37" s="8">
        <f t="shared" si="4"/>
        <v>0</v>
      </c>
      <c r="J37" s="9"/>
      <c r="K37" s="9"/>
      <c r="L37" s="9"/>
      <c r="M37" s="8">
        <f t="shared" si="5"/>
        <v>0</v>
      </c>
      <c r="N37" s="9"/>
      <c r="O37" s="9"/>
      <c r="P37" s="14"/>
      <c r="Q37" s="40">
        <v>2</v>
      </c>
      <c r="R37" s="8">
        <v>18</v>
      </c>
      <c r="S37" s="8"/>
      <c r="T37" s="8"/>
      <c r="U37" s="9" t="s">
        <v>20</v>
      </c>
      <c r="V37" s="9"/>
      <c r="W37" s="8">
        <v>100</v>
      </c>
      <c r="X37" s="9">
        <f t="shared" si="0"/>
        <v>3512</v>
      </c>
      <c r="Y37" s="9">
        <f t="shared" si="1"/>
        <v>0</v>
      </c>
    </row>
    <row r="38" spans="1:25" x14ac:dyDescent="0.25">
      <c r="A38" s="7" t="s">
        <v>18</v>
      </c>
      <c r="B38" s="10" t="s">
        <v>50</v>
      </c>
      <c r="C38" s="7" t="s">
        <v>51</v>
      </c>
      <c r="D38" s="8">
        <v>1</v>
      </c>
      <c r="E38" s="8">
        <f t="shared" si="2"/>
        <v>23</v>
      </c>
      <c r="F38" s="8">
        <v>828</v>
      </c>
      <c r="G38" s="8">
        <f t="shared" si="3"/>
        <v>35</v>
      </c>
      <c r="H38" s="8"/>
      <c r="I38" s="8">
        <f t="shared" si="4"/>
        <v>12</v>
      </c>
      <c r="J38" s="8"/>
      <c r="K38" s="9"/>
      <c r="L38" s="9">
        <v>432</v>
      </c>
      <c r="M38" s="8">
        <f t="shared" si="5"/>
        <v>0</v>
      </c>
      <c r="N38" s="9"/>
      <c r="O38" s="9"/>
      <c r="P38" s="14"/>
      <c r="Q38" s="40">
        <v>2</v>
      </c>
      <c r="R38" s="8">
        <v>12</v>
      </c>
      <c r="S38" s="8">
        <f>2*25</f>
        <v>50</v>
      </c>
      <c r="T38" s="8">
        <v>2</v>
      </c>
      <c r="U38" s="8">
        <f>8*25</f>
        <v>200</v>
      </c>
      <c r="V38" s="8">
        <v>72</v>
      </c>
      <c r="W38" s="8">
        <v>100</v>
      </c>
      <c r="X38" s="9">
        <f t="shared" si="0"/>
        <v>1743</v>
      </c>
      <c r="Y38" s="9">
        <f t="shared" si="1"/>
        <v>0</v>
      </c>
    </row>
    <row r="39" spans="1:25" x14ac:dyDescent="0.25">
      <c r="A39" s="7" t="s">
        <v>19</v>
      </c>
      <c r="B39" s="10" t="s">
        <v>50</v>
      </c>
      <c r="C39" s="7" t="s">
        <v>51</v>
      </c>
      <c r="D39" s="8">
        <v>1</v>
      </c>
      <c r="E39" s="8">
        <f t="shared" si="2"/>
        <v>34</v>
      </c>
      <c r="F39" s="8">
        <v>1224</v>
      </c>
      <c r="G39" s="8">
        <f t="shared" si="3"/>
        <v>68</v>
      </c>
      <c r="H39" s="8"/>
      <c r="I39" s="8">
        <f t="shared" si="4"/>
        <v>4</v>
      </c>
      <c r="J39" s="8">
        <v>144</v>
      </c>
      <c r="K39" s="8">
        <v>144</v>
      </c>
      <c r="L39" s="8"/>
      <c r="M39" s="8">
        <f t="shared" si="5"/>
        <v>0</v>
      </c>
      <c r="N39" s="8"/>
      <c r="O39" s="8"/>
      <c r="P39" s="15"/>
      <c r="Q39" s="41">
        <v>2</v>
      </c>
      <c r="R39" s="8">
        <v>12</v>
      </c>
      <c r="S39" s="8">
        <f>2*25</f>
        <v>50</v>
      </c>
      <c r="T39" s="8"/>
      <c r="U39" s="9" t="s">
        <v>20</v>
      </c>
      <c r="V39" s="9"/>
      <c r="W39" s="8">
        <v>100</v>
      </c>
      <c r="X39" s="9">
        <f t="shared" si="0"/>
        <v>1746</v>
      </c>
      <c r="Y39" s="9">
        <f t="shared" si="1"/>
        <v>0</v>
      </c>
    </row>
    <row r="40" spans="1:25" x14ac:dyDescent="0.25">
      <c r="A40" s="7" t="s">
        <v>21</v>
      </c>
      <c r="B40" s="10" t="s">
        <v>50</v>
      </c>
      <c r="C40" s="7" t="s">
        <v>51</v>
      </c>
      <c r="D40" s="8">
        <v>1</v>
      </c>
      <c r="E40" s="8">
        <f t="shared" si="2"/>
        <v>38</v>
      </c>
      <c r="F40" s="8">
        <v>1368</v>
      </c>
      <c r="G40" s="8">
        <f t="shared" si="3"/>
        <v>114</v>
      </c>
      <c r="H40" s="8">
        <f>F40/36*2</f>
        <v>76</v>
      </c>
      <c r="I40" s="8">
        <f t="shared" si="4"/>
        <v>2</v>
      </c>
      <c r="J40" s="8">
        <v>36</v>
      </c>
      <c r="K40" s="8">
        <v>36</v>
      </c>
      <c r="L40" s="8">
        <v>36</v>
      </c>
      <c r="M40" s="8">
        <f t="shared" si="5"/>
        <v>0</v>
      </c>
      <c r="N40" s="8"/>
      <c r="O40" s="8"/>
      <c r="P40" s="15"/>
      <c r="Q40" s="41">
        <v>1</v>
      </c>
      <c r="R40" s="8">
        <v>6</v>
      </c>
      <c r="S40" s="8">
        <f>1*25</f>
        <v>25</v>
      </c>
      <c r="T40" s="8"/>
      <c r="U40" s="9" t="s">
        <v>20</v>
      </c>
      <c r="V40" s="9"/>
      <c r="W40" s="8">
        <v>100</v>
      </c>
      <c r="X40" s="9">
        <f t="shared" si="0"/>
        <v>1799</v>
      </c>
      <c r="Y40" s="9">
        <f t="shared" si="1"/>
        <v>0</v>
      </c>
    </row>
    <row r="41" spans="1:25" x14ac:dyDescent="0.25">
      <c r="A41" s="7" t="s">
        <v>22</v>
      </c>
      <c r="B41" s="10" t="s">
        <v>50</v>
      </c>
      <c r="C41" s="7" t="s">
        <v>51</v>
      </c>
      <c r="D41" s="8">
        <v>1</v>
      </c>
      <c r="E41" s="8">
        <f t="shared" si="2"/>
        <v>39</v>
      </c>
      <c r="F41" s="8">
        <v>1404</v>
      </c>
      <c r="G41" s="8">
        <f t="shared" si="3"/>
        <v>234</v>
      </c>
      <c r="H41" s="8">
        <v>78</v>
      </c>
      <c r="I41" s="8">
        <f t="shared" si="4"/>
        <v>0</v>
      </c>
      <c r="J41" s="9"/>
      <c r="K41" s="9"/>
      <c r="L41" s="9"/>
      <c r="M41" s="8">
        <f t="shared" si="5"/>
        <v>0</v>
      </c>
      <c r="N41" s="9"/>
      <c r="O41" s="9"/>
      <c r="P41" s="14"/>
      <c r="Q41" s="40">
        <v>2</v>
      </c>
      <c r="R41" s="8">
        <v>18</v>
      </c>
      <c r="S41" s="8"/>
      <c r="T41" s="8"/>
      <c r="U41" s="9" t="s">
        <v>20</v>
      </c>
      <c r="V41" s="9"/>
      <c r="W41" s="8">
        <v>100</v>
      </c>
      <c r="X41" s="9">
        <f t="shared" si="0"/>
        <v>1834</v>
      </c>
      <c r="Y41" s="9">
        <f t="shared" si="1"/>
        <v>0</v>
      </c>
    </row>
    <row r="42" spans="1:25" x14ac:dyDescent="0.25">
      <c r="A42" s="7" t="s">
        <v>18</v>
      </c>
      <c r="B42" s="10" t="s">
        <v>52</v>
      </c>
      <c r="C42" s="7" t="s">
        <v>53</v>
      </c>
      <c r="D42" s="8">
        <v>1</v>
      </c>
      <c r="E42" s="8">
        <f t="shared" si="2"/>
        <v>19</v>
      </c>
      <c r="F42" s="8">
        <v>684</v>
      </c>
      <c r="G42" s="8">
        <f t="shared" si="3"/>
        <v>29</v>
      </c>
      <c r="H42" s="8"/>
      <c r="I42" s="8">
        <f t="shared" si="4"/>
        <v>15</v>
      </c>
      <c r="J42" s="8"/>
      <c r="K42" s="9"/>
      <c r="L42" s="9">
        <v>540</v>
      </c>
      <c r="M42" s="8">
        <f t="shared" si="5"/>
        <v>0</v>
      </c>
      <c r="N42" s="9"/>
      <c r="O42" s="9"/>
      <c r="P42" s="14"/>
      <c r="Q42" s="40">
        <v>1</v>
      </c>
      <c r="R42" s="8"/>
      <c r="S42" s="8">
        <f>25*3</f>
        <v>75</v>
      </c>
      <c r="T42" s="8">
        <v>2</v>
      </c>
      <c r="U42" s="8">
        <f>8*25</f>
        <v>200</v>
      </c>
      <c r="V42" s="8">
        <v>72</v>
      </c>
      <c r="W42" s="8">
        <v>100</v>
      </c>
      <c r="X42" s="9">
        <f t="shared" si="0"/>
        <v>1717</v>
      </c>
      <c r="Y42" s="9">
        <f t="shared" si="1"/>
        <v>0</v>
      </c>
    </row>
    <row r="43" spans="1:25" x14ac:dyDescent="0.25">
      <c r="A43" s="7" t="s">
        <v>19</v>
      </c>
      <c r="B43" s="10" t="s">
        <v>52</v>
      </c>
      <c r="C43" s="7" t="s">
        <v>53</v>
      </c>
      <c r="D43" s="8">
        <v>1</v>
      </c>
      <c r="E43" s="8">
        <f t="shared" si="2"/>
        <v>33</v>
      </c>
      <c r="F43" s="8">
        <v>1188</v>
      </c>
      <c r="G43" s="8">
        <f t="shared" si="3"/>
        <v>66</v>
      </c>
      <c r="H43" s="8"/>
      <c r="I43" s="8">
        <f t="shared" si="4"/>
        <v>0</v>
      </c>
      <c r="J43" s="8"/>
      <c r="K43" s="8"/>
      <c r="L43" s="8"/>
      <c r="M43" s="8">
        <f t="shared" si="5"/>
        <v>6</v>
      </c>
      <c r="N43" s="8">
        <v>216</v>
      </c>
      <c r="O43" s="8">
        <v>216</v>
      </c>
      <c r="P43" s="15"/>
      <c r="Q43" s="41">
        <v>2</v>
      </c>
      <c r="R43" s="8">
        <v>18</v>
      </c>
      <c r="S43" s="8">
        <f>1*25</f>
        <v>25</v>
      </c>
      <c r="T43" s="8"/>
      <c r="U43" s="9" t="s">
        <v>20</v>
      </c>
      <c r="V43" s="9"/>
      <c r="W43" s="8">
        <v>100</v>
      </c>
      <c r="X43" s="9">
        <f t="shared" si="0"/>
        <v>1397</v>
      </c>
      <c r="Y43" s="9">
        <f t="shared" si="1"/>
        <v>432</v>
      </c>
    </row>
    <row r="44" spans="1:25" x14ac:dyDescent="0.25">
      <c r="A44" s="7" t="s">
        <v>21</v>
      </c>
      <c r="B44" s="10" t="s">
        <v>52</v>
      </c>
      <c r="C44" s="7" t="s">
        <v>53</v>
      </c>
      <c r="D44" s="8">
        <v>1</v>
      </c>
      <c r="E44" s="8">
        <f t="shared" si="2"/>
        <v>34</v>
      </c>
      <c r="F44" s="8">
        <v>1224</v>
      </c>
      <c r="G44" s="8">
        <f t="shared" si="3"/>
        <v>102</v>
      </c>
      <c r="H44" s="8">
        <f>F44/36*2</f>
        <v>68</v>
      </c>
      <c r="I44" s="8">
        <f t="shared" si="4"/>
        <v>0</v>
      </c>
      <c r="J44" s="9"/>
      <c r="K44" s="9"/>
      <c r="L44" s="9"/>
      <c r="M44" s="8">
        <f t="shared" si="5"/>
        <v>6</v>
      </c>
      <c r="N44" s="9">
        <v>216</v>
      </c>
      <c r="O44" s="9">
        <v>216</v>
      </c>
      <c r="P44" s="14"/>
      <c r="Q44" s="40">
        <v>2</v>
      </c>
      <c r="R44" s="8">
        <v>24</v>
      </c>
      <c r="S44" s="8"/>
      <c r="T44" s="8"/>
      <c r="U44" s="9" t="s">
        <v>20</v>
      </c>
      <c r="V44" s="9"/>
      <c r="W44" s="8">
        <v>100</v>
      </c>
      <c r="X44" s="9">
        <f t="shared" si="0"/>
        <v>1518</v>
      </c>
      <c r="Y44" s="9">
        <f t="shared" si="1"/>
        <v>432</v>
      </c>
    </row>
    <row r="45" spans="1:25" x14ac:dyDescent="0.25">
      <c r="A45" s="7" t="s">
        <v>22</v>
      </c>
      <c r="B45" s="10" t="s">
        <v>52</v>
      </c>
      <c r="C45" s="7" t="s">
        <v>53</v>
      </c>
      <c r="D45" s="8">
        <v>1</v>
      </c>
      <c r="E45" s="8">
        <f t="shared" si="2"/>
        <v>39</v>
      </c>
      <c r="F45" s="8">
        <v>1404</v>
      </c>
      <c r="G45" s="8">
        <f t="shared" si="3"/>
        <v>234</v>
      </c>
      <c r="H45" s="8"/>
      <c r="I45" s="8">
        <f t="shared" si="4"/>
        <v>0</v>
      </c>
      <c r="J45" s="9"/>
      <c r="K45" s="9"/>
      <c r="L45" s="9"/>
      <c r="M45" s="8">
        <f t="shared" si="5"/>
        <v>0</v>
      </c>
      <c r="N45" s="9"/>
      <c r="O45" s="9"/>
      <c r="P45" s="14"/>
      <c r="Q45" s="40">
        <v>2</v>
      </c>
      <c r="R45" s="8">
        <v>18</v>
      </c>
      <c r="S45" s="8"/>
      <c r="T45" s="8"/>
      <c r="U45" s="9" t="s">
        <v>20</v>
      </c>
      <c r="V45" s="9"/>
      <c r="W45" s="8">
        <v>100</v>
      </c>
      <c r="X45" s="9">
        <f t="shared" si="0"/>
        <v>1756</v>
      </c>
      <c r="Y45" s="9">
        <f t="shared" si="1"/>
        <v>0</v>
      </c>
    </row>
    <row r="46" spans="1:25" ht="15.75" thickBot="1" x14ac:dyDescent="0.3">
      <c r="A46" s="16">
        <v>0</v>
      </c>
      <c r="B46" s="17" t="s">
        <v>24</v>
      </c>
      <c r="C46" s="16"/>
      <c r="D46" s="18"/>
      <c r="E46" s="18"/>
      <c r="F46" s="18"/>
      <c r="G46" s="18">
        <v>120</v>
      </c>
      <c r="H46" s="18"/>
      <c r="I46" s="18"/>
      <c r="J46" s="18"/>
      <c r="K46" s="18"/>
      <c r="L46" s="18"/>
      <c r="M46" s="8"/>
      <c r="N46" s="18"/>
      <c r="O46" s="18"/>
      <c r="P46" s="19"/>
      <c r="Q46" s="42"/>
      <c r="R46" s="18"/>
      <c r="S46" s="18"/>
      <c r="T46" s="18"/>
      <c r="U46" s="18"/>
      <c r="V46" s="18"/>
      <c r="W46" s="18"/>
      <c r="X46" s="18">
        <f>SUM(F46:L46,R46:W46)</f>
        <v>120</v>
      </c>
      <c r="Y46" s="18">
        <f>SUM(N46:O46)</f>
        <v>0</v>
      </c>
    </row>
    <row r="47" spans="1:25" ht="16.5" thickBot="1" x14ac:dyDescent="0.3">
      <c r="A47" s="26" t="s">
        <v>60</v>
      </c>
      <c r="B47" s="27" t="s">
        <v>26</v>
      </c>
      <c r="C47" s="28"/>
      <c r="D47" s="29">
        <f t="shared" ref="D47:L47" si="6">SUM(D4:D46)</f>
        <v>55</v>
      </c>
      <c r="E47" s="29"/>
      <c r="F47" s="30">
        <f t="shared" si="6"/>
        <v>47340</v>
      </c>
      <c r="G47" s="30">
        <f t="shared" si="6"/>
        <v>4510</v>
      </c>
      <c r="H47" s="30">
        <f t="shared" si="6"/>
        <v>1078</v>
      </c>
      <c r="I47" s="30"/>
      <c r="J47" s="30">
        <f t="shared" si="6"/>
        <v>1872</v>
      </c>
      <c r="K47" s="30">
        <f t="shared" si="6"/>
        <v>1872</v>
      </c>
      <c r="L47" s="30">
        <f t="shared" si="6"/>
        <v>5472</v>
      </c>
      <c r="M47" s="30"/>
      <c r="N47" s="30">
        <f t="shared" ref="N47:W47" si="7">SUM(N4:N46)</f>
        <v>2844</v>
      </c>
      <c r="O47" s="30">
        <f t="shared" si="7"/>
        <v>2844</v>
      </c>
      <c r="P47" s="30">
        <f t="shared" si="7"/>
        <v>0</v>
      </c>
      <c r="Q47" s="30"/>
      <c r="R47" s="30">
        <f t="shared" si="7"/>
        <v>612</v>
      </c>
      <c r="S47" s="30">
        <f t="shared" si="7"/>
        <v>1300</v>
      </c>
      <c r="T47" s="30"/>
      <c r="U47" s="30">
        <f t="shared" si="7"/>
        <v>2000</v>
      </c>
      <c r="V47" s="30">
        <f t="shared" si="7"/>
        <v>720</v>
      </c>
      <c r="W47" s="30">
        <f t="shared" si="7"/>
        <v>4200</v>
      </c>
      <c r="X47" s="31">
        <f>SUM(X4:X46)</f>
        <v>92216</v>
      </c>
      <c r="Y47" s="32">
        <f>SUM(Y4:Y46)</f>
        <v>8424</v>
      </c>
    </row>
    <row r="48" spans="1:25" x14ac:dyDescent="0.25">
      <c r="A48" s="20" t="s">
        <v>19</v>
      </c>
      <c r="B48" s="21" t="s">
        <v>63</v>
      </c>
      <c r="C48" s="20" t="s">
        <v>64</v>
      </c>
      <c r="D48" s="22">
        <v>1</v>
      </c>
      <c r="E48" s="8">
        <f t="shared" ref="E48:E65" si="8">F48/36</f>
        <v>5</v>
      </c>
      <c r="F48" s="22">
        <v>180</v>
      </c>
      <c r="G48" s="22">
        <v>0</v>
      </c>
      <c r="H48" s="22"/>
      <c r="I48" s="8">
        <f t="shared" ref="I48:I65" si="9">(J48+L48)/36</f>
        <v>0</v>
      </c>
      <c r="J48" s="23"/>
      <c r="K48" s="23"/>
      <c r="L48" s="23"/>
      <c r="M48" s="8">
        <f t="shared" si="5"/>
        <v>11</v>
      </c>
      <c r="N48" s="22">
        <v>252</v>
      </c>
      <c r="O48" s="22">
        <v>252</v>
      </c>
      <c r="P48" s="22">
        <v>144</v>
      </c>
      <c r="Q48" s="22"/>
      <c r="R48" s="22">
        <v>6</v>
      </c>
      <c r="S48" s="22">
        <v>50</v>
      </c>
      <c r="T48" s="22"/>
      <c r="U48" s="24" t="s">
        <v>20</v>
      </c>
      <c r="V48" s="25">
        <v>36</v>
      </c>
      <c r="W48" s="22">
        <v>50</v>
      </c>
      <c r="X48" s="25">
        <f t="shared" ref="X48:X65" si="10">D48*SUM(F48:L48,R48:W48)</f>
        <v>322</v>
      </c>
      <c r="Y48" s="25">
        <f>D48*SUM(O48:P48)*2</f>
        <v>792</v>
      </c>
    </row>
    <row r="49" spans="1:25" x14ac:dyDescent="0.25">
      <c r="A49" s="7" t="s">
        <v>21</v>
      </c>
      <c r="B49" s="10" t="s">
        <v>63</v>
      </c>
      <c r="C49" s="7" t="s">
        <v>64</v>
      </c>
      <c r="D49" s="8">
        <v>1</v>
      </c>
      <c r="E49" s="8">
        <f t="shared" si="8"/>
        <v>28</v>
      </c>
      <c r="F49" s="8">
        <v>1008</v>
      </c>
      <c r="G49" s="8">
        <v>80</v>
      </c>
      <c r="H49" s="8"/>
      <c r="I49" s="8">
        <f t="shared" si="9"/>
        <v>0</v>
      </c>
      <c r="J49" s="14"/>
      <c r="K49" s="14"/>
      <c r="L49" s="14"/>
      <c r="M49" s="8">
        <f t="shared" si="5"/>
        <v>10</v>
      </c>
      <c r="N49" s="9">
        <v>360</v>
      </c>
      <c r="O49" s="9">
        <v>360</v>
      </c>
      <c r="P49" s="9"/>
      <c r="Q49" s="9"/>
      <c r="R49" s="8">
        <v>18</v>
      </c>
      <c r="S49" s="8">
        <v>25</v>
      </c>
      <c r="T49" s="8"/>
      <c r="U49" s="14" t="s">
        <v>20</v>
      </c>
      <c r="V49" s="9"/>
      <c r="W49" s="8">
        <v>100</v>
      </c>
      <c r="X49" s="9">
        <f t="shared" si="10"/>
        <v>1231</v>
      </c>
      <c r="Y49" s="25">
        <f t="shared" ref="Y49:Y65" si="11">D49*SUM(O49:P49)*2</f>
        <v>720</v>
      </c>
    </row>
    <row r="50" spans="1:25" x14ac:dyDescent="0.25">
      <c r="A50" s="7" t="s">
        <v>22</v>
      </c>
      <c r="B50" s="10" t="s">
        <v>63</v>
      </c>
      <c r="C50" s="7" t="s">
        <v>64</v>
      </c>
      <c r="D50" s="8">
        <v>2</v>
      </c>
      <c r="E50" s="8">
        <f t="shared" si="8"/>
        <v>41</v>
      </c>
      <c r="F50" s="8">
        <v>1476</v>
      </c>
      <c r="G50" s="8">
        <v>136</v>
      </c>
      <c r="H50" s="8"/>
      <c r="I50" s="8">
        <f t="shared" si="9"/>
        <v>0</v>
      </c>
      <c r="J50" s="14"/>
      <c r="K50" s="14"/>
      <c r="L50" s="14"/>
      <c r="M50" s="8">
        <f t="shared" si="5"/>
        <v>0</v>
      </c>
      <c r="N50" s="9"/>
      <c r="O50" s="9"/>
      <c r="P50" s="9"/>
      <c r="Q50" s="9"/>
      <c r="R50" s="8"/>
      <c r="S50" s="8"/>
      <c r="T50" s="8"/>
      <c r="U50" s="14" t="s">
        <v>20</v>
      </c>
      <c r="V50" s="9"/>
      <c r="W50" s="8">
        <v>100</v>
      </c>
      <c r="X50" s="9">
        <f t="shared" si="10"/>
        <v>3424</v>
      </c>
      <c r="Y50" s="25">
        <f t="shared" si="11"/>
        <v>0</v>
      </c>
    </row>
    <row r="51" spans="1:25" x14ac:dyDescent="0.25">
      <c r="A51" s="7" t="s">
        <v>19</v>
      </c>
      <c r="B51" s="10" t="s">
        <v>65</v>
      </c>
      <c r="C51" s="7" t="s">
        <v>66</v>
      </c>
      <c r="D51" s="8">
        <v>2</v>
      </c>
      <c r="E51" s="8">
        <f t="shared" si="8"/>
        <v>4</v>
      </c>
      <c r="F51" s="8">
        <v>144</v>
      </c>
      <c r="G51" s="8">
        <v>0</v>
      </c>
      <c r="H51" s="8"/>
      <c r="I51" s="8">
        <f t="shared" si="9"/>
        <v>0</v>
      </c>
      <c r="J51" s="15"/>
      <c r="K51" s="15"/>
      <c r="L51" s="15"/>
      <c r="M51" s="8">
        <f t="shared" si="5"/>
        <v>12</v>
      </c>
      <c r="N51" s="8">
        <v>288</v>
      </c>
      <c r="O51" s="8">
        <v>288</v>
      </c>
      <c r="P51" s="8">
        <v>144</v>
      </c>
      <c r="Q51" s="8"/>
      <c r="R51" s="8">
        <v>6</v>
      </c>
      <c r="S51" s="8">
        <v>50</v>
      </c>
      <c r="T51" s="8"/>
      <c r="U51" s="14" t="s">
        <v>20</v>
      </c>
      <c r="V51" s="9">
        <v>36</v>
      </c>
      <c r="W51" s="8">
        <v>50</v>
      </c>
      <c r="X51" s="9">
        <f t="shared" si="10"/>
        <v>572</v>
      </c>
      <c r="Y51" s="25">
        <f t="shared" si="11"/>
        <v>1728</v>
      </c>
    </row>
    <row r="52" spans="1:25" x14ac:dyDescent="0.25">
      <c r="A52" s="7" t="s">
        <v>21</v>
      </c>
      <c r="B52" s="10" t="s">
        <v>65</v>
      </c>
      <c r="C52" s="7" t="s">
        <v>66</v>
      </c>
      <c r="D52" s="8">
        <v>2</v>
      </c>
      <c r="E52" s="8">
        <f t="shared" si="8"/>
        <v>28</v>
      </c>
      <c r="F52" s="8">
        <v>1008</v>
      </c>
      <c r="G52" s="8">
        <v>80</v>
      </c>
      <c r="H52" s="8"/>
      <c r="I52" s="8">
        <f t="shared" si="9"/>
        <v>0</v>
      </c>
      <c r="J52" s="14"/>
      <c r="K52" s="14"/>
      <c r="L52" s="14"/>
      <c r="M52" s="8">
        <f t="shared" si="5"/>
        <v>10</v>
      </c>
      <c r="N52" s="9">
        <v>360</v>
      </c>
      <c r="O52" s="9">
        <v>360</v>
      </c>
      <c r="P52" s="9"/>
      <c r="Q52" s="9"/>
      <c r="R52" s="8">
        <v>18</v>
      </c>
      <c r="S52" s="8">
        <v>25</v>
      </c>
      <c r="T52" s="8"/>
      <c r="U52" s="14" t="s">
        <v>20</v>
      </c>
      <c r="V52" s="9"/>
      <c r="W52" s="8">
        <v>100</v>
      </c>
      <c r="X52" s="9">
        <f t="shared" si="10"/>
        <v>2462</v>
      </c>
      <c r="Y52" s="25">
        <f t="shared" si="11"/>
        <v>1440</v>
      </c>
    </row>
    <row r="53" spans="1:25" x14ac:dyDescent="0.25">
      <c r="A53" s="7" t="s">
        <v>22</v>
      </c>
      <c r="B53" s="10" t="s">
        <v>65</v>
      </c>
      <c r="C53" s="7" t="s">
        <v>66</v>
      </c>
      <c r="D53" s="8">
        <v>2</v>
      </c>
      <c r="E53" s="8">
        <f t="shared" si="8"/>
        <v>41</v>
      </c>
      <c r="F53" s="8">
        <v>1476</v>
      </c>
      <c r="G53" s="8">
        <v>136</v>
      </c>
      <c r="H53" s="8"/>
      <c r="I53" s="8">
        <f t="shared" si="9"/>
        <v>0</v>
      </c>
      <c r="J53" s="14"/>
      <c r="K53" s="14"/>
      <c r="L53" s="14"/>
      <c r="M53" s="8">
        <f t="shared" si="5"/>
        <v>0</v>
      </c>
      <c r="N53" s="9"/>
      <c r="O53" s="9"/>
      <c r="P53" s="9"/>
      <c r="Q53" s="9"/>
      <c r="R53" s="8"/>
      <c r="S53" s="8"/>
      <c r="T53" s="8"/>
      <c r="U53" s="14" t="s">
        <v>20</v>
      </c>
      <c r="V53" s="9"/>
      <c r="W53" s="8">
        <v>100</v>
      </c>
      <c r="X53" s="9">
        <f t="shared" si="10"/>
        <v>3424</v>
      </c>
      <c r="Y53" s="25">
        <f t="shared" si="11"/>
        <v>0</v>
      </c>
    </row>
    <row r="54" spans="1:25" x14ac:dyDescent="0.25">
      <c r="A54" s="7" t="s">
        <v>19</v>
      </c>
      <c r="B54" s="10" t="s">
        <v>67</v>
      </c>
      <c r="C54" s="7" t="s">
        <v>68</v>
      </c>
      <c r="D54" s="8">
        <v>1</v>
      </c>
      <c r="E54" s="8">
        <f t="shared" si="8"/>
        <v>3</v>
      </c>
      <c r="F54" s="8">
        <v>108</v>
      </c>
      <c r="G54" s="8">
        <v>0</v>
      </c>
      <c r="H54" s="8"/>
      <c r="I54" s="8">
        <f t="shared" si="9"/>
        <v>0</v>
      </c>
      <c r="J54" s="15"/>
      <c r="K54" s="15"/>
      <c r="L54" s="15"/>
      <c r="M54" s="8">
        <f t="shared" si="5"/>
        <v>13</v>
      </c>
      <c r="N54" s="8">
        <v>324</v>
      </c>
      <c r="O54" s="8">
        <v>324</v>
      </c>
      <c r="P54" s="8">
        <v>144</v>
      </c>
      <c r="Q54" s="8"/>
      <c r="R54" s="8">
        <v>6</v>
      </c>
      <c r="S54" s="8">
        <v>50</v>
      </c>
      <c r="T54" s="8"/>
      <c r="U54" s="14" t="s">
        <v>20</v>
      </c>
      <c r="V54" s="9">
        <v>36</v>
      </c>
      <c r="W54" s="8">
        <v>50</v>
      </c>
      <c r="X54" s="9">
        <f t="shared" si="10"/>
        <v>250</v>
      </c>
      <c r="Y54" s="25">
        <f t="shared" si="11"/>
        <v>936</v>
      </c>
    </row>
    <row r="55" spans="1:25" x14ac:dyDescent="0.25">
      <c r="A55" s="7" t="s">
        <v>21</v>
      </c>
      <c r="B55" s="10" t="s">
        <v>67</v>
      </c>
      <c r="C55" s="7" t="s">
        <v>68</v>
      </c>
      <c r="D55" s="8">
        <v>1</v>
      </c>
      <c r="E55" s="8">
        <f t="shared" si="8"/>
        <v>32</v>
      </c>
      <c r="F55" s="8">
        <v>1152</v>
      </c>
      <c r="G55" s="8">
        <v>80</v>
      </c>
      <c r="H55" s="8"/>
      <c r="I55" s="8">
        <f t="shared" si="9"/>
        <v>0</v>
      </c>
      <c r="J55" s="14"/>
      <c r="K55" s="14"/>
      <c r="L55" s="14"/>
      <c r="M55" s="8">
        <f t="shared" si="5"/>
        <v>6</v>
      </c>
      <c r="N55" s="9">
        <v>216</v>
      </c>
      <c r="O55" s="9">
        <v>216</v>
      </c>
      <c r="P55" s="9"/>
      <c r="Q55" s="9"/>
      <c r="R55" s="8">
        <v>18</v>
      </c>
      <c r="S55" s="8">
        <v>25</v>
      </c>
      <c r="T55" s="8"/>
      <c r="U55" s="14" t="s">
        <v>20</v>
      </c>
      <c r="V55" s="9"/>
      <c r="W55" s="8">
        <v>100</v>
      </c>
      <c r="X55" s="9">
        <f t="shared" si="10"/>
        <v>1375</v>
      </c>
      <c r="Y55" s="25">
        <f t="shared" si="11"/>
        <v>432</v>
      </c>
    </row>
    <row r="56" spans="1:25" x14ac:dyDescent="0.25">
      <c r="A56" s="7" t="s">
        <v>22</v>
      </c>
      <c r="B56" s="10" t="s">
        <v>67</v>
      </c>
      <c r="C56" s="7" t="s">
        <v>68</v>
      </c>
      <c r="D56" s="8">
        <v>1</v>
      </c>
      <c r="E56" s="8">
        <f t="shared" si="8"/>
        <v>41</v>
      </c>
      <c r="F56" s="8">
        <v>1476</v>
      </c>
      <c r="G56" s="8">
        <v>136</v>
      </c>
      <c r="H56" s="8"/>
      <c r="I56" s="8">
        <f t="shared" si="9"/>
        <v>0</v>
      </c>
      <c r="J56" s="14"/>
      <c r="K56" s="14"/>
      <c r="L56" s="14"/>
      <c r="M56" s="8">
        <f t="shared" si="5"/>
        <v>0</v>
      </c>
      <c r="N56" s="9"/>
      <c r="O56" s="9"/>
      <c r="P56" s="9"/>
      <c r="Q56" s="9"/>
      <c r="R56" s="8"/>
      <c r="S56" s="8"/>
      <c r="T56" s="8"/>
      <c r="U56" s="14" t="s">
        <v>20</v>
      </c>
      <c r="V56" s="9"/>
      <c r="W56" s="8">
        <v>100</v>
      </c>
      <c r="X56" s="9">
        <f t="shared" si="10"/>
        <v>1712</v>
      </c>
      <c r="Y56" s="25">
        <f t="shared" si="11"/>
        <v>0</v>
      </c>
    </row>
    <row r="57" spans="1:25" x14ac:dyDescent="0.25">
      <c r="A57" s="7" t="s">
        <v>19</v>
      </c>
      <c r="B57" s="10" t="s">
        <v>69</v>
      </c>
      <c r="C57" s="7" t="s">
        <v>70</v>
      </c>
      <c r="D57" s="13">
        <v>0</v>
      </c>
      <c r="E57" s="8">
        <f t="shared" si="8"/>
        <v>5</v>
      </c>
      <c r="F57" s="8">
        <v>180</v>
      </c>
      <c r="G57" s="8">
        <v>0</v>
      </c>
      <c r="H57" s="8"/>
      <c r="I57" s="8">
        <f t="shared" si="9"/>
        <v>0</v>
      </c>
      <c r="J57" s="15"/>
      <c r="K57" s="15"/>
      <c r="L57" s="15"/>
      <c r="M57" s="8">
        <f t="shared" si="5"/>
        <v>12</v>
      </c>
      <c r="N57" s="8">
        <v>288</v>
      </c>
      <c r="O57" s="8">
        <v>288</v>
      </c>
      <c r="P57" s="8">
        <v>144</v>
      </c>
      <c r="Q57" s="8"/>
      <c r="R57" s="8">
        <v>6</v>
      </c>
      <c r="S57" s="8">
        <v>50</v>
      </c>
      <c r="T57" s="8"/>
      <c r="U57" s="14" t="s">
        <v>20</v>
      </c>
      <c r="V57" s="9">
        <v>36</v>
      </c>
      <c r="W57" s="8">
        <v>50</v>
      </c>
      <c r="X57" s="9">
        <f t="shared" si="10"/>
        <v>0</v>
      </c>
      <c r="Y57" s="25">
        <f t="shared" si="11"/>
        <v>0</v>
      </c>
    </row>
    <row r="58" spans="1:25" x14ac:dyDescent="0.25">
      <c r="A58" s="7" t="s">
        <v>21</v>
      </c>
      <c r="B58" s="10" t="s">
        <v>69</v>
      </c>
      <c r="C58" s="7" t="s">
        <v>70</v>
      </c>
      <c r="D58" s="8">
        <v>1</v>
      </c>
      <c r="E58" s="8">
        <f t="shared" si="8"/>
        <v>31</v>
      </c>
      <c r="F58" s="8">
        <v>1116</v>
      </c>
      <c r="G58" s="8">
        <v>80</v>
      </c>
      <c r="H58" s="8"/>
      <c r="I58" s="8">
        <f t="shared" si="9"/>
        <v>0</v>
      </c>
      <c r="J58" s="14"/>
      <c r="K58" s="14"/>
      <c r="L58" s="14"/>
      <c r="M58" s="8">
        <f t="shared" si="5"/>
        <v>7</v>
      </c>
      <c r="N58" s="9">
        <v>252</v>
      </c>
      <c r="O58" s="9">
        <v>252</v>
      </c>
      <c r="P58" s="9"/>
      <c r="Q58" s="9"/>
      <c r="R58" s="8">
        <v>18</v>
      </c>
      <c r="S58" s="8">
        <v>25</v>
      </c>
      <c r="T58" s="8"/>
      <c r="U58" s="14" t="s">
        <v>20</v>
      </c>
      <c r="V58" s="9"/>
      <c r="W58" s="8">
        <v>100</v>
      </c>
      <c r="X58" s="9">
        <f t="shared" si="10"/>
        <v>1339</v>
      </c>
      <c r="Y58" s="25">
        <f t="shared" si="11"/>
        <v>504</v>
      </c>
    </row>
    <row r="59" spans="1:25" x14ac:dyDescent="0.25">
      <c r="A59" s="7" t="s">
        <v>22</v>
      </c>
      <c r="B59" s="10" t="s">
        <v>69</v>
      </c>
      <c r="C59" s="7" t="s">
        <v>70</v>
      </c>
      <c r="D59" s="8">
        <v>1</v>
      </c>
      <c r="E59" s="8">
        <f t="shared" si="8"/>
        <v>41</v>
      </c>
      <c r="F59" s="8">
        <v>1476</v>
      </c>
      <c r="G59" s="8">
        <v>136</v>
      </c>
      <c r="H59" s="8"/>
      <c r="I59" s="8">
        <f t="shared" si="9"/>
        <v>0</v>
      </c>
      <c r="J59" s="14"/>
      <c r="K59" s="14"/>
      <c r="L59" s="14"/>
      <c r="M59" s="8">
        <f t="shared" si="5"/>
        <v>0</v>
      </c>
      <c r="N59" s="9"/>
      <c r="O59" s="9"/>
      <c r="P59" s="9"/>
      <c r="Q59" s="9"/>
      <c r="R59" s="8"/>
      <c r="S59" s="8"/>
      <c r="T59" s="8"/>
      <c r="U59" s="14" t="s">
        <v>20</v>
      </c>
      <c r="V59" s="9"/>
      <c r="W59" s="8">
        <v>100</v>
      </c>
      <c r="X59" s="9">
        <f t="shared" si="10"/>
        <v>1712</v>
      </c>
      <c r="Y59" s="25">
        <f t="shared" si="11"/>
        <v>0</v>
      </c>
    </row>
    <row r="60" spans="1:25" x14ac:dyDescent="0.25">
      <c r="A60" s="7" t="s">
        <v>19</v>
      </c>
      <c r="B60" s="10" t="s">
        <v>71</v>
      </c>
      <c r="C60" s="7" t="s">
        <v>72</v>
      </c>
      <c r="D60" s="8">
        <v>3</v>
      </c>
      <c r="E60" s="8">
        <f t="shared" si="8"/>
        <v>4</v>
      </c>
      <c r="F60" s="8">
        <v>144</v>
      </c>
      <c r="G60" s="8">
        <v>0</v>
      </c>
      <c r="H60" s="8"/>
      <c r="I60" s="8">
        <f t="shared" si="9"/>
        <v>0</v>
      </c>
      <c r="J60" s="15"/>
      <c r="K60" s="15"/>
      <c r="L60" s="15"/>
      <c r="M60" s="8">
        <f t="shared" si="5"/>
        <v>13</v>
      </c>
      <c r="N60" s="8">
        <v>324</v>
      </c>
      <c r="O60" s="8">
        <v>324</v>
      </c>
      <c r="P60" s="8">
        <v>144</v>
      </c>
      <c r="Q60" s="8"/>
      <c r="R60" s="8">
        <v>6</v>
      </c>
      <c r="S60" s="8">
        <v>50</v>
      </c>
      <c r="T60" s="8"/>
      <c r="U60" s="14" t="s">
        <v>20</v>
      </c>
      <c r="V60" s="9">
        <v>36</v>
      </c>
      <c r="W60" s="8">
        <v>50</v>
      </c>
      <c r="X60" s="9">
        <f t="shared" si="10"/>
        <v>858</v>
      </c>
      <c r="Y60" s="25">
        <f t="shared" si="11"/>
        <v>2808</v>
      </c>
    </row>
    <row r="61" spans="1:25" x14ac:dyDescent="0.25">
      <c r="A61" s="7" t="s">
        <v>21</v>
      </c>
      <c r="B61" s="10" t="s">
        <v>71</v>
      </c>
      <c r="C61" s="7" t="s">
        <v>72</v>
      </c>
      <c r="D61" s="8">
        <v>1</v>
      </c>
      <c r="E61" s="8">
        <f t="shared" si="8"/>
        <v>34</v>
      </c>
      <c r="F61" s="8">
        <v>1224</v>
      </c>
      <c r="G61" s="8">
        <v>80</v>
      </c>
      <c r="H61" s="8"/>
      <c r="I61" s="8">
        <f t="shared" si="9"/>
        <v>0</v>
      </c>
      <c r="J61" s="14"/>
      <c r="K61" s="14"/>
      <c r="L61" s="14"/>
      <c r="M61" s="8">
        <f t="shared" si="5"/>
        <v>4</v>
      </c>
      <c r="N61" s="9">
        <v>144</v>
      </c>
      <c r="O61" s="9">
        <v>144</v>
      </c>
      <c r="P61" s="9"/>
      <c r="Q61" s="9"/>
      <c r="R61" s="8">
        <v>18</v>
      </c>
      <c r="S61" s="8">
        <v>25</v>
      </c>
      <c r="T61" s="8"/>
      <c r="U61" s="14" t="s">
        <v>20</v>
      </c>
      <c r="V61" s="9"/>
      <c r="W61" s="8">
        <v>100</v>
      </c>
      <c r="X61" s="9">
        <f t="shared" si="10"/>
        <v>1447</v>
      </c>
      <c r="Y61" s="25">
        <f t="shared" si="11"/>
        <v>288</v>
      </c>
    </row>
    <row r="62" spans="1:25" x14ac:dyDescent="0.25">
      <c r="A62" s="7" t="s">
        <v>22</v>
      </c>
      <c r="B62" s="10" t="s">
        <v>71</v>
      </c>
      <c r="C62" s="7" t="s">
        <v>72</v>
      </c>
      <c r="D62" s="8">
        <v>1</v>
      </c>
      <c r="E62" s="8">
        <f t="shared" si="8"/>
        <v>41</v>
      </c>
      <c r="F62" s="8">
        <v>1476</v>
      </c>
      <c r="G62" s="8">
        <v>136</v>
      </c>
      <c r="H62" s="8"/>
      <c r="I62" s="8">
        <f t="shared" si="9"/>
        <v>0</v>
      </c>
      <c r="J62" s="14"/>
      <c r="K62" s="14"/>
      <c r="L62" s="14"/>
      <c r="M62" s="8">
        <f t="shared" si="5"/>
        <v>0</v>
      </c>
      <c r="N62" s="9"/>
      <c r="O62" s="9"/>
      <c r="P62" s="9"/>
      <c r="Q62" s="9"/>
      <c r="R62" s="8"/>
      <c r="S62" s="8"/>
      <c r="T62" s="8"/>
      <c r="U62" s="14" t="s">
        <v>20</v>
      </c>
      <c r="V62" s="9"/>
      <c r="W62" s="8">
        <v>100</v>
      </c>
      <c r="X62" s="9">
        <f t="shared" si="10"/>
        <v>1712</v>
      </c>
      <c r="Y62" s="25">
        <f t="shared" si="11"/>
        <v>0</v>
      </c>
    </row>
    <row r="63" spans="1:25" x14ac:dyDescent="0.25">
      <c r="A63" s="7" t="s">
        <v>19</v>
      </c>
      <c r="B63" s="10" t="s">
        <v>73</v>
      </c>
      <c r="C63" s="7" t="s">
        <v>74</v>
      </c>
      <c r="D63" s="8">
        <v>2</v>
      </c>
      <c r="E63" s="8">
        <f t="shared" si="8"/>
        <v>5</v>
      </c>
      <c r="F63" s="8">
        <v>180</v>
      </c>
      <c r="G63" s="8">
        <v>0</v>
      </c>
      <c r="H63" s="8"/>
      <c r="I63" s="8">
        <f t="shared" si="9"/>
        <v>0</v>
      </c>
      <c r="J63" s="15"/>
      <c r="K63" s="15"/>
      <c r="L63" s="15"/>
      <c r="M63" s="8">
        <f t="shared" si="5"/>
        <v>11</v>
      </c>
      <c r="N63" s="8">
        <v>108</v>
      </c>
      <c r="O63" s="8">
        <v>108</v>
      </c>
      <c r="P63" s="8">
        <v>288</v>
      </c>
      <c r="Q63" s="8"/>
      <c r="R63" s="8">
        <v>6</v>
      </c>
      <c r="S63" s="8">
        <v>50</v>
      </c>
      <c r="T63" s="8"/>
      <c r="U63" s="14" t="s">
        <v>20</v>
      </c>
      <c r="V63" s="9">
        <v>36</v>
      </c>
      <c r="W63" s="8">
        <v>50</v>
      </c>
      <c r="X63" s="9">
        <f t="shared" si="10"/>
        <v>644</v>
      </c>
      <c r="Y63" s="25">
        <f t="shared" si="11"/>
        <v>1584</v>
      </c>
    </row>
    <row r="64" spans="1:25" x14ac:dyDescent="0.25">
      <c r="A64" s="7" t="s">
        <v>21</v>
      </c>
      <c r="B64" s="10" t="s">
        <v>73</v>
      </c>
      <c r="C64" s="7" t="s">
        <v>74</v>
      </c>
      <c r="D64" s="8">
        <v>2</v>
      </c>
      <c r="E64" s="8">
        <f t="shared" si="8"/>
        <v>28</v>
      </c>
      <c r="F64" s="8">
        <v>1008</v>
      </c>
      <c r="G64" s="8">
        <v>80</v>
      </c>
      <c r="H64" s="8">
        <v>118</v>
      </c>
      <c r="I64" s="8">
        <f t="shared" si="9"/>
        <v>0</v>
      </c>
      <c r="J64" s="14"/>
      <c r="K64" s="14"/>
      <c r="L64" s="14"/>
      <c r="M64" s="8">
        <f t="shared" si="5"/>
        <v>10</v>
      </c>
      <c r="N64" s="9">
        <v>360</v>
      </c>
      <c r="O64" s="9">
        <v>360</v>
      </c>
      <c r="P64" s="9"/>
      <c r="Q64" s="9"/>
      <c r="R64" s="8">
        <v>18</v>
      </c>
      <c r="S64" s="8">
        <v>25</v>
      </c>
      <c r="T64" s="8"/>
      <c r="U64" s="14" t="s">
        <v>20</v>
      </c>
      <c r="V64" s="9"/>
      <c r="W64" s="8">
        <v>100</v>
      </c>
      <c r="X64" s="9">
        <f t="shared" si="10"/>
        <v>2698</v>
      </c>
      <c r="Y64" s="25">
        <f t="shared" si="11"/>
        <v>1440</v>
      </c>
    </row>
    <row r="65" spans="1:25" ht="15.75" thickBot="1" x14ac:dyDescent="0.3">
      <c r="A65" s="16" t="s">
        <v>22</v>
      </c>
      <c r="B65" s="10" t="s">
        <v>73</v>
      </c>
      <c r="C65" s="16" t="s">
        <v>74</v>
      </c>
      <c r="D65" s="34">
        <v>1</v>
      </c>
      <c r="E65" s="8">
        <f t="shared" si="8"/>
        <v>41</v>
      </c>
      <c r="F65" s="34">
        <v>1476</v>
      </c>
      <c r="G65" s="34">
        <v>136</v>
      </c>
      <c r="H65" s="34"/>
      <c r="I65" s="8">
        <f t="shared" si="9"/>
        <v>0</v>
      </c>
      <c r="J65" s="19"/>
      <c r="K65" s="19"/>
      <c r="L65" s="19"/>
      <c r="M65" s="8">
        <f t="shared" si="5"/>
        <v>0</v>
      </c>
      <c r="N65" s="18"/>
      <c r="O65" s="18"/>
      <c r="P65" s="18"/>
      <c r="Q65" s="18"/>
      <c r="R65" s="34"/>
      <c r="S65" s="34"/>
      <c r="T65" s="34"/>
      <c r="U65" s="19" t="s">
        <v>20</v>
      </c>
      <c r="V65" s="18"/>
      <c r="W65" s="34">
        <v>100</v>
      </c>
      <c r="X65" s="18">
        <f t="shared" si="10"/>
        <v>1712</v>
      </c>
      <c r="Y65" s="25">
        <f t="shared" si="11"/>
        <v>0</v>
      </c>
    </row>
    <row r="66" spans="1:25" ht="16.5" thickBot="1" x14ac:dyDescent="0.3">
      <c r="A66" s="26" t="s">
        <v>61</v>
      </c>
      <c r="B66" s="27" t="s">
        <v>26</v>
      </c>
      <c r="C66" s="28"/>
      <c r="D66" s="29">
        <f>SUM(D48:D65)</f>
        <v>25</v>
      </c>
      <c r="E66" s="29"/>
      <c r="F66" s="30">
        <f>SUM(F48:F65)</f>
        <v>16308</v>
      </c>
      <c r="G66" s="30">
        <f>SUM(G48:G65)</f>
        <v>1296</v>
      </c>
      <c r="H66" s="30">
        <f>SUM(H48:H65)</f>
        <v>118</v>
      </c>
      <c r="I66" s="30"/>
      <c r="J66" s="30">
        <f>SUM(J48:J65)</f>
        <v>0</v>
      </c>
      <c r="K66" s="30">
        <f>SUM(K48:K65)</f>
        <v>0</v>
      </c>
      <c r="L66" s="30">
        <f>SUM(L48:L65)</f>
        <v>0</v>
      </c>
      <c r="M66" s="30"/>
      <c r="N66" s="30">
        <f>SUM(N48:N65)</f>
        <v>3276</v>
      </c>
      <c r="O66" s="30">
        <f>SUM(O48:O65)</f>
        <v>3276</v>
      </c>
      <c r="P66" s="30">
        <f>SUM(P48:P65)</f>
        <v>1008</v>
      </c>
      <c r="Q66" s="30"/>
      <c r="R66" s="30">
        <f>SUM(R48:R65)</f>
        <v>144</v>
      </c>
      <c r="S66" s="30">
        <f>SUM(S48:S65)</f>
        <v>450</v>
      </c>
      <c r="T66" s="30"/>
      <c r="U66" s="30">
        <f>SUM(U48:U65)</f>
        <v>0</v>
      </c>
      <c r="V66" s="30">
        <f>SUM(V48:V65)</f>
        <v>216</v>
      </c>
      <c r="W66" s="30">
        <f>SUM(W48:W65)</f>
        <v>1500</v>
      </c>
      <c r="X66" s="31">
        <f>SUM(X48:X65)</f>
        <v>26894</v>
      </c>
      <c r="Y66" s="32">
        <f>SUM(Y48:Y65)</f>
        <v>12672</v>
      </c>
    </row>
    <row r="67" spans="1:25" ht="16.5" thickBot="1" x14ac:dyDescent="0.3">
      <c r="A67" s="26" t="s">
        <v>25</v>
      </c>
      <c r="B67" s="27" t="s">
        <v>27</v>
      </c>
      <c r="C67" s="28"/>
      <c r="D67" s="29">
        <f>D47+D66</f>
        <v>80</v>
      </c>
      <c r="E67" s="29"/>
      <c r="F67" s="30">
        <f>F47+F66</f>
        <v>63648</v>
      </c>
      <c r="G67" s="30">
        <f t="shared" ref="G67:W67" si="12">G47+G66</f>
        <v>5806</v>
      </c>
      <c r="H67" s="30">
        <f t="shared" si="12"/>
        <v>1196</v>
      </c>
      <c r="I67" s="30"/>
      <c r="J67" s="30">
        <f t="shared" si="12"/>
        <v>1872</v>
      </c>
      <c r="K67" s="30">
        <f t="shared" si="12"/>
        <v>1872</v>
      </c>
      <c r="L67" s="30">
        <f t="shared" si="12"/>
        <v>5472</v>
      </c>
      <c r="M67" s="30"/>
      <c r="N67" s="30">
        <f t="shared" si="12"/>
        <v>6120</v>
      </c>
      <c r="O67" s="30">
        <f t="shared" si="12"/>
        <v>6120</v>
      </c>
      <c r="P67" s="30">
        <f t="shared" si="12"/>
        <v>1008</v>
      </c>
      <c r="Q67" s="30"/>
      <c r="R67" s="30">
        <f t="shared" si="12"/>
        <v>756</v>
      </c>
      <c r="S67" s="30">
        <f t="shared" si="12"/>
        <v>1750</v>
      </c>
      <c r="T67" s="30"/>
      <c r="U67" s="30">
        <f t="shared" si="12"/>
        <v>2000</v>
      </c>
      <c r="V67" s="30">
        <f t="shared" si="12"/>
        <v>936</v>
      </c>
      <c r="W67" s="30">
        <f t="shared" si="12"/>
        <v>5700</v>
      </c>
      <c r="X67" s="35">
        <f>X47+X66</f>
        <v>119110</v>
      </c>
      <c r="Y67" s="36">
        <f>Y47+Y66</f>
        <v>21096</v>
      </c>
    </row>
    <row r="68" spans="1:25" x14ac:dyDescent="0.25">
      <c r="A68" s="20">
        <v>4</v>
      </c>
      <c r="B68" s="21" t="s">
        <v>29</v>
      </c>
      <c r="C68" s="20" t="s">
        <v>57</v>
      </c>
      <c r="D68" s="22">
        <v>1</v>
      </c>
      <c r="E68" s="8">
        <f>F68/16</f>
        <v>18.875</v>
      </c>
      <c r="F68" s="22">
        <v>302</v>
      </c>
      <c r="G68" s="8"/>
      <c r="H68" s="22"/>
      <c r="I68" s="8">
        <f t="shared" ref="I68:I79" si="13">(J68+L68)/36</f>
        <v>8</v>
      </c>
      <c r="J68" s="25"/>
      <c r="K68" s="25"/>
      <c r="L68" s="25">
        <v>288</v>
      </c>
      <c r="M68" s="8">
        <f t="shared" ref="M68:M79" si="14">(N68+P68)/36</f>
        <v>0</v>
      </c>
      <c r="N68" s="25"/>
      <c r="O68" s="25"/>
      <c r="P68" s="24"/>
      <c r="Q68" s="43"/>
      <c r="R68" s="22">
        <v>12</v>
      </c>
      <c r="S68" s="22">
        <f>2*25</f>
        <v>50</v>
      </c>
      <c r="T68" s="22">
        <v>2</v>
      </c>
      <c r="U68" s="22">
        <f>8*25</f>
        <v>200</v>
      </c>
      <c r="V68" s="25">
        <v>72</v>
      </c>
      <c r="W68" s="22">
        <v>100</v>
      </c>
      <c r="X68" s="25">
        <f t="shared" ref="X68:X79" si="15">D68*SUM(F68:L68,R68:W68)</f>
        <v>1034</v>
      </c>
      <c r="Y68" s="25">
        <f t="shared" ref="Y68:Y79" si="16">D68*SUM(N68:P68)</f>
        <v>0</v>
      </c>
    </row>
    <row r="69" spans="1:25" x14ac:dyDescent="0.25">
      <c r="A69" s="7">
        <v>3</v>
      </c>
      <c r="B69" s="10" t="s">
        <v>54</v>
      </c>
      <c r="C69" s="7" t="s">
        <v>57</v>
      </c>
      <c r="D69" s="8">
        <v>1</v>
      </c>
      <c r="E69" s="8">
        <f t="shared" ref="E69:E79" si="17">F69/16</f>
        <v>34.125</v>
      </c>
      <c r="F69" s="8">
        <v>546</v>
      </c>
      <c r="G69" s="8"/>
      <c r="H69" s="8"/>
      <c r="I69" s="8">
        <f t="shared" si="13"/>
        <v>0</v>
      </c>
      <c r="J69" s="9"/>
      <c r="K69" s="9"/>
      <c r="L69" s="9"/>
      <c r="M69" s="8">
        <f t="shared" si="14"/>
        <v>2.1666666666666665</v>
      </c>
      <c r="N69" s="9">
        <v>78</v>
      </c>
      <c r="O69" s="9">
        <v>78</v>
      </c>
      <c r="P69" s="14"/>
      <c r="Q69" s="40"/>
      <c r="R69" s="8">
        <v>18</v>
      </c>
      <c r="S69" s="8">
        <f>1*25</f>
        <v>25</v>
      </c>
      <c r="T69" s="8"/>
      <c r="U69" s="9"/>
      <c r="V69" s="9"/>
      <c r="W69" s="8">
        <v>100</v>
      </c>
      <c r="X69" s="9">
        <f t="shared" si="15"/>
        <v>689</v>
      </c>
      <c r="Y69" s="9">
        <f t="shared" si="16"/>
        <v>156</v>
      </c>
    </row>
    <row r="70" spans="1:25" x14ac:dyDescent="0.25">
      <c r="A70" s="7">
        <v>2</v>
      </c>
      <c r="B70" s="10" t="s">
        <v>55</v>
      </c>
      <c r="C70" s="7" t="s">
        <v>57</v>
      </c>
      <c r="D70" s="8">
        <v>1</v>
      </c>
      <c r="E70" s="8">
        <f t="shared" si="17"/>
        <v>30</v>
      </c>
      <c r="F70" s="8">
        <v>480</v>
      </c>
      <c r="G70" s="8"/>
      <c r="H70" s="8"/>
      <c r="I70" s="8">
        <f t="shared" si="13"/>
        <v>0</v>
      </c>
      <c r="J70" s="9"/>
      <c r="K70" s="9"/>
      <c r="L70" s="9"/>
      <c r="M70" s="8">
        <f t="shared" si="14"/>
        <v>4</v>
      </c>
      <c r="N70" s="9">
        <v>144</v>
      </c>
      <c r="O70" s="9">
        <v>144</v>
      </c>
      <c r="P70" s="14"/>
      <c r="Q70" s="40"/>
      <c r="R70" s="8">
        <v>18</v>
      </c>
      <c r="S70" s="8">
        <f>1*25</f>
        <v>25</v>
      </c>
      <c r="T70" s="8"/>
      <c r="U70" s="9" t="s">
        <v>20</v>
      </c>
      <c r="V70" s="9"/>
      <c r="W70" s="8">
        <v>100</v>
      </c>
      <c r="X70" s="9">
        <f t="shared" si="15"/>
        <v>623</v>
      </c>
      <c r="Y70" s="9">
        <f t="shared" si="16"/>
        <v>288</v>
      </c>
    </row>
    <row r="71" spans="1:25" x14ac:dyDescent="0.25">
      <c r="A71" s="7">
        <v>1</v>
      </c>
      <c r="B71" s="10" t="s">
        <v>56</v>
      </c>
      <c r="C71" s="7" t="s">
        <v>57</v>
      </c>
      <c r="D71" s="13">
        <v>0</v>
      </c>
      <c r="E71" s="8">
        <f t="shared" si="17"/>
        <v>39</v>
      </c>
      <c r="F71" s="8">
        <v>624</v>
      </c>
      <c r="G71" s="8">
        <f>ROUND(F71/(8*A71),0)</f>
        <v>78</v>
      </c>
      <c r="H71" s="8"/>
      <c r="I71" s="8">
        <f t="shared" si="13"/>
        <v>0</v>
      </c>
      <c r="J71" s="9"/>
      <c r="K71" s="9"/>
      <c r="L71" s="9"/>
      <c r="M71" s="8">
        <f t="shared" si="14"/>
        <v>0</v>
      </c>
      <c r="N71" s="9"/>
      <c r="O71" s="9"/>
      <c r="P71" s="14"/>
      <c r="Q71" s="40"/>
      <c r="R71" s="8">
        <v>24</v>
      </c>
      <c r="S71" s="8"/>
      <c r="T71" s="8"/>
      <c r="U71" s="9" t="s">
        <v>20</v>
      </c>
      <c r="V71" s="9"/>
      <c r="W71" s="8">
        <v>100</v>
      </c>
      <c r="X71" s="9">
        <f t="shared" si="15"/>
        <v>0</v>
      </c>
      <c r="Y71" s="9">
        <f t="shared" si="16"/>
        <v>0</v>
      </c>
    </row>
    <row r="72" spans="1:25" x14ac:dyDescent="0.25">
      <c r="A72" s="7">
        <v>4</v>
      </c>
      <c r="B72" s="10" t="s">
        <v>48</v>
      </c>
      <c r="C72" s="7" t="s">
        <v>42</v>
      </c>
      <c r="D72" s="13">
        <v>0</v>
      </c>
      <c r="E72" s="8">
        <f t="shared" si="17"/>
        <v>18.5</v>
      </c>
      <c r="F72" s="8">
        <v>296</v>
      </c>
      <c r="G72" s="8">
        <f t="shared" ref="G72:G79" si="18">ROUND(F72/(6*A72),0)</f>
        <v>12</v>
      </c>
      <c r="H72" s="8"/>
      <c r="I72" s="8">
        <f t="shared" si="13"/>
        <v>8</v>
      </c>
      <c r="J72" s="8"/>
      <c r="K72" s="8"/>
      <c r="L72" s="8">
        <v>288</v>
      </c>
      <c r="M72" s="8">
        <f t="shared" si="14"/>
        <v>0</v>
      </c>
      <c r="N72" s="8"/>
      <c r="O72" s="8"/>
      <c r="P72" s="15"/>
      <c r="Q72" s="41"/>
      <c r="R72" s="8">
        <v>6</v>
      </c>
      <c r="S72" s="8">
        <f>25*3</f>
        <v>75</v>
      </c>
      <c r="T72" s="8">
        <v>2</v>
      </c>
      <c r="U72" s="8">
        <f>8*25</f>
        <v>200</v>
      </c>
      <c r="V72" s="9">
        <v>72</v>
      </c>
      <c r="W72" s="8">
        <v>100</v>
      </c>
      <c r="X72" s="9">
        <f t="shared" si="15"/>
        <v>0</v>
      </c>
      <c r="Y72" s="9">
        <f t="shared" si="16"/>
        <v>0</v>
      </c>
    </row>
    <row r="73" spans="1:25" x14ac:dyDescent="0.25">
      <c r="A73" s="7">
        <v>3</v>
      </c>
      <c r="B73" s="10" t="s">
        <v>48</v>
      </c>
      <c r="C73" s="7" t="s">
        <v>42</v>
      </c>
      <c r="D73" s="8">
        <v>1</v>
      </c>
      <c r="E73" s="8">
        <f t="shared" si="17"/>
        <v>33.75</v>
      </c>
      <c r="F73" s="8">
        <v>540</v>
      </c>
      <c r="G73" s="8">
        <f t="shared" si="18"/>
        <v>30</v>
      </c>
      <c r="H73" s="8"/>
      <c r="I73" s="8">
        <f t="shared" si="13"/>
        <v>0</v>
      </c>
      <c r="J73" s="8"/>
      <c r="K73" s="8"/>
      <c r="L73" s="8"/>
      <c r="M73" s="8">
        <f t="shared" si="14"/>
        <v>2.3333333333333335</v>
      </c>
      <c r="N73" s="8">
        <v>84</v>
      </c>
      <c r="O73" s="8">
        <v>84</v>
      </c>
      <c r="P73" s="15"/>
      <c r="Q73" s="41"/>
      <c r="R73" s="8">
        <v>18</v>
      </c>
      <c r="S73" s="8">
        <f>1*25</f>
        <v>25</v>
      </c>
      <c r="T73" s="8"/>
      <c r="U73" s="9"/>
      <c r="V73" s="9"/>
      <c r="W73" s="8">
        <v>100</v>
      </c>
      <c r="X73" s="9">
        <f t="shared" si="15"/>
        <v>713</v>
      </c>
      <c r="Y73" s="9">
        <f t="shared" si="16"/>
        <v>168</v>
      </c>
    </row>
    <row r="74" spans="1:25" x14ac:dyDescent="0.25">
      <c r="A74" s="7">
        <v>2</v>
      </c>
      <c r="B74" s="10" t="s">
        <v>48</v>
      </c>
      <c r="C74" s="7" t="s">
        <v>42</v>
      </c>
      <c r="D74" s="8">
        <v>1</v>
      </c>
      <c r="E74" s="8">
        <f t="shared" si="17"/>
        <v>30.375</v>
      </c>
      <c r="F74" s="8">
        <v>486</v>
      </c>
      <c r="G74" s="8">
        <f t="shared" si="18"/>
        <v>41</v>
      </c>
      <c r="H74" s="8"/>
      <c r="I74" s="8">
        <f t="shared" si="13"/>
        <v>0</v>
      </c>
      <c r="J74" s="8"/>
      <c r="K74" s="8"/>
      <c r="L74" s="8"/>
      <c r="M74" s="8">
        <f t="shared" si="14"/>
        <v>3.8333333333333335</v>
      </c>
      <c r="N74" s="8">
        <v>138</v>
      </c>
      <c r="O74" s="8">
        <v>138</v>
      </c>
      <c r="P74" s="15"/>
      <c r="Q74" s="41"/>
      <c r="R74" s="8">
        <v>18</v>
      </c>
      <c r="S74" s="8">
        <f>1*25</f>
        <v>25</v>
      </c>
      <c r="T74" s="8"/>
      <c r="U74" s="9"/>
      <c r="V74" s="9"/>
      <c r="W74" s="8">
        <v>100</v>
      </c>
      <c r="X74" s="9">
        <f t="shared" si="15"/>
        <v>670</v>
      </c>
      <c r="Y74" s="9">
        <f t="shared" si="16"/>
        <v>276</v>
      </c>
    </row>
    <row r="75" spans="1:25" x14ac:dyDescent="0.25">
      <c r="A75" s="7">
        <v>1</v>
      </c>
      <c r="B75" s="10" t="s">
        <v>48</v>
      </c>
      <c r="C75" s="7" t="s">
        <v>42</v>
      </c>
      <c r="D75" s="8">
        <v>2</v>
      </c>
      <c r="E75" s="8">
        <f t="shared" si="17"/>
        <v>39</v>
      </c>
      <c r="F75" s="8">
        <v>624</v>
      </c>
      <c r="G75" s="8">
        <f t="shared" si="18"/>
        <v>104</v>
      </c>
      <c r="H75" s="8"/>
      <c r="I75" s="8">
        <f t="shared" si="13"/>
        <v>0</v>
      </c>
      <c r="J75" s="8"/>
      <c r="K75" s="8"/>
      <c r="L75" s="8"/>
      <c r="M75" s="8">
        <f t="shared" si="14"/>
        <v>0</v>
      </c>
      <c r="N75" s="8"/>
      <c r="O75" s="8"/>
      <c r="P75" s="15"/>
      <c r="Q75" s="41"/>
      <c r="R75" s="8">
        <v>24</v>
      </c>
      <c r="S75" s="9"/>
      <c r="T75" s="9"/>
      <c r="U75" s="9"/>
      <c r="V75" s="9"/>
      <c r="W75" s="8">
        <v>100</v>
      </c>
      <c r="X75" s="9">
        <f t="shared" si="15"/>
        <v>1704</v>
      </c>
      <c r="Y75" s="9">
        <f t="shared" si="16"/>
        <v>0</v>
      </c>
    </row>
    <row r="76" spans="1:25" x14ac:dyDescent="0.25">
      <c r="A76" s="7">
        <v>4</v>
      </c>
      <c r="B76" s="10" t="s">
        <v>36</v>
      </c>
      <c r="C76" s="7" t="s">
        <v>43</v>
      </c>
      <c r="D76" s="8">
        <v>3</v>
      </c>
      <c r="E76" s="8">
        <f t="shared" si="17"/>
        <v>18.875</v>
      </c>
      <c r="F76" s="8">
        <v>302</v>
      </c>
      <c r="G76" s="8">
        <f t="shared" si="18"/>
        <v>13</v>
      </c>
      <c r="H76" s="8"/>
      <c r="I76" s="8">
        <f t="shared" si="13"/>
        <v>8</v>
      </c>
      <c r="J76" s="9"/>
      <c r="K76" s="9"/>
      <c r="L76" s="9">
        <v>288</v>
      </c>
      <c r="M76" s="8">
        <f t="shared" si="14"/>
        <v>0</v>
      </c>
      <c r="N76" s="9"/>
      <c r="O76" s="9"/>
      <c r="P76" s="14"/>
      <c r="Q76" s="40"/>
      <c r="R76" s="8">
        <v>12</v>
      </c>
      <c r="S76" s="8">
        <f>2*25</f>
        <v>50</v>
      </c>
      <c r="T76" s="8">
        <v>2</v>
      </c>
      <c r="U76" s="8">
        <f>8*25</f>
        <v>200</v>
      </c>
      <c r="V76" s="9">
        <v>72</v>
      </c>
      <c r="W76" s="8">
        <v>100</v>
      </c>
      <c r="X76" s="9">
        <f t="shared" si="15"/>
        <v>3141</v>
      </c>
      <c r="Y76" s="9">
        <f t="shared" si="16"/>
        <v>0</v>
      </c>
    </row>
    <row r="77" spans="1:25" x14ac:dyDescent="0.25">
      <c r="A77" s="7">
        <v>3</v>
      </c>
      <c r="B77" s="10" t="s">
        <v>36</v>
      </c>
      <c r="C77" s="7" t="s">
        <v>43</v>
      </c>
      <c r="D77" s="8">
        <v>1</v>
      </c>
      <c r="E77" s="8">
        <f t="shared" si="17"/>
        <v>33.75</v>
      </c>
      <c r="F77" s="8">
        <v>540</v>
      </c>
      <c r="G77" s="8">
        <f t="shared" si="18"/>
        <v>30</v>
      </c>
      <c r="H77" s="8"/>
      <c r="I77" s="8">
        <f t="shared" si="13"/>
        <v>0</v>
      </c>
      <c r="J77" s="9"/>
      <c r="K77" s="9"/>
      <c r="L77" s="9"/>
      <c r="M77" s="8">
        <f t="shared" si="14"/>
        <v>2.3333333333333335</v>
      </c>
      <c r="N77" s="9">
        <v>84</v>
      </c>
      <c r="O77" s="9">
        <v>84</v>
      </c>
      <c r="P77" s="14"/>
      <c r="Q77" s="40"/>
      <c r="R77" s="8">
        <v>18</v>
      </c>
      <c r="S77" s="8">
        <f>1*25</f>
        <v>25</v>
      </c>
      <c r="T77" s="8"/>
      <c r="U77" s="9"/>
      <c r="V77" s="9"/>
      <c r="W77" s="8">
        <v>100</v>
      </c>
      <c r="X77" s="9">
        <f t="shared" si="15"/>
        <v>713</v>
      </c>
      <c r="Y77" s="9">
        <f t="shared" si="16"/>
        <v>168</v>
      </c>
    </row>
    <row r="78" spans="1:25" x14ac:dyDescent="0.25">
      <c r="A78" s="7">
        <v>2</v>
      </c>
      <c r="B78" s="10" t="s">
        <v>36</v>
      </c>
      <c r="C78" s="7" t="s">
        <v>43</v>
      </c>
      <c r="D78" s="8">
        <v>1</v>
      </c>
      <c r="E78" s="8">
        <f t="shared" si="17"/>
        <v>26.625</v>
      </c>
      <c r="F78" s="8">
        <v>426</v>
      </c>
      <c r="G78" s="8">
        <f t="shared" si="18"/>
        <v>36</v>
      </c>
      <c r="H78" s="8"/>
      <c r="I78" s="8">
        <f t="shared" si="13"/>
        <v>0</v>
      </c>
      <c r="J78" s="9"/>
      <c r="K78" s="9"/>
      <c r="L78" s="9"/>
      <c r="M78" s="8">
        <f t="shared" si="14"/>
        <v>4.5</v>
      </c>
      <c r="N78" s="9">
        <v>162</v>
      </c>
      <c r="O78" s="9">
        <v>162</v>
      </c>
      <c r="P78" s="14"/>
      <c r="Q78" s="40"/>
      <c r="R78" s="8">
        <v>18</v>
      </c>
      <c r="S78" s="8">
        <f>1*25</f>
        <v>25</v>
      </c>
      <c r="T78" s="8"/>
      <c r="U78" s="9" t="s">
        <v>20</v>
      </c>
      <c r="V78" s="9"/>
      <c r="W78" s="8">
        <v>100</v>
      </c>
      <c r="X78" s="9">
        <f t="shared" si="15"/>
        <v>605</v>
      </c>
      <c r="Y78" s="9">
        <f t="shared" si="16"/>
        <v>324</v>
      </c>
    </row>
    <row r="79" spans="1:25" ht="15.75" thickBot="1" x14ac:dyDescent="0.3">
      <c r="A79" s="16">
        <v>1</v>
      </c>
      <c r="B79" s="33" t="s">
        <v>36</v>
      </c>
      <c r="C79" s="16" t="s">
        <v>43</v>
      </c>
      <c r="D79" s="34">
        <v>1</v>
      </c>
      <c r="E79" s="8">
        <f t="shared" si="17"/>
        <v>39</v>
      </c>
      <c r="F79" s="34">
        <v>624</v>
      </c>
      <c r="G79" s="8">
        <f t="shared" si="18"/>
        <v>104</v>
      </c>
      <c r="H79" s="34"/>
      <c r="I79" s="8">
        <f t="shared" si="13"/>
        <v>0</v>
      </c>
      <c r="J79" s="34"/>
      <c r="K79" s="34"/>
      <c r="L79" s="34"/>
      <c r="M79" s="8">
        <f t="shared" si="14"/>
        <v>0</v>
      </c>
      <c r="N79" s="34"/>
      <c r="O79" s="34"/>
      <c r="P79" s="37"/>
      <c r="Q79" s="44"/>
      <c r="R79" s="34">
        <v>24</v>
      </c>
      <c r="S79" s="18" t="s">
        <v>20</v>
      </c>
      <c r="T79" s="18"/>
      <c r="U79" s="18" t="s">
        <v>20</v>
      </c>
      <c r="V79" s="18"/>
      <c r="W79" s="34">
        <v>100</v>
      </c>
      <c r="X79" s="18">
        <f t="shared" si="15"/>
        <v>852</v>
      </c>
      <c r="Y79" s="18">
        <f t="shared" si="16"/>
        <v>0</v>
      </c>
    </row>
    <row r="80" spans="1:25" ht="16.5" thickBot="1" x14ac:dyDescent="0.3">
      <c r="A80" s="26" t="s">
        <v>62</v>
      </c>
      <c r="B80" s="27" t="s">
        <v>26</v>
      </c>
      <c r="C80" s="28"/>
      <c r="D80" s="29">
        <f t="shared" ref="D80:O80" si="19">SUM(D68:D79)</f>
        <v>13</v>
      </c>
      <c r="E80" s="29"/>
      <c r="F80" s="30">
        <f t="shared" si="19"/>
        <v>5790</v>
      </c>
      <c r="G80" s="30">
        <f t="shared" si="19"/>
        <v>448</v>
      </c>
      <c r="H80" s="30">
        <f t="shared" si="19"/>
        <v>0</v>
      </c>
      <c r="I80" s="30"/>
      <c r="J80" s="30">
        <f t="shared" si="19"/>
        <v>0</v>
      </c>
      <c r="K80" s="30">
        <f t="shared" si="19"/>
        <v>0</v>
      </c>
      <c r="L80" s="30">
        <f t="shared" si="19"/>
        <v>864</v>
      </c>
      <c r="M80" s="30"/>
      <c r="N80" s="38">
        <f t="shared" si="19"/>
        <v>690</v>
      </c>
      <c r="O80" s="38">
        <f t="shared" si="19"/>
        <v>690</v>
      </c>
      <c r="P80" s="38"/>
      <c r="Q80" s="38"/>
      <c r="R80" s="30">
        <f t="shared" ref="R80:Y80" si="20">SUM(R68:R79)</f>
        <v>210</v>
      </c>
      <c r="S80" s="30">
        <f t="shared" si="20"/>
        <v>325</v>
      </c>
      <c r="T80" s="30"/>
      <c r="U80" s="30">
        <f>SUM(U68:U79)</f>
        <v>600</v>
      </c>
      <c r="V80" s="30">
        <f t="shared" si="20"/>
        <v>216</v>
      </c>
      <c r="W80" s="30">
        <f t="shared" si="20"/>
        <v>1200</v>
      </c>
      <c r="X80" s="31">
        <f t="shared" si="20"/>
        <v>10744</v>
      </c>
      <c r="Y80" s="32">
        <f t="shared" si="20"/>
        <v>1380</v>
      </c>
    </row>
    <row r="81" spans="1:25" ht="16.5" thickBot="1" x14ac:dyDescent="0.3">
      <c r="A81" s="26" t="s">
        <v>75</v>
      </c>
      <c r="B81" s="27" t="s">
        <v>27</v>
      </c>
      <c r="C81" s="28"/>
      <c r="D81" s="29">
        <f>D67+D80</f>
        <v>93</v>
      </c>
      <c r="E81" s="29"/>
      <c r="F81" s="30">
        <f t="shared" ref="F81:W81" si="21">F67+F80</f>
        <v>69438</v>
      </c>
      <c r="G81" s="30">
        <f t="shared" si="21"/>
        <v>6254</v>
      </c>
      <c r="H81" s="30">
        <f t="shared" si="21"/>
        <v>1196</v>
      </c>
      <c r="I81" s="30"/>
      <c r="J81" s="30">
        <f t="shared" si="21"/>
        <v>1872</v>
      </c>
      <c r="K81" s="30">
        <f t="shared" si="21"/>
        <v>1872</v>
      </c>
      <c r="L81" s="30">
        <f t="shared" si="21"/>
        <v>6336</v>
      </c>
      <c r="M81" s="30"/>
      <c r="N81" s="30">
        <f t="shared" si="21"/>
        <v>6810</v>
      </c>
      <c r="O81" s="30">
        <f t="shared" si="21"/>
        <v>6810</v>
      </c>
      <c r="P81" s="30">
        <f t="shared" si="21"/>
        <v>1008</v>
      </c>
      <c r="Q81" s="30"/>
      <c r="R81" s="30">
        <f t="shared" si="21"/>
        <v>966</v>
      </c>
      <c r="S81" s="30">
        <f t="shared" si="21"/>
        <v>2075</v>
      </c>
      <c r="T81" s="30"/>
      <c r="U81" s="30">
        <f>U67+U80</f>
        <v>2600</v>
      </c>
      <c r="V81" s="30">
        <f t="shared" si="21"/>
        <v>1152</v>
      </c>
      <c r="W81" s="30">
        <f t="shared" si="21"/>
        <v>6900</v>
      </c>
      <c r="X81" s="35">
        <f>X67+X80</f>
        <v>129854</v>
      </c>
      <c r="Y81" s="36">
        <f>Y67+Y80</f>
        <v>22476</v>
      </c>
    </row>
  </sheetData>
  <autoFilter ref="A3:Y81" xr:uid="{00000000-0009-0000-0000-000007000000}"/>
  <mergeCells count="5">
    <mergeCell ref="E1:H1"/>
    <mergeCell ref="I1:L1"/>
    <mergeCell ref="M1:P1"/>
    <mergeCell ref="T1:V1"/>
    <mergeCell ref="Q1:S1"/>
  </mergeCells>
  <pageMargins left="0.70866141732283472" right="0.70866141732283472" top="0.74803149606299213" bottom="0.74803149606299213" header="0.31496062992125984" footer="0.31496062992125984"/>
  <pageSetup paperSize="9" scale="3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81"/>
  <sheetViews>
    <sheetView workbookViewId="0">
      <selection activeCell="D136" sqref="D136"/>
    </sheetView>
  </sheetViews>
  <sheetFormatPr defaultRowHeight="15" x14ac:dyDescent="0.25"/>
  <cols>
    <col min="1" max="1" width="15.42578125" bestFit="1" customWidth="1"/>
    <col min="2" max="2" width="11" customWidth="1"/>
    <col min="3" max="3" width="5.85546875" style="12" customWidth="1"/>
  </cols>
  <sheetData>
    <row r="1" spans="1:20" ht="93" x14ac:dyDescent="0.25">
      <c r="A1" s="1" t="s">
        <v>0</v>
      </c>
      <c r="B1" s="1" t="s">
        <v>59</v>
      </c>
      <c r="C1" s="1" t="s">
        <v>30</v>
      </c>
      <c r="D1" s="1" t="s">
        <v>28</v>
      </c>
      <c r="E1" s="2" t="s">
        <v>1</v>
      </c>
      <c r="F1" s="3"/>
      <c r="G1" s="4"/>
      <c r="H1" s="2" t="s">
        <v>2</v>
      </c>
      <c r="I1" s="3"/>
      <c r="J1" s="4"/>
      <c r="K1" s="2" t="s">
        <v>3</v>
      </c>
      <c r="L1" s="4"/>
      <c r="M1" s="3"/>
      <c r="N1" s="2" t="s">
        <v>4</v>
      </c>
      <c r="O1" s="4"/>
      <c r="P1" s="2" t="s">
        <v>5</v>
      </c>
      <c r="Q1" s="4"/>
      <c r="R1" s="1" t="s">
        <v>6</v>
      </c>
      <c r="S1" s="1" t="s">
        <v>7</v>
      </c>
      <c r="T1" s="1" t="s">
        <v>8</v>
      </c>
    </row>
    <row r="2" spans="1:20" ht="84" x14ac:dyDescent="0.25">
      <c r="A2" s="5"/>
      <c r="B2" s="5"/>
      <c r="C2" s="5"/>
      <c r="D2" s="5"/>
      <c r="E2" s="6" t="s">
        <v>9</v>
      </c>
      <c r="F2" s="6" t="s">
        <v>10</v>
      </c>
      <c r="G2" s="6" t="s">
        <v>58</v>
      </c>
      <c r="H2" s="6" t="s">
        <v>11</v>
      </c>
      <c r="I2" s="6" t="s">
        <v>12</v>
      </c>
      <c r="J2" s="6" t="s">
        <v>13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5"/>
      <c r="S2" s="5"/>
      <c r="T2" s="5"/>
    </row>
    <row r="3" spans="1:20" x14ac:dyDescent="0.25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5"/>
      <c r="S3" s="5"/>
      <c r="T3" s="5"/>
    </row>
    <row r="4" spans="1:20" x14ac:dyDescent="0.25">
      <c r="A4" s="7" t="s">
        <v>18</v>
      </c>
      <c r="B4" s="10" t="s">
        <v>29</v>
      </c>
      <c r="C4" s="11" t="s">
        <v>31</v>
      </c>
      <c r="D4" s="8">
        <v>1</v>
      </c>
      <c r="E4" s="8">
        <v>792</v>
      </c>
      <c r="F4" s="8">
        <f>ROUND(E4/(6*A4),0)</f>
        <v>33</v>
      </c>
      <c r="G4" s="8"/>
      <c r="H4" s="8"/>
      <c r="I4" s="9"/>
      <c r="J4" s="9">
        <v>540</v>
      </c>
      <c r="K4" s="9"/>
      <c r="L4" s="9"/>
      <c r="M4" s="14"/>
      <c r="N4" s="8">
        <v>6</v>
      </c>
      <c r="O4" s="8">
        <f>25*2</f>
        <v>50</v>
      </c>
      <c r="P4" s="8">
        <f>8*25</f>
        <v>200</v>
      </c>
      <c r="Q4" s="8">
        <v>72</v>
      </c>
      <c r="R4" s="8">
        <v>100</v>
      </c>
      <c r="S4" s="9">
        <f t="shared" ref="S4:S45" si="0">D4*SUM(E4:J4,N4:R4)</f>
        <v>1793</v>
      </c>
      <c r="T4" s="9">
        <f t="shared" ref="T4:T45" si="1">D4*SUM(K4:M4)</f>
        <v>0</v>
      </c>
    </row>
    <row r="5" spans="1:20" x14ac:dyDescent="0.25">
      <c r="A5" s="7" t="s">
        <v>19</v>
      </c>
      <c r="B5" s="10" t="s">
        <v>29</v>
      </c>
      <c r="C5" s="11" t="s">
        <v>31</v>
      </c>
      <c r="D5" s="8">
        <v>1</v>
      </c>
      <c r="E5" s="8">
        <v>1080</v>
      </c>
      <c r="F5" s="8">
        <f t="shared" ref="F5:F45" si="2">ROUND(E5/(6*A5),0)</f>
        <v>60</v>
      </c>
      <c r="G5" s="8"/>
      <c r="H5" s="8"/>
      <c r="I5" s="8"/>
      <c r="J5" s="8">
        <v>216</v>
      </c>
      <c r="K5" s="8">
        <v>108</v>
      </c>
      <c r="L5" s="8">
        <v>108</v>
      </c>
      <c r="M5" s="15"/>
      <c r="N5" s="8">
        <v>12</v>
      </c>
      <c r="O5" s="8">
        <f>25*2</f>
        <v>50</v>
      </c>
      <c r="P5" s="9" t="s">
        <v>20</v>
      </c>
      <c r="Q5" s="9"/>
      <c r="R5" s="8">
        <v>100</v>
      </c>
      <c r="S5" s="9">
        <f t="shared" si="0"/>
        <v>1518</v>
      </c>
      <c r="T5" s="9">
        <f t="shared" si="1"/>
        <v>216</v>
      </c>
    </row>
    <row r="6" spans="1:20" x14ac:dyDescent="0.25">
      <c r="A6" s="7" t="s">
        <v>21</v>
      </c>
      <c r="B6" s="10" t="s">
        <v>29</v>
      </c>
      <c r="C6" s="11" t="s">
        <v>31</v>
      </c>
      <c r="D6" s="8">
        <v>1</v>
      </c>
      <c r="E6" s="8">
        <v>1224</v>
      </c>
      <c r="F6" s="8">
        <f t="shared" si="2"/>
        <v>102</v>
      </c>
      <c r="G6" s="8">
        <f>E6/36*2</f>
        <v>68</v>
      </c>
      <c r="H6" s="9"/>
      <c r="I6" s="9"/>
      <c r="J6" s="9"/>
      <c r="K6" s="9">
        <v>216</v>
      </c>
      <c r="L6" s="9">
        <v>216</v>
      </c>
      <c r="M6" s="14"/>
      <c r="N6" s="8">
        <v>24</v>
      </c>
      <c r="O6" s="8"/>
      <c r="P6" s="9" t="s">
        <v>20</v>
      </c>
      <c r="Q6" s="9"/>
      <c r="R6" s="8">
        <v>100</v>
      </c>
      <c r="S6" s="9">
        <f t="shared" si="0"/>
        <v>1518</v>
      </c>
      <c r="T6" s="9">
        <f t="shared" si="1"/>
        <v>432</v>
      </c>
    </row>
    <row r="7" spans="1:20" x14ac:dyDescent="0.25">
      <c r="A7" s="7" t="s">
        <v>22</v>
      </c>
      <c r="B7" s="10" t="s">
        <v>29</v>
      </c>
      <c r="C7" s="11" t="s">
        <v>31</v>
      </c>
      <c r="D7" s="8">
        <v>1</v>
      </c>
      <c r="E7" s="8">
        <v>1404</v>
      </c>
      <c r="F7" s="8">
        <f t="shared" si="2"/>
        <v>234</v>
      </c>
      <c r="G7" s="8"/>
      <c r="H7" s="9"/>
      <c r="I7" s="9"/>
      <c r="J7" s="9"/>
      <c r="K7" s="9"/>
      <c r="L7" s="9"/>
      <c r="M7" s="14"/>
      <c r="N7" s="8">
        <v>18</v>
      </c>
      <c r="O7" s="8"/>
      <c r="P7" s="9" t="s">
        <v>20</v>
      </c>
      <c r="Q7" s="9"/>
      <c r="R7" s="8">
        <v>100</v>
      </c>
      <c r="S7" s="9">
        <f t="shared" si="0"/>
        <v>1756</v>
      </c>
      <c r="T7" s="9">
        <f t="shared" si="1"/>
        <v>0</v>
      </c>
    </row>
    <row r="8" spans="1:20" x14ac:dyDescent="0.25">
      <c r="A8" s="7">
        <v>4</v>
      </c>
      <c r="B8" s="10" t="s">
        <v>32</v>
      </c>
      <c r="C8" s="7" t="s">
        <v>35</v>
      </c>
      <c r="D8" s="8">
        <v>1</v>
      </c>
      <c r="E8" s="8">
        <v>828</v>
      </c>
      <c r="F8" s="8">
        <f t="shared" si="2"/>
        <v>35</v>
      </c>
      <c r="G8" s="8"/>
      <c r="H8" s="8">
        <v>36</v>
      </c>
      <c r="I8" s="8">
        <v>36</v>
      </c>
      <c r="J8" s="8">
        <v>288</v>
      </c>
      <c r="K8" s="8"/>
      <c r="L8" s="8"/>
      <c r="M8" s="15"/>
      <c r="N8" s="8">
        <v>12</v>
      </c>
      <c r="O8" s="8">
        <f>2*25</f>
        <v>50</v>
      </c>
      <c r="P8" s="8">
        <f>8*25</f>
        <v>200</v>
      </c>
      <c r="Q8" s="8">
        <v>72</v>
      </c>
      <c r="R8" s="8">
        <v>100</v>
      </c>
      <c r="S8" s="9">
        <f t="shared" si="0"/>
        <v>1657</v>
      </c>
      <c r="T8" s="9">
        <f t="shared" si="1"/>
        <v>0</v>
      </c>
    </row>
    <row r="9" spans="1:20" x14ac:dyDescent="0.25">
      <c r="A9" s="7">
        <v>3</v>
      </c>
      <c r="B9" s="10" t="s">
        <v>32</v>
      </c>
      <c r="C9" s="7" t="s">
        <v>35</v>
      </c>
      <c r="D9" s="8">
        <v>1</v>
      </c>
      <c r="E9" s="8">
        <v>1152</v>
      </c>
      <c r="F9" s="8">
        <f t="shared" si="2"/>
        <v>64</v>
      </c>
      <c r="G9" s="8"/>
      <c r="H9" s="8">
        <v>180</v>
      </c>
      <c r="I9" s="8">
        <v>180</v>
      </c>
      <c r="J9" s="8">
        <v>144</v>
      </c>
      <c r="K9" s="8"/>
      <c r="L9" s="8"/>
      <c r="M9" s="15"/>
      <c r="N9" s="8">
        <v>6</v>
      </c>
      <c r="O9" s="8">
        <f>1*25</f>
        <v>25</v>
      </c>
      <c r="P9" s="9" t="s">
        <v>20</v>
      </c>
      <c r="Q9" s="9"/>
      <c r="R9" s="8">
        <v>100</v>
      </c>
      <c r="S9" s="9">
        <f t="shared" si="0"/>
        <v>1851</v>
      </c>
      <c r="T9" s="9">
        <f t="shared" si="1"/>
        <v>0</v>
      </c>
    </row>
    <row r="10" spans="1:20" x14ac:dyDescent="0.25">
      <c r="A10" s="7">
        <v>2</v>
      </c>
      <c r="B10" s="10" t="s">
        <v>33</v>
      </c>
      <c r="C10" s="7" t="s">
        <v>35</v>
      </c>
      <c r="D10" s="8">
        <v>1</v>
      </c>
      <c r="E10" s="8">
        <v>1044</v>
      </c>
      <c r="F10" s="8">
        <f t="shared" si="2"/>
        <v>87</v>
      </c>
      <c r="G10" s="8">
        <f>E10/36*2</f>
        <v>58</v>
      </c>
      <c r="H10" s="9">
        <v>396</v>
      </c>
      <c r="I10" s="9">
        <v>396</v>
      </c>
      <c r="J10" s="9"/>
      <c r="K10" s="9"/>
      <c r="L10" s="9"/>
      <c r="M10" s="14"/>
      <c r="N10" s="8">
        <v>18</v>
      </c>
      <c r="O10" s="8">
        <f>1*25</f>
        <v>25</v>
      </c>
      <c r="P10" s="9"/>
      <c r="Q10" s="9"/>
      <c r="R10" s="8">
        <v>100</v>
      </c>
      <c r="S10" s="9">
        <f t="shared" si="0"/>
        <v>2124</v>
      </c>
      <c r="T10" s="9">
        <f t="shared" si="1"/>
        <v>0</v>
      </c>
    </row>
    <row r="11" spans="1:20" x14ac:dyDescent="0.25">
      <c r="A11" s="7" t="s">
        <v>22</v>
      </c>
      <c r="B11" s="10" t="s">
        <v>34</v>
      </c>
      <c r="C11" s="7" t="s">
        <v>35</v>
      </c>
      <c r="D11" s="8">
        <v>1</v>
      </c>
      <c r="E11" s="8">
        <v>1404</v>
      </c>
      <c r="F11" s="8">
        <f t="shared" si="2"/>
        <v>234</v>
      </c>
      <c r="G11" s="8">
        <v>78</v>
      </c>
      <c r="H11" s="9"/>
      <c r="I11" s="9"/>
      <c r="J11" s="9"/>
      <c r="K11" s="9"/>
      <c r="L11" s="9"/>
      <c r="M11" s="14"/>
      <c r="N11" s="8">
        <v>18</v>
      </c>
      <c r="O11" s="8"/>
      <c r="P11" s="9" t="s">
        <v>20</v>
      </c>
      <c r="Q11" s="9"/>
      <c r="R11" s="8">
        <v>100</v>
      </c>
      <c r="S11" s="9">
        <f t="shared" si="0"/>
        <v>1834</v>
      </c>
      <c r="T11" s="9">
        <f t="shared" si="1"/>
        <v>0</v>
      </c>
    </row>
    <row r="12" spans="1:20" x14ac:dyDescent="0.25">
      <c r="A12" s="7" t="s">
        <v>23</v>
      </c>
      <c r="B12" s="10" t="s">
        <v>38</v>
      </c>
      <c r="C12" s="7" t="s">
        <v>40</v>
      </c>
      <c r="D12" s="8">
        <v>1</v>
      </c>
      <c r="E12" s="8">
        <v>900</v>
      </c>
      <c r="F12" s="8">
        <f t="shared" si="2"/>
        <v>30</v>
      </c>
      <c r="G12" s="9"/>
      <c r="H12" s="8">
        <v>144</v>
      </c>
      <c r="I12" s="9">
        <v>144</v>
      </c>
      <c r="J12" s="9">
        <v>144</v>
      </c>
      <c r="K12" s="9"/>
      <c r="L12" s="9"/>
      <c r="M12" s="14"/>
      <c r="N12" s="8">
        <v>12</v>
      </c>
      <c r="O12" s="8">
        <f>2*25</f>
        <v>50</v>
      </c>
      <c r="P12" s="8">
        <f>8*25</f>
        <v>200</v>
      </c>
      <c r="Q12" s="8">
        <v>72</v>
      </c>
      <c r="R12" s="8">
        <v>100</v>
      </c>
      <c r="S12" s="9">
        <f t="shared" si="0"/>
        <v>1796</v>
      </c>
      <c r="T12" s="9">
        <f t="shared" si="1"/>
        <v>0</v>
      </c>
    </row>
    <row r="13" spans="1:20" x14ac:dyDescent="0.25">
      <c r="A13" s="7" t="s">
        <v>18</v>
      </c>
      <c r="B13" s="10" t="s">
        <v>38</v>
      </c>
      <c r="C13" s="7" t="s">
        <v>40</v>
      </c>
      <c r="D13" s="8">
        <v>1</v>
      </c>
      <c r="E13" s="8">
        <v>1116</v>
      </c>
      <c r="F13" s="8">
        <f t="shared" si="2"/>
        <v>47</v>
      </c>
      <c r="G13" s="8"/>
      <c r="H13" s="8">
        <v>216</v>
      </c>
      <c r="I13" s="8">
        <v>216</v>
      </c>
      <c r="J13" s="8">
        <v>72</v>
      </c>
      <c r="K13" s="8"/>
      <c r="L13" s="8"/>
      <c r="M13" s="15"/>
      <c r="N13" s="8">
        <v>12</v>
      </c>
      <c r="O13" s="8">
        <f>2*25</f>
        <v>50</v>
      </c>
      <c r="P13" s="9" t="s">
        <v>20</v>
      </c>
      <c r="Q13" s="9"/>
      <c r="R13" s="8">
        <v>100</v>
      </c>
      <c r="S13" s="9">
        <f t="shared" si="0"/>
        <v>1829</v>
      </c>
      <c r="T13" s="9">
        <f t="shared" si="1"/>
        <v>0</v>
      </c>
    </row>
    <row r="14" spans="1:20" x14ac:dyDescent="0.25">
      <c r="A14" s="7" t="s">
        <v>19</v>
      </c>
      <c r="B14" s="10" t="s">
        <v>38</v>
      </c>
      <c r="C14" s="7" t="s">
        <v>40</v>
      </c>
      <c r="D14" s="8">
        <v>1</v>
      </c>
      <c r="E14" s="8">
        <v>1224</v>
      </c>
      <c r="F14" s="8">
        <f t="shared" si="2"/>
        <v>68</v>
      </c>
      <c r="G14" s="8"/>
      <c r="H14" s="8">
        <v>216</v>
      </c>
      <c r="I14" s="8">
        <v>216</v>
      </c>
      <c r="J14" s="8"/>
      <c r="K14" s="8"/>
      <c r="L14" s="8"/>
      <c r="M14" s="15"/>
      <c r="N14" s="8">
        <v>6</v>
      </c>
      <c r="O14" s="8">
        <f>1*25</f>
        <v>25</v>
      </c>
      <c r="P14" s="9" t="s">
        <v>20</v>
      </c>
      <c r="Q14" s="9"/>
      <c r="R14" s="8">
        <v>100</v>
      </c>
      <c r="S14" s="9">
        <f t="shared" si="0"/>
        <v>1855</v>
      </c>
      <c r="T14" s="9">
        <f t="shared" si="1"/>
        <v>0</v>
      </c>
    </row>
    <row r="15" spans="1:20" x14ac:dyDescent="0.25">
      <c r="A15" s="7" t="s">
        <v>21</v>
      </c>
      <c r="B15" s="10" t="s">
        <v>38</v>
      </c>
      <c r="C15" s="7" t="s">
        <v>40</v>
      </c>
      <c r="D15" s="8">
        <v>1</v>
      </c>
      <c r="E15" s="8">
        <v>1044</v>
      </c>
      <c r="F15" s="8">
        <f t="shared" si="2"/>
        <v>87</v>
      </c>
      <c r="G15" s="8">
        <f>E15/36*2</f>
        <v>58</v>
      </c>
      <c r="H15" s="8">
        <v>396</v>
      </c>
      <c r="I15" s="8">
        <v>396</v>
      </c>
      <c r="J15" s="8"/>
      <c r="K15" s="8"/>
      <c r="L15" s="8"/>
      <c r="M15" s="15"/>
      <c r="N15" s="8">
        <v>18</v>
      </c>
      <c r="O15" s="8">
        <f>1*25</f>
        <v>25</v>
      </c>
      <c r="P15" s="9" t="s">
        <v>20</v>
      </c>
      <c r="Q15" s="9"/>
      <c r="R15" s="8">
        <v>100</v>
      </c>
      <c r="S15" s="9">
        <f t="shared" si="0"/>
        <v>2124</v>
      </c>
      <c r="T15" s="9">
        <f t="shared" si="1"/>
        <v>0</v>
      </c>
    </row>
    <row r="16" spans="1:20" x14ac:dyDescent="0.25">
      <c r="A16" s="7" t="s">
        <v>22</v>
      </c>
      <c r="B16" s="10" t="s">
        <v>38</v>
      </c>
      <c r="C16" s="7" t="s">
        <v>40</v>
      </c>
      <c r="D16" s="8">
        <v>1</v>
      </c>
      <c r="E16" s="8">
        <v>1404</v>
      </c>
      <c r="F16" s="8">
        <f t="shared" si="2"/>
        <v>234</v>
      </c>
      <c r="G16" s="8">
        <v>78</v>
      </c>
      <c r="H16" s="9"/>
      <c r="I16" s="9"/>
      <c r="J16" s="9"/>
      <c r="K16" s="9"/>
      <c r="L16" s="9"/>
      <c r="M16" s="14"/>
      <c r="N16" s="8">
        <v>18</v>
      </c>
      <c r="O16" s="8"/>
      <c r="P16" s="9" t="s">
        <v>20</v>
      </c>
      <c r="Q16" s="9"/>
      <c r="R16" s="8">
        <v>100</v>
      </c>
      <c r="S16" s="9">
        <f t="shared" si="0"/>
        <v>1834</v>
      </c>
      <c r="T16" s="9">
        <f t="shared" si="1"/>
        <v>0</v>
      </c>
    </row>
    <row r="17" spans="1:20" x14ac:dyDescent="0.25">
      <c r="A17" s="7">
        <v>5</v>
      </c>
      <c r="B17" s="10" t="s">
        <v>37</v>
      </c>
      <c r="C17" s="7" t="s">
        <v>41</v>
      </c>
      <c r="D17" s="8">
        <v>2</v>
      </c>
      <c r="E17" s="8">
        <v>684</v>
      </c>
      <c r="F17" s="8">
        <f t="shared" si="2"/>
        <v>23</v>
      </c>
      <c r="G17" s="9"/>
      <c r="H17" s="8"/>
      <c r="I17" s="9"/>
      <c r="J17" s="9">
        <v>468</v>
      </c>
      <c r="K17" s="9"/>
      <c r="L17" s="9"/>
      <c r="M17" s="14"/>
      <c r="N17" s="8">
        <v>18</v>
      </c>
      <c r="O17" s="8">
        <f>2*25</f>
        <v>50</v>
      </c>
      <c r="P17" s="8">
        <f>8*25</f>
        <v>200</v>
      </c>
      <c r="Q17" s="8">
        <v>72</v>
      </c>
      <c r="R17" s="8">
        <v>100</v>
      </c>
      <c r="S17" s="9">
        <f t="shared" si="0"/>
        <v>3230</v>
      </c>
      <c r="T17" s="9">
        <f t="shared" si="1"/>
        <v>0</v>
      </c>
    </row>
    <row r="18" spans="1:20" x14ac:dyDescent="0.25">
      <c r="A18" s="7" t="s">
        <v>18</v>
      </c>
      <c r="B18" s="10" t="s">
        <v>37</v>
      </c>
      <c r="C18" s="7" t="s">
        <v>41</v>
      </c>
      <c r="D18" s="8">
        <v>2</v>
      </c>
      <c r="E18" s="8">
        <v>1008</v>
      </c>
      <c r="F18" s="8">
        <f t="shared" si="2"/>
        <v>42</v>
      </c>
      <c r="G18" s="9"/>
      <c r="H18" s="8"/>
      <c r="I18" s="9"/>
      <c r="J18" s="9">
        <v>252</v>
      </c>
      <c r="K18" s="9">
        <v>144</v>
      </c>
      <c r="L18" s="9">
        <v>144</v>
      </c>
      <c r="M18" s="14"/>
      <c r="N18" s="8">
        <v>18</v>
      </c>
      <c r="O18" s="8">
        <f>2*25</f>
        <v>50</v>
      </c>
      <c r="P18" s="9" t="s">
        <v>20</v>
      </c>
      <c r="Q18" s="9"/>
      <c r="R18" s="8">
        <v>100</v>
      </c>
      <c r="S18" s="9">
        <f t="shared" si="0"/>
        <v>2940</v>
      </c>
      <c r="T18" s="9">
        <f t="shared" si="1"/>
        <v>576</v>
      </c>
    </row>
    <row r="19" spans="1:20" x14ac:dyDescent="0.25">
      <c r="A19" s="7" t="s">
        <v>19</v>
      </c>
      <c r="B19" s="10" t="s">
        <v>37</v>
      </c>
      <c r="C19" s="7" t="s">
        <v>41</v>
      </c>
      <c r="D19" s="8">
        <v>2</v>
      </c>
      <c r="E19" s="8">
        <v>1116</v>
      </c>
      <c r="F19" s="8">
        <f t="shared" si="2"/>
        <v>62</v>
      </c>
      <c r="G19" s="8"/>
      <c r="H19" s="9"/>
      <c r="I19" s="9"/>
      <c r="J19" s="9"/>
      <c r="K19" s="9">
        <v>324</v>
      </c>
      <c r="L19" s="9">
        <v>324</v>
      </c>
      <c r="M19" s="14"/>
      <c r="N19" s="8">
        <v>18</v>
      </c>
      <c r="O19" s="8">
        <f>2*25</f>
        <v>50</v>
      </c>
      <c r="P19" s="9" t="s">
        <v>20</v>
      </c>
      <c r="Q19" s="9"/>
      <c r="R19" s="8">
        <v>100</v>
      </c>
      <c r="S19" s="9">
        <f t="shared" si="0"/>
        <v>2692</v>
      </c>
      <c r="T19" s="9">
        <f t="shared" si="1"/>
        <v>1296</v>
      </c>
    </row>
    <row r="20" spans="1:20" x14ac:dyDescent="0.25">
      <c r="A20" s="7" t="s">
        <v>21</v>
      </c>
      <c r="B20" s="10" t="s">
        <v>37</v>
      </c>
      <c r="C20" s="7" t="s">
        <v>41</v>
      </c>
      <c r="D20" s="8">
        <v>2</v>
      </c>
      <c r="E20" s="8">
        <v>1404</v>
      </c>
      <c r="F20" s="8">
        <f t="shared" si="2"/>
        <v>117</v>
      </c>
      <c r="G20" s="8">
        <f>E20/36*2</f>
        <v>78</v>
      </c>
      <c r="H20" s="9"/>
      <c r="I20" s="9"/>
      <c r="J20" s="9"/>
      <c r="K20" s="9"/>
      <c r="L20" s="9"/>
      <c r="M20" s="14"/>
      <c r="N20" s="8">
        <v>24</v>
      </c>
      <c r="O20" s="8"/>
      <c r="P20" s="9" t="s">
        <v>20</v>
      </c>
      <c r="Q20" s="9"/>
      <c r="R20" s="8">
        <v>100</v>
      </c>
      <c r="S20" s="9">
        <f t="shared" si="0"/>
        <v>3446</v>
      </c>
      <c r="T20" s="9">
        <f t="shared" si="1"/>
        <v>0</v>
      </c>
    </row>
    <row r="21" spans="1:20" x14ac:dyDescent="0.25">
      <c r="A21" s="7" t="s">
        <v>22</v>
      </c>
      <c r="B21" s="10" t="s">
        <v>37</v>
      </c>
      <c r="C21" s="7" t="s">
        <v>41</v>
      </c>
      <c r="D21" s="8">
        <v>2</v>
      </c>
      <c r="E21" s="8">
        <v>1404</v>
      </c>
      <c r="F21" s="8">
        <f t="shared" si="2"/>
        <v>234</v>
      </c>
      <c r="G21" s="8">
        <v>78</v>
      </c>
      <c r="H21" s="9"/>
      <c r="I21" s="9"/>
      <c r="J21" s="9"/>
      <c r="K21" s="9"/>
      <c r="L21" s="9"/>
      <c r="M21" s="14"/>
      <c r="N21" s="8">
        <v>18</v>
      </c>
      <c r="O21" s="8"/>
      <c r="P21" s="9" t="s">
        <v>20</v>
      </c>
      <c r="Q21" s="9"/>
      <c r="R21" s="8">
        <v>100</v>
      </c>
      <c r="S21" s="9">
        <f t="shared" si="0"/>
        <v>3668</v>
      </c>
      <c r="T21" s="9">
        <f t="shared" si="1"/>
        <v>0</v>
      </c>
    </row>
    <row r="22" spans="1:20" x14ac:dyDescent="0.25">
      <c r="A22" s="7">
        <v>4</v>
      </c>
      <c r="B22" s="10" t="s">
        <v>36</v>
      </c>
      <c r="C22" s="7" t="s">
        <v>44</v>
      </c>
      <c r="D22" s="8">
        <v>1</v>
      </c>
      <c r="E22" s="8">
        <v>684</v>
      </c>
      <c r="F22" s="8">
        <f t="shared" si="2"/>
        <v>29</v>
      </c>
      <c r="G22" s="8"/>
      <c r="H22" s="8"/>
      <c r="I22" s="9"/>
      <c r="J22" s="9">
        <v>504</v>
      </c>
      <c r="K22" s="9"/>
      <c r="L22" s="9"/>
      <c r="M22" s="14"/>
      <c r="N22" s="8">
        <v>12</v>
      </c>
      <c r="O22" s="8">
        <f>25*4</f>
        <v>100</v>
      </c>
      <c r="P22" s="8">
        <f>8*25</f>
        <v>200</v>
      </c>
      <c r="Q22" s="8">
        <v>72</v>
      </c>
      <c r="R22" s="8">
        <v>100</v>
      </c>
      <c r="S22" s="9">
        <f t="shared" si="0"/>
        <v>1701</v>
      </c>
      <c r="T22" s="9">
        <f t="shared" si="1"/>
        <v>0</v>
      </c>
    </row>
    <row r="23" spans="1:20" x14ac:dyDescent="0.25">
      <c r="A23" s="7" t="s">
        <v>19</v>
      </c>
      <c r="B23" s="10" t="s">
        <v>36</v>
      </c>
      <c r="C23" s="7" t="s">
        <v>44</v>
      </c>
      <c r="D23" s="8">
        <v>1</v>
      </c>
      <c r="E23" s="8">
        <v>900</v>
      </c>
      <c r="F23" s="8">
        <f t="shared" si="2"/>
        <v>50</v>
      </c>
      <c r="G23" s="8"/>
      <c r="H23" s="9"/>
      <c r="I23" s="9"/>
      <c r="J23" s="9">
        <v>180</v>
      </c>
      <c r="K23" s="9">
        <v>360</v>
      </c>
      <c r="L23" s="9">
        <v>360</v>
      </c>
      <c r="M23" s="14"/>
      <c r="N23" s="8">
        <v>12</v>
      </c>
      <c r="O23" s="8">
        <f>2*25</f>
        <v>50</v>
      </c>
      <c r="P23" s="9" t="s">
        <v>20</v>
      </c>
      <c r="Q23" s="9"/>
      <c r="R23" s="8">
        <v>100</v>
      </c>
      <c r="S23" s="9">
        <f t="shared" si="0"/>
        <v>1292</v>
      </c>
      <c r="T23" s="9">
        <f t="shared" si="1"/>
        <v>720</v>
      </c>
    </row>
    <row r="24" spans="1:20" x14ac:dyDescent="0.25">
      <c r="A24" s="7" t="s">
        <v>21</v>
      </c>
      <c r="B24" s="10" t="s">
        <v>36</v>
      </c>
      <c r="C24" s="7" t="s">
        <v>44</v>
      </c>
      <c r="D24" s="8">
        <v>1</v>
      </c>
      <c r="E24" s="8">
        <v>1404</v>
      </c>
      <c r="F24" s="8">
        <f t="shared" si="2"/>
        <v>117</v>
      </c>
      <c r="G24" s="8">
        <f>E24/36*2</f>
        <v>78</v>
      </c>
      <c r="H24" s="9"/>
      <c r="I24" s="9"/>
      <c r="J24" s="9"/>
      <c r="K24" s="9"/>
      <c r="L24" s="9"/>
      <c r="M24" s="14"/>
      <c r="N24" s="8">
        <v>24</v>
      </c>
      <c r="O24" s="8"/>
      <c r="P24" s="9" t="s">
        <v>20</v>
      </c>
      <c r="Q24" s="9"/>
      <c r="R24" s="8">
        <v>100</v>
      </c>
      <c r="S24" s="9">
        <f t="shared" si="0"/>
        <v>1723</v>
      </c>
      <c r="T24" s="9">
        <f t="shared" si="1"/>
        <v>0</v>
      </c>
    </row>
    <row r="25" spans="1:20" x14ac:dyDescent="0.25">
      <c r="A25" s="7" t="s">
        <v>22</v>
      </c>
      <c r="B25" s="10" t="s">
        <v>36</v>
      </c>
      <c r="C25" s="7" t="s">
        <v>44</v>
      </c>
      <c r="D25" s="8">
        <v>1</v>
      </c>
      <c r="E25" s="8">
        <v>1404</v>
      </c>
      <c r="F25" s="8">
        <f t="shared" si="2"/>
        <v>234</v>
      </c>
      <c r="G25" s="8">
        <v>78</v>
      </c>
      <c r="H25" s="9"/>
      <c r="I25" s="9"/>
      <c r="J25" s="9"/>
      <c r="K25" s="9"/>
      <c r="L25" s="9"/>
      <c r="M25" s="14"/>
      <c r="N25" s="8">
        <v>18</v>
      </c>
      <c r="O25" s="8"/>
      <c r="P25" s="9" t="s">
        <v>20</v>
      </c>
      <c r="Q25" s="9"/>
      <c r="R25" s="8">
        <v>100</v>
      </c>
      <c r="S25" s="9">
        <f t="shared" si="0"/>
        <v>1834</v>
      </c>
      <c r="T25" s="9">
        <f t="shared" si="1"/>
        <v>0</v>
      </c>
    </row>
    <row r="26" spans="1:20" x14ac:dyDescent="0.25">
      <c r="A26" s="7" t="s">
        <v>18</v>
      </c>
      <c r="B26" s="10" t="s">
        <v>39</v>
      </c>
      <c r="C26" s="7" t="s">
        <v>45</v>
      </c>
      <c r="D26" s="8">
        <v>2</v>
      </c>
      <c r="E26" s="8">
        <v>684</v>
      </c>
      <c r="F26" s="8">
        <f t="shared" si="2"/>
        <v>29</v>
      </c>
      <c r="G26" s="8"/>
      <c r="H26" s="8"/>
      <c r="I26" s="9"/>
      <c r="J26" s="9">
        <v>540</v>
      </c>
      <c r="K26" s="9"/>
      <c r="L26" s="9"/>
      <c r="M26" s="14"/>
      <c r="N26" s="8"/>
      <c r="O26" s="8">
        <f>25*4</f>
        <v>100</v>
      </c>
      <c r="P26" s="8">
        <f>8*25</f>
        <v>200</v>
      </c>
      <c r="Q26" s="8">
        <v>72</v>
      </c>
      <c r="R26" s="8">
        <v>100</v>
      </c>
      <c r="S26" s="9">
        <f t="shared" si="0"/>
        <v>3450</v>
      </c>
      <c r="T26" s="9">
        <f t="shared" si="1"/>
        <v>0</v>
      </c>
    </row>
    <row r="27" spans="1:20" x14ac:dyDescent="0.25">
      <c r="A27" s="7" t="s">
        <v>19</v>
      </c>
      <c r="B27" s="10" t="s">
        <v>39</v>
      </c>
      <c r="C27" s="7" t="s">
        <v>45</v>
      </c>
      <c r="D27" s="8">
        <v>2</v>
      </c>
      <c r="E27" s="8">
        <v>1188</v>
      </c>
      <c r="F27" s="8">
        <f t="shared" si="2"/>
        <v>66</v>
      </c>
      <c r="G27" s="8"/>
      <c r="H27" s="8"/>
      <c r="I27" s="8"/>
      <c r="J27" s="8"/>
      <c r="K27" s="8">
        <v>216</v>
      </c>
      <c r="L27" s="8">
        <v>216</v>
      </c>
      <c r="M27" s="15"/>
      <c r="N27" s="8">
        <v>12</v>
      </c>
      <c r="O27" s="8">
        <f>25*4</f>
        <v>100</v>
      </c>
      <c r="P27" s="9" t="s">
        <v>20</v>
      </c>
      <c r="Q27" s="9"/>
      <c r="R27" s="8">
        <v>100</v>
      </c>
      <c r="S27" s="9">
        <f t="shared" si="0"/>
        <v>2932</v>
      </c>
      <c r="T27" s="9">
        <f t="shared" si="1"/>
        <v>864</v>
      </c>
    </row>
    <row r="28" spans="1:20" x14ac:dyDescent="0.25">
      <c r="A28" s="7" t="s">
        <v>21</v>
      </c>
      <c r="B28" s="10" t="s">
        <v>39</v>
      </c>
      <c r="C28" s="7" t="s">
        <v>45</v>
      </c>
      <c r="D28" s="8">
        <v>2</v>
      </c>
      <c r="E28" s="8">
        <v>1224</v>
      </c>
      <c r="F28" s="8">
        <f t="shared" si="2"/>
        <v>102</v>
      </c>
      <c r="G28" s="8">
        <f>E28/36*2</f>
        <v>68</v>
      </c>
      <c r="H28" s="8">
        <v>108</v>
      </c>
      <c r="I28" s="8">
        <v>108</v>
      </c>
      <c r="J28" s="8"/>
      <c r="K28" s="8">
        <v>108</v>
      </c>
      <c r="L28" s="8">
        <v>108</v>
      </c>
      <c r="M28" s="15"/>
      <c r="N28" s="8">
        <v>24</v>
      </c>
      <c r="O28" s="8"/>
      <c r="P28" s="9" t="s">
        <v>20</v>
      </c>
      <c r="Q28" s="9"/>
      <c r="R28" s="8">
        <v>100</v>
      </c>
      <c r="S28" s="9">
        <f t="shared" si="0"/>
        <v>3468</v>
      </c>
      <c r="T28" s="9">
        <f t="shared" si="1"/>
        <v>432</v>
      </c>
    </row>
    <row r="29" spans="1:20" x14ac:dyDescent="0.25">
      <c r="A29" s="7" t="s">
        <v>22</v>
      </c>
      <c r="B29" s="10" t="s">
        <v>39</v>
      </c>
      <c r="C29" s="7" t="s">
        <v>45</v>
      </c>
      <c r="D29" s="8">
        <v>2</v>
      </c>
      <c r="E29" s="8">
        <v>1404</v>
      </c>
      <c r="F29" s="8">
        <f t="shared" si="2"/>
        <v>234</v>
      </c>
      <c r="G29" s="8"/>
      <c r="H29" s="9"/>
      <c r="I29" s="9"/>
      <c r="J29" s="9"/>
      <c r="K29" s="9"/>
      <c r="L29" s="9"/>
      <c r="M29" s="14"/>
      <c r="N29" s="8">
        <v>18</v>
      </c>
      <c r="O29" s="8"/>
      <c r="P29" s="9" t="s">
        <v>20</v>
      </c>
      <c r="Q29" s="9"/>
      <c r="R29" s="8">
        <v>100</v>
      </c>
      <c r="S29" s="9">
        <f t="shared" si="0"/>
        <v>3512</v>
      </c>
      <c r="T29" s="9">
        <f t="shared" si="1"/>
        <v>0</v>
      </c>
    </row>
    <row r="30" spans="1:20" x14ac:dyDescent="0.25">
      <c r="A30" s="7" t="s">
        <v>18</v>
      </c>
      <c r="B30" s="10" t="s">
        <v>46</v>
      </c>
      <c r="C30" s="7" t="s">
        <v>47</v>
      </c>
      <c r="D30" s="8">
        <v>1</v>
      </c>
      <c r="E30" s="8">
        <v>756</v>
      </c>
      <c r="F30" s="8">
        <f t="shared" si="2"/>
        <v>32</v>
      </c>
      <c r="G30" s="8"/>
      <c r="H30" s="8"/>
      <c r="I30" s="9"/>
      <c r="J30" s="9">
        <v>432</v>
      </c>
      <c r="K30" s="9"/>
      <c r="L30" s="9"/>
      <c r="M30" s="14"/>
      <c r="N30" s="8">
        <v>12</v>
      </c>
      <c r="O30" s="8">
        <f>2*25</f>
        <v>50</v>
      </c>
      <c r="P30" s="8">
        <f>8*25</f>
        <v>200</v>
      </c>
      <c r="Q30" s="8">
        <v>72</v>
      </c>
      <c r="R30" s="8">
        <v>100</v>
      </c>
      <c r="S30" s="9">
        <f t="shared" si="0"/>
        <v>1654</v>
      </c>
      <c r="T30" s="9">
        <f t="shared" si="1"/>
        <v>0</v>
      </c>
    </row>
    <row r="31" spans="1:20" x14ac:dyDescent="0.25">
      <c r="A31" s="7" t="s">
        <v>19</v>
      </c>
      <c r="B31" s="10" t="s">
        <v>46</v>
      </c>
      <c r="C31" s="7" t="s">
        <v>47</v>
      </c>
      <c r="D31" s="8">
        <v>1</v>
      </c>
      <c r="E31" s="8">
        <v>1080</v>
      </c>
      <c r="F31" s="8">
        <f t="shared" si="2"/>
        <v>60</v>
      </c>
      <c r="G31" s="8"/>
      <c r="H31" s="8"/>
      <c r="I31" s="8"/>
      <c r="J31" s="8">
        <v>216</v>
      </c>
      <c r="K31" s="8">
        <v>144</v>
      </c>
      <c r="L31" s="8">
        <v>144</v>
      </c>
      <c r="M31" s="15"/>
      <c r="N31" s="8"/>
      <c r="O31" s="8">
        <f>2*25</f>
        <v>50</v>
      </c>
      <c r="P31" s="9" t="s">
        <v>20</v>
      </c>
      <c r="Q31" s="9"/>
      <c r="R31" s="8">
        <v>100</v>
      </c>
      <c r="S31" s="9">
        <f t="shared" si="0"/>
        <v>1506</v>
      </c>
      <c r="T31" s="9">
        <f t="shared" si="1"/>
        <v>288</v>
      </c>
    </row>
    <row r="32" spans="1:20" x14ac:dyDescent="0.25">
      <c r="A32" s="7" t="s">
        <v>21</v>
      </c>
      <c r="B32" s="10" t="s">
        <v>46</v>
      </c>
      <c r="C32" s="7" t="s">
        <v>47</v>
      </c>
      <c r="D32" s="8">
        <v>1</v>
      </c>
      <c r="E32" s="8">
        <v>1224</v>
      </c>
      <c r="F32" s="8">
        <f t="shared" si="2"/>
        <v>102</v>
      </c>
      <c r="G32" s="8">
        <f>E32/36*2</f>
        <v>68</v>
      </c>
      <c r="H32" s="9"/>
      <c r="I32" s="9"/>
      <c r="J32" s="9"/>
      <c r="K32" s="9">
        <v>216</v>
      </c>
      <c r="L32" s="9">
        <v>216</v>
      </c>
      <c r="M32" s="14"/>
      <c r="N32" s="8">
        <v>24</v>
      </c>
      <c r="O32" s="8"/>
      <c r="P32" s="9" t="s">
        <v>20</v>
      </c>
      <c r="Q32" s="9"/>
      <c r="R32" s="8">
        <v>100</v>
      </c>
      <c r="S32" s="9">
        <f t="shared" si="0"/>
        <v>1518</v>
      </c>
      <c r="T32" s="9">
        <f t="shared" si="1"/>
        <v>432</v>
      </c>
    </row>
    <row r="33" spans="1:22" x14ac:dyDescent="0.25">
      <c r="A33" s="7" t="s">
        <v>22</v>
      </c>
      <c r="B33" s="10" t="s">
        <v>46</v>
      </c>
      <c r="C33" s="7" t="s">
        <v>47</v>
      </c>
      <c r="D33" s="8">
        <v>1</v>
      </c>
      <c r="E33" s="8">
        <v>1404</v>
      </c>
      <c r="F33" s="8">
        <f t="shared" si="2"/>
        <v>234</v>
      </c>
      <c r="G33" s="8"/>
      <c r="H33" s="9"/>
      <c r="I33" s="9"/>
      <c r="J33" s="9"/>
      <c r="K33" s="9"/>
      <c r="L33" s="9"/>
      <c r="M33" s="14"/>
      <c r="N33" s="8">
        <v>18</v>
      </c>
      <c r="O33" s="8"/>
      <c r="P33" s="9" t="s">
        <v>20</v>
      </c>
      <c r="Q33" s="9"/>
      <c r="R33" s="8">
        <v>100</v>
      </c>
      <c r="S33" s="9">
        <f t="shared" si="0"/>
        <v>1756</v>
      </c>
      <c r="T33" s="9">
        <f t="shared" si="1"/>
        <v>0</v>
      </c>
    </row>
    <row r="34" spans="1:22" x14ac:dyDescent="0.25">
      <c r="A34" s="7" t="s">
        <v>18</v>
      </c>
      <c r="B34" s="10" t="s">
        <v>48</v>
      </c>
      <c r="C34" s="7" t="s">
        <v>49</v>
      </c>
      <c r="D34" s="8">
        <v>2</v>
      </c>
      <c r="E34" s="8">
        <v>756</v>
      </c>
      <c r="F34" s="8">
        <f t="shared" si="2"/>
        <v>32</v>
      </c>
      <c r="G34" s="8"/>
      <c r="H34" s="8"/>
      <c r="I34" s="9"/>
      <c r="J34" s="9">
        <v>468</v>
      </c>
      <c r="K34" s="9"/>
      <c r="L34" s="9"/>
      <c r="M34" s="14"/>
      <c r="N34" s="8"/>
      <c r="O34" s="8">
        <f>25*3</f>
        <v>75</v>
      </c>
      <c r="P34" s="8">
        <f>8*25</f>
        <v>200</v>
      </c>
      <c r="Q34" s="8">
        <v>72</v>
      </c>
      <c r="R34" s="8">
        <v>100</v>
      </c>
      <c r="S34" s="9">
        <f t="shared" si="0"/>
        <v>3406</v>
      </c>
      <c r="T34" s="9">
        <f t="shared" si="1"/>
        <v>0</v>
      </c>
    </row>
    <row r="35" spans="1:22" x14ac:dyDescent="0.25">
      <c r="A35" s="7" t="s">
        <v>19</v>
      </c>
      <c r="B35" s="10" t="s">
        <v>48</v>
      </c>
      <c r="C35" s="7" t="s">
        <v>49</v>
      </c>
      <c r="D35" s="8">
        <v>2</v>
      </c>
      <c r="E35" s="8">
        <v>1044</v>
      </c>
      <c r="F35" s="8">
        <f t="shared" si="2"/>
        <v>58</v>
      </c>
      <c r="G35" s="8"/>
      <c r="H35" s="8"/>
      <c r="I35" s="8"/>
      <c r="J35" s="8"/>
      <c r="K35" s="8">
        <v>360</v>
      </c>
      <c r="L35" s="8">
        <v>360</v>
      </c>
      <c r="M35" s="15"/>
      <c r="N35" s="8">
        <v>12</v>
      </c>
      <c r="O35" s="8">
        <f>25*2</f>
        <v>50</v>
      </c>
      <c r="P35" s="9" t="s">
        <v>20</v>
      </c>
      <c r="Q35" s="9"/>
      <c r="R35" s="8">
        <v>100</v>
      </c>
      <c r="S35" s="9">
        <f t="shared" si="0"/>
        <v>2528</v>
      </c>
      <c r="T35" s="9">
        <f t="shared" si="1"/>
        <v>1440</v>
      </c>
    </row>
    <row r="36" spans="1:22" x14ac:dyDescent="0.25">
      <c r="A36" s="7" t="s">
        <v>21</v>
      </c>
      <c r="B36" s="10" t="s">
        <v>48</v>
      </c>
      <c r="C36" s="7" t="s">
        <v>49</v>
      </c>
      <c r="D36" s="8">
        <v>2</v>
      </c>
      <c r="E36" s="8">
        <v>1224</v>
      </c>
      <c r="F36" s="8">
        <f t="shared" si="2"/>
        <v>102</v>
      </c>
      <c r="G36" s="8">
        <f>E36/36*2</f>
        <v>68</v>
      </c>
      <c r="H36" s="9"/>
      <c r="I36" s="9"/>
      <c r="J36" s="9"/>
      <c r="K36" s="9">
        <v>216</v>
      </c>
      <c r="L36" s="9">
        <v>216</v>
      </c>
      <c r="M36" s="14"/>
      <c r="N36" s="8">
        <v>24</v>
      </c>
      <c r="O36" s="8"/>
      <c r="P36" s="9" t="s">
        <v>20</v>
      </c>
      <c r="Q36" s="9"/>
      <c r="R36" s="8">
        <v>100</v>
      </c>
      <c r="S36" s="9">
        <f t="shared" si="0"/>
        <v>3036</v>
      </c>
      <c r="T36" s="9">
        <f t="shared" si="1"/>
        <v>864</v>
      </c>
    </row>
    <row r="37" spans="1:22" x14ac:dyDescent="0.25">
      <c r="A37" s="7" t="s">
        <v>22</v>
      </c>
      <c r="B37" s="10" t="s">
        <v>48</v>
      </c>
      <c r="C37" s="7" t="s">
        <v>49</v>
      </c>
      <c r="D37" s="8">
        <v>2</v>
      </c>
      <c r="E37" s="8">
        <v>1404</v>
      </c>
      <c r="F37" s="8">
        <f t="shared" si="2"/>
        <v>234</v>
      </c>
      <c r="G37" s="8"/>
      <c r="H37" s="9"/>
      <c r="I37" s="9"/>
      <c r="J37" s="9"/>
      <c r="K37" s="9"/>
      <c r="L37" s="9"/>
      <c r="M37" s="14"/>
      <c r="N37" s="8">
        <v>18</v>
      </c>
      <c r="O37" s="8"/>
      <c r="P37" s="9" t="s">
        <v>20</v>
      </c>
      <c r="Q37" s="9"/>
      <c r="R37" s="8">
        <v>100</v>
      </c>
      <c r="S37" s="9">
        <f t="shared" si="0"/>
        <v>3512</v>
      </c>
      <c r="T37" s="9">
        <f t="shared" si="1"/>
        <v>0</v>
      </c>
    </row>
    <row r="38" spans="1:22" x14ac:dyDescent="0.25">
      <c r="A38" s="7" t="s">
        <v>18</v>
      </c>
      <c r="B38" s="10" t="s">
        <v>50</v>
      </c>
      <c r="C38" s="7" t="s">
        <v>51</v>
      </c>
      <c r="D38" s="8">
        <v>1</v>
      </c>
      <c r="E38" s="8">
        <v>828</v>
      </c>
      <c r="F38" s="8">
        <f t="shared" si="2"/>
        <v>35</v>
      </c>
      <c r="G38" s="8"/>
      <c r="H38" s="8"/>
      <c r="I38" s="9"/>
      <c r="J38" s="9">
        <v>432</v>
      </c>
      <c r="K38" s="9"/>
      <c r="L38" s="9"/>
      <c r="M38" s="14"/>
      <c r="N38" s="8">
        <v>12</v>
      </c>
      <c r="O38" s="8">
        <f>2*25</f>
        <v>50</v>
      </c>
      <c r="P38" s="8">
        <f>8*25</f>
        <v>200</v>
      </c>
      <c r="Q38" s="8">
        <v>72</v>
      </c>
      <c r="R38" s="8">
        <v>100</v>
      </c>
      <c r="S38" s="9">
        <f t="shared" si="0"/>
        <v>1729</v>
      </c>
      <c r="T38" s="9">
        <f t="shared" si="1"/>
        <v>0</v>
      </c>
    </row>
    <row r="39" spans="1:22" x14ac:dyDescent="0.25">
      <c r="A39" s="7" t="s">
        <v>19</v>
      </c>
      <c r="B39" s="10" t="s">
        <v>50</v>
      </c>
      <c r="C39" s="7" t="s">
        <v>51</v>
      </c>
      <c r="D39" s="8">
        <v>1</v>
      </c>
      <c r="E39" s="8">
        <v>1224</v>
      </c>
      <c r="F39" s="8">
        <f t="shared" si="2"/>
        <v>68</v>
      </c>
      <c r="G39" s="8"/>
      <c r="H39" s="8">
        <v>144</v>
      </c>
      <c r="I39" s="8">
        <v>144</v>
      </c>
      <c r="J39" s="8"/>
      <c r="K39" s="8"/>
      <c r="L39" s="8"/>
      <c r="M39" s="15"/>
      <c r="N39" s="8">
        <v>12</v>
      </c>
      <c r="O39" s="8">
        <f>2*25</f>
        <v>50</v>
      </c>
      <c r="P39" s="9" t="s">
        <v>20</v>
      </c>
      <c r="Q39" s="9"/>
      <c r="R39" s="8">
        <v>100</v>
      </c>
      <c r="S39" s="9">
        <f t="shared" si="0"/>
        <v>1742</v>
      </c>
      <c r="T39" s="9">
        <f t="shared" si="1"/>
        <v>0</v>
      </c>
    </row>
    <row r="40" spans="1:22" x14ac:dyDescent="0.25">
      <c r="A40" s="7" t="s">
        <v>21</v>
      </c>
      <c r="B40" s="10" t="s">
        <v>50</v>
      </c>
      <c r="C40" s="7" t="s">
        <v>51</v>
      </c>
      <c r="D40" s="8">
        <v>1</v>
      </c>
      <c r="E40" s="8">
        <v>1368</v>
      </c>
      <c r="F40" s="8">
        <f t="shared" si="2"/>
        <v>114</v>
      </c>
      <c r="G40" s="8">
        <f>E40/36*2</f>
        <v>76</v>
      </c>
      <c r="H40" s="8">
        <v>36</v>
      </c>
      <c r="I40" s="8">
        <v>36</v>
      </c>
      <c r="J40" s="8">
        <v>36</v>
      </c>
      <c r="K40" s="8"/>
      <c r="L40" s="8"/>
      <c r="M40" s="15"/>
      <c r="N40" s="8">
        <v>6</v>
      </c>
      <c r="O40" s="8">
        <f>1*25</f>
        <v>25</v>
      </c>
      <c r="P40" s="9" t="s">
        <v>20</v>
      </c>
      <c r="Q40" s="9"/>
      <c r="R40" s="8">
        <v>100</v>
      </c>
      <c r="S40" s="9">
        <f t="shared" si="0"/>
        <v>1797</v>
      </c>
      <c r="T40" s="9">
        <f t="shared" si="1"/>
        <v>0</v>
      </c>
    </row>
    <row r="41" spans="1:22" x14ac:dyDescent="0.25">
      <c r="A41" s="7" t="s">
        <v>22</v>
      </c>
      <c r="B41" s="10" t="s">
        <v>50</v>
      </c>
      <c r="C41" s="7" t="s">
        <v>51</v>
      </c>
      <c r="D41" s="8">
        <v>1</v>
      </c>
      <c r="E41" s="8">
        <v>1404</v>
      </c>
      <c r="F41" s="8">
        <f t="shared" si="2"/>
        <v>234</v>
      </c>
      <c r="G41" s="8">
        <v>78</v>
      </c>
      <c r="H41" s="9"/>
      <c r="I41" s="9"/>
      <c r="J41" s="9"/>
      <c r="K41" s="9"/>
      <c r="L41" s="9"/>
      <c r="M41" s="14"/>
      <c r="N41" s="8">
        <v>18</v>
      </c>
      <c r="O41" s="8"/>
      <c r="P41" s="9" t="s">
        <v>20</v>
      </c>
      <c r="Q41" s="9"/>
      <c r="R41" s="8">
        <v>100</v>
      </c>
      <c r="S41" s="9">
        <f t="shared" si="0"/>
        <v>1834</v>
      </c>
      <c r="T41" s="9">
        <f t="shared" si="1"/>
        <v>0</v>
      </c>
    </row>
    <row r="42" spans="1:22" x14ac:dyDescent="0.25">
      <c r="A42" s="7" t="s">
        <v>18</v>
      </c>
      <c r="B42" s="10" t="s">
        <v>52</v>
      </c>
      <c r="C42" s="7" t="s">
        <v>53</v>
      </c>
      <c r="D42" s="8">
        <v>1</v>
      </c>
      <c r="E42" s="8">
        <v>684</v>
      </c>
      <c r="F42" s="8">
        <f t="shared" si="2"/>
        <v>29</v>
      </c>
      <c r="G42" s="8"/>
      <c r="H42" s="8"/>
      <c r="I42" s="9"/>
      <c r="J42" s="9">
        <v>540</v>
      </c>
      <c r="K42" s="9"/>
      <c r="L42" s="9"/>
      <c r="M42" s="14"/>
      <c r="N42" s="8"/>
      <c r="O42" s="8">
        <f>25*3</f>
        <v>75</v>
      </c>
      <c r="P42" s="8">
        <f>8*25</f>
        <v>200</v>
      </c>
      <c r="Q42" s="8">
        <v>72</v>
      </c>
      <c r="R42" s="8">
        <v>100</v>
      </c>
      <c r="S42" s="9">
        <f t="shared" si="0"/>
        <v>1700</v>
      </c>
      <c r="T42" s="9">
        <f t="shared" si="1"/>
        <v>0</v>
      </c>
    </row>
    <row r="43" spans="1:22" x14ac:dyDescent="0.25">
      <c r="A43" s="7" t="s">
        <v>19</v>
      </c>
      <c r="B43" s="10" t="s">
        <v>52</v>
      </c>
      <c r="C43" s="7" t="s">
        <v>53</v>
      </c>
      <c r="D43" s="8">
        <v>1</v>
      </c>
      <c r="E43" s="8">
        <v>1188</v>
      </c>
      <c r="F43" s="8">
        <f t="shared" si="2"/>
        <v>66</v>
      </c>
      <c r="G43" s="8"/>
      <c r="H43" s="8"/>
      <c r="I43" s="8"/>
      <c r="J43" s="8"/>
      <c r="K43" s="8">
        <v>216</v>
      </c>
      <c r="L43" s="8">
        <v>216</v>
      </c>
      <c r="M43" s="15"/>
      <c r="N43" s="8">
        <v>18</v>
      </c>
      <c r="O43" s="8">
        <f>1*25</f>
        <v>25</v>
      </c>
      <c r="P43" s="9" t="s">
        <v>20</v>
      </c>
      <c r="Q43" s="9"/>
      <c r="R43" s="8">
        <v>100</v>
      </c>
      <c r="S43" s="9">
        <f t="shared" si="0"/>
        <v>1397</v>
      </c>
      <c r="T43" s="9">
        <f t="shared" si="1"/>
        <v>432</v>
      </c>
    </row>
    <row r="44" spans="1:22" x14ac:dyDescent="0.25">
      <c r="A44" s="7" t="s">
        <v>21</v>
      </c>
      <c r="B44" s="10" t="s">
        <v>52</v>
      </c>
      <c r="C44" s="7" t="s">
        <v>53</v>
      </c>
      <c r="D44" s="8">
        <v>1</v>
      </c>
      <c r="E44" s="8">
        <v>1224</v>
      </c>
      <c r="F44" s="8">
        <f t="shared" si="2"/>
        <v>102</v>
      </c>
      <c r="G44" s="8">
        <f>E44/36*2</f>
        <v>68</v>
      </c>
      <c r="H44" s="9"/>
      <c r="I44" s="9"/>
      <c r="J44" s="9"/>
      <c r="K44" s="9">
        <v>216</v>
      </c>
      <c r="L44" s="9">
        <v>216</v>
      </c>
      <c r="M44" s="14"/>
      <c r="N44" s="8">
        <v>24</v>
      </c>
      <c r="O44" s="8"/>
      <c r="P44" s="9" t="s">
        <v>20</v>
      </c>
      <c r="Q44" s="9"/>
      <c r="R44" s="8">
        <v>100</v>
      </c>
      <c r="S44" s="9">
        <f t="shared" si="0"/>
        <v>1518</v>
      </c>
      <c r="T44" s="9">
        <f t="shared" si="1"/>
        <v>432</v>
      </c>
    </row>
    <row r="45" spans="1:22" x14ac:dyDescent="0.25">
      <c r="A45" s="7" t="s">
        <v>22</v>
      </c>
      <c r="B45" s="10" t="s">
        <v>52</v>
      </c>
      <c r="C45" s="7" t="s">
        <v>53</v>
      </c>
      <c r="D45" s="8">
        <v>1</v>
      </c>
      <c r="E45" s="8">
        <v>1404</v>
      </c>
      <c r="F45" s="8">
        <f t="shared" si="2"/>
        <v>234</v>
      </c>
      <c r="G45" s="8"/>
      <c r="H45" s="9"/>
      <c r="I45" s="9"/>
      <c r="J45" s="9"/>
      <c r="K45" s="9"/>
      <c r="L45" s="9"/>
      <c r="M45" s="14"/>
      <c r="N45" s="8">
        <v>18</v>
      </c>
      <c r="O45" s="8"/>
      <c r="P45" s="9" t="s">
        <v>20</v>
      </c>
      <c r="Q45" s="9"/>
      <c r="R45" s="8">
        <v>100</v>
      </c>
      <c r="S45" s="9">
        <f t="shared" si="0"/>
        <v>1756</v>
      </c>
      <c r="T45" s="9">
        <f t="shared" si="1"/>
        <v>0</v>
      </c>
    </row>
    <row r="46" spans="1:22" ht="15.75" thickBot="1" x14ac:dyDescent="0.3">
      <c r="A46" s="16">
        <v>0</v>
      </c>
      <c r="B46" s="17" t="s">
        <v>24</v>
      </c>
      <c r="C46" s="16"/>
      <c r="D46" s="18"/>
      <c r="E46" s="18"/>
      <c r="F46" s="18">
        <v>120</v>
      </c>
      <c r="G46" s="18"/>
      <c r="H46" s="18"/>
      <c r="I46" s="18"/>
      <c r="J46" s="18"/>
      <c r="K46" s="18"/>
      <c r="L46" s="18"/>
      <c r="M46" s="19"/>
      <c r="N46" s="18"/>
      <c r="O46" s="18"/>
      <c r="P46" s="18"/>
      <c r="Q46" s="18"/>
      <c r="R46" s="18"/>
      <c r="S46" s="18">
        <f>SUM(E46:J46,N46:R46)</f>
        <v>120</v>
      </c>
      <c r="T46" s="18">
        <f>SUM(K46:L46)</f>
        <v>0</v>
      </c>
    </row>
    <row r="47" spans="1:22" ht="16.5" thickBot="1" x14ac:dyDescent="0.3">
      <c r="A47" s="26" t="s">
        <v>60</v>
      </c>
      <c r="B47" s="27" t="s">
        <v>26</v>
      </c>
      <c r="C47" s="28"/>
      <c r="D47" s="29">
        <f t="shared" ref="D47:J47" si="3">SUM(D4:D46)</f>
        <v>55</v>
      </c>
      <c r="E47" s="30">
        <f t="shared" si="3"/>
        <v>47340</v>
      </c>
      <c r="F47" s="30">
        <f t="shared" si="3"/>
        <v>4510</v>
      </c>
      <c r="G47" s="30">
        <f t="shared" si="3"/>
        <v>1078</v>
      </c>
      <c r="H47" s="30">
        <f t="shared" si="3"/>
        <v>1872</v>
      </c>
      <c r="I47" s="30">
        <f t="shared" si="3"/>
        <v>1872</v>
      </c>
      <c r="J47" s="30">
        <f t="shared" si="3"/>
        <v>5472</v>
      </c>
      <c r="K47" s="30">
        <f t="shared" ref="K47:R47" si="4">SUM(K4:K46)</f>
        <v>2844</v>
      </c>
      <c r="L47" s="30">
        <f t="shared" si="4"/>
        <v>2844</v>
      </c>
      <c r="M47" s="30">
        <f t="shared" si="4"/>
        <v>0</v>
      </c>
      <c r="N47" s="30">
        <f t="shared" si="4"/>
        <v>612</v>
      </c>
      <c r="O47" s="30">
        <f t="shared" si="4"/>
        <v>1300</v>
      </c>
      <c r="P47" s="30">
        <f t="shared" si="4"/>
        <v>2000</v>
      </c>
      <c r="Q47" s="30">
        <f t="shared" si="4"/>
        <v>720</v>
      </c>
      <c r="R47" s="30">
        <f t="shared" si="4"/>
        <v>4200</v>
      </c>
      <c r="S47" s="31">
        <f>SUM(S4:S46)</f>
        <v>91886</v>
      </c>
      <c r="T47" s="32">
        <f>SUM(T4:T46)</f>
        <v>8424</v>
      </c>
    </row>
    <row r="48" spans="1:22" x14ac:dyDescent="0.25">
      <c r="A48" s="20" t="s">
        <v>19</v>
      </c>
      <c r="B48" s="21" t="s">
        <v>63</v>
      </c>
      <c r="C48" s="20" t="s">
        <v>64</v>
      </c>
      <c r="D48" s="22">
        <v>1</v>
      </c>
      <c r="E48" s="22">
        <v>180</v>
      </c>
      <c r="F48" s="22">
        <v>0</v>
      </c>
      <c r="G48" s="22"/>
      <c r="H48" s="23"/>
      <c r="I48" s="23"/>
      <c r="J48" s="23"/>
      <c r="K48" s="22">
        <v>252</v>
      </c>
      <c r="L48" s="22">
        <v>252</v>
      </c>
      <c r="M48" s="22">
        <v>144</v>
      </c>
      <c r="N48" s="22">
        <v>6</v>
      </c>
      <c r="O48" s="22">
        <v>50</v>
      </c>
      <c r="P48" s="24" t="s">
        <v>20</v>
      </c>
      <c r="Q48" s="25">
        <v>36</v>
      </c>
      <c r="R48" s="22">
        <v>50</v>
      </c>
      <c r="S48" s="25">
        <f t="shared" ref="S48:S65" si="5">D48*SUM(E48:J48,N48:R48)</f>
        <v>322</v>
      </c>
      <c r="T48" s="25">
        <f>D48*SUM(L48:M48)*2</f>
        <v>792</v>
      </c>
      <c r="U48" s="39">
        <f>УчПлан!Y48</f>
        <v>792</v>
      </c>
      <c r="V48">
        <f>(T48*8+U48*4)/12</f>
        <v>792</v>
      </c>
    </row>
    <row r="49" spans="1:22" x14ac:dyDescent="0.25">
      <c r="A49" s="7" t="s">
        <v>21</v>
      </c>
      <c r="B49" s="10" t="s">
        <v>63</v>
      </c>
      <c r="C49" s="7" t="s">
        <v>64</v>
      </c>
      <c r="D49" s="8">
        <v>2</v>
      </c>
      <c r="E49" s="8">
        <v>1008</v>
      </c>
      <c r="F49" s="8">
        <v>80</v>
      </c>
      <c r="G49" s="8"/>
      <c r="H49" s="14"/>
      <c r="I49" s="14"/>
      <c r="J49" s="14"/>
      <c r="K49" s="9">
        <v>360</v>
      </c>
      <c r="L49" s="9">
        <v>360</v>
      </c>
      <c r="M49" s="9"/>
      <c r="N49" s="8">
        <v>18</v>
      </c>
      <c r="O49" s="8">
        <v>25</v>
      </c>
      <c r="P49" s="14" t="s">
        <v>20</v>
      </c>
      <c r="Q49" s="9"/>
      <c r="R49" s="8">
        <v>100</v>
      </c>
      <c r="S49" s="9">
        <f t="shared" si="5"/>
        <v>2462</v>
      </c>
      <c r="T49" s="25">
        <f t="shared" ref="T49:T65" si="6">D49*SUM(L49:M49)*2</f>
        <v>1440</v>
      </c>
      <c r="U49" s="39">
        <f>УчПлан!Y49</f>
        <v>720</v>
      </c>
      <c r="V49">
        <f t="shared" ref="V49:V65" si="7">(T49*8+U49*4)/12</f>
        <v>1200</v>
      </c>
    </row>
    <row r="50" spans="1:22" x14ac:dyDescent="0.25">
      <c r="A50" s="7" t="s">
        <v>22</v>
      </c>
      <c r="B50" s="10" t="s">
        <v>63</v>
      </c>
      <c r="C50" s="7" t="s">
        <v>64</v>
      </c>
      <c r="D50" s="8">
        <v>2</v>
      </c>
      <c r="E50" s="8">
        <v>1476</v>
      </c>
      <c r="F50" s="8">
        <v>136</v>
      </c>
      <c r="G50" s="8"/>
      <c r="H50" s="14"/>
      <c r="I50" s="14"/>
      <c r="J50" s="14"/>
      <c r="K50" s="9"/>
      <c r="L50" s="9"/>
      <c r="M50" s="9"/>
      <c r="N50" s="8"/>
      <c r="O50" s="8"/>
      <c r="P50" s="14" t="s">
        <v>20</v>
      </c>
      <c r="Q50" s="9"/>
      <c r="R50" s="8">
        <v>100</v>
      </c>
      <c r="S50" s="9">
        <f t="shared" si="5"/>
        <v>3424</v>
      </c>
      <c r="T50" s="25">
        <f t="shared" si="6"/>
        <v>0</v>
      </c>
      <c r="U50" s="39">
        <f>УчПлан!Y50</f>
        <v>0</v>
      </c>
      <c r="V50">
        <f t="shared" si="7"/>
        <v>0</v>
      </c>
    </row>
    <row r="51" spans="1:22" x14ac:dyDescent="0.25">
      <c r="A51" s="7" t="s">
        <v>19</v>
      </c>
      <c r="B51" s="10" t="s">
        <v>65</v>
      </c>
      <c r="C51" s="7" t="s">
        <v>66</v>
      </c>
      <c r="D51" s="8">
        <v>2</v>
      </c>
      <c r="E51" s="8">
        <v>144</v>
      </c>
      <c r="F51" s="8">
        <v>0</v>
      </c>
      <c r="G51" s="8"/>
      <c r="H51" s="15"/>
      <c r="I51" s="15"/>
      <c r="J51" s="15"/>
      <c r="K51" s="8">
        <v>288</v>
      </c>
      <c r="L51" s="8">
        <v>288</v>
      </c>
      <c r="M51" s="8">
        <v>144</v>
      </c>
      <c r="N51" s="8">
        <v>6</v>
      </c>
      <c r="O51" s="8">
        <v>50</v>
      </c>
      <c r="P51" s="14" t="s">
        <v>20</v>
      </c>
      <c r="Q51" s="9">
        <v>36</v>
      </c>
      <c r="R51" s="8">
        <v>50</v>
      </c>
      <c r="S51" s="9">
        <f t="shared" si="5"/>
        <v>572</v>
      </c>
      <c r="T51" s="25">
        <f t="shared" si="6"/>
        <v>1728</v>
      </c>
      <c r="U51" s="39">
        <f>УчПлан!Y51</f>
        <v>1728</v>
      </c>
      <c r="V51">
        <f t="shared" si="7"/>
        <v>1728</v>
      </c>
    </row>
    <row r="52" spans="1:22" x14ac:dyDescent="0.25">
      <c r="A52" s="7" t="s">
        <v>21</v>
      </c>
      <c r="B52" s="10" t="s">
        <v>65</v>
      </c>
      <c r="C52" s="7" t="s">
        <v>66</v>
      </c>
      <c r="D52" s="8">
        <v>2</v>
      </c>
      <c r="E52" s="8">
        <v>1008</v>
      </c>
      <c r="F52" s="8">
        <v>80</v>
      </c>
      <c r="G52" s="8"/>
      <c r="H52" s="14"/>
      <c r="I52" s="14"/>
      <c r="J52" s="14"/>
      <c r="K52" s="9">
        <v>360</v>
      </c>
      <c r="L52" s="9">
        <v>360</v>
      </c>
      <c r="M52" s="9"/>
      <c r="N52" s="8">
        <v>18</v>
      </c>
      <c r="O52" s="8">
        <v>25</v>
      </c>
      <c r="P52" s="14" t="s">
        <v>20</v>
      </c>
      <c r="Q52" s="9"/>
      <c r="R52" s="8">
        <v>100</v>
      </c>
      <c r="S52" s="9">
        <f t="shared" si="5"/>
        <v>2462</v>
      </c>
      <c r="T52" s="25">
        <f t="shared" si="6"/>
        <v>1440</v>
      </c>
      <c r="U52" s="39">
        <f>УчПлан!Y52</f>
        <v>1440</v>
      </c>
      <c r="V52">
        <f t="shared" si="7"/>
        <v>1440</v>
      </c>
    </row>
    <row r="53" spans="1:22" x14ac:dyDescent="0.25">
      <c r="A53" s="7" t="s">
        <v>22</v>
      </c>
      <c r="B53" s="10" t="s">
        <v>65</v>
      </c>
      <c r="C53" s="7" t="s">
        <v>66</v>
      </c>
      <c r="D53" s="8">
        <v>2</v>
      </c>
      <c r="E53" s="8">
        <v>1476</v>
      </c>
      <c r="F53" s="8">
        <v>136</v>
      </c>
      <c r="G53" s="8"/>
      <c r="H53" s="14"/>
      <c r="I53" s="14"/>
      <c r="J53" s="14"/>
      <c r="K53" s="9"/>
      <c r="L53" s="9"/>
      <c r="M53" s="9"/>
      <c r="N53" s="8"/>
      <c r="O53" s="8"/>
      <c r="P53" s="14" t="s">
        <v>20</v>
      </c>
      <c r="Q53" s="9"/>
      <c r="R53" s="8">
        <v>100</v>
      </c>
      <c r="S53" s="9">
        <f t="shared" si="5"/>
        <v>3424</v>
      </c>
      <c r="T53" s="25">
        <f t="shared" si="6"/>
        <v>0</v>
      </c>
      <c r="U53" s="39">
        <f>УчПлан!Y53</f>
        <v>0</v>
      </c>
      <c r="V53">
        <f t="shared" si="7"/>
        <v>0</v>
      </c>
    </row>
    <row r="54" spans="1:22" x14ac:dyDescent="0.25">
      <c r="A54" s="7" t="s">
        <v>19</v>
      </c>
      <c r="B54" s="10" t="s">
        <v>67</v>
      </c>
      <c r="C54" s="7" t="s">
        <v>68</v>
      </c>
      <c r="D54" s="8">
        <v>1</v>
      </c>
      <c r="E54" s="8">
        <v>108</v>
      </c>
      <c r="F54" s="8">
        <v>0</v>
      </c>
      <c r="G54" s="8"/>
      <c r="H54" s="15"/>
      <c r="I54" s="15"/>
      <c r="J54" s="15"/>
      <c r="K54" s="8">
        <v>324</v>
      </c>
      <c r="L54" s="8">
        <v>324</v>
      </c>
      <c r="M54" s="8">
        <v>144</v>
      </c>
      <c r="N54" s="8">
        <v>6</v>
      </c>
      <c r="O54" s="8">
        <v>50</v>
      </c>
      <c r="P54" s="14" t="s">
        <v>20</v>
      </c>
      <c r="Q54" s="9">
        <v>36</v>
      </c>
      <c r="R54" s="8">
        <v>50</v>
      </c>
      <c r="S54" s="9">
        <f t="shared" si="5"/>
        <v>250</v>
      </c>
      <c r="T54" s="25">
        <f t="shared" si="6"/>
        <v>936</v>
      </c>
      <c r="U54" s="39">
        <f>УчПлан!Y54</f>
        <v>936</v>
      </c>
      <c r="V54">
        <f t="shared" si="7"/>
        <v>936</v>
      </c>
    </row>
    <row r="55" spans="1:22" x14ac:dyDescent="0.25">
      <c r="A55" s="7" t="s">
        <v>21</v>
      </c>
      <c r="B55" s="10" t="s">
        <v>67</v>
      </c>
      <c r="C55" s="7" t="s">
        <v>68</v>
      </c>
      <c r="D55" s="8">
        <v>1</v>
      </c>
      <c r="E55" s="8">
        <v>1152</v>
      </c>
      <c r="F55" s="8">
        <v>80</v>
      </c>
      <c r="G55" s="8"/>
      <c r="H55" s="14"/>
      <c r="I55" s="14"/>
      <c r="J55" s="14"/>
      <c r="K55" s="9">
        <v>216</v>
      </c>
      <c r="L55" s="9">
        <v>216</v>
      </c>
      <c r="M55" s="9"/>
      <c r="N55" s="8">
        <v>18</v>
      </c>
      <c r="O55" s="8">
        <v>25</v>
      </c>
      <c r="P55" s="14" t="s">
        <v>20</v>
      </c>
      <c r="Q55" s="9"/>
      <c r="R55" s="8">
        <v>100</v>
      </c>
      <c r="S55" s="9">
        <f t="shared" si="5"/>
        <v>1375</v>
      </c>
      <c r="T55" s="25">
        <f t="shared" si="6"/>
        <v>432</v>
      </c>
      <c r="U55" s="39">
        <f>УчПлан!Y55</f>
        <v>432</v>
      </c>
      <c r="V55">
        <f t="shared" si="7"/>
        <v>432</v>
      </c>
    </row>
    <row r="56" spans="1:22" x14ac:dyDescent="0.25">
      <c r="A56" s="7" t="s">
        <v>22</v>
      </c>
      <c r="B56" s="10" t="s">
        <v>67</v>
      </c>
      <c r="C56" s="7" t="s">
        <v>68</v>
      </c>
      <c r="D56" s="8">
        <v>1</v>
      </c>
      <c r="E56" s="8">
        <v>1476</v>
      </c>
      <c r="F56" s="8">
        <v>136</v>
      </c>
      <c r="G56" s="8"/>
      <c r="H56" s="14"/>
      <c r="I56" s="14"/>
      <c r="J56" s="14"/>
      <c r="K56" s="9"/>
      <c r="L56" s="9"/>
      <c r="M56" s="9"/>
      <c r="N56" s="8"/>
      <c r="O56" s="8"/>
      <c r="P56" s="14" t="s">
        <v>20</v>
      </c>
      <c r="Q56" s="9"/>
      <c r="R56" s="8">
        <v>100</v>
      </c>
      <c r="S56" s="9">
        <f t="shared" si="5"/>
        <v>1712</v>
      </c>
      <c r="T56" s="25">
        <f t="shared" si="6"/>
        <v>0</v>
      </c>
      <c r="U56" s="39">
        <f>УчПлан!Y56</f>
        <v>0</v>
      </c>
      <c r="V56">
        <f t="shared" si="7"/>
        <v>0</v>
      </c>
    </row>
    <row r="57" spans="1:22" x14ac:dyDescent="0.25">
      <c r="A57" s="7" t="s">
        <v>19</v>
      </c>
      <c r="B57" s="10" t="s">
        <v>69</v>
      </c>
      <c r="C57" s="7" t="s">
        <v>70</v>
      </c>
      <c r="D57" s="8">
        <v>1</v>
      </c>
      <c r="E57" s="8">
        <v>180</v>
      </c>
      <c r="F57" s="8">
        <v>0</v>
      </c>
      <c r="G57" s="8"/>
      <c r="H57" s="15"/>
      <c r="I57" s="15"/>
      <c r="J57" s="15"/>
      <c r="K57" s="8">
        <v>288</v>
      </c>
      <c r="L57" s="8">
        <v>288</v>
      </c>
      <c r="M57" s="8">
        <v>144</v>
      </c>
      <c r="N57" s="8">
        <v>6</v>
      </c>
      <c r="O57" s="8">
        <v>50</v>
      </c>
      <c r="P57" s="14" t="s">
        <v>20</v>
      </c>
      <c r="Q57" s="9">
        <v>36</v>
      </c>
      <c r="R57" s="8">
        <v>50</v>
      </c>
      <c r="S57" s="9">
        <f t="shared" si="5"/>
        <v>322</v>
      </c>
      <c r="T57" s="25">
        <f t="shared" si="6"/>
        <v>864</v>
      </c>
      <c r="U57" s="39">
        <f>УчПлан!Y57</f>
        <v>0</v>
      </c>
      <c r="V57">
        <f t="shared" si="7"/>
        <v>576</v>
      </c>
    </row>
    <row r="58" spans="1:22" x14ac:dyDescent="0.25">
      <c r="A58" s="7" t="s">
        <v>21</v>
      </c>
      <c r="B58" s="10" t="s">
        <v>69</v>
      </c>
      <c r="C58" s="7" t="s">
        <v>70</v>
      </c>
      <c r="D58" s="8">
        <v>1</v>
      </c>
      <c r="E58" s="8">
        <v>1116</v>
      </c>
      <c r="F58" s="8">
        <v>80</v>
      </c>
      <c r="G58" s="8"/>
      <c r="H58" s="14"/>
      <c r="I58" s="14"/>
      <c r="J58" s="14"/>
      <c r="K58" s="9">
        <v>252</v>
      </c>
      <c r="L58" s="9">
        <v>252</v>
      </c>
      <c r="M58" s="9"/>
      <c r="N58" s="8">
        <v>18</v>
      </c>
      <c r="O58" s="8">
        <v>25</v>
      </c>
      <c r="P58" s="14" t="s">
        <v>20</v>
      </c>
      <c r="Q58" s="9"/>
      <c r="R58" s="8">
        <v>100</v>
      </c>
      <c r="S58" s="9">
        <f t="shared" si="5"/>
        <v>1339</v>
      </c>
      <c r="T58" s="25">
        <f t="shared" si="6"/>
        <v>504</v>
      </c>
      <c r="U58" s="39">
        <f>УчПлан!Y58</f>
        <v>504</v>
      </c>
      <c r="V58">
        <f t="shared" si="7"/>
        <v>504</v>
      </c>
    </row>
    <row r="59" spans="1:22" x14ac:dyDescent="0.25">
      <c r="A59" s="7" t="s">
        <v>22</v>
      </c>
      <c r="B59" s="10" t="s">
        <v>69</v>
      </c>
      <c r="C59" s="7" t="s">
        <v>70</v>
      </c>
      <c r="D59" s="8">
        <v>1</v>
      </c>
      <c r="E59" s="8">
        <v>1476</v>
      </c>
      <c r="F59" s="8">
        <v>136</v>
      </c>
      <c r="G59" s="8"/>
      <c r="H59" s="14"/>
      <c r="I59" s="14"/>
      <c r="J59" s="14"/>
      <c r="K59" s="9"/>
      <c r="L59" s="9"/>
      <c r="M59" s="9"/>
      <c r="N59" s="8"/>
      <c r="O59" s="8"/>
      <c r="P59" s="14" t="s">
        <v>20</v>
      </c>
      <c r="Q59" s="9"/>
      <c r="R59" s="8">
        <v>100</v>
      </c>
      <c r="S59" s="9">
        <f t="shared" si="5"/>
        <v>1712</v>
      </c>
      <c r="T59" s="25">
        <f t="shared" si="6"/>
        <v>0</v>
      </c>
      <c r="U59" s="39">
        <f>УчПлан!Y59</f>
        <v>0</v>
      </c>
      <c r="V59">
        <f t="shared" si="7"/>
        <v>0</v>
      </c>
    </row>
    <row r="60" spans="1:22" x14ac:dyDescent="0.25">
      <c r="A60" s="7" t="s">
        <v>19</v>
      </c>
      <c r="B60" s="10" t="s">
        <v>71</v>
      </c>
      <c r="C60" s="7" t="s">
        <v>72</v>
      </c>
      <c r="D60" s="8">
        <v>1</v>
      </c>
      <c r="E60" s="8">
        <v>144</v>
      </c>
      <c r="F60" s="8">
        <v>0</v>
      </c>
      <c r="G60" s="8"/>
      <c r="H60" s="15"/>
      <c r="I60" s="15"/>
      <c r="J60" s="15"/>
      <c r="K60" s="8">
        <v>324</v>
      </c>
      <c r="L60" s="8">
        <v>324</v>
      </c>
      <c r="M60" s="8">
        <v>144</v>
      </c>
      <c r="N60" s="8">
        <v>6</v>
      </c>
      <c r="O60" s="8">
        <v>50</v>
      </c>
      <c r="P60" s="14" t="s">
        <v>20</v>
      </c>
      <c r="Q60" s="9">
        <v>36</v>
      </c>
      <c r="R60" s="8">
        <v>50</v>
      </c>
      <c r="S60" s="9">
        <f t="shared" si="5"/>
        <v>286</v>
      </c>
      <c r="T60" s="25">
        <f t="shared" si="6"/>
        <v>936</v>
      </c>
      <c r="U60" s="39">
        <f>УчПлан!Y60</f>
        <v>2808</v>
      </c>
      <c r="V60">
        <f t="shared" si="7"/>
        <v>1560</v>
      </c>
    </row>
    <row r="61" spans="1:22" x14ac:dyDescent="0.25">
      <c r="A61" s="7" t="s">
        <v>21</v>
      </c>
      <c r="B61" s="10" t="s">
        <v>71</v>
      </c>
      <c r="C61" s="7" t="s">
        <v>72</v>
      </c>
      <c r="D61" s="8">
        <v>1</v>
      </c>
      <c r="E61" s="8">
        <v>1224</v>
      </c>
      <c r="F61" s="8">
        <v>80</v>
      </c>
      <c r="G61" s="8"/>
      <c r="H61" s="14"/>
      <c r="I61" s="14"/>
      <c r="J61" s="14"/>
      <c r="K61" s="9">
        <v>144</v>
      </c>
      <c r="L61" s="9">
        <v>144</v>
      </c>
      <c r="M61" s="9"/>
      <c r="N61" s="8">
        <v>18</v>
      </c>
      <c r="O61" s="8">
        <v>25</v>
      </c>
      <c r="P61" s="14" t="s">
        <v>20</v>
      </c>
      <c r="Q61" s="9"/>
      <c r="R61" s="8">
        <v>100</v>
      </c>
      <c r="S61" s="9">
        <f t="shared" si="5"/>
        <v>1447</v>
      </c>
      <c r="T61" s="25">
        <f t="shared" si="6"/>
        <v>288</v>
      </c>
      <c r="U61" s="39">
        <f>УчПлан!Y61</f>
        <v>288</v>
      </c>
      <c r="V61">
        <f t="shared" si="7"/>
        <v>288</v>
      </c>
    </row>
    <row r="62" spans="1:22" x14ac:dyDescent="0.25">
      <c r="A62" s="7" t="s">
        <v>22</v>
      </c>
      <c r="B62" s="10" t="s">
        <v>71</v>
      </c>
      <c r="C62" s="7" t="s">
        <v>72</v>
      </c>
      <c r="D62" s="8">
        <v>1</v>
      </c>
      <c r="E62" s="8">
        <v>1476</v>
      </c>
      <c r="F62" s="8">
        <v>136</v>
      </c>
      <c r="G62" s="8"/>
      <c r="H62" s="14"/>
      <c r="I62" s="14"/>
      <c r="J62" s="14"/>
      <c r="K62" s="9"/>
      <c r="L62" s="9"/>
      <c r="M62" s="9"/>
      <c r="N62" s="8"/>
      <c r="O62" s="8"/>
      <c r="P62" s="14" t="s">
        <v>20</v>
      </c>
      <c r="Q62" s="9"/>
      <c r="R62" s="8">
        <v>100</v>
      </c>
      <c r="S62" s="9">
        <f t="shared" si="5"/>
        <v>1712</v>
      </c>
      <c r="T62" s="25">
        <f t="shared" si="6"/>
        <v>0</v>
      </c>
      <c r="U62" s="39">
        <f>УчПлан!Y62</f>
        <v>0</v>
      </c>
      <c r="V62">
        <f t="shared" si="7"/>
        <v>0</v>
      </c>
    </row>
    <row r="63" spans="1:22" x14ac:dyDescent="0.25">
      <c r="A63" s="7" t="s">
        <v>19</v>
      </c>
      <c r="B63" s="10" t="s">
        <v>73</v>
      </c>
      <c r="C63" s="7" t="s">
        <v>74</v>
      </c>
      <c r="D63" s="8">
        <v>2</v>
      </c>
      <c r="E63" s="8">
        <v>180</v>
      </c>
      <c r="F63" s="8">
        <v>0</v>
      </c>
      <c r="G63" s="8"/>
      <c r="H63" s="15"/>
      <c r="I63" s="15"/>
      <c r="J63" s="15"/>
      <c r="K63" s="8">
        <v>108</v>
      </c>
      <c r="L63" s="8">
        <v>108</v>
      </c>
      <c r="M63" s="8">
        <v>288</v>
      </c>
      <c r="N63" s="8">
        <v>6</v>
      </c>
      <c r="O63" s="8">
        <v>50</v>
      </c>
      <c r="P63" s="14" t="s">
        <v>20</v>
      </c>
      <c r="Q63" s="9">
        <v>36</v>
      </c>
      <c r="R63" s="8">
        <v>50</v>
      </c>
      <c r="S63" s="9">
        <f t="shared" si="5"/>
        <v>644</v>
      </c>
      <c r="T63" s="25">
        <f t="shared" si="6"/>
        <v>1584</v>
      </c>
      <c r="U63" s="39">
        <f>УчПлан!Y63</f>
        <v>1584</v>
      </c>
      <c r="V63">
        <f t="shared" si="7"/>
        <v>1584</v>
      </c>
    </row>
    <row r="64" spans="1:22" x14ac:dyDescent="0.25">
      <c r="A64" s="7" t="s">
        <v>21</v>
      </c>
      <c r="B64" s="10" t="s">
        <v>73</v>
      </c>
      <c r="C64" s="7" t="s">
        <v>74</v>
      </c>
      <c r="D64" s="34">
        <v>1</v>
      </c>
      <c r="E64" s="8">
        <v>1008</v>
      </c>
      <c r="F64" s="8">
        <v>80</v>
      </c>
      <c r="G64" s="8">
        <v>118</v>
      </c>
      <c r="H64" s="14"/>
      <c r="I64" s="14"/>
      <c r="J64" s="14"/>
      <c r="K64" s="9">
        <v>360</v>
      </c>
      <c r="L64" s="9">
        <v>360</v>
      </c>
      <c r="M64" s="9"/>
      <c r="N64" s="8">
        <v>18</v>
      </c>
      <c r="O64" s="8">
        <v>25</v>
      </c>
      <c r="P64" s="14" t="s">
        <v>20</v>
      </c>
      <c r="Q64" s="9"/>
      <c r="R64" s="8">
        <v>100</v>
      </c>
      <c r="S64" s="9">
        <f t="shared" si="5"/>
        <v>1349</v>
      </c>
      <c r="T64" s="25">
        <f t="shared" si="6"/>
        <v>720</v>
      </c>
      <c r="U64" s="39">
        <f>УчПлан!Y64</f>
        <v>1440</v>
      </c>
      <c r="V64">
        <f t="shared" si="7"/>
        <v>960</v>
      </c>
    </row>
    <row r="65" spans="1:22" ht="15.75" thickBot="1" x14ac:dyDescent="0.3">
      <c r="A65" s="16" t="s">
        <v>22</v>
      </c>
      <c r="B65" s="10" t="s">
        <v>73</v>
      </c>
      <c r="C65" s="16" t="s">
        <v>74</v>
      </c>
      <c r="D65" s="34">
        <v>1</v>
      </c>
      <c r="E65" s="34">
        <v>1476</v>
      </c>
      <c r="F65" s="34">
        <v>136</v>
      </c>
      <c r="G65" s="34"/>
      <c r="H65" s="19"/>
      <c r="I65" s="19"/>
      <c r="J65" s="19"/>
      <c r="K65" s="18"/>
      <c r="L65" s="18"/>
      <c r="M65" s="18"/>
      <c r="N65" s="34"/>
      <c r="O65" s="34"/>
      <c r="P65" s="19" t="s">
        <v>20</v>
      </c>
      <c r="Q65" s="18"/>
      <c r="R65" s="34">
        <v>100</v>
      </c>
      <c r="S65" s="18">
        <f t="shared" si="5"/>
        <v>1712</v>
      </c>
      <c r="T65" s="25">
        <f t="shared" si="6"/>
        <v>0</v>
      </c>
      <c r="U65" s="39">
        <f>УчПлан!Y65</f>
        <v>0</v>
      </c>
      <c r="V65">
        <f t="shared" si="7"/>
        <v>0</v>
      </c>
    </row>
    <row r="66" spans="1:22" ht="16.5" thickBot="1" x14ac:dyDescent="0.3">
      <c r="A66" s="26" t="s">
        <v>61</v>
      </c>
      <c r="B66" s="27" t="s">
        <v>26</v>
      </c>
      <c r="C66" s="28"/>
      <c r="D66" s="29">
        <f>SUM(D48:D65)</f>
        <v>24</v>
      </c>
      <c r="E66" s="30">
        <f t="shared" ref="E66:Q66" si="8">SUM(E48:E65)</f>
        <v>16308</v>
      </c>
      <c r="F66" s="30">
        <f t="shared" si="8"/>
        <v>1296</v>
      </c>
      <c r="G66" s="30">
        <f t="shared" si="8"/>
        <v>118</v>
      </c>
      <c r="H66" s="30">
        <f t="shared" si="8"/>
        <v>0</v>
      </c>
      <c r="I66" s="30">
        <f t="shared" si="8"/>
        <v>0</v>
      </c>
      <c r="J66" s="30">
        <f t="shared" si="8"/>
        <v>0</v>
      </c>
      <c r="K66" s="30">
        <f>SUM(K48:K65)</f>
        <v>3276</v>
      </c>
      <c r="L66" s="30">
        <f t="shared" si="8"/>
        <v>3276</v>
      </c>
      <c r="M66" s="30">
        <f t="shared" si="8"/>
        <v>1008</v>
      </c>
      <c r="N66" s="30">
        <f t="shared" si="8"/>
        <v>144</v>
      </c>
      <c r="O66" s="30">
        <f t="shared" si="8"/>
        <v>450</v>
      </c>
      <c r="P66" s="30">
        <f t="shared" si="8"/>
        <v>0</v>
      </c>
      <c r="Q66" s="30">
        <f t="shared" si="8"/>
        <v>216</v>
      </c>
      <c r="R66" s="30">
        <f>SUM(R48:R65)</f>
        <v>1500</v>
      </c>
      <c r="S66" s="31">
        <f>SUM(S48:S65)</f>
        <v>26526</v>
      </c>
      <c r="T66" s="32">
        <f>SUM(T48:T65)</f>
        <v>11664</v>
      </c>
    </row>
    <row r="67" spans="1:22" ht="16.5" thickBot="1" x14ac:dyDescent="0.3">
      <c r="A67" s="26" t="s">
        <v>25</v>
      </c>
      <c r="B67" s="27" t="s">
        <v>27</v>
      </c>
      <c r="C67" s="28"/>
      <c r="D67" s="29">
        <f>D47+D66</f>
        <v>79</v>
      </c>
      <c r="E67" s="30">
        <f>E47+E66</f>
        <v>63648</v>
      </c>
      <c r="F67" s="30">
        <f t="shared" ref="F67:R67" si="9">F47+F66</f>
        <v>5806</v>
      </c>
      <c r="G67" s="30">
        <f t="shared" si="9"/>
        <v>1196</v>
      </c>
      <c r="H67" s="30">
        <f t="shared" si="9"/>
        <v>1872</v>
      </c>
      <c r="I67" s="30">
        <f t="shared" si="9"/>
        <v>1872</v>
      </c>
      <c r="J67" s="30">
        <f t="shared" si="9"/>
        <v>5472</v>
      </c>
      <c r="K67" s="30">
        <f t="shared" si="9"/>
        <v>6120</v>
      </c>
      <c r="L67" s="30">
        <f t="shared" si="9"/>
        <v>6120</v>
      </c>
      <c r="M67" s="30">
        <f t="shared" si="9"/>
        <v>1008</v>
      </c>
      <c r="N67" s="30">
        <f t="shared" si="9"/>
        <v>756</v>
      </c>
      <c r="O67" s="30">
        <f t="shared" si="9"/>
        <v>1750</v>
      </c>
      <c r="P67" s="30">
        <f t="shared" si="9"/>
        <v>2000</v>
      </c>
      <c r="Q67" s="30">
        <f t="shared" si="9"/>
        <v>936</v>
      </c>
      <c r="R67" s="30">
        <f t="shared" si="9"/>
        <v>5700</v>
      </c>
      <c r="S67" s="35">
        <f>S47+S66</f>
        <v>118412</v>
      </c>
      <c r="T67" s="36">
        <f>T47+T66</f>
        <v>20088</v>
      </c>
    </row>
    <row r="68" spans="1:22" x14ac:dyDescent="0.25">
      <c r="A68" s="20">
        <v>4</v>
      </c>
      <c r="B68" s="21" t="s">
        <v>29</v>
      </c>
      <c r="C68" s="20" t="s">
        <v>57</v>
      </c>
      <c r="D68" s="22">
        <v>1</v>
      </c>
      <c r="E68" s="22">
        <v>302</v>
      </c>
      <c r="F68" s="8"/>
      <c r="G68" s="22"/>
      <c r="H68" s="25"/>
      <c r="I68" s="25"/>
      <c r="J68" s="25">
        <v>288</v>
      </c>
      <c r="K68" s="25"/>
      <c r="L68" s="25"/>
      <c r="M68" s="24"/>
      <c r="N68" s="22">
        <v>12</v>
      </c>
      <c r="O68" s="22">
        <f>2*25</f>
        <v>50</v>
      </c>
      <c r="P68" s="22">
        <f>8*25</f>
        <v>200</v>
      </c>
      <c r="Q68" s="25">
        <v>72</v>
      </c>
      <c r="R68" s="22">
        <v>100</v>
      </c>
      <c r="S68" s="25">
        <f t="shared" ref="S68:S79" si="10">D68*SUM(E68:J68,N68:R68)</f>
        <v>1024</v>
      </c>
      <c r="T68" s="25">
        <f t="shared" ref="T68:T79" si="11">D68*SUM(K68:M68)</f>
        <v>0</v>
      </c>
    </row>
    <row r="69" spans="1:22" x14ac:dyDescent="0.25">
      <c r="A69" s="7">
        <v>3</v>
      </c>
      <c r="B69" s="10" t="s">
        <v>54</v>
      </c>
      <c r="C69" s="7" t="s">
        <v>57</v>
      </c>
      <c r="D69" s="8">
        <v>1</v>
      </c>
      <c r="E69" s="8">
        <v>546</v>
      </c>
      <c r="F69" s="8"/>
      <c r="G69" s="8"/>
      <c r="H69" s="9"/>
      <c r="I69" s="9"/>
      <c r="J69" s="9"/>
      <c r="K69" s="9">
        <v>78</v>
      </c>
      <c r="L69" s="9">
        <v>78</v>
      </c>
      <c r="M69" s="14"/>
      <c r="N69" s="8">
        <v>18</v>
      </c>
      <c r="O69" s="8">
        <f>1*25</f>
        <v>25</v>
      </c>
      <c r="P69" s="9"/>
      <c r="Q69" s="9"/>
      <c r="R69" s="8">
        <v>100</v>
      </c>
      <c r="S69" s="9">
        <f t="shared" si="10"/>
        <v>689</v>
      </c>
      <c r="T69" s="9">
        <f t="shared" si="11"/>
        <v>156</v>
      </c>
    </row>
    <row r="70" spans="1:22" x14ac:dyDescent="0.25">
      <c r="A70" s="7">
        <v>2</v>
      </c>
      <c r="B70" s="10" t="s">
        <v>55</v>
      </c>
      <c r="C70" s="7" t="s">
        <v>57</v>
      </c>
      <c r="D70" s="13">
        <v>0</v>
      </c>
      <c r="E70" s="8">
        <v>480</v>
      </c>
      <c r="F70" s="8"/>
      <c r="G70" s="8"/>
      <c r="H70" s="9"/>
      <c r="I70" s="9"/>
      <c r="J70" s="9"/>
      <c r="K70" s="9">
        <v>144</v>
      </c>
      <c r="L70" s="9">
        <v>144</v>
      </c>
      <c r="M70" s="14"/>
      <c r="N70" s="8">
        <v>18</v>
      </c>
      <c r="O70" s="8">
        <f>1*25</f>
        <v>25</v>
      </c>
      <c r="P70" s="9" t="s">
        <v>20</v>
      </c>
      <c r="Q70" s="9"/>
      <c r="R70" s="8">
        <v>100</v>
      </c>
      <c r="S70" s="9">
        <f t="shared" si="10"/>
        <v>0</v>
      </c>
      <c r="T70" s="9">
        <f t="shared" si="11"/>
        <v>0</v>
      </c>
    </row>
    <row r="71" spans="1:22" x14ac:dyDescent="0.25">
      <c r="A71" s="7">
        <v>1</v>
      </c>
      <c r="B71" s="10" t="s">
        <v>56</v>
      </c>
      <c r="C71" s="7" t="s">
        <v>57</v>
      </c>
      <c r="D71" s="13">
        <v>0</v>
      </c>
      <c r="E71" s="8">
        <v>624</v>
      </c>
      <c r="F71" s="8">
        <f>ROUND(E71/(8*A71),0)</f>
        <v>78</v>
      </c>
      <c r="G71" s="8"/>
      <c r="H71" s="9"/>
      <c r="I71" s="9"/>
      <c r="J71" s="9"/>
      <c r="K71" s="9"/>
      <c r="L71" s="9"/>
      <c r="M71" s="14"/>
      <c r="N71" s="8">
        <v>24</v>
      </c>
      <c r="O71" s="8"/>
      <c r="P71" s="9" t="s">
        <v>20</v>
      </c>
      <c r="Q71" s="9"/>
      <c r="R71" s="8">
        <v>100</v>
      </c>
      <c r="S71" s="9">
        <f t="shared" si="10"/>
        <v>0</v>
      </c>
      <c r="T71" s="9">
        <f t="shared" si="11"/>
        <v>0</v>
      </c>
    </row>
    <row r="72" spans="1:22" x14ac:dyDescent="0.25">
      <c r="A72" s="7">
        <v>4</v>
      </c>
      <c r="B72" s="10" t="s">
        <v>48</v>
      </c>
      <c r="C72" s="7" t="s">
        <v>42</v>
      </c>
      <c r="D72" s="8">
        <v>1</v>
      </c>
      <c r="E72" s="8">
        <v>296</v>
      </c>
      <c r="F72" s="8">
        <f t="shared" ref="F72:F79" si="12">ROUND(E72/(6*A72),0)</f>
        <v>12</v>
      </c>
      <c r="G72" s="8"/>
      <c r="H72" s="8"/>
      <c r="I72" s="8"/>
      <c r="J72" s="8">
        <v>288</v>
      </c>
      <c r="K72" s="8"/>
      <c r="L72" s="8"/>
      <c r="M72" s="15"/>
      <c r="N72" s="8">
        <v>6</v>
      </c>
      <c r="O72" s="8">
        <f>25*3</f>
        <v>75</v>
      </c>
      <c r="P72" s="8">
        <f>8*25</f>
        <v>200</v>
      </c>
      <c r="Q72" s="9">
        <v>72</v>
      </c>
      <c r="R72" s="8">
        <v>100</v>
      </c>
      <c r="S72" s="9">
        <f t="shared" si="10"/>
        <v>1049</v>
      </c>
      <c r="T72" s="9">
        <f t="shared" si="11"/>
        <v>0</v>
      </c>
    </row>
    <row r="73" spans="1:22" x14ac:dyDescent="0.25">
      <c r="A73" s="7">
        <v>3</v>
      </c>
      <c r="B73" s="10" t="s">
        <v>48</v>
      </c>
      <c r="C73" s="7" t="s">
        <v>42</v>
      </c>
      <c r="D73" s="8">
        <v>1</v>
      </c>
      <c r="E73" s="8">
        <v>540</v>
      </c>
      <c r="F73" s="8">
        <f t="shared" si="12"/>
        <v>30</v>
      </c>
      <c r="G73" s="8"/>
      <c r="H73" s="8"/>
      <c r="I73" s="8"/>
      <c r="J73" s="8"/>
      <c r="K73" s="8">
        <v>84</v>
      </c>
      <c r="L73" s="8">
        <v>84</v>
      </c>
      <c r="M73" s="15"/>
      <c r="N73" s="8">
        <v>18</v>
      </c>
      <c r="O73" s="8">
        <f>1*25</f>
        <v>25</v>
      </c>
      <c r="P73" s="9"/>
      <c r="Q73" s="9"/>
      <c r="R73" s="8">
        <v>100</v>
      </c>
      <c r="S73" s="9">
        <f t="shared" si="10"/>
        <v>713</v>
      </c>
      <c r="T73" s="9">
        <f t="shared" si="11"/>
        <v>168</v>
      </c>
    </row>
    <row r="74" spans="1:22" x14ac:dyDescent="0.25">
      <c r="A74" s="7">
        <v>2</v>
      </c>
      <c r="B74" s="10" t="s">
        <v>48</v>
      </c>
      <c r="C74" s="7" t="s">
        <v>42</v>
      </c>
      <c r="D74" s="8">
        <v>2</v>
      </c>
      <c r="E74" s="8">
        <v>486</v>
      </c>
      <c r="F74" s="8">
        <f t="shared" si="12"/>
        <v>41</v>
      </c>
      <c r="G74" s="8"/>
      <c r="H74" s="8"/>
      <c r="I74" s="8"/>
      <c r="J74" s="8"/>
      <c r="K74" s="8">
        <v>138</v>
      </c>
      <c r="L74" s="8">
        <v>138</v>
      </c>
      <c r="M74" s="15"/>
      <c r="N74" s="8">
        <v>18</v>
      </c>
      <c r="O74" s="8">
        <f>1*25</f>
        <v>25</v>
      </c>
      <c r="P74" s="9"/>
      <c r="Q74" s="9"/>
      <c r="R74" s="8">
        <v>100</v>
      </c>
      <c r="S74" s="9">
        <f t="shared" si="10"/>
        <v>1340</v>
      </c>
      <c r="T74" s="9">
        <f t="shared" si="11"/>
        <v>552</v>
      </c>
    </row>
    <row r="75" spans="1:22" x14ac:dyDescent="0.25">
      <c r="A75" s="7">
        <v>1</v>
      </c>
      <c r="B75" s="10" t="s">
        <v>48</v>
      </c>
      <c r="C75" s="7" t="s">
        <v>42</v>
      </c>
      <c r="D75" s="8">
        <v>2</v>
      </c>
      <c r="E75" s="8">
        <v>624</v>
      </c>
      <c r="F75" s="8">
        <f t="shared" si="12"/>
        <v>104</v>
      </c>
      <c r="G75" s="8"/>
      <c r="H75" s="8"/>
      <c r="I75" s="8"/>
      <c r="J75" s="8"/>
      <c r="K75" s="8"/>
      <c r="L75" s="8"/>
      <c r="M75" s="15"/>
      <c r="N75" s="8">
        <v>24</v>
      </c>
      <c r="O75" s="9"/>
      <c r="P75" s="9"/>
      <c r="Q75" s="9"/>
      <c r="R75" s="8">
        <v>100</v>
      </c>
      <c r="S75" s="9">
        <f t="shared" si="10"/>
        <v>1704</v>
      </c>
      <c r="T75" s="9">
        <f t="shared" si="11"/>
        <v>0</v>
      </c>
    </row>
    <row r="76" spans="1:22" x14ac:dyDescent="0.25">
      <c r="A76" s="7">
        <v>4</v>
      </c>
      <c r="B76" s="10" t="s">
        <v>36</v>
      </c>
      <c r="C76" s="7" t="s">
        <v>43</v>
      </c>
      <c r="D76" s="8">
        <v>1</v>
      </c>
      <c r="E76" s="8">
        <v>302</v>
      </c>
      <c r="F76" s="8">
        <f t="shared" si="12"/>
        <v>13</v>
      </c>
      <c r="G76" s="8"/>
      <c r="H76" s="9"/>
      <c r="I76" s="9"/>
      <c r="J76" s="9">
        <v>288</v>
      </c>
      <c r="K76" s="9"/>
      <c r="L76" s="9"/>
      <c r="M76" s="14"/>
      <c r="N76" s="8">
        <v>12</v>
      </c>
      <c r="O76" s="8">
        <f>2*25</f>
        <v>50</v>
      </c>
      <c r="P76" s="8">
        <f>8*25</f>
        <v>200</v>
      </c>
      <c r="Q76" s="9">
        <v>72</v>
      </c>
      <c r="R76" s="8">
        <v>100</v>
      </c>
      <c r="S76" s="9">
        <f t="shared" si="10"/>
        <v>1037</v>
      </c>
      <c r="T76" s="9">
        <f t="shared" si="11"/>
        <v>0</v>
      </c>
    </row>
    <row r="77" spans="1:22" x14ac:dyDescent="0.25">
      <c r="A77" s="7">
        <v>3</v>
      </c>
      <c r="B77" s="10" t="s">
        <v>36</v>
      </c>
      <c r="C77" s="7" t="s">
        <v>43</v>
      </c>
      <c r="D77" s="8">
        <v>1</v>
      </c>
      <c r="E77" s="8">
        <v>540</v>
      </c>
      <c r="F77" s="8">
        <f t="shared" si="12"/>
        <v>30</v>
      </c>
      <c r="G77" s="8"/>
      <c r="H77" s="9"/>
      <c r="I77" s="9"/>
      <c r="J77" s="9"/>
      <c r="K77" s="9">
        <v>84</v>
      </c>
      <c r="L77" s="9">
        <v>84</v>
      </c>
      <c r="M77" s="14"/>
      <c r="N77" s="8">
        <v>18</v>
      </c>
      <c r="O77" s="8">
        <f>1*25</f>
        <v>25</v>
      </c>
      <c r="P77" s="9"/>
      <c r="Q77" s="9"/>
      <c r="R77" s="8">
        <v>100</v>
      </c>
      <c r="S77" s="9">
        <f t="shared" si="10"/>
        <v>713</v>
      </c>
      <c r="T77" s="9">
        <f t="shared" si="11"/>
        <v>168</v>
      </c>
    </row>
    <row r="78" spans="1:22" x14ac:dyDescent="0.25">
      <c r="A78" s="7">
        <v>2</v>
      </c>
      <c r="B78" s="10" t="s">
        <v>36</v>
      </c>
      <c r="C78" s="7" t="s">
        <v>43</v>
      </c>
      <c r="D78" s="8">
        <v>1</v>
      </c>
      <c r="E78" s="8">
        <v>426</v>
      </c>
      <c r="F78" s="8">
        <f t="shared" si="12"/>
        <v>36</v>
      </c>
      <c r="G78" s="8"/>
      <c r="H78" s="9"/>
      <c r="I78" s="9"/>
      <c r="J78" s="9"/>
      <c r="K78" s="9">
        <v>162</v>
      </c>
      <c r="L78" s="9">
        <v>162</v>
      </c>
      <c r="M78" s="14"/>
      <c r="N78" s="8">
        <v>18</v>
      </c>
      <c r="O78" s="8">
        <f>1*25</f>
        <v>25</v>
      </c>
      <c r="P78" s="9" t="s">
        <v>20</v>
      </c>
      <c r="Q78" s="9"/>
      <c r="R78" s="8">
        <v>100</v>
      </c>
      <c r="S78" s="9">
        <f t="shared" si="10"/>
        <v>605</v>
      </c>
      <c r="T78" s="9">
        <f t="shared" si="11"/>
        <v>324</v>
      </c>
    </row>
    <row r="79" spans="1:22" ht="15.75" thickBot="1" x14ac:dyDescent="0.3">
      <c r="A79" s="16">
        <v>1</v>
      </c>
      <c r="B79" s="33" t="s">
        <v>36</v>
      </c>
      <c r="C79" s="16" t="s">
        <v>43</v>
      </c>
      <c r="D79" s="34">
        <v>1</v>
      </c>
      <c r="E79" s="34">
        <v>624</v>
      </c>
      <c r="F79" s="8">
        <f t="shared" si="12"/>
        <v>104</v>
      </c>
      <c r="G79" s="34"/>
      <c r="H79" s="34"/>
      <c r="I79" s="34"/>
      <c r="J79" s="34"/>
      <c r="K79" s="34"/>
      <c r="L79" s="34"/>
      <c r="M79" s="37"/>
      <c r="N79" s="34">
        <v>24</v>
      </c>
      <c r="O79" s="18" t="s">
        <v>20</v>
      </c>
      <c r="P79" s="18" t="s">
        <v>20</v>
      </c>
      <c r="Q79" s="18"/>
      <c r="R79" s="34">
        <v>100</v>
      </c>
      <c r="S79" s="18">
        <f t="shared" si="10"/>
        <v>852</v>
      </c>
      <c r="T79" s="18">
        <f t="shared" si="11"/>
        <v>0</v>
      </c>
    </row>
    <row r="80" spans="1:22" ht="16.5" thickBot="1" x14ac:dyDescent="0.3">
      <c r="A80" s="26" t="s">
        <v>62</v>
      </c>
      <c r="B80" s="27" t="s">
        <v>26</v>
      </c>
      <c r="C80" s="28"/>
      <c r="D80" s="29">
        <f t="shared" ref="D80:L80" si="13">SUM(D68:D79)</f>
        <v>12</v>
      </c>
      <c r="E80" s="30">
        <f t="shared" si="13"/>
        <v>5790</v>
      </c>
      <c r="F80" s="30">
        <f t="shared" si="13"/>
        <v>448</v>
      </c>
      <c r="G80" s="30">
        <f t="shared" si="13"/>
        <v>0</v>
      </c>
      <c r="H80" s="30">
        <f t="shared" si="13"/>
        <v>0</v>
      </c>
      <c r="I80" s="30">
        <f t="shared" si="13"/>
        <v>0</v>
      </c>
      <c r="J80" s="30">
        <f t="shared" si="13"/>
        <v>864</v>
      </c>
      <c r="K80" s="38">
        <f t="shared" si="13"/>
        <v>690</v>
      </c>
      <c r="L80" s="38">
        <f t="shared" si="13"/>
        <v>690</v>
      </c>
      <c r="M80" s="38"/>
      <c r="N80" s="30">
        <f t="shared" ref="N80:T80" si="14">SUM(N68:N79)</f>
        <v>210</v>
      </c>
      <c r="O80" s="30">
        <f t="shared" si="14"/>
        <v>325</v>
      </c>
      <c r="P80" s="30">
        <f t="shared" si="14"/>
        <v>600</v>
      </c>
      <c r="Q80" s="30">
        <f t="shared" si="14"/>
        <v>216</v>
      </c>
      <c r="R80" s="30">
        <f t="shared" si="14"/>
        <v>1200</v>
      </c>
      <c r="S80" s="31">
        <f t="shared" si="14"/>
        <v>9726</v>
      </c>
      <c r="T80" s="32">
        <f t="shared" si="14"/>
        <v>1368</v>
      </c>
    </row>
    <row r="81" spans="1:20" ht="16.5" thickBot="1" x14ac:dyDescent="0.3">
      <c r="A81" s="26" t="s">
        <v>75</v>
      </c>
      <c r="B81" s="27" t="s">
        <v>27</v>
      </c>
      <c r="C81" s="28"/>
      <c r="D81" s="29">
        <f>D67+D80</f>
        <v>91</v>
      </c>
      <c r="E81" s="30">
        <f t="shared" ref="E81:R81" si="15">E67+E80</f>
        <v>69438</v>
      </c>
      <c r="F81" s="30">
        <f t="shared" si="15"/>
        <v>6254</v>
      </c>
      <c r="G81" s="30">
        <f t="shared" si="15"/>
        <v>1196</v>
      </c>
      <c r="H81" s="30">
        <f t="shared" si="15"/>
        <v>1872</v>
      </c>
      <c r="I81" s="30">
        <f t="shared" si="15"/>
        <v>1872</v>
      </c>
      <c r="J81" s="30">
        <f t="shared" si="15"/>
        <v>6336</v>
      </c>
      <c r="K81" s="30">
        <f t="shared" si="15"/>
        <v>6810</v>
      </c>
      <c r="L81" s="30">
        <f t="shared" si="15"/>
        <v>6810</v>
      </c>
      <c r="M81" s="30">
        <f t="shared" si="15"/>
        <v>1008</v>
      </c>
      <c r="N81" s="30">
        <f t="shared" si="15"/>
        <v>966</v>
      </c>
      <c r="O81" s="30">
        <f t="shared" si="15"/>
        <v>2075</v>
      </c>
      <c r="P81" s="30">
        <f t="shared" si="15"/>
        <v>2600</v>
      </c>
      <c r="Q81" s="30">
        <f t="shared" si="15"/>
        <v>1152</v>
      </c>
      <c r="R81" s="30">
        <f t="shared" si="15"/>
        <v>6900</v>
      </c>
      <c r="S81" s="35">
        <f>S67+S80</f>
        <v>128138</v>
      </c>
      <c r="T81" s="36">
        <f>T67+T80</f>
        <v>21456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</vt:i4>
      </vt:variant>
    </vt:vector>
  </HeadingPairs>
  <TitlesOfParts>
    <vt:vector size="14" baseType="lpstr">
      <vt:lpstr>Лицензия</vt:lpstr>
      <vt:lpstr>ФГОС</vt:lpstr>
      <vt:lpstr>Графики</vt:lpstr>
      <vt:lpstr>Группы 2015</vt:lpstr>
      <vt:lpstr>Группы 2016</vt:lpstr>
      <vt:lpstr>КУГ 2020.PRN</vt:lpstr>
      <vt:lpstr>План 2016</vt:lpstr>
      <vt:lpstr>УчПлан</vt:lpstr>
      <vt:lpstr>2016-17</vt:lpstr>
      <vt:lpstr>111</vt:lpstr>
      <vt:lpstr>КОД_ОПОП</vt:lpstr>
      <vt:lpstr>КОД_ФГОС</vt:lpstr>
      <vt:lpstr>'Группы 2015'!ОПОПы</vt:lpstr>
      <vt:lpstr>'Группы 2016'!ОПОПы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Гурьян Леонид Викторович</dc:creator>
  <cp:lastModifiedBy>Ленковская Лариса Викторовна</cp:lastModifiedBy>
  <cp:lastPrinted>2020-12-18T09:30:57Z</cp:lastPrinted>
  <dcterms:created xsi:type="dcterms:W3CDTF">2015-06-01T05:48:54Z</dcterms:created>
  <dcterms:modified xsi:type="dcterms:W3CDTF">2021-12-21T10:54:42Z</dcterms:modified>
</cp:coreProperties>
</file>