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yingpan/Desktop/DataClass/Challenge 1/"/>
    </mc:Choice>
  </mc:AlternateContent>
  <xr:revisionPtr revIDLastSave="0" documentId="13_ncr:1_{B4F6C04A-F034-BC46-9EE5-53F796C341FC}" xr6:coauthVersionLast="47" xr6:coauthVersionMax="47" xr10:uidLastSave="{00000000-0000-0000-0000-000000000000}"/>
  <bookViews>
    <workbookView xWindow="21300" yWindow="1300" windowWidth="27320" windowHeight="2384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state="hidden" r:id="rId8"/>
  </sheets>
  <definedNames>
    <definedName name="_xlnm._FilterDatabase" localSheetId="0" hidden="1">Kickstarter!$A$1:$T$4115</definedName>
  </definedNames>
  <calcPr calcId="191029"/>
  <pivotCaches>
    <pivotCache cacheId="4" r:id="rId9"/>
    <pivotCache cacheId="5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1" l="1"/>
  <c r="G2" i="11"/>
  <c r="H2" i="11"/>
  <c r="F3" i="11"/>
  <c r="G3" i="11"/>
  <c r="H3" i="11"/>
  <c r="F4" i="11"/>
  <c r="G4" i="11"/>
  <c r="H4" i="11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C6" i="5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0" i="11"/>
  <c r="B2" i="11"/>
  <c r="B13" i="11"/>
  <c r="B12" i="11"/>
  <c r="B11" i="11"/>
  <c r="B9" i="11"/>
  <c r="B8" i="11"/>
  <c r="B7" i="11"/>
  <c r="B6" i="11"/>
  <c r="E6" i="11" s="1"/>
  <c r="B5" i="11"/>
  <c r="B4" i="11"/>
  <c r="B3" i="11"/>
  <c r="C13" i="8"/>
  <c r="C12" i="8"/>
  <c r="C14" i="8" s="1"/>
  <c r="C11" i="8"/>
  <c r="B13" i="8"/>
  <c r="B12" i="8"/>
  <c r="B14" i="8" s="1"/>
  <c r="B11" i="8"/>
  <c r="C7" i="8"/>
  <c r="C6" i="8"/>
  <c r="C5" i="8"/>
  <c r="C4" i="8"/>
  <c r="B6" i="8"/>
  <c r="B5" i="8"/>
  <c r="B7" i="8" s="1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2" i="5"/>
  <c r="B2" i="5"/>
  <c r="B3" i="5"/>
  <c r="B4" i="5"/>
  <c r="B5" i="5"/>
  <c r="B6" i="5"/>
  <c r="P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1" l="1"/>
  <c r="E7" i="11"/>
  <c r="E9" i="11"/>
  <c r="E2" i="11"/>
  <c r="E13" i="11"/>
  <c r="E5" i="11"/>
  <c r="E12" i="11"/>
  <c r="E4" i="11"/>
  <c r="E11" i="11"/>
  <c r="E3" i="11"/>
  <c r="E10" i="11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<sst xmlns="http://schemas.openxmlformats.org/spreadsheetml/2006/main" count="33048" uniqueCount="8417">
  <si>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</si>
  <si>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</si>
  <si>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</si>
  <si>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</si>
  <si>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</si>
  <si>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</si>
  <si>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</si>
  <si>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</si>
  <si>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</si>
  <si>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</si>
  <si>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</si>
  <si>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</si>
  <si>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</si>
  <si>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</si>
  <si>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</si>
  <si>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</si>
  <si>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</si>
  <si>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</si>
  <si>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</si>
  <si>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</si>
  <si>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</si>
  <si>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</si>
  <si>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</si>
  <si>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</si>
  <si>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</si>
  <si>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</si>
  <si>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</si>
  <si>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</si>
  <si>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</si>
  <si>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</si>
  <si>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</si>
  <si>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</si>
  <si>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</si>
  <si>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</si>
  <si>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</si>
  <si>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</si>
  <si>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</si>
  <si>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</si>
  <si>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</si>
  <si>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</si>
  <si>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</si>
  <si>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</si>
  <si>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</si>
  <si>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</si>
  <si>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</si>
  <si>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</si>
  <si>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</si>
  <si>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</si>
  <si>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</si>
  <si>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</si>
  <si>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</si>
  <si>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</si>
  <si>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</si>
  <si>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</si>
  <si>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</si>
  <si>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</si>
  <si>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</si>
  <si>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</si>
  <si>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</si>
  <si>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</si>
  <si>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</si>
  <si>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</si>
  <si>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</si>
  <si>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</si>
  <si>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</si>
  <si>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</si>
  <si>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</si>
  <si>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</si>
  <si>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</si>
  <si>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</si>
  <si>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</si>
  <si>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</si>
  <si>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</si>
  <si>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</si>
  <si>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</si>
  <si>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</si>
  <si>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</si>
  <si>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</si>
  <si>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</si>
  <si>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</si>
  <si>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</si>
  <si>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</si>
  <si>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</si>
  <si>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</si>
  <si>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</si>
  <si>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</si>
  <si>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</si>
  <si>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</si>
  <si>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</si>
  <si>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</si>
  <si>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</si>
  <si>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</si>
  <si>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</si>
  <si>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</si>
  <si>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</si>
  <si>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</si>
  <si>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</si>
  <si>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</si>
  <si>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</si>
  <si>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</si>
  <si>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</si>
  <si>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</si>
  <si>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</si>
  <si>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</si>
  <si>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</si>
  <si>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</si>
  <si>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</si>
  <si>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</si>
  <si>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</si>
  <si>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</si>
  <si>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</si>
  <si>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</si>
  <si>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</si>
  <si>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</si>
  <si>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</si>
  <si>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</si>
  <si>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</si>
  <si>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</si>
  <si>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</si>
  <si>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</si>
  <si>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</si>
  <si>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</si>
  <si>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</si>
  <si>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</si>
  <si>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</si>
  <si>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</si>
  <si>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</si>
  <si>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</si>
  <si>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</si>
  <si>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</si>
  <si>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</si>
  <si>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</si>
  <si>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</si>
  <si>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</si>
  <si>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</si>
  <si>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</si>
  <si>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</si>
  <si>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</si>
  <si>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</si>
  <si>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</si>
  <si>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</si>
  <si>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</si>
  <si>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</si>
  <si>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</si>
  <si>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</si>
  <si>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</si>
  <si>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</si>
  <si>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</si>
  <si>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</si>
  <si>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</si>
  <si>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</si>
  <si>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</si>
  <si>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</si>
  <si>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</si>
  <si>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</si>
  <si>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</si>
  <si>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</si>
  <si>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</si>
  <si>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</si>
  <si>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</si>
  <si>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</si>
  <si>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</si>
  <si>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</si>
  <si>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</si>
  <si>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</si>
  <si>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</si>
  <si>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</si>
  <si>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</si>
  <si>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</si>
  <si>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</si>
  <si>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</si>
  <si>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</si>
  <si>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</si>
  <si>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</si>
  <si>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</si>
  <si>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</si>
  <si>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</si>
  <si>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</si>
  <si>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</si>
  <si>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</si>
  <si>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</si>
  <si>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</si>
  <si>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</si>
  <si>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</si>
  <si>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</si>
  <si>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</si>
  <si>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</si>
  <si>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</si>
  <si>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</si>
  <si>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</si>
  <si>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</si>
  <si>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</si>
  <si>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</si>
  <si>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</si>
  <si>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</si>
  <si>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</si>
  <si>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</si>
  <si>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</si>
  <si>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</si>
  <si>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</si>
  <si>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</si>
  <si>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</si>
  <si>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</si>
  <si>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</si>
  <si>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</si>
  <si>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</si>
  <si>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</si>
  <si>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</si>
  <si>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</si>
  <si>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</si>
  <si>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</si>
  <si>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</si>
  <si>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</si>
  <si>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</si>
  <si>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</si>
  <si>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</si>
  <si>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</si>
  <si>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</si>
  <si>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</si>
  <si>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</si>
  <si>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</si>
  <si>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</si>
  <si>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</si>
  <si>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</si>
  <si>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</si>
  <si>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</si>
  <si>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</si>
  <si>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</si>
  <si>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</si>
  <si>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</si>
  <si>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</si>
  <si>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</si>
  <si>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</si>
  <si>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</si>
  <si>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</si>
  <si>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</si>
  <si>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</si>
  <si>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</si>
  <si>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</si>
  <si>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</si>
  <si>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</si>
  <si>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</si>
  <si>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</si>
  <si>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</si>
  <si>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</si>
  <si>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</si>
  <si>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</si>
  <si>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</si>
  <si>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</si>
  <si>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</si>
  <si>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</si>
  <si>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</si>
  <si>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</si>
  <si>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</si>
  <si>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</si>
  <si>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</si>
  <si>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</si>
  <si>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</si>
  <si>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</si>
  <si>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</si>
  <si>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</si>
  <si>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</si>
  <si>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</si>
  <si>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</si>
  <si>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</si>
  <si>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</si>
  <si>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</si>
  <si>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</si>
  <si>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</si>
  <si>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</si>
  <si>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</si>
  <si>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</si>
  <si>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</si>
  <si>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</si>
  <si>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</si>
  <si>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</si>
  <si>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</si>
  <si>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</si>
  <si>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</si>
  <si>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</si>
  <si>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</si>
  <si>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</si>
  <si>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</si>
  <si>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</si>
  <si>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</si>
  <si>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</si>
  <si>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</si>
  <si>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</si>
  <si>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</si>
  <si>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</si>
  <si>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</si>
  <si>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</si>
  <si>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</si>
  <si>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</si>
  <si>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</si>
  <si>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</si>
  <si>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</si>
  <si>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</si>
  <si>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</si>
  <si>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</si>
  <si>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</si>
  <si>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</si>
  <si>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</si>
  <si>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</si>
  <si>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</si>
  <si>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</si>
  <si>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</si>
  <si>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</si>
  <si>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</si>
  <si>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</si>
  <si>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</si>
  <si>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</si>
  <si>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</si>
  <si>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</si>
  <si>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</si>
  <si>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</si>
  <si>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</si>
  <si>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</si>
  <si>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</si>
  <si>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</si>
  <si>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</si>
  <si>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</si>
  <si>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</si>
  <si>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</si>
  <si>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</si>
  <si>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</si>
  <si>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</si>
  <si>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</si>
  <si>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</si>
  <si>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</si>
  <si>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</si>
  <si>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</si>
  <si>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</si>
  <si>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</si>
  <si>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</si>
  <si>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</si>
  <si>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</si>
  <si>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</si>
  <si>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</si>
  <si>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</si>
  <si>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</si>
  <si>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</si>
  <si>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</si>
  <si>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</si>
  <si>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</si>
  <si>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</si>
  <si>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</si>
  <si>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</si>
  <si>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</si>
  <si>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</si>
  <si>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</si>
  <si>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</si>
  <si>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</si>
  <si>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</si>
  <si>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</si>
  <si>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</si>
  <si>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</si>
  <si>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</si>
  <si>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</si>
  <si>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</si>
  <si>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</si>
  <si>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</si>
  <si>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</si>
  <si>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</si>
  <si>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</si>
  <si>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</si>
  <si>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</si>
  <si>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</si>
  <si>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</si>
  <si>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</si>
  <si>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</si>
  <si>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</si>
  <si>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</si>
  <si>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</si>
  <si>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</si>
  <si>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</si>
  <si>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</si>
  <si>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</si>
  <si>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</si>
  <si>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</si>
  <si>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</si>
  <si>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</si>
  <si>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</si>
  <si>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</si>
  <si>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</si>
  <si>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</si>
  <si>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</si>
  <si>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</si>
  <si>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</si>
  <si>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</si>
  <si>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</si>
  <si>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</si>
  <si>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</si>
  <si>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</si>
  <si>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</si>
  <si>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</si>
  <si>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</si>
  <si>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</si>
  <si>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</si>
  <si>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</si>
  <si>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</si>
  <si>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</si>
  <si>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</si>
  <si>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</si>
  <si>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</si>
  <si>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</si>
  <si>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</si>
  <si>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</si>
  <si>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</si>
  <si>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</si>
  <si>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</si>
  <si>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</si>
  <si>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</si>
  <si>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</si>
  <si>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</si>
  <si>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</si>
  <si>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</si>
  <si>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</si>
  <si>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</si>
  <si>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</si>
  <si>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</si>
  <si>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</si>
  <si>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</si>
  <si>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</si>
  <si>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</si>
  <si>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</si>
  <si>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</si>
  <si>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</si>
  <si>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</si>
  <si>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</si>
  <si>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</si>
  <si>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</si>
  <si>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</si>
  <si>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</si>
  <si>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</si>
  <si>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</si>
  <si>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</si>
  <si>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</si>
  <si>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</si>
  <si>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</si>
  <si>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</si>
  <si>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</si>
  <si>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</si>
  <si>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</si>
  <si>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</si>
  <si>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</si>
  <si>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</si>
  <si>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</si>
  <si>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</si>
  <si>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</si>
  <si>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</si>
  <si>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</si>
  <si>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</si>
  <si>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</si>
  <si>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</si>
  <si>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</si>
  <si>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</si>
  <si>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</si>
  <si>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</si>
  <si>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</si>
  <si>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</si>
  <si>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</si>
  <si>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</si>
  <si>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</si>
  <si>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</si>
  <si>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</si>
  <si>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</si>
  <si>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</si>
  <si>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</si>
  <si>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</si>
  <si>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</si>
  <si>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</si>
  <si>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</si>
  <si>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</si>
  <si>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</si>
  <si>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</si>
  <si>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</si>
  <si>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</si>
  <si>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</si>
  <si>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</si>
  <si>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</si>
  <si>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</si>
  <si>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</si>
  <si>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</si>
  <si>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</si>
  <si>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</si>
  <si>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</si>
  <si>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</si>
  <si>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</si>
  <si>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</si>
  <si>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</si>
  <si>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</si>
  <si>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</si>
  <si>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</si>
  <si>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</si>
  <si>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</si>
  <si>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</si>
  <si>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</si>
  <si>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</si>
  <si>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</si>
  <si>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</si>
  <si>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</si>
  <si>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</si>
  <si>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</si>
  <si>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</si>
  <si>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</si>
  <si>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</si>
  <si>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</si>
  <si>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</si>
  <si>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</si>
  <si>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</si>
  <si>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</si>
  <si>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</si>
  <si>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</si>
  <si>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</si>
  <si>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</si>
  <si>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</si>
  <si>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</si>
  <si>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</si>
  <si>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</si>
  <si>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</si>
  <si>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</si>
  <si>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</si>
  <si>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</si>
  <si>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</si>
  <si>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</si>
  <si>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</si>
  <si>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</si>
  <si>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</si>
  <si>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</si>
  <si>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</si>
  <si>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</si>
  <si>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</si>
  <si>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</si>
  <si>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</si>
  <si>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</si>
  <si>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</si>
  <si>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</si>
  <si>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</si>
  <si>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</si>
  <si>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</si>
  <si>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</si>
  <si>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</si>
  <si>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</si>
  <si>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</si>
  <si>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</si>
  <si>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</si>
  <si>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</si>
  <si>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</si>
  <si>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</si>
  <si>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</si>
  <si>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</si>
  <si>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</si>
  <si>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</si>
  <si>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</si>
  <si>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</si>
  <si>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</si>
  <si>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</si>
  <si>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</si>
  <si>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</si>
  <si>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</si>
  <si>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</si>
  <si>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</si>
  <si>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</si>
  <si>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</si>
  <si>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</si>
  <si>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</si>
  <si>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</si>
  <si>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</si>
  <si>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</si>
  <si>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</si>
  <si>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</si>
  <si>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</si>
  <si>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</si>
  <si>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</si>
  <si>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</si>
  <si>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</si>
  <si>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</si>
  <si>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</si>
  <si>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</si>
  <si>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</si>
  <si>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</si>
  <si>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</si>
  <si>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</si>
  <si>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</si>
  <si>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</si>
  <si>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</si>
  <si>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</si>
  <si>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</si>
  <si>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</si>
  <si>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</si>
  <si>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</si>
  <si>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</si>
  <si>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</si>
  <si>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</si>
  <si>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</si>
  <si>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</si>
  <si>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</si>
  <si>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</si>
  <si>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</si>
  <si>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</si>
  <si>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</si>
  <si>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</si>
  <si>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</si>
  <si>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</si>
  <si>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</si>
  <si>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</si>
  <si>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</si>
  <si>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</si>
  <si>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</si>
  <si>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</si>
  <si>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</si>
  <si>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</si>
  <si>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</si>
  <si>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</si>
  <si>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</si>
  <si>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</si>
  <si>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</si>
  <si>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</si>
  <si>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</si>
  <si>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</si>
  <si>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</si>
  <si>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</si>
  <si>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</si>
  <si>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</si>
  <si>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</si>
  <si>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</si>
  <si>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</si>
  <si>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</si>
  <si>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</si>
  <si>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</si>
  <si>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</si>
  <si>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</si>
  <si>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</si>
  <si>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</si>
  <si>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</si>
  <si>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</si>
  <si>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</si>
  <si>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</si>
  <si>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</si>
  <si>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</si>
  <si>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</si>
  <si>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</si>
  <si>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</si>
  <si>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</si>
  <si>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</si>
  <si>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</si>
  <si>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</si>
  <si>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</si>
  <si>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</si>
  <si>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</si>
  <si>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</si>
  <si>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</si>
  <si>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</si>
  <si>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</si>
  <si>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</si>
  <si>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</si>
  <si>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</si>
  <si>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</si>
  <si>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</si>
  <si>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</si>
  <si>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</si>
  <si>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</si>
  <si>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</si>
  <si>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</si>
  <si>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</si>
  <si>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</si>
  <si>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</si>
  <si>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</si>
  <si>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</si>
  <si>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</si>
  <si>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</si>
  <si>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</si>
  <si>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</si>
  <si>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</si>
  <si>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</si>
  <si>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</si>
  <si>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</si>
  <si>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</si>
  <si>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</si>
  <si>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</si>
  <si>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</si>
  <si>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</si>
  <si>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</si>
  <si>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</si>
  <si>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</si>
  <si>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</si>
  <si>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</si>
  <si>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</si>
  <si>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</si>
  <si>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</si>
  <si>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</si>
  <si>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</si>
  <si>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</si>
  <si>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</si>
  <si>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</si>
  <si>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</si>
  <si>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</si>
  <si>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</si>
  <si>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</si>
  <si>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</si>
  <si>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</si>
  <si>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</si>
  <si>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</si>
  <si>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</si>
  <si>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</si>
  <si>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</si>
  <si>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</si>
  <si>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</si>
  <si>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</si>
  <si>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</si>
  <si>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</si>
  <si>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</si>
  <si>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</si>
  <si>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</si>
  <si>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</si>
  <si>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</si>
  <si>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</si>
  <si>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</si>
  <si>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</si>
  <si>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</si>
  <si>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</si>
  <si>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</si>
  <si>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</si>
  <si>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</si>
  <si>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</si>
  <si>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</si>
  <si>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</si>
  <si>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</si>
  <si>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</si>
  <si>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</si>
  <si>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</si>
  <si>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</si>
  <si>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</si>
  <si>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</si>
  <si>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</si>
  <si>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</si>
  <si>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</si>
  <si>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</si>
  <si>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</si>
  <si>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</si>
  <si>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</si>
  <si>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</si>
  <si>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</si>
  <si>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</si>
  <si>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</si>
  <si>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</si>
  <si>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</si>
  <si>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</si>
  <si>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</si>
  <si>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</si>
  <si>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</si>
  <si>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</si>
  <si>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</si>
  <si>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</si>
  <si>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</si>
  <si>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</si>
  <si>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</si>
  <si>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</si>
  <si>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</si>
  <si>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</si>
  <si>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</si>
  <si>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</si>
  <si>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</si>
  <si>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</si>
  <si>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</si>
  <si>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</si>
  <si>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</si>
  <si>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</si>
  <si>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</si>
  <si>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</si>
  <si>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</si>
  <si>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</si>
  <si>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</si>
  <si>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</si>
  <si>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</si>
  <si>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</si>
  <si>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</si>
  <si>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</si>
  <si>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</si>
  <si>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</si>
  <si>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</si>
  <si>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</si>
  <si>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</si>
  <si>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</si>
  <si>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</si>
  <si>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</si>
  <si>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</si>
  <si>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</si>
  <si>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</si>
  <si>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</si>
  <si>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</si>
  <si>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</si>
  <si>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</si>
  <si>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</si>
  <si>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</si>
  <si>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</si>
  <si>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</si>
  <si>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</si>
  <si>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</si>
  <si>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</si>
  <si>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</si>
  <si>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</si>
  <si>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</si>
  <si>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</si>
  <si>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</si>
  <si>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</si>
  <si>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</si>
  <si>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</si>
  <si>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</si>
  <si>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</si>
  <si>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</si>
  <si>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</si>
  <si>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</si>
  <si>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</si>
  <si>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</si>
  <si>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</si>
  <si>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</si>
  <si>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</si>
  <si>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</si>
  <si>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</si>
  <si>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</si>
  <si>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</si>
  <si>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</si>
  <si>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</si>
  <si>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</si>
  <si>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</si>
  <si>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</si>
  <si>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</si>
  <si>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</si>
  <si>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</si>
  <si>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</si>
  <si>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</si>
  <si>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</si>
  <si>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</si>
  <si>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</si>
  <si>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</si>
  <si>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</si>
  <si>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</si>
  <si>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</si>
  <si>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</si>
  <si>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</si>
  <si>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</si>
  <si>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</si>
  <si>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</si>
  <si>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</si>
  <si>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</si>
  <si>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</si>
  <si>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</si>
  <si>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</si>
  <si>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</si>
  <si>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</si>
  <si>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</si>
  <si>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</si>
  <si>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</si>
  <si>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</si>
  <si>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</si>
  <si>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</si>
  <si>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</si>
  <si>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</si>
  <si>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</si>
  <si>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</si>
  <si>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</si>
  <si>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</si>
  <si>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</si>
  <si>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</si>
  <si>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</si>
  <si>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</si>
  <si>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</si>
  <si>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</si>
  <si>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</si>
  <si>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</si>
  <si>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</si>
  <si>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</si>
  <si>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</si>
  <si>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</si>
  <si>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</si>
  <si>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</si>
  <si>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</si>
  <si>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</si>
  <si>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</si>
  <si>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</si>
  <si>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</si>
  <si>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</si>
  <si>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</si>
  <si>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</si>
  <si>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</si>
  <si>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</si>
  <si>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</si>
  <si>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</si>
  <si>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</si>
  <si>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</si>
  <si>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</si>
  <si>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</si>
  <si>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</si>
  <si>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</si>
  <si>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</si>
  <si>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</si>
  <si>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</si>
  <si>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</si>
  <si>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</si>
  <si>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</si>
  <si>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</si>
  <si>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</si>
  <si>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</si>
  <si>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</si>
  <si>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</si>
  <si>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</si>
  <si>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</si>
  <si>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</si>
  <si>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</si>
  <si>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</si>
  <si>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</si>
  <si>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</si>
  <si>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</si>
  <si>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</si>
  <si>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</si>
  <si>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</si>
  <si>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</si>
  <si>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</si>
  <si>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</si>
  <si>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</si>
  <si>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</si>
  <si>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</si>
  <si>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</si>
  <si>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</si>
  <si>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</si>
  <si>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</si>
  <si>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</si>
  <si>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</si>
  <si>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</si>
  <si>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</si>
  <si>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</si>
  <si>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</si>
  <si>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</si>
  <si>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</si>
  <si>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</si>
  <si>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</si>
  <si>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</si>
  <si>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</si>
  <si>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</si>
  <si>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</si>
  <si>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</si>
  <si>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</si>
  <si>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</si>
  <si>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</si>
  <si>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</si>
  <si>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</si>
  <si>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</si>
  <si>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</si>
  <si>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</si>
  <si>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</si>
  <si>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</si>
  <si>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</si>
  <si>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</si>
  <si>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</si>
  <si>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</si>
  <si>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</si>
  <si>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</si>
  <si>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</si>
  <si>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</si>
  <si>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</si>
  <si>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</si>
  <si>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</si>
  <si>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</si>
  <si>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</si>
  <si>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</si>
  <si>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</si>
  <si>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</si>
  <si>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</si>
  <si>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</si>
  <si>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</si>
  <si>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</si>
  <si>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</si>
  <si>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</si>
  <si>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</si>
  <si>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</si>
  <si>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</si>
  <si>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</si>
  <si>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</si>
  <si>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</si>
  <si>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</si>
  <si>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</si>
  <si>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</si>
  <si>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</si>
  <si>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</si>
  <si>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</si>
  <si>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</si>
  <si>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</si>
  <si>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</si>
  <si>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</si>
  <si>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</si>
  <si>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</si>
  <si>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</si>
  <si>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</si>
  <si>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</si>
  <si>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</si>
  <si>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</si>
  <si>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</si>
  <si>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</si>
  <si>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</si>
  <si>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</si>
  <si>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</si>
  <si>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</si>
  <si>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</si>
  <si>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</si>
  <si>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</si>
  <si>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</si>
  <si>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</si>
  <si>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</si>
  <si>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</si>
  <si>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</si>
  <si>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</si>
  <si>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</si>
  <si>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</si>
  <si>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</si>
  <si>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</si>
  <si>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</si>
  <si>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</si>
  <si>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</si>
  <si>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</si>
  <si>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</si>
  <si>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</si>
  <si>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</si>
  <si>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</si>
  <si>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</si>
  <si>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</si>
  <si>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</si>
  <si>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</si>
  <si>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</si>
  <si>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</si>
  <si>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</si>
  <si>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</si>
  <si>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</si>
  <si>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</si>
  <si>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</si>
  <si>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</si>
  <si>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</si>
  <si>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</si>
  <si>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</si>
  <si>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</si>
  <si>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</si>
  <si>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</si>
  <si>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</si>
  <si>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</si>
  <si>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</si>
  <si>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</si>
  <si>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</si>
  <si>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</si>
  <si>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</si>
  <si>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</si>
  <si>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</si>
  <si>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</si>
  <si>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</si>
  <si>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</si>
  <si>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</si>
  <si>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</si>
  <si>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</si>
  <si>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</si>
  <si>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</si>
  <si>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</si>
  <si>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</si>
  <si>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</si>
  <si>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</si>
  <si>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</si>
  <si>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</si>
  <si>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</si>
  <si>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</si>
  <si>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</si>
  <si>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</si>
  <si>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</si>
  <si>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</si>
  <si>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</si>
  <si>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</si>
  <si>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</si>
  <si>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</si>
  <si>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</si>
  <si>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</si>
  <si>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</si>
  <si>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</si>
  <si>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</si>
  <si>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</si>
  <si>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</si>
  <si>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</si>
  <si>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</si>
  <si>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</si>
  <si>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</si>
  <si>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</si>
  <si>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</si>
  <si>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</si>
  <si>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</si>
  <si>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</si>
  <si>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</si>
  <si>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</si>
  <si>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</si>
  <si>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</si>
  <si>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</si>
  <si>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</si>
  <si>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</si>
  <si>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</si>
  <si>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</si>
  <si>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</si>
  <si>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</si>
  <si>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</si>
  <si>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</si>
  <si>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</si>
  <si>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</si>
  <si>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</si>
  <si>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</si>
  <si>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</si>
  <si>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</si>
  <si>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</si>
  <si>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</si>
  <si>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</si>
  <si>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</si>
  <si>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</si>
  <si>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</si>
  <si>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</si>
  <si>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</si>
  <si>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</si>
  <si>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</si>
  <si>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</si>
  <si>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</si>
  <si>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</si>
  <si>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</si>
  <si>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</si>
  <si>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</si>
  <si>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</si>
  <si>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</si>
  <si>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</si>
  <si>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</si>
  <si>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</si>
  <si>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</si>
  <si>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</si>
  <si>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</si>
  <si>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</si>
  <si>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</si>
  <si>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</si>
  <si>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</si>
  <si>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</si>
  <si>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</si>
  <si>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</si>
  <si>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</si>
  <si>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</si>
  <si>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</si>
  <si>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</si>
  <si>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</si>
  <si>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</si>
  <si>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</si>
  <si>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</si>
  <si>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</si>
  <si>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</si>
  <si>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</si>
  <si>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</si>
  <si>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</si>
  <si>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</si>
  <si>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</si>
  <si>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</si>
  <si>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</si>
  <si>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</si>
  <si>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</si>
  <si>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</si>
  <si>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</si>
  <si>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</si>
  <si>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</si>
  <si>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</si>
  <si>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</si>
  <si>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</si>
  <si>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</si>
  <si>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</si>
  <si>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</si>
  <si>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</si>
  <si>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</si>
  <si>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</si>
  <si>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</si>
  <si>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</si>
  <si>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</si>
  <si>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</si>
  <si>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</si>
  <si>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</si>
  <si>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</si>
  <si>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</si>
  <si>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</si>
  <si>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</si>
  <si>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</si>
  <si>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</si>
  <si>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</si>
  <si>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</si>
  <si>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</si>
  <si>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</si>
  <si>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</si>
  <si>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</si>
  <si>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</si>
  <si>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</si>
  <si>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</si>
  <si>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</si>
  <si>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</si>
  <si>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</si>
  <si>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</si>
  <si>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</si>
  <si>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</si>
  <si>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</si>
  <si>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</si>
  <si>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</si>
  <si>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</si>
  <si>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</si>
  <si>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</si>
  <si>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</si>
  <si>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</si>
  <si>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</si>
  <si>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</si>
  <si>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</si>
  <si>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</si>
  <si>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</si>
  <si>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</si>
  <si>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</si>
  <si>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</si>
  <si>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</si>
  <si>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</si>
  <si>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</si>
  <si>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</si>
  <si>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</si>
  <si>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</si>
  <si>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</si>
  <si>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</si>
  <si>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</si>
  <si>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</si>
  <si>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</si>
  <si>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</si>
  <si>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</si>
  <si>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</si>
  <si>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</si>
  <si>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</si>
  <si>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</si>
  <si>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</si>
  <si>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</si>
  <si>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</si>
  <si>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</si>
  <si>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</si>
  <si>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</si>
  <si>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</si>
  <si>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</si>
  <si>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</si>
  <si>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</si>
  <si>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</si>
  <si>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</si>
  <si>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</si>
  <si>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</si>
  <si>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</si>
  <si>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</si>
  <si>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</si>
  <si>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</si>
  <si>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</si>
  <si>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</si>
  <si>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</si>
  <si>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</si>
  <si>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</si>
  <si>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</si>
  <si>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</si>
  <si>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</si>
  <si>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</si>
  <si>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</si>
  <si>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</si>
  <si>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</si>
  <si>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</si>
  <si>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</si>
  <si>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</si>
  <si>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</si>
  <si>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</si>
  <si>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</si>
  <si>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</si>
  <si>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</si>
  <si>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</si>
  <si>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</si>
  <si>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</si>
  <si>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</si>
  <si>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</si>
  <si>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</si>
  <si>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</si>
  <si>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</si>
  <si>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</si>
  <si>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</si>
  <si>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</si>
  <si>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</si>
  <si>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</si>
  <si>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</si>
  <si>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</si>
  <si>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</si>
  <si>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</si>
  <si>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</si>
  <si>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</si>
  <si>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</si>
  <si>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</si>
  <si>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</si>
  <si>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</si>
  <si>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</si>
  <si>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</si>
  <si>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</si>
  <si>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</si>
  <si>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</si>
  <si>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</si>
  <si>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</si>
  <si>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</si>
  <si>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</si>
  <si>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</si>
  <si>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</si>
  <si>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</si>
  <si>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</si>
  <si>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</si>
  <si>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</si>
  <si>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</si>
  <si>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</si>
  <si>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</si>
  <si>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</si>
  <si>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</si>
  <si>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</si>
  <si>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</si>
  <si>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</si>
  <si>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</si>
  <si>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</si>
  <si>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</si>
  <si>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</si>
  <si>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</si>
  <si>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</si>
  <si>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</si>
  <si>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</si>
  <si>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</si>
  <si>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</si>
  <si>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</si>
  <si>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</si>
  <si>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</si>
  <si>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</si>
  <si>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</si>
  <si>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</si>
  <si>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</si>
  <si>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</si>
  <si>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</si>
  <si>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</si>
  <si>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</si>
  <si>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</si>
  <si>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</si>
  <si>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</si>
  <si>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</si>
  <si>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</si>
  <si>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</si>
  <si>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</si>
  <si>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</si>
  <si>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</si>
  <si>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</si>
  <si>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</si>
  <si>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</si>
  <si>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</si>
  <si>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</si>
  <si>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</si>
  <si>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</si>
  <si>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</si>
  <si>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</si>
  <si>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</si>
  <si>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</si>
  <si>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</si>
  <si>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</si>
  <si>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</si>
  <si>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</si>
  <si>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</si>
  <si>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</si>
  <si>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</si>
  <si>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</si>
  <si>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</si>
  <si>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</si>
  <si>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</si>
  <si>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</si>
  <si>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</si>
  <si>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</si>
  <si>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</si>
  <si>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</si>
  <si>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</si>
  <si>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</si>
  <si>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</si>
  <si>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</si>
  <si>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</si>
  <si>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</si>
  <si>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</si>
  <si>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</si>
  <si>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</si>
  <si>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</si>
  <si>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</si>
  <si>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</si>
  <si>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</si>
  <si>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</si>
  <si>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</si>
  <si>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</si>
  <si>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</si>
  <si>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</si>
  <si>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</si>
  <si>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</si>
  <si>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</si>
  <si>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</si>
  <si>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</si>
  <si>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</si>
  <si>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</si>
  <si>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</si>
  <si>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</si>
  <si>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</si>
  <si>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</si>
  <si>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</si>
  <si>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</si>
  <si>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</si>
  <si>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</si>
  <si>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</si>
  <si>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</si>
  <si>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</si>
  <si>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</si>
  <si>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</si>
  <si>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</si>
  <si>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</si>
  <si>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</si>
  <si>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</si>
  <si>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</si>
  <si>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</si>
  <si>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</si>
  <si>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</si>
  <si>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</si>
  <si>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</si>
  <si>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</si>
  <si>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</si>
  <si>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</si>
  <si>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</si>
  <si>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</si>
  <si>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</si>
  <si>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</si>
  <si>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</si>
  <si>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</si>
  <si>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</si>
  <si>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</si>
  <si>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</si>
  <si>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</si>
  <si>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</si>
  <si>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</si>
  <si>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</si>
  <si>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</si>
  <si>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</si>
  <si>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</si>
  <si>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</si>
  <si>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</si>
  <si>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</si>
  <si>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</si>
  <si>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</si>
  <si>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</si>
  <si>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</si>
  <si>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</si>
  <si>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</si>
  <si>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</si>
  <si>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</si>
  <si>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</si>
  <si>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</si>
  <si>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</si>
  <si>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</si>
  <si>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</si>
  <si>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</si>
  <si>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</si>
  <si>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</si>
  <si>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</si>
  <si>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</si>
  <si>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</si>
  <si>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</si>
  <si>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</si>
  <si>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</si>
  <si>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</si>
  <si>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</si>
  <si>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</si>
  <si>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</si>
  <si>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</si>
  <si>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</si>
  <si>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</si>
  <si>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</si>
  <si>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</si>
  <si>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</si>
  <si>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</si>
  <si>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</si>
  <si>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</si>
  <si>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</si>
  <si>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</si>
  <si>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</si>
  <si>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</si>
  <si>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</si>
  <si>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</si>
  <si>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</si>
  <si>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</si>
  <si>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</si>
  <si>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</si>
  <si>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</si>
  <si>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</si>
  <si>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</si>
  <si>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</si>
  <si>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</si>
  <si>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</si>
  <si>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</si>
  <si>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</si>
  <si>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</si>
  <si>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</si>
  <si>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</si>
  <si>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</si>
  <si>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</si>
  <si>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</si>
  <si>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</si>
  <si>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</si>
  <si>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</si>
  <si>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</si>
  <si>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</si>
  <si>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</si>
  <si>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</si>
  <si>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</si>
  <si>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</si>
  <si>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</si>
  <si>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</si>
  <si>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</si>
  <si>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</si>
  <si>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</si>
  <si>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</si>
  <si>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</si>
  <si>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</si>
  <si>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</si>
  <si>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</si>
  <si>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</si>
  <si>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</si>
  <si>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</si>
  <si>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</si>
  <si>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</si>
  <si>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</si>
  <si>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</si>
  <si>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</si>
  <si>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</si>
  <si>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</si>
  <si>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</si>
  <si>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</si>
  <si>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</si>
  <si>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</si>
  <si>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</si>
  <si>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</si>
  <si>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</si>
  <si>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</si>
  <si>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</si>
  <si>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</si>
  <si>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</si>
  <si>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</si>
  <si>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</si>
  <si>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</si>
  <si>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</si>
  <si>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</si>
  <si>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</si>
  <si>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</si>
  <si>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</si>
  <si>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</si>
  <si>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</si>
  <si>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</si>
  <si>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</si>
  <si>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</si>
  <si>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</si>
  <si>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</si>
  <si>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</si>
  <si>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</si>
  <si>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</si>
  <si>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</si>
  <si>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</si>
  <si>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</si>
  <si>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</si>
  <si>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</si>
  <si>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</si>
  <si>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</si>
  <si>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</si>
  <si>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</si>
  <si>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</si>
  <si>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</si>
  <si>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</si>
  <si>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</si>
  <si>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</si>
  <si>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</si>
  <si>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</si>
  <si>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</si>
  <si>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</si>
  <si>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</si>
  <si>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</si>
  <si>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</si>
  <si>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</si>
  <si>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</si>
  <si>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</si>
  <si>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</si>
  <si>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</si>
  <si>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</si>
  <si>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</si>
  <si>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</si>
  <si>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</si>
  <si>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</si>
  <si>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</si>
  <si>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</si>
  <si>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</si>
  <si>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</si>
  <si>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</si>
  <si>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</si>
  <si>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</si>
  <si>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</si>
  <si>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</si>
  <si>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</si>
  <si>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</si>
  <si>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</si>
  <si>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</si>
  <si>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</si>
  <si>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</si>
  <si>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</si>
  <si>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</si>
  <si>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</si>
  <si>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</si>
  <si>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</si>
  <si>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</si>
  <si>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</si>
  <si>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</si>
  <si>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</si>
  <si>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</si>
  <si>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</si>
  <si>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</si>
  <si>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</si>
  <si>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</si>
  <si>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</si>
  <si>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</si>
  <si>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</si>
  <si>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</si>
  <si>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</si>
  <si>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</si>
  <si>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</si>
  <si>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</si>
  <si>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</si>
  <si>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</si>
  <si>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</si>
  <si>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</si>
  <si>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</si>
  <si>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</si>
  <si>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</si>
  <si>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</si>
  <si>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</si>
  <si>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</si>
  <si>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</si>
  <si>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</si>
  <si>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</si>
  <si>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</si>
  <si>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</si>
  <si>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</si>
  <si>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</si>
  <si>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</si>
  <si>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</si>
  <si>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</si>
  <si>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</si>
  <si>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</si>
  <si>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</si>
  <si>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</si>
  <si>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</si>
  <si>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</si>
  <si>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</si>
  <si>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</si>
  <si>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</si>
  <si>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</si>
  <si>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</si>
  <si>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</si>
  <si>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</si>
  <si>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</si>
  <si>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</si>
  <si>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</si>
  <si>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</si>
  <si>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</si>
  <si>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</si>
  <si>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</si>
  <si>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</si>
  <si>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</si>
  <si>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</si>
  <si>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</si>
  <si>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</si>
  <si>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</si>
  <si>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</si>
  <si>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</si>
  <si>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</si>
  <si>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</si>
  <si>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</si>
  <si>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</si>
  <si>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</si>
  <si>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</si>
  <si>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</si>
  <si>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</si>
  <si>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</si>
  <si>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</si>
  <si>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</si>
  <si>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</si>
  <si>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</si>
  <si>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</si>
  <si>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</si>
  <si>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</si>
  <si>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</si>
  <si>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</si>
  <si>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</si>
  <si>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</si>
  <si>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</si>
  <si>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</si>
  <si>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</si>
  <si>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</si>
  <si>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</si>
  <si>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</si>
  <si>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</si>
  <si>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</si>
  <si>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</si>
  <si>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</si>
  <si>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</si>
  <si>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</si>
  <si>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</si>
  <si>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</si>
  <si>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</si>
  <si>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</si>
  <si>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</si>
  <si>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</si>
  <si>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</si>
  <si>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</si>
  <si>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</si>
  <si>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</si>
  <si>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</si>
  <si>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</si>
  <si>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</si>
  <si>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</si>
  <si>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</si>
  <si>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</si>
  <si>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</si>
  <si>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</si>
  <si>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</si>
  <si>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</si>
  <si>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</si>
  <si>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</si>
  <si>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</si>
  <si>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</si>
  <si>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</si>
  <si>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</si>
  <si>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</si>
  <si>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</si>
  <si>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</si>
  <si>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</si>
  <si>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</si>
  <si>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</si>
  <si>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</si>
  <si>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</si>
  <si>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</si>
  <si>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</si>
  <si>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</si>
  <si>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</si>
  <si>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</si>
  <si>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</si>
  <si>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</si>
  <si>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</si>
  <si>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</si>
  <si>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</si>
  <si>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</si>
  <si>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</si>
  <si>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</si>
  <si>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</si>
  <si>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</si>
  <si>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</si>
  <si>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</si>
  <si>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</si>
  <si>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</si>
  <si>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</si>
  <si>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</si>
  <si>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</si>
  <si>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</si>
  <si>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</si>
  <si>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</si>
  <si>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</si>
  <si>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</si>
  <si>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</si>
  <si>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</si>
  <si>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</si>
  <si>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</si>
  <si>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</si>
  <si>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</si>
  <si>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</si>
  <si>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</si>
  <si>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</si>
  <si>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</si>
  <si>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</si>
  <si>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</si>
  <si>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</si>
  <si>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</si>
  <si>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</si>
  <si>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</si>
  <si>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</si>
  <si>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</si>
  <si>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</si>
  <si>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</si>
  <si>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</si>
  <si>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</si>
  <si>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</si>
  <si>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</si>
  <si>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</si>
  <si>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</si>
  <si>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</si>
  <si>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</si>
  <si>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</si>
  <si>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</si>
  <si>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</si>
  <si>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</si>
  <si>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</si>
  <si>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</si>
  <si>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</si>
  <si>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</si>
  <si>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</si>
  <si>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</si>
  <si>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</si>
  <si>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</si>
  <si>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</si>
  <si>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</si>
  <si>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</si>
  <si>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</si>
  <si>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</si>
  <si>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</si>
  <si>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</si>
  <si>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</si>
  <si>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</si>
  <si>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</si>
  <si>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</si>
  <si>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</si>
  <si>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</si>
  <si>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</si>
  <si>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</si>
  <si>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</si>
  <si>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</si>
  <si>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</si>
  <si>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</si>
  <si>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</si>
  <si>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</si>
  <si>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</si>
  <si>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</si>
  <si>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</si>
  <si>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</si>
  <si>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</si>
  <si>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</si>
  <si>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</si>
  <si>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</si>
  <si>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</si>
  <si>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</si>
  <si>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</si>
  <si>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</si>
  <si>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</si>
  <si>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</si>
  <si>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</si>
  <si>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</si>
  <si>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</si>
  <si>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</si>
  <si>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</si>
  <si>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</si>
  <si>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</si>
  <si>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</si>
  <si>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</si>
  <si>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</si>
  <si>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</si>
  <si>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</si>
  <si>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</si>
  <si>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</si>
  <si>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</si>
  <si>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</si>
  <si>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</si>
  <si>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</si>
  <si>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</si>
  <si>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</si>
  <si>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</si>
  <si>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</si>
  <si>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</si>
  <si>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</si>
  <si>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</si>
  <si>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</si>
  <si>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</si>
  <si>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</si>
  <si>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</si>
  <si>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</si>
  <si>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</si>
  <si>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</si>
  <si>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</si>
  <si>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</si>
  <si>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</si>
  <si>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</si>
  <si>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</si>
  <si>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</si>
  <si>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</si>
  <si>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</si>
  <si>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</si>
  <si>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</si>
  <si>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</si>
  <si>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</si>
  <si>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</si>
  <si>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</si>
  <si>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</si>
  <si>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</si>
  <si>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</si>
  <si>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</si>
  <si>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</si>
  <si>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</si>
  <si>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</si>
  <si>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</si>
  <si>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</si>
  <si>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</si>
  <si>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</si>
  <si>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</si>
  <si>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</si>
  <si>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</si>
  <si>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</si>
  <si>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</si>
  <si>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</si>
  <si>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</si>
  <si>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</si>
  <si>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</si>
  <si>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</si>
  <si>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</si>
  <si>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</si>
  <si>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</si>
  <si>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</si>
  <si>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</si>
  <si>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</si>
  <si>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</si>
  <si>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</si>
  <si>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</si>
  <si>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</si>
  <si>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</si>
  <si>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</si>
  <si>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</si>
  <si>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</si>
  <si>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</si>
  <si>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</si>
  <si>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</si>
  <si>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</si>
  <si>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</si>
  <si>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</si>
  <si>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</si>
  <si>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</si>
  <si>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</si>
  <si>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</si>
  <si>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</si>
  <si>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</si>
  <si>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</si>
  <si>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</si>
  <si>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</si>
  <si>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</si>
  <si>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</si>
  <si>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</si>
  <si>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</si>
  <si>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</si>
  <si>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</si>
  <si>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</si>
  <si>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</si>
  <si>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</si>
  <si>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</si>
  <si>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</si>
  <si>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</si>
  <si>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</si>
  <si>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</si>
  <si>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</si>
  <si>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</si>
  <si>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</si>
  <si>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</si>
  <si>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</si>
  <si>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</si>
  <si>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</si>
  <si>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</si>
  <si>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</si>
  <si>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</si>
  <si>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</si>
  <si>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</si>
  <si>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</si>
  <si>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</si>
  <si>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</si>
  <si>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</si>
  <si>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</si>
  <si>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</si>
  <si>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</si>
  <si>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</si>
  <si>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</si>
  <si>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</si>
  <si>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</si>
  <si>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</si>
  <si>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</si>
  <si>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</si>
  <si>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</si>
  <si>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</si>
  <si>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</si>
  <si>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</si>
  <si>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</si>
  <si>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</si>
  <si>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</si>
  <si>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</si>
  <si>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</si>
  <si>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</si>
  <si>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</si>
  <si>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</si>
  <si>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</si>
  <si>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</si>
  <si>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</si>
  <si>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</si>
  <si>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</si>
  <si>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</si>
  <si>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</si>
  <si>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</si>
  <si>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</si>
  <si>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</si>
  <si>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</si>
  <si>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</si>
  <si>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</si>
  <si>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</si>
  <si>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</si>
  <si>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</si>
  <si>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</si>
  <si>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</si>
  <si>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</si>
  <si>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</si>
  <si>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</si>
  <si>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</si>
  <si>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</si>
  <si>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</si>
  <si>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</si>
  <si>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</si>
  <si>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</si>
  <si>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</si>
  <si>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</si>
  <si>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</si>
  <si>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</si>
  <si>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</si>
  <si>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</si>
  <si>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</si>
  <si>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</si>
  <si>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</si>
  <si>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</si>
  <si>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</si>
  <si>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</si>
  <si>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</si>
  <si>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</si>
  <si>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</si>
  <si>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</si>
  <si>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</si>
  <si>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</si>
  <si>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</si>
  <si>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</si>
  <si>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</si>
  <si>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</si>
  <si>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</si>
  <si>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</si>
  <si>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</si>
  <si>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</si>
  <si>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</si>
  <si>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</si>
  <si>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</si>
  <si>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</si>
  <si>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</si>
  <si>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</si>
  <si>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</si>
  <si>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</si>
  <si>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</si>
  <si>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</si>
  <si>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</si>
  <si>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</si>
  <si>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</si>
  <si>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</si>
  <si>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</si>
  <si>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</si>
  <si>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</si>
  <si>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</si>
  <si>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</si>
  <si>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</si>
  <si>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</si>
  <si>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</si>
  <si>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</si>
  <si>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</si>
  <si>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</si>
  <si>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</si>
  <si>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</si>
  <si>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</si>
  <si>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</si>
  <si>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</si>
  <si>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</si>
  <si>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</si>
  <si>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</si>
  <si>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</si>
  <si>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</si>
  <si>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</si>
  <si>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</si>
  <si>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</si>
  <si>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</si>
  <si>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</si>
  <si>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</si>
  <si>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</si>
  <si>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</si>
  <si>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</si>
  <si>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</si>
  <si>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</si>
  <si>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</si>
  <si>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</si>
  <si>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</si>
  <si>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</si>
  <si>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</si>
  <si>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</si>
  <si>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</si>
  <si>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</si>
  <si>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</si>
  <si>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</si>
  <si>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</si>
  <si>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</si>
  <si>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</si>
  <si>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</si>
  <si>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</si>
  <si>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</si>
  <si>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</si>
  <si>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</si>
  <si>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</si>
  <si>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</si>
  <si>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</si>
  <si>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</si>
  <si>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</si>
  <si>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</si>
  <si>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</si>
  <si>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</si>
  <si>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</si>
  <si>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</si>
  <si>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</si>
  <si>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</si>
  <si>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</si>
  <si>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</si>
  <si>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</si>
  <si>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</si>
  <si>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</si>
  <si>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</si>
  <si>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</si>
  <si>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</si>
  <si>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</si>
  <si>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</si>
  <si>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</si>
  <si>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</si>
  <si>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</si>
  <si>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</si>
  <si>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</si>
  <si>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</si>
  <si>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</si>
  <si>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</si>
  <si>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</si>
  <si>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</si>
  <si>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</si>
  <si>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</si>
  <si>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</si>
  <si>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</si>
  <si>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</si>
  <si>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</si>
  <si>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</si>
  <si>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</si>
  <si>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</si>
  <si>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</si>
  <si>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</si>
  <si>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</si>
  <si>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</si>
  <si>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</si>
  <si>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</si>
  <si>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</si>
  <si>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</si>
  <si>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</si>
  <si>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</si>
  <si>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</si>
  <si>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</si>
  <si>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</si>
  <si>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</si>
  <si>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</si>
  <si>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</si>
  <si>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</si>
  <si>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</si>
  <si>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</si>
  <si>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</si>
  <si>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</si>
  <si>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</si>
  <si>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</si>
  <si>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</si>
  <si>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</si>
  <si>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</si>
  <si>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</si>
  <si>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</si>
  <si>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</si>
  <si>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</si>
  <si>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</si>
  <si>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</si>
  <si>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</si>
  <si>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</si>
  <si>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</si>
  <si>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</si>
  <si>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</si>
  <si>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</si>
  <si>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</si>
  <si>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</si>
  <si>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</si>
  <si>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</si>
  <si>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</si>
  <si>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</si>
  <si>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</si>
  <si>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</si>
  <si>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</si>
  <si>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</si>
  <si>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</si>
  <si>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</si>
  <si>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</si>
  <si>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</si>
  <si>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</si>
  <si>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</si>
  <si>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</si>
  <si>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</si>
  <si>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</si>
  <si>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</si>
  <si>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</si>
  <si>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</si>
  <si>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</si>
  <si>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</si>
  <si>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</si>
  <si>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</si>
  <si>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</si>
  <si>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</si>
  <si>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</si>
  <si>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</si>
  <si>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</si>
  <si>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</si>
  <si>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</si>
  <si>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</si>
  <si>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</si>
  <si>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</si>
  <si>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</si>
  <si>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</si>
  <si>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</si>
  <si>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</si>
  <si>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</si>
  <si>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</si>
  <si>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</si>
  <si>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</si>
  <si>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</si>
  <si>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</si>
  <si>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</si>
  <si>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</si>
  <si>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</si>
  <si>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</si>
  <si>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</si>
  <si>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</si>
  <si>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</si>
  <si>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</si>
  <si>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</si>
  <si>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</si>
  <si>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</si>
  <si>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</si>
  <si>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</si>
  <si>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</si>
  <si>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</si>
  <si>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</si>
  <si>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</si>
  <si>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</si>
  <si>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</si>
  <si>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</si>
  <si>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</si>
  <si>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</si>
  <si>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</si>
  <si>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</si>
  <si>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</si>
  <si>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</si>
  <si>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</si>
  <si>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</si>
  <si>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</si>
  <si>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</si>
  <si>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</si>
  <si>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</si>
  <si>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</si>
  <si>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</si>
  <si>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</si>
  <si>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</si>
  <si>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</si>
  <si>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</si>
  <si>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</si>
  <si>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</si>
  <si>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</si>
  <si>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</si>
  <si>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</si>
  <si>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</si>
  <si>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</si>
  <si>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</si>
  <si>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</si>
  <si>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</si>
  <si>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</si>
  <si>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</si>
  <si>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</si>
  <si>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</si>
  <si>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</si>
  <si>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</si>
  <si>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</si>
  <si>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</si>
  <si>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</si>
  <si>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</si>
  <si>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</si>
  <si>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</si>
  <si>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</si>
  <si>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</si>
  <si>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</si>
  <si>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</si>
  <si>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</si>
  <si>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</si>
  <si>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</si>
  <si>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</si>
  <si>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</si>
  <si>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</si>
  <si>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</si>
  <si>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</si>
  <si>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</si>
  <si>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</si>
  <si>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</si>
  <si>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</si>
  <si>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</si>
  <si>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</si>
  <si>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</si>
  <si>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</si>
  <si>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</si>
  <si>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</si>
  <si>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</si>
  <si>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</si>
  <si>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</si>
  <si>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</si>
  <si>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</si>
  <si>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</si>
  <si>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</si>
  <si>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</si>
  <si>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</si>
  <si>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</si>
  <si>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</si>
  <si>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</si>
  <si>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</si>
  <si>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</si>
  <si>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</si>
  <si>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</si>
  <si>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</si>
  <si>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</si>
  <si>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</si>
  <si>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</si>
  <si>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</si>
  <si>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</si>
  <si>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</si>
  <si>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</si>
  <si>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</si>
  <si>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</si>
  <si>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</si>
  <si>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</si>
  <si>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</si>
  <si>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</si>
  <si>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</si>
  <si>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</si>
  <si>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</si>
  <si>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</si>
  <si>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</si>
  <si>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</si>
  <si>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</si>
  <si>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</si>
  <si>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</si>
  <si>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</si>
  <si>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</si>
  <si>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</si>
  <si>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</si>
  <si>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</si>
  <si>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</si>
  <si>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</si>
  <si>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</si>
  <si>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</si>
  <si>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</si>
  <si>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</si>
  <si>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</si>
  <si>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</si>
  <si>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</si>
  <si>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</si>
  <si>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</si>
  <si>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</si>
  <si>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</si>
  <si>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</si>
  <si>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</si>
  <si>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</si>
  <si>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</si>
  <si>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</si>
  <si>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</si>
  <si>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</si>
  <si>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</si>
  <si>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</si>
  <si>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</si>
  <si>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</si>
  <si>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</si>
  <si>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</si>
  <si>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</si>
  <si>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</si>
  <si>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</si>
  <si>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</si>
  <si>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</si>
  <si>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</si>
  <si>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</si>
  <si>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</si>
  <si>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</si>
  <si>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</si>
  <si>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</si>
  <si>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</si>
  <si>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</si>
  <si>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</si>
  <si>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</si>
  <si>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</si>
  <si>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</si>
  <si>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</si>
  <si>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</si>
  <si>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</si>
  <si>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</si>
  <si>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</si>
  <si>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</si>
  <si>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</si>
  <si>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</si>
  <si>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</si>
  <si>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</si>
  <si>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</si>
  <si>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</si>
  <si>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</si>
  <si>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</si>
  <si>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</si>
  <si>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</si>
  <si>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</si>
  <si>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</si>
  <si>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</si>
  <si>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</si>
  <si>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</si>
  <si>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</si>
  <si>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</si>
  <si>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</si>
  <si>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</si>
  <si>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</si>
  <si>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</si>
  <si>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</si>
  <si>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</si>
  <si>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</si>
  <si>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</si>
  <si>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</si>
  <si>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</si>
  <si>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</si>
  <si>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</si>
  <si>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</si>
  <si>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</si>
  <si>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</si>
  <si>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</si>
  <si>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</si>
  <si>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</si>
  <si>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</si>
  <si>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</si>
  <si>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</si>
  <si>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</si>
  <si>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</si>
  <si>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</si>
  <si>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</si>
  <si>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</si>
  <si>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</si>
  <si>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</si>
  <si>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</si>
  <si>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</si>
  <si>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</si>
  <si>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</si>
  <si>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</si>
  <si>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</si>
  <si>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</si>
  <si>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</si>
  <si>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</si>
  <si>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</si>
  <si>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</si>
  <si>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</si>
  <si>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</si>
  <si>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</si>
  <si>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</si>
  <si>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</si>
  <si>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</si>
  <si>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</si>
  <si>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</si>
  <si>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</si>
  <si>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</si>
  <si>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</si>
  <si>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</si>
  <si>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</si>
  <si>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</si>
  <si>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</si>
  <si>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</si>
  <si>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</si>
  <si>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</si>
  <si>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</si>
  <si>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</si>
  <si>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</si>
  <si>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</si>
  <si>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</si>
  <si>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</si>
  <si>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</si>
  <si>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</si>
  <si>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</si>
  <si>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</si>
  <si>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</si>
  <si>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</si>
  <si>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</si>
  <si>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</si>
  <si>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</si>
  <si>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</si>
  <si>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</si>
  <si>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</si>
  <si>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</si>
  <si>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</si>
  <si>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</si>
  <si>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</si>
  <si>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</si>
  <si>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</si>
  <si>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</si>
  <si>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</si>
  <si>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</si>
  <si>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</si>
  <si>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</si>
  <si>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</si>
  <si>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</si>
  <si>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</si>
  <si>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</si>
  <si>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</si>
  <si>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</si>
  <si>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</si>
  <si>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</si>
  <si>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</si>
  <si>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</si>
  <si>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</si>
  <si>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</si>
  <si>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</si>
  <si>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</si>
  <si>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</si>
  <si>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</si>
  <si>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</si>
  <si>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</si>
  <si>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</si>
  <si>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</si>
  <si>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</si>
  <si>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</si>
  <si>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</si>
  <si>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</si>
  <si>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</si>
  <si>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</si>
  <si>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</si>
  <si>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</si>
  <si>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</si>
  <si>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</si>
  <si>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</si>
  <si>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</si>
  <si>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</si>
  <si>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</si>
  <si>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</si>
  <si>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</si>
  <si>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</si>
  <si>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</si>
  <si>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</si>
  <si>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</si>
  <si>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</si>
  <si>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</si>
  <si>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</si>
  <si>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</si>
  <si>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</si>
  <si>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</si>
  <si>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</si>
  <si>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</si>
  <si>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</si>
  <si>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</si>
  <si>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</si>
  <si>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</si>
  <si>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</si>
  <si>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</si>
  <si>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</si>
  <si>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</si>
  <si>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</si>
  <si>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</si>
  <si>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</si>
  <si>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</si>
  <si>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</si>
  <si>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</si>
  <si>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</si>
  <si>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</si>
  <si>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</si>
  <si>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</si>
  <si>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</si>
  <si>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</si>
  <si>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</si>
  <si>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</si>
  <si>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</si>
  <si>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</si>
  <si>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</si>
  <si>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</si>
  <si>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</si>
  <si>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</si>
  <si>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</si>
  <si>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</si>
  <si>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</si>
  <si>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</si>
  <si>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</si>
  <si>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</si>
  <si>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</si>
  <si>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</si>
  <si>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</si>
  <si>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</si>
  <si>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</si>
  <si>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</si>
  <si>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</si>
  <si>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</si>
  <si>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</si>
  <si>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</si>
  <si>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</si>
  <si>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</si>
  <si>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</si>
  <si>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</si>
  <si>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</si>
  <si>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</si>
  <si>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</si>
  <si>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</si>
  <si>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</si>
  <si>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</si>
  <si>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</si>
  <si>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</si>
  <si>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</si>
  <si>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</si>
  <si>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</si>
  <si>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</si>
  <si>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</si>
  <si>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</si>
  <si>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</si>
  <si>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</si>
  <si>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</si>
  <si>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</si>
  <si>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</si>
  <si>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</si>
  <si>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</si>
  <si>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</si>
  <si>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</si>
  <si>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</si>
  <si>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</si>
  <si>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</si>
  <si>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</si>
  <si>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</si>
  <si>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</si>
  <si>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</si>
  <si>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</si>
  <si>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</si>
  <si>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</si>
  <si>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</si>
  <si>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</si>
  <si>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</si>
  <si>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</si>
  <si>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</si>
  <si>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</si>
  <si>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</si>
  <si>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</si>
  <si>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</si>
  <si>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</si>
  <si>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</si>
  <si>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</si>
  <si>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</si>
  <si>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</si>
  <si>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</si>
  <si>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</si>
  <si>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</si>
  <si>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</si>
  <si>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</si>
  <si>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</si>
  <si>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</si>
  <si>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</si>
  <si>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</si>
  <si>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</si>
  <si>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</si>
  <si>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</si>
  <si>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</si>
  <si>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</si>
  <si>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</si>
  <si>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</si>
  <si>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</si>
  <si>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</si>
  <si>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</si>
  <si>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</si>
  <si>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</si>
  <si>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</si>
  <si>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</si>
  <si>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</si>
  <si>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</si>
  <si>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</si>
  <si>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</si>
  <si>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</si>
  <si>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</si>
  <si>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</si>
  <si>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</si>
  <si>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</si>
  <si>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</si>
  <si>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</si>
  <si>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</si>
  <si>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</si>
  <si>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</si>
  <si>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</si>
  <si>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</si>
  <si>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</si>
  <si>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</si>
  <si>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</si>
  <si>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</si>
  <si>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</si>
  <si>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</si>
  <si>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</si>
  <si>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</si>
  <si>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</si>
  <si>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</si>
  <si>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</si>
  <si>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</si>
  <si>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</si>
  <si>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</si>
  <si>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</si>
  <si>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</si>
  <si>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</si>
  <si>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</si>
  <si>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</si>
  <si>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</si>
  <si>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</si>
  <si>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</si>
  <si>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</si>
  <si>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</si>
  <si>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</si>
  <si>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</si>
  <si>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</si>
  <si>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</si>
  <si>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</si>
  <si>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</si>
  <si>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</si>
  <si>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</si>
  <si>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</si>
  <si>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</si>
  <si>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</si>
  <si>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</si>
  <si>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</si>
  <si>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</si>
  <si>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</si>
  <si>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</si>
  <si>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</si>
  <si>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</si>
  <si>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</si>
  <si>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</si>
  <si>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</si>
  <si>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</si>
  <si>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</si>
  <si>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</si>
  <si>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</si>
  <si>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</si>
  <si>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</si>
  <si>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</si>
  <si>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</si>
  <si>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</si>
  <si>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</si>
  <si>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</si>
  <si>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</si>
  <si>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</si>
  <si>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</si>
  <si>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</si>
  <si>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</si>
  <si>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</si>
  <si>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</si>
  <si>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</si>
  <si>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</si>
  <si>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</si>
  <si>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</si>
  <si>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</si>
  <si>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</si>
  <si>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</si>
  <si>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</si>
  <si>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</si>
  <si>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</si>
  <si>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</si>
  <si>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</si>
  <si>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</si>
  <si>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</si>
  <si>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</si>
  <si>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</si>
  <si>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</si>
  <si>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</si>
  <si>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</si>
  <si>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</si>
  <si>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</si>
  <si>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</si>
  <si>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</si>
  <si>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</si>
  <si>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</si>
  <si>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</si>
  <si>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</si>
  <si>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</si>
  <si>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</si>
  <si>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</si>
  <si>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</si>
  <si>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</si>
  <si>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</si>
  <si>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</si>
  <si>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</si>
  <si>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</si>
  <si>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</si>
  <si>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</si>
  <si>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</si>
  <si>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</si>
  <si>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</si>
  <si>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</si>
  <si>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</si>
  <si>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</si>
  <si>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</si>
  <si>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</si>
  <si>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</si>
  <si>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</si>
  <si>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</si>
  <si>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</si>
  <si>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</si>
  <si>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</si>
  <si>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</si>
  <si>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</si>
  <si>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</si>
  <si>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</si>
  <si>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</si>
  <si>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</si>
  <si>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</si>
  <si>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</si>
  <si>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</si>
  <si>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</si>
  <si>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</si>
  <si>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</si>
  <si>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</si>
  <si>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</si>
  <si>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</si>
  <si>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</si>
  <si>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</si>
  <si>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</si>
  <si>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</si>
  <si>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</si>
  <si>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</si>
  <si>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</si>
  <si>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</si>
  <si>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</si>
  <si>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</si>
  <si>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</si>
  <si>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</si>
  <si>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</si>
  <si>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</si>
  <si>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</si>
  <si>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</si>
  <si>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</si>
  <si>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</si>
  <si>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</si>
  <si>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</si>
  <si>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</si>
  <si>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</si>
  <si>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</si>
  <si>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</si>
  <si>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</si>
  <si>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</si>
  <si>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</si>
  <si>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</si>
  <si>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</si>
  <si>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</si>
  <si>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</si>
  <si>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</si>
  <si>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</si>
  <si>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</si>
  <si>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</si>
  <si>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</si>
  <si>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</si>
  <si>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</si>
  <si>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</si>
  <si>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</si>
  <si>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</si>
  <si>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</si>
  <si>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</si>
  <si>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</si>
  <si>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</si>
  <si>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</si>
  <si>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</si>
  <si>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</si>
  <si>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</si>
  <si>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</si>
  <si>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</si>
  <si>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</si>
  <si>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</si>
  <si>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</si>
  <si>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</si>
  <si>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</si>
  <si>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</si>
  <si>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</si>
  <si>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</si>
  <si>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</si>
  <si>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</si>
  <si>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</si>
  <si>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</si>
  <si>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</si>
  <si>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</si>
  <si>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</si>
  <si>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</si>
  <si>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</si>
  <si>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</si>
  <si>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</si>
  <si>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</si>
  <si>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</si>
  <si>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</si>
  <si>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</si>
  <si>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</si>
  <si>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</si>
  <si>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</si>
  <si>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</si>
  <si>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</si>
  <si>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</si>
  <si>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</si>
  <si>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</si>
  <si>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</si>
  <si>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</si>
  <si>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</si>
  <si>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</si>
  <si>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</si>
  <si>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</si>
  <si>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</si>
  <si>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</si>
  <si>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</si>
  <si>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</si>
  <si>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</si>
  <si>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</si>
  <si>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</si>
  <si>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</si>
  <si>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</si>
  <si>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</si>
  <si>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</si>
  <si>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</si>
  <si>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</si>
  <si>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</si>
  <si>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</si>
  <si>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</si>
  <si>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</si>
  <si>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</si>
  <si>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</si>
  <si>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</si>
  <si>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</si>
  <si>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</si>
  <si>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</si>
  <si>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</si>
  <si>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</si>
  <si>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</si>
  <si>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</si>
  <si>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</si>
  <si>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</si>
  <si>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</si>
  <si>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</si>
  <si>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</si>
  <si>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</si>
  <si>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</si>
  <si>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</si>
  <si>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</si>
  <si>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</si>
  <si>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</si>
  <si>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</si>
  <si>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</si>
  <si>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</si>
  <si>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</si>
  <si>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</si>
  <si>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</si>
  <si>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</si>
  <si>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</si>
  <si>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</si>
  <si>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</si>
  <si>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</si>
  <si>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</si>
  <si>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</si>
  <si>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</si>
  <si>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</si>
  <si>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</si>
  <si>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</si>
  <si>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</si>
  <si>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</si>
  <si>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</si>
  <si>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</si>
  <si>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</si>
  <si>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</si>
  <si>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</si>
  <si>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</si>
  <si>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</si>
  <si>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</si>
  <si>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</si>
  <si>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</si>
  <si>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</si>
  <si>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</si>
  <si>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</si>
  <si>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</si>
  <si>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</si>
  <si>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</si>
  <si>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</si>
  <si>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</si>
  <si>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</si>
  <si>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</si>
  <si>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</si>
  <si>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</si>
  <si>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</si>
  <si>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</si>
  <si>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</si>
  <si>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</si>
  <si>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</si>
  <si>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</si>
  <si>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</si>
  <si>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</si>
  <si>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</si>
  <si>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</si>
  <si>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</si>
  <si>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</si>
  <si>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</si>
  <si>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</si>
  <si>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</si>
  <si>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</si>
  <si>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</si>
  <si>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</si>
  <si>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</si>
  <si>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</si>
  <si>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</si>
  <si>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</si>
  <si>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</si>
  <si>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</si>
  <si>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</si>
  <si>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</si>
  <si>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</si>
  <si>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</si>
  <si>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</si>
  <si>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</si>
  <si>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</si>
  <si>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</si>
  <si>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</si>
  <si>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</si>
  <si>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</si>
  <si>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</si>
  <si>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</si>
  <si>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</si>
  <si>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</si>
  <si>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</si>
  <si>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</si>
  <si>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</si>
  <si>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</si>
  <si>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</si>
  <si>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</si>
  <si>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</si>
  <si>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</si>
  <si>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</si>
  <si>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</si>
  <si>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</si>
  <si>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</si>
  <si>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</si>
  <si>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</si>
  <si>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</si>
  <si>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</si>
  <si>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</si>
  <si>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</si>
  <si>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</si>
  <si>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</si>
  <si>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</si>
  <si>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</si>
  <si>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</si>
  <si>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</si>
  <si>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</si>
  <si>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</si>
  <si>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</si>
  <si>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</si>
  <si>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</si>
  <si>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</si>
  <si>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</si>
  <si>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</si>
  <si>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</si>
  <si>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</si>
  <si>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</si>
  <si>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</si>
  <si>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</si>
  <si>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</si>
  <si>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</si>
  <si>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</si>
  <si>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</si>
  <si>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</si>
  <si>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</si>
  <si>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</si>
  <si>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</si>
  <si>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</si>
  <si>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</si>
  <si>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</si>
  <si>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</si>
  <si>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</si>
  <si>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</si>
  <si>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</si>
  <si>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</si>
  <si>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</si>
  <si>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</si>
  <si>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</si>
  <si>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</si>
  <si>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</si>
  <si>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</si>
  <si>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</si>
  <si>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</si>
  <si>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</si>
  <si>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</si>
  <si>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</si>
  <si>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</si>
  <si>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</si>
  <si>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</si>
  <si>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</si>
  <si>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</si>
  <si>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</si>
  <si>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</si>
  <si>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</si>
  <si>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</si>
  <si>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</si>
  <si>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</si>
  <si>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</si>
  <si>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</si>
  <si>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</si>
  <si>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</si>
  <si>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</si>
  <si>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</si>
  <si>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</si>
  <si>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</si>
  <si>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</si>
  <si>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</si>
  <si>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</si>
  <si>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</si>
  <si>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</si>
  <si>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</si>
  <si>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</si>
  <si>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</si>
  <si>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</si>
  <si>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</si>
  <si>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</si>
  <si>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</si>
  <si>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</si>
  <si>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</si>
  <si>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</si>
  <si>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</si>
  <si>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</si>
  <si>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</si>
  <si>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</si>
  <si>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</si>
  <si>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</si>
  <si>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</si>
  <si>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</si>
  <si>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</si>
  <si>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</si>
  <si>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</si>
  <si>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</si>
  <si>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</si>
  <si>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</si>
  <si>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</si>
  <si>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</si>
  <si>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</si>
  <si>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</si>
  <si>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</si>
  <si>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</si>
  <si>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</si>
  <si>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</si>
  <si>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</si>
  <si>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</si>
  <si>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</si>
  <si>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</si>
  <si>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</si>
  <si>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</si>
  <si>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</si>
  <si>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</si>
  <si>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</si>
  <si>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</si>
  <si>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</si>
  <si>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</si>
  <si>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</si>
  <si>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</si>
  <si>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</si>
  <si>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</si>
  <si>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</si>
  <si>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</si>
  <si>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</si>
  <si>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</si>
  <si>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</si>
  <si>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</si>
  <si>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</si>
  <si>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</si>
  <si>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</si>
  <si>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</si>
  <si>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</si>
  <si>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</si>
  <si>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</si>
  <si>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</si>
  <si>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</si>
  <si>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</si>
  <si>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</si>
  <si>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</si>
  <si>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</si>
  <si>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</si>
  <si>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</si>
  <si>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</si>
  <si>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</si>
  <si>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</si>
  <si>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</si>
  <si>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</si>
  <si>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</si>
  <si>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</si>
  <si>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</si>
  <si>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</si>
  <si>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</si>
  <si>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</si>
  <si>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</si>
  <si>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</si>
  <si>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</si>
  <si>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</si>
  <si>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</si>
  <si>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</si>
  <si>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</si>
  <si>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</si>
  <si>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</si>
  <si>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</si>
  <si>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</si>
  <si>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</si>
  <si>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</si>
  <si>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</si>
  <si>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</si>
  <si>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</si>
  <si>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</si>
  <si>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</si>
  <si>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</si>
  <si>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</si>
  <si>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</si>
  <si>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</si>
  <si>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</si>
  <si>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</si>
  <si>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</si>
  <si>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</si>
  <si>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</si>
  <si>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</si>
  <si>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</si>
  <si>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</si>
  <si>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</si>
  <si>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</si>
  <si>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</si>
  <si>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</si>
  <si>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</si>
  <si>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</si>
  <si>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</si>
  <si>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</si>
  <si>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</si>
  <si>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</si>
  <si>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</si>
  <si>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</si>
  <si>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</si>
  <si>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</si>
  <si>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</si>
  <si>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</si>
  <si>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</si>
  <si>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</si>
  <si>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</si>
  <si>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</si>
  <si>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</si>
  <si>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</si>
  <si>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</si>
  <si>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</si>
  <si>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</si>
  <si>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</si>
  <si>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</si>
  <si>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</si>
  <si>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</si>
  <si>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</si>
  <si>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</si>
  <si>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</si>
  <si>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</si>
  <si>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</si>
  <si>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</si>
  <si>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</si>
  <si>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</si>
  <si>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</si>
  <si>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</si>
  <si>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</si>
  <si>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</si>
  <si>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</si>
  <si>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</si>
  <si>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</si>
  <si>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</si>
  <si>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</si>
  <si>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</si>
  <si>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</si>
  <si>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</si>
  <si>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</si>
  <si>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</si>
  <si>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</si>
  <si>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</si>
  <si>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</si>
  <si>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</si>
  <si>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</si>
  <si>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</si>
  <si>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</si>
  <si>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</si>
  <si>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</si>
  <si>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</si>
  <si>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</si>
  <si>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</si>
  <si>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</si>
  <si>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</si>
  <si>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</si>
  <si>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</si>
  <si>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</si>
  <si>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</si>
  <si>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</si>
  <si>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</si>
  <si>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</si>
  <si>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</si>
  <si>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</si>
  <si>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</si>
  <si>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</si>
  <si>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</si>
  <si>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</si>
  <si>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</si>
  <si>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</si>
  <si>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</si>
  <si>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</si>
  <si>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</si>
  <si>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</si>
  <si>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</si>
  <si>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</si>
  <si>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</si>
  <si>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</si>
  <si>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</si>
  <si>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</si>
  <si>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</si>
  <si>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</si>
  <si>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</si>
  <si>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</si>
  <si>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</si>
  <si>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</si>
  <si>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</si>
  <si>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</si>
  <si>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</si>
  <si>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</si>
  <si>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</si>
  <si>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</si>
  <si>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</si>
  <si>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</si>
  <si>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</si>
  <si>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</si>
  <si>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</si>
  <si>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</si>
  <si>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</si>
  <si>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</si>
  <si>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</si>
  <si>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</si>
  <si>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</si>
  <si>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</si>
  <si>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</si>
  <si>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</si>
  <si>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</si>
  <si>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</si>
  <si>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</si>
  <si>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</si>
  <si>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</si>
  <si>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</si>
  <si>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</si>
  <si>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</si>
  <si>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</si>
  <si>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</si>
  <si>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</si>
  <si>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</si>
  <si>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</si>
  <si>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</si>
  <si>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</si>
  <si>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</si>
  <si>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</si>
  <si>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</si>
  <si>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</si>
  <si>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</si>
  <si>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</si>
  <si>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</si>
  <si>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</si>
  <si>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</si>
  <si>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</si>
  <si>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</si>
  <si>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</si>
  <si>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</si>
  <si>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</si>
  <si>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</si>
  <si>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</si>
  <si>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</si>
  <si>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</si>
  <si>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</si>
  <si>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</si>
  <si>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</si>
  <si>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</si>
  <si>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</si>
  <si>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</si>
  <si>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</si>
  <si>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</si>
  <si>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</si>
  <si>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</si>
  <si>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</si>
  <si>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</si>
  <si>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</si>
  <si>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</si>
  <si>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</si>
  <si>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</si>
  <si>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</si>
  <si>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</si>
  <si>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</si>
  <si>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</si>
  <si>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</si>
  <si>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</si>
  <si>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</si>
  <si>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</si>
  <si>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</si>
  <si>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</si>
  <si>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</si>
  <si>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</si>
  <si>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</si>
  <si>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</si>
  <si>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</si>
  <si>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</si>
  <si>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</si>
  <si>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</si>
  <si>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</si>
  <si>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</si>
  <si>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</si>
  <si>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</si>
  <si>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</si>
  <si>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</si>
  <si>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</si>
  <si>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</si>
  <si>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</si>
  <si>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</si>
  <si>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</si>
  <si>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</si>
  <si>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</si>
  <si>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</si>
  <si>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</si>
  <si>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</si>
  <si>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</si>
  <si>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</si>
  <si>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</si>
  <si>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</si>
  <si>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</si>
  <si>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</si>
  <si>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</si>
  <si>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</si>
  <si>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</si>
  <si>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</si>
  <si>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</si>
  <si>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</si>
  <si>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</si>
  <si>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</si>
  <si>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</si>
  <si>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</si>
  <si>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</si>
  <si>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</si>
  <si>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</si>
  <si>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</si>
  <si>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</si>
  <si>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</si>
  <si>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</si>
  <si>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</si>
  <si>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</si>
  <si>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</si>
  <si>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</si>
  <si>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</si>
  <si>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</si>
  <si>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</si>
  <si>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</si>
  <si>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</si>
  <si>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</si>
  <si>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</si>
  <si>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</si>
  <si>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</si>
  <si>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</si>
  <si>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</si>
  <si>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</si>
  <si>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</si>
  <si>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</si>
  <si>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</si>
  <si>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</si>
  <si>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</si>
  <si>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</si>
  <si>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</si>
  <si>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</si>
  <si>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</si>
  <si>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</si>
  <si>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</si>
  <si>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</si>
  <si>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</si>
  <si>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</si>
  <si>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</si>
  <si>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</si>
  <si>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</si>
  <si>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</si>
  <si>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</si>
  <si>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</si>
  <si>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</si>
  <si>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</si>
  <si>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</si>
  <si>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</si>
  <si>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</si>
  <si>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</si>
  <si>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</si>
  <si>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</si>
  <si>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</si>
  <si>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</si>
  <si>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</si>
  <si>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</si>
  <si>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</si>
  <si>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</si>
  <si>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</si>
  <si>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</si>
  <si>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</si>
  <si>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</si>
  <si>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</si>
  <si>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</si>
  <si>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</si>
  <si>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</si>
  <si>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</si>
  <si>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</si>
  <si>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</si>
  <si>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</si>
  <si>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</si>
  <si>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</si>
  <si>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</si>
  <si>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</si>
  <si>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</si>
  <si>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</si>
  <si>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</si>
  <si>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</si>
  <si>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</si>
  <si>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</si>
  <si>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</si>
  <si>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</si>
  <si>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</si>
  <si>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</si>
  <si>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</si>
  <si>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</si>
  <si>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</si>
  <si>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</si>
  <si>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</si>
  <si>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</si>
  <si>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</si>
  <si>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</si>
  <si>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</si>
  <si>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</si>
  <si>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</si>
  <si>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</si>
  <si>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</si>
  <si>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</si>
  <si>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</si>
  <si>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</si>
  <si>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</si>
  <si>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</si>
  <si>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</si>
  <si>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</si>
  <si>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</si>
  <si>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</si>
  <si>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</si>
  <si>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</si>
  <si>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</si>
  <si>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</si>
  <si>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</si>
  <si>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</si>
  <si>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</si>
  <si>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</si>
  <si>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</si>
  <si>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</si>
  <si>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</si>
  <si>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</si>
  <si>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</si>
  <si>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</si>
  <si>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</si>
  <si>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</si>
  <si>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</si>
  <si>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</si>
  <si>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</si>
  <si>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</si>
  <si>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</si>
  <si>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</si>
  <si>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</si>
  <si>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</si>
  <si>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</si>
  <si>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</si>
  <si>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</si>
  <si>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</si>
  <si>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</si>
  <si>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</si>
  <si>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</si>
  <si>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</si>
  <si>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</si>
  <si>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</si>
  <si>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</si>
  <si>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</si>
  <si>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</si>
  <si>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</si>
  <si>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</si>
  <si>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</si>
  <si>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</si>
  <si>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</si>
  <si>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</si>
  <si>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</si>
  <si>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</si>
  <si>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</si>
  <si>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</si>
  <si>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</si>
  <si>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</si>
  <si>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</si>
  <si>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</si>
  <si>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</si>
  <si>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</si>
  <si>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</si>
  <si>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</si>
  <si>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</si>
  <si>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</si>
  <si>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</si>
  <si>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</si>
  <si>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</si>
  <si>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</si>
  <si>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</si>
  <si>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</si>
  <si>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</si>
  <si>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</si>
  <si>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</si>
  <si>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</si>
  <si>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</si>
  <si>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</si>
  <si>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</si>
  <si>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</si>
  <si>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</si>
  <si>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</si>
  <si>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</si>
  <si>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</si>
  <si>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</si>
  <si>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</si>
  <si>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</si>
  <si>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</si>
  <si>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</si>
  <si>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</si>
  <si>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</si>
  <si>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</si>
  <si>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</si>
  <si>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</si>
  <si>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</si>
  <si>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</si>
  <si>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</si>
  <si>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</si>
  <si>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</si>
  <si>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</si>
  <si>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</si>
  <si>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</si>
  <si>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</si>
  <si>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</si>
  <si>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</si>
  <si>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</si>
  <si>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</si>
  <si>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</si>
  <si>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</si>
  <si>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</si>
  <si>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</si>
  <si>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</si>
  <si>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</si>
  <si>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</si>
  <si>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</si>
  <si>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</si>
  <si>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</si>
  <si>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</si>
  <si>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</si>
  <si>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</si>
  <si>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</si>
  <si>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</si>
  <si>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</si>
  <si>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</si>
  <si>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</si>
  <si>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</si>
  <si>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</si>
  <si>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</si>
  <si>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</si>
  <si>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</si>
  <si>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</si>
  <si>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</si>
  <si>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</si>
  <si>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</si>
  <si>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</si>
  <si>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</si>
  <si>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</si>
  <si>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</si>
  <si>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</si>
  <si>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</si>
  <si>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</si>
  <si>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</si>
  <si>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</si>
  <si>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</si>
  <si>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</si>
  <si>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</si>
  <si>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</si>
  <si>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</si>
  <si>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</si>
  <si>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</si>
  <si>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</si>
  <si>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</si>
  <si>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</si>
  <si>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</si>
  <si>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</si>
  <si>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</si>
  <si>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</si>
  <si>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</si>
  <si>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</si>
  <si>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</si>
  <si>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</si>
  <si>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</si>
  <si>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</si>
  <si>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</si>
  <si>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</si>
  <si>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</si>
  <si>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</si>
  <si>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</si>
  <si>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</si>
  <si>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</si>
  <si>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</si>
  <si>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</si>
  <si>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</si>
  <si>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</si>
  <si>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</si>
  <si>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</si>
  <si>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</si>
  <si>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</si>
  <si>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</si>
  <si>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</si>
  <si>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</si>
  <si>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</si>
  <si>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</si>
  <si>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</si>
  <si>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</si>
  <si>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</si>
  <si>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</si>
  <si>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</si>
  <si>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</si>
  <si>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</si>
  <si>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</si>
  <si>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</si>
  <si>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</si>
  <si>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</si>
  <si>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</si>
  <si>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</si>
  <si>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</si>
  <si>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</si>
  <si>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</si>
  <si>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</si>
  <si>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</si>
  <si>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</si>
  <si>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</si>
  <si>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</si>
  <si>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</si>
  <si>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</si>
  <si>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</si>
  <si>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</si>
  <si>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</si>
  <si>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</si>
  <si>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</si>
  <si>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</si>
  <si>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</si>
  <si>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</si>
  <si>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</si>
  <si>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</si>
  <si>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</si>
  <si>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</si>
  <si>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</si>
  <si>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</si>
  <si>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</si>
  <si>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</si>
  <si>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</si>
  <si>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</si>
  <si>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</si>
  <si>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</si>
  <si>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</si>
  <si>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</si>
  <si>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</si>
  <si>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</si>
  <si>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</si>
  <si>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</si>
  <si>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</si>
  <si>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</si>
  <si>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</si>
  <si>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</si>
  <si>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</si>
  <si>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</si>
  <si>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</si>
  <si>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</si>
  <si>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</si>
  <si>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</si>
  <si>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</si>
  <si>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</si>
  <si>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</si>
  <si>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</si>
  <si>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</si>
  <si>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</si>
  <si>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</si>
  <si>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</si>
  <si>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</si>
  <si>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</si>
  <si>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</si>
  <si>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</si>
  <si>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</si>
  <si>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</si>
  <si>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</si>
  <si>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</si>
  <si>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</si>
  <si>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</si>
  <si>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</si>
  <si>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</si>
  <si>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</si>
  <si>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</si>
  <si>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</si>
  <si>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</si>
  <si>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</si>
  <si>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</si>
  <si>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</si>
  <si>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</si>
  <si>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</si>
  <si>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</si>
  <si>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</si>
  <si>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</si>
  <si>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</si>
  <si>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</si>
  <si>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</si>
  <si>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</si>
  <si>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</si>
  <si>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</si>
  <si>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</si>
  <si>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</si>
  <si>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</si>
  <si>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</si>
  <si>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</si>
  <si>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</si>
  <si>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</si>
  <si>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</si>
  <si>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</si>
  <si>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</si>
  <si>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</si>
  <si>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</si>
  <si>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</si>
  <si>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</si>
  <si>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</si>
  <si>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</si>
  <si>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</si>
  <si>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</si>
  <si>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</si>
  <si>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</si>
  <si>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</si>
  <si>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</si>
  <si>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</si>
  <si>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</si>
  <si>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</si>
  <si>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</si>
  <si>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</si>
  <si>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</si>
  <si>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</si>
  <si>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</si>
  <si>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</si>
  <si>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</si>
  <si>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</si>
  <si>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</si>
  <si>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</si>
  <si>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</si>
  <si>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</si>
  <si>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</si>
  <si>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</si>
  <si>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</si>
  <si>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</si>
  <si>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</si>
  <si>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</si>
  <si>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</si>
  <si>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</si>
  <si>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</si>
  <si>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</si>
  <si>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</si>
  <si>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</si>
  <si>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</si>
  <si>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</si>
  <si>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</si>
  <si>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</si>
  <si>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</si>
  <si>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</si>
  <si>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</si>
  <si>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</si>
  <si>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</si>
  <si>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</si>
  <si>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</si>
  <si>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</si>
  <si>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</si>
  <si>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</si>
  <si>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</si>
  <si>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</si>
  <si>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</si>
  <si>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</si>
  <si>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</si>
  <si>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</si>
  <si>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</si>
  <si>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</si>
  <si>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</si>
  <si>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</si>
  <si>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</si>
  <si>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</si>
  <si>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</si>
  <si>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</si>
  <si>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</si>
  <si>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</si>
  <si>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</si>
  <si>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</si>
  <si>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</si>
  <si>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</si>
  <si>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</si>
  <si>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</si>
  <si>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</si>
  <si>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</si>
  <si>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</si>
  <si>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</si>
  <si>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</si>
  <si>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</si>
  <si>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</si>
  <si>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</si>
  <si>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</si>
  <si>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</si>
  <si>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</si>
  <si>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</si>
  <si>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</si>
  <si>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</si>
  <si>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</si>
  <si>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</si>
  <si>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</si>
  <si>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</si>
  <si>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</si>
  <si>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</si>
  <si>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</si>
  <si>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</si>
  <si>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</si>
  <si>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</si>
  <si>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</si>
  <si>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</si>
  <si>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</si>
  <si>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</si>
  <si>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</si>
  <si>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</si>
  <si>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</si>
  <si>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</si>
  <si>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</si>
  <si>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</si>
  <si>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</si>
  <si>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</si>
  <si>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</si>
  <si>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</si>
  <si>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</si>
  <si>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</si>
  <si>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</si>
  <si>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</si>
  <si>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</si>
  <si>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</si>
  <si>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</si>
  <si>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</si>
  <si>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</si>
  <si>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</si>
  <si>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</si>
  <si>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</si>
  <si>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</si>
  <si>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</si>
  <si>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</si>
  <si>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</si>
  <si>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</si>
  <si>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</si>
  <si>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</si>
  <si>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</si>
  <si>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</si>
  <si>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</si>
  <si>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</si>
  <si>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</si>
  <si>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</si>
  <si>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</si>
  <si>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</si>
  <si>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</si>
  <si>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</si>
  <si>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</si>
  <si>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</si>
  <si>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</si>
  <si>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</si>
  <si>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</si>
  <si>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</si>
  <si>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</si>
  <si>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</si>
  <si>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</si>
  <si>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</si>
  <si>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</si>
  <si>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</si>
  <si>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</si>
  <si>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</si>
  <si>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</si>
  <si>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</si>
  <si>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</si>
  <si>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</si>
  <si>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</si>
  <si>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</si>
  <si>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</si>
  <si>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</si>
  <si>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</si>
  <si>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</si>
  <si>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</si>
  <si>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</si>
  <si>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</si>
  <si>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</si>
  <si>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</si>
  <si>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</si>
  <si>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</si>
  <si>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</si>
  <si>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</si>
  <si>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</si>
  <si>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</si>
  <si>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</si>
  <si>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</si>
  <si>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</si>
  <si>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</si>
  <si>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</si>
  <si>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</si>
  <si>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</si>
  <si>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</si>
  <si>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</si>
  <si>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</si>
  <si>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</si>
  <si>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</si>
  <si>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</si>
  <si>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</si>
  <si>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</si>
  <si>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</si>
  <si>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</si>
  <si>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</si>
  <si>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</si>
  <si>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</si>
  <si>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</si>
  <si>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</si>
  <si>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</si>
  <si>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</si>
  <si>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</si>
  <si>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</si>
  <si>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</si>
  <si>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</si>
  <si>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</si>
  <si>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</si>
  <si>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</si>
  <si>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</si>
  <si>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</si>
  <si>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</si>
  <si>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</si>
  <si>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</si>
  <si>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</si>
  <si>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</si>
  <si>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</si>
  <si>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</si>
  <si>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</si>
  <si>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</si>
  <si>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</si>
  <si>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</si>
  <si>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</si>
  <si>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</si>
  <si>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</si>
  <si>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</si>
  <si>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</si>
  <si>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</si>
  <si>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</si>
  <si>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</si>
  <si>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</si>
  <si>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</si>
  <si>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</si>
  <si>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</si>
  <si>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</si>
  <si>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</si>
  <si>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</si>
  <si>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</si>
  <si>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</si>
  <si>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</si>
  <si>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</si>
  <si>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</si>
  <si>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</si>
  <si>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</si>
  <si>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</si>
  <si>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</si>
  <si>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</si>
  <si>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</si>
  <si>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</si>
  <si>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</si>
  <si>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</si>
  <si>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</si>
  <si>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</si>
  <si>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</si>
  <si>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</si>
  <si>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</si>
  <si>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</si>
  <si>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</si>
  <si>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</si>
  <si>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</si>
  <si>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</si>
  <si>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</si>
  <si>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</si>
  <si>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</si>
  <si>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</si>
  <si>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</si>
  <si>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</si>
  <si>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</si>
  <si>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</si>
  <si>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</si>
  <si>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</si>
  <si>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</si>
  <si>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</si>
  <si>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</si>
  <si>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</si>
  <si>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</si>
  <si>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</si>
  <si>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</si>
  <si>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</si>
  <si>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</si>
  <si>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</si>
  <si>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</si>
  <si>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</si>
  <si>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</si>
  <si>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</si>
  <si>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</si>
  <si>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</si>
  <si>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</si>
  <si>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</si>
  <si>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</si>
  <si>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</si>
  <si>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</si>
  <si>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</si>
  <si>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</si>
  <si>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</si>
  <si>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</si>
  <si>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</si>
  <si>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</si>
  <si>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</si>
  <si>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</si>
  <si>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</si>
  <si>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</si>
  <si>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</si>
  <si>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</si>
  <si>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</si>
  <si>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</si>
  <si>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</si>
  <si>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</si>
  <si>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</si>
  <si>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</si>
  <si>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</si>
  <si>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</si>
  <si>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</si>
  <si>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</si>
  <si>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</si>
  <si>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</si>
  <si>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</si>
  <si>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</si>
  <si>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</si>
  <si>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</si>
  <si>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</si>
  <si>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</si>
  <si>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</si>
  <si>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</si>
  <si>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</si>
  <si>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</si>
  <si>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</si>
  <si>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</si>
  <si>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</si>
  <si>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</si>
  <si>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</si>
  <si>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</si>
  <si>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</si>
  <si>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</si>
  <si>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</si>
  <si>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</si>
  <si>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</si>
  <si>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</si>
  <si>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</si>
  <si>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</si>
  <si>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</si>
  <si>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</si>
  <si>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</si>
  <si>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</si>
  <si>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</si>
  <si>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</si>
  <si>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</si>
  <si>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</si>
  <si>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</si>
  <si>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</si>
  <si>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</si>
  <si>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</si>
  <si>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</si>
  <si>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</si>
  <si>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</si>
  <si>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</si>
  <si>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</si>
  <si>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</si>
  <si>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</si>
  <si>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</si>
  <si>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</si>
  <si>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</si>
  <si>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</si>
  <si>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</si>
  <si>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</si>
  <si>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</si>
  <si>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</si>
  <si>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</si>
  <si>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</si>
  <si>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</si>
  <si>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</si>
  <si>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</si>
  <si>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</si>
  <si>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</si>
  <si>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</si>
  <si>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</si>
  <si>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</si>
  <si>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</si>
  <si>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</si>
  <si>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</si>
  <si>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</si>
  <si>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</si>
  <si>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</si>
  <si>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</si>
  <si>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</si>
  <si>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</si>
  <si>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</si>
  <si>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</si>
  <si>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</si>
  <si>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</si>
  <si>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</si>
  <si>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</si>
  <si>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</si>
  <si>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</si>
  <si>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</si>
  <si>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</si>
  <si>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</si>
  <si>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</si>
  <si>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</si>
  <si>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</si>
  <si>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</si>
  <si>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</si>
  <si>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</si>
  <si>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</si>
  <si>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</si>
  <si>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</si>
  <si>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</si>
  <si>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</si>
  <si>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</si>
  <si>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</si>
  <si>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</si>
  <si>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</si>
  <si>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</si>
  <si>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</si>
  <si>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</si>
  <si>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</si>
  <si>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</si>
  <si>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</si>
  <si>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</si>
  <si>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</si>
  <si>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</si>
  <si>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</si>
  <si>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</si>
  <si>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</si>
  <si>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</si>
  <si>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</si>
  <si>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</si>
  <si>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</si>
  <si>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</si>
  <si>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</si>
  <si>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</si>
  <si>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</si>
  <si>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</si>
  <si>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</si>
  <si>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</si>
  <si>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</si>
  <si>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</si>
  <si>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</si>
  <si>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</si>
  <si>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</si>
  <si>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</si>
  <si>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</si>
  <si>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</si>
  <si>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</si>
  <si>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</si>
  <si>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</si>
  <si>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</si>
  <si>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</si>
  <si>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</si>
  <si>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</si>
  <si>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</si>
  <si>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</si>
  <si>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</si>
  <si>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</si>
  <si>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</si>
  <si>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</si>
  <si>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</si>
  <si>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</si>
  <si>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</si>
  <si>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</si>
  <si>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</si>
  <si>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</si>
  <si>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</si>
  <si>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</si>
  <si>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</si>
  <si>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</si>
  <si>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</si>
  <si>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</si>
  <si>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</si>
  <si>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</si>
  <si>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</si>
  <si>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</si>
  <si>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</si>
  <si>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</si>
  <si>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</si>
  <si>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</si>
  <si>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</si>
  <si>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</si>
  <si>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</si>
  <si>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</si>
  <si>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</si>
  <si>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</si>
  <si>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</si>
  <si>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</si>
  <si>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</si>
  <si>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</si>
  <si>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</si>
  <si>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</si>
  <si>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</si>
  <si>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</si>
  <si>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</si>
  <si>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</si>
  <si>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</si>
  <si>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</si>
  <si>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</si>
  <si>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</si>
  <si>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</si>
  <si>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</si>
  <si>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</si>
  <si>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</si>
  <si>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</si>
  <si>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</si>
  <si>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</si>
  <si>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</si>
  <si>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</si>
  <si>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</si>
  <si>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</si>
  <si>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</si>
  <si>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</si>
  <si>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</si>
  <si>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</si>
  <si>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</si>
  <si>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</si>
  <si>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</si>
  <si>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</si>
  <si>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</si>
  <si>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</si>
  <si>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</si>
  <si>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</si>
  <si>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</si>
  <si>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</si>
  <si>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</si>
  <si>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</si>
  <si>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</si>
  <si>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</si>
  <si>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</si>
  <si>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</si>
  <si>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</si>
  <si>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</si>
  <si>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</si>
  <si>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</si>
  <si>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</si>
  <si>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</si>
  <si>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</si>
  <si>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</si>
  <si>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</si>
  <si>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</si>
  <si>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</si>
  <si>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</si>
  <si>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</si>
  <si>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</si>
  <si>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</si>
  <si>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</si>
  <si>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</si>
  <si>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</si>
  <si>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</si>
  <si>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</si>
  <si>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</si>
  <si>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</si>
  <si>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</si>
  <si>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</si>
  <si>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</si>
  <si>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</si>
  <si>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</si>
  <si>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</si>
  <si>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</si>
  <si>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</si>
  <si>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</si>
  <si>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</si>
  <si>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</si>
  <si>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</si>
  <si>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</si>
  <si>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</si>
  <si>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</si>
  <si>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</si>
  <si>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</si>
  <si>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</si>
  <si>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</si>
  <si>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</si>
  <si>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</si>
  <si>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</si>
  <si>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</si>
  <si>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</si>
  <si>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</si>
  <si>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</si>
  <si>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</si>
  <si>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</si>
  <si>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</si>
  <si>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</si>
  <si>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</si>
  <si>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</si>
  <si>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</si>
  <si>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</si>
  <si>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</si>
  <si>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</si>
  <si>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</si>
  <si>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</si>
  <si>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</si>
  <si>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</si>
  <si>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</si>
  <si>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</si>
  <si>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</si>
  <si>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</si>
  <si>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</si>
  <si>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</si>
  <si>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</si>
  <si>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</si>
  <si>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</si>
  <si>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</si>
  <si>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</si>
  <si>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</si>
  <si>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</si>
  <si>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</si>
  <si>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</si>
  <si>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</si>
  <si>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</si>
  <si>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</si>
  <si>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</si>
  <si>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</si>
  <si>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</si>
  <si>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</si>
  <si>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</si>
  <si>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</si>
  <si>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</si>
  <si>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</si>
  <si>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</si>
  <si>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</si>
  <si>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</si>
  <si>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</si>
  <si>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</si>
  <si>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</si>
  <si>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</si>
  <si>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</si>
  <si>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</si>
  <si>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</si>
  <si>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</si>
  <si>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</si>
  <si>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</si>
  <si>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</si>
  <si>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</si>
  <si>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</si>
  <si>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</si>
  <si>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</si>
  <si>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</si>
  <si>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</si>
  <si>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</si>
  <si>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</si>
  <si>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</si>
  <si>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</si>
  <si>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</si>
  <si>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</si>
  <si>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</si>
  <si>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</si>
  <si>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</si>
  <si>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</si>
  <si>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</si>
  <si>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</si>
  <si>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</si>
  <si>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</si>
  <si>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</si>
  <si>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</si>
  <si>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</si>
  <si>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</si>
  <si>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</si>
  <si>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</si>
  <si>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</si>
  <si>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</si>
  <si>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</si>
  <si>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</si>
  <si>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</si>
  <si>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</si>
  <si>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</si>
  <si>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</si>
  <si>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</si>
  <si>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</si>
  <si>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</si>
  <si>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</si>
  <si>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</si>
  <si>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</si>
  <si>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</si>
  <si>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</si>
  <si>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</si>
  <si>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</si>
  <si>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</si>
  <si>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</si>
  <si>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</si>
  <si>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</si>
  <si>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</si>
  <si>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</si>
  <si>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</si>
  <si>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</si>
  <si>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</si>
  <si>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</si>
  <si>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</si>
  <si>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</si>
  <si>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</si>
  <si>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</si>
  <si>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</si>
  <si>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</si>
  <si>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</si>
  <si>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</si>
  <si>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</si>
  <si>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</si>
  <si>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</si>
  <si>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</si>
  <si>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</si>
  <si>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</si>
  <si>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</si>
  <si>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</si>
  <si>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</si>
  <si>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</si>
  <si>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</si>
  <si>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</si>
  <si>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</si>
  <si>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</si>
  <si>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</si>
  <si>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</si>
  <si>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</si>
  <si>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</si>
  <si>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</si>
  <si>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</si>
  <si>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</si>
  <si>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</si>
  <si>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</si>
  <si>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</si>
  <si>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</si>
  <si>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</si>
  <si>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</si>
  <si>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</si>
  <si>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</si>
  <si>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</si>
  <si>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</si>
  <si>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</si>
  <si>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</si>
  <si>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</si>
  <si>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</si>
  <si>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</si>
  <si>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</si>
  <si>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</si>
  <si>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</si>
  <si>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</si>
  <si>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</si>
  <si>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</si>
  <si>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</si>
  <si>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</si>
  <si>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</si>
  <si>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</si>
  <si>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</si>
  <si>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</si>
  <si>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</si>
  <si>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</si>
  <si>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</si>
  <si>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</si>
  <si>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</si>
  <si>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</si>
  <si>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</si>
  <si>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</si>
  <si>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</si>
  <si>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</si>
  <si>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</si>
  <si>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</si>
  <si>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</si>
  <si>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</si>
  <si>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</si>
  <si>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</si>
  <si>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</si>
  <si>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</si>
  <si>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</si>
  <si>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</si>
  <si>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</si>
  <si>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</si>
  <si>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</si>
  <si>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</si>
  <si>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</si>
  <si>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</si>
  <si>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</si>
  <si>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</si>
  <si>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</si>
  <si>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</si>
  <si>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</si>
  <si>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</si>
  <si>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</si>
  <si>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</si>
  <si>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</si>
  <si>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</si>
  <si>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</si>
  <si>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</si>
  <si>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</si>
  <si>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</si>
  <si>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</si>
  <si>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</si>
  <si>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</si>
  <si>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</si>
  <si>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</si>
  <si>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</si>
  <si>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</si>
  <si>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</si>
  <si>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</si>
  <si>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</si>
  <si>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</si>
  <si>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</si>
  <si>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</si>
  <si>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</si>
  <si>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</si>
  <si>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</si>
  <si>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</si>
  <si>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</si>
  <si>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</si>
  <si>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</si>
  <si>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</si>
  <si>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</si>
  <si>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</si>
  <si>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</si>
  <si>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</si>
  <si>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</si>
  <si>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</si>
  <si>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</si>
  <si>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</si>
  <si>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</si>
  <si>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</si>
  <si>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</si>
  <si>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</si>
  <si>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</si>
  <si>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</si>
  <si>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</si>
  <si>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</si>
  <si>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</si>
  <si>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</si>
  <si>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</si>
  <si>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</si>
  <si>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</si>
  <si>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</si>
  <si>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</si>
  <si>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</si>
  <si>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</si>
  <si>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</si>
  <si>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</si>
  <si>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</si>
  <si>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</si>
  <si>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</si>
  <si>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</si>
  <si>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</si>
  <si>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</si>
  <si>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</si>
  <si>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</si>
  <si>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</si>
  <si>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</si>
  <si>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</si>
  <si>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</si>
  <si>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</si>
  <si>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</si>
  <si>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</si>
  <si>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</si>
  <si>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</si>
  <si>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</si>
  <si>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</si>
  <si>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</si>
  <si>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</si>
  <si>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</si>
  <si>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</si>
  <si>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</si>
  <si>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</si>
  <si>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</si>
  <si>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</si>
  <si>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</si>
  <si>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</si>
  <si>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</si>
  <si>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</si>
  <si>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</si>
  <si>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</si>
  <si>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</si>
  <si>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</si>
  <si>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</si>
  <si>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</si>
  <si>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</si>
  <si>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</si>
  <si>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</si>
  <si>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</si>
  <si>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</si>
  <si>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</si>
  <si>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</si>
  <si>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</si>
  <si>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</si>
  <si>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</si>
  <si>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</si>
  <si>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</si>
  <si>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</si>
  <si>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</si>
  <si>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</si>
  <si>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</si>
  <si>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</si>
  <si>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</si>
  <si>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</si>
  <si>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</si>
  <si>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</si>
  <si>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</si>
  <si>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</si>
  <si>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</si>
  <si>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</si>
  <si>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</si>
  <si>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</si>
  <si>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</si>
  <si>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</si>
  <si>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</si>
  <si>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</si>
  <si>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</si>
  <si>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</si>
  <si>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</si>
  <si>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</si>
  <si>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</si>
  <si>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</si>
  <si>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</si>
  <si>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</si>
  <si>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</si>
  <si>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</si>
  <si>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</si>
  <si>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</si>
  <si>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</si>
  <si>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</si>
  <si>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</si>
  <si>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</si>
  <si>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</si>
  <si>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</si>
  <si>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</si>
  <si>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</si>
  <si>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</si>
  <si>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</si>
  <si>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</si>
  <si>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</si>
  <si>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</si>
  <si>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</si>
  <si>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</si>
  <si>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</si>
  <si>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</si>
  <si>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</si>
  <si>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</si>
  <si>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</si>
  <si>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</si>
  <si>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</si>
  <si>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</si>
  <si>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</si>
  <si>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</si>
  <si>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</si>
  <si>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</si>
  <si>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</si>
  <si>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</si>
  <si>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</si>
  <si>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</si>
  <si>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</si>
  <si>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</si>
  <si>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</si>
  <si>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</si>
  <si>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</si>
  <si>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</si>
  <si>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</si>
  <si>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</si>
  <si>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</si>
  <si>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</si>
  <si>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</si>
  <si>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</si>
  <si>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</si>
  <si>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</si>
  <si>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</si>
  <si>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</si>
  <si>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</si>
  <si>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</si>
  <si>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</si>
  <si>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</si>
  <si>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</si>
  <si>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</si>
  <si>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</si>
  <si>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</si>
  <si>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</si>
  <si>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</si>
  <si>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</si>
  <si>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</si>
  <si>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</si>
  <si>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</si>
  <si>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</si>
  <si>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</si>
  <si>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</si>
  <si>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</si>
  <si>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</si>
  <si>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</si>
  <si>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</si>
  <si>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</si>
  <si>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</si>
  <si>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</si>
  <si>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</si>
  <si>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</si>
  <si>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</si>
  <si>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</si>
  <si>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</si>
  <si>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</si>
  <si>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</si>
  <si>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</si>
  <si>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</si>
  <si>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</si>
  <si>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</si>
  <si>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</si>
  <si>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</si>
  <si>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</si>
  <si>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</si>
  <si>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</si>
  <si>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</si>
  <si>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</si>
  <si>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</si>
  <si>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</si>
  <si>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</si>
  <si>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</si>
  <si>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</si>
  <si>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</si>
  <si>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</si>
  <si>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</si>
  <si>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</si>
  <si>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</si>
  <si>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</si>
  <si>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</si>
  <si>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</si>
  <si>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</si>
  <si>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</si>
  <si>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</si>
  <si>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</si>
  <si>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</si>
  <si>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</si>
  <si>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</si>
  <si>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</si>
  <si>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</si>
  <si>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</si>
  <si>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</si>
  <si>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</si>
  <si>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</si>
  <si>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</si>
  <si>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</si>
  <si>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</si>
  <si>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</si>
  <si>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</si>
  <si>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</si>
  <si>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</si>
  <si>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</si>
  <si>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</si>
  <si>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</si>
  <si>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</si>
  <si>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</si>
  <si>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</si>
  <si>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</si>
  <si>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</si>
  <si>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</si>
  <si>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</si>
  <si>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</si>
  <si>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</si>
  <si>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</si>
  <si>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</si>
  <si>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</si>
  <si>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</si>
  <si>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</si>
  <si>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</si>
  <si>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</si>
  <si>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</si>
  <si>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</si>
  <si>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</si>
  <si>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</si>
  <si>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</si>
  <si>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</si>
  <si>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</si>
  <si>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</si>
  <si>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</si>
  <si>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</si>
  <si>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</si>
  <si>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</si>
  <si>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</si>
  <si>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</si>
  <si>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</si>
  <si>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</si>
  <si>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</si>
  <si>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</si>
  <si>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</si>
  <si>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</si>
  <si>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</si>
  <si>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</si>
  <si>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</si>
  <si>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</si>
  <si>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</si>
  <si>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</si>
  <si>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</si>
  <si>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</si>
  <si>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</si>
  <si>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</si>
  <si>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</si>
  <si>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</si>
  <si>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</si>
  <si>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</si>
  <si>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</si>
  <si>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</si>
  <si>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</si>
  <si>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</si>
  <si>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</si>
  <si>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</si>
  <si>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</si>
  <si>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</si>
  <si>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</si>
  <si>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</si>
  <si>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</si>
  <si>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</si>
  <si>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</si>
  <si>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</si>
  <si>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</si>
  <si>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</si>
  <si>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</si>
  <si>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</si>
  <si>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</si>
  <si>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</si>
  <si>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</si>
  <si>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</si>
  <si>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</si>
  <si>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</si>
  <si>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</si>
  <si>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</si>
  <si>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</si>
  <si>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</si>
  <si>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</si>
  <si>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</si>
  <si>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</si>
  <si>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</si>
  <si>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</si>
  <si>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</si>
  <si>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</si>
  <si>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</si>
  <si>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</si>
  <si>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</si>
  <si>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</si>
  <si>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</si>
  <si>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</si>
  <si>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</si>
  <si>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</si>
  <si>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</si>
  <si>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</si>
  <si>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</si>
  <si>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</si>
  <si>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</si>
  <si>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</si>
  <si>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</si>
  <si>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</si>
  <si>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</si>
  <si>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</si>
  <si>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</si>
  <si>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</si>
  <si>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</si>
  <si>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</si>
  <si>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</si>
  <si>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</si>
  <si>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</si>
  <si>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</si>
  <si>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</si>
  <si>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</si>
  <si>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</si>
  <si>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</si>
  <si>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</si>
  <si>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</si>
  <si>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</si>
  <si>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</si>
  <si>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</si>
  <si>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</si>
  <si>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</si>
  <si>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</si>
  <si>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</si>
  <si>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</si>
  <si>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</si>
  <si>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</si>
  <si>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</si>
  <si>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</si>
  <si>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</si>
  <si>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</si>
  <si>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</si>
  <si>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</si>
  <si>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</si>
  <si>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</si>
  <si>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</si>
  <si>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</si>
  <si>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</si>
  <si>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</si>
  <si>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</si>
  <si>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</si>
  <si>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</si>
  <si>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</si>
  <si>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</si>
  <si>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</si>
  <si>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</si>
  <si>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</si>
  <si>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</si>
  <si>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</si>
  <si>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</si>
  <si>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</si>
  <si>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</si>
  <si>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</si>
  <si>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</si>
  <si>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</si>
  <si>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</si>
  <si>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</si>
  <si>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</si>
  <si>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</si>
  <si>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</si>
  <si>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</si>
  <si>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</si>
  <si>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</si>
  <si>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</si>
  <si>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</si>
  <si>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</si>
  <si>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</si>
  <si>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</si>
  <si>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</si>
  <si>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</si>
  <si>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</si>
  <si>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</si>
  <si>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</si>
  <si>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</si>
  <si>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</si>
  <si>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</si>
  <si>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</si>
  <si>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</si>
  <si>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</si>
  <si>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</si>
  <si>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</si>
  <si>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</si>
  <si>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</si>
  <si>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</si>
  <si>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</si>
  <si>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</si>
  <si>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</si>
  <si>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</si>
  <si>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</si>
  <si>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</si>
  <si>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</si>
  <si>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</si>
  <si>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</si>
  <si>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</si>
  <si>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</si>
  <si>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</si>
  <si>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</si>
  <si>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</si>
  <si>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</si>
  <si>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</si>
  <si>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</si>
  <si>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</si>
  <si>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</si>
  <si>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</si>
  <si>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</si>
  <si>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</si>
  <si>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</si>
  <si>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</si>
  <si>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</si>
  <si>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</si>
  <si>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</si>
  <si>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</si>
  <si>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</si>
  <si>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</si>
  <si>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</si>
  <si>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</si>
  <si>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</si>
  <si>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</si>
  <si>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</si>
  <si>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</si>
  <si>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</si>
  <si>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</si>
  <si>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</si>
  <si>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</si>
  <si>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</si>
  <si>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</si>
  <si>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</si>
  <si>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</si>
  <si>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</si>
  <si>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</si>
  <si>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</si>
  <si>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</si>
  <si>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</si>
  <si>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</si>
  <si>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</si>
  <si>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</si>
  <si>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</si>
  <si>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</si>
  <si>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</si>
  <si>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</si>
  <si>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</si>
  <si>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</si>
  <si>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</si>
  <si>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</si>
  <si>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</si>
  <si>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</si>
  <si>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</si>
  <si>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</si>
  <si>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</si>
  <si>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</si>
  <si>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</si>
  <si>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</si>
  <si>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</si>
  <si>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</si>
  <si>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</si>
  <si>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</si>
  <si>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</si>
  <si>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</si>
  <si>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</si>
  <si>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</si>
  <si>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</si>
  <si>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</si>
  <si>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</si>
  <si>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</si>
  <si>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</si>
  <si>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</si>
  <si>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</si>
  <si>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</si>
  <si>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</si>
  <si>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</si>
  <si>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</si>
  <si>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</si>
  <si>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</si>
  <si>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</si>
  <si>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</si>
  <si>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</si>
  <si>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</si>
  <si>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</si>
  <si>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</si>
  <si>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</si>
  <si>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</si>
  <si>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</si>
  <si>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</si>
  <si>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</si>
  <si>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</si>
  <si>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</si>
  <si>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</si>
  <si>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</si>
  <si>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</si>
  <si>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</si>
  <si>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</si>
  <si>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</si>
  <si>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</si>
  <si>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</si>
  <si>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</si>
  <si>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</si>
  <si>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</si>
  <si>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</si>
  <si>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</si>
  <si>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</si>
  <si>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</si>
  <si>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</si>
  <si>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</si>
  <si>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</si>
  <si>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</si>
  <si>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</si>
  <si>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</si>
  <si>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</si>
  <si>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</si>
  <si>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</si>
  <si>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</si>
  <si>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</si>
  <si>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</si>
  <si>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</si>
  <si>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</si>
  <si>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</si>
  <si>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</si>
  <si>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</si>
  <si>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</si>
  <si>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</si>
  <si>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</si>
  <si>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</si>
  <si>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</si>
  <si>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</si>
  <si>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</si>
  <si>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</si>
  <si>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</si>
  <si>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</si>
  <si>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</si>
  <si>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</si>
  <si>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</si>
  <si>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</si>
  <si>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</si>
  <si>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</si>
  <si>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</si>
  <si>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</si>
  <si>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</si>
  <si>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</si>
  <si>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</si>
  <si>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</si>
  <si>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</si>
  <si>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</si>
  <si>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</si>
  <si>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</si>
  <si>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</si>
  <si>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</si>
  <si>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</si>
  <si>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</si>
  <si>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</si>
  <si>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</si>
  <si>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</si>
  <si>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</si>
  <si>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</si>
  <si>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</si>
  <si>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</si>
  <si>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</si>
  <si>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</si>
  <si>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</si>
  <si>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</si>
  <si>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</si>
  <si>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</si>
  <si>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</si>
  <si>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</si>
  <si>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</si>
  <si>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</si>
  <si>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</si>
  <si>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</si>
  <si>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</si>
  <si>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</si>
  <si>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</si>
  <si>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</si>
  <si>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</si>
  <si>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</si>
  <si>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</si>
  <si>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</si>
  <si>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</si>
  <si>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</si>
  <si>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</si>
  <si>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</si>
  <si>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</si>
  <si>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</si>
  <si>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</si>
  <si>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</si>
  <si>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</si>
  <si>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</si>
  <si>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</si>
  <si>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</si>
  <si>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</si>
  <si>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</si>
  <si>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</si>
  <si>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</si>
  <si>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</si>
  <si>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</si>
  <si>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</si>
  <si>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</si>
  <si>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</si>
  <si>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</si>
  <si>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</si>
  <si>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</si>
  <si>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</si>
  <si>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</si>
  <si>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</si>
  <si>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</si>
  <si>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</si>
  <si>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</si>
  <si>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</si>
  <si>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</si>
  <si>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</si>
  <si>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</si>
  <si>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</si>
  <si>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</si>
  <si>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</si>
  <si>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</si>
  <si>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</si>
  <si>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</si>
  <si>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</si>
  <si>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</si>
  <si>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</si>
  <si>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</si>
  <si>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</si>
  <si>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</si>
  <si>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</si>
  <si>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</si>
  <si>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</si>
  <si>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</si>
  <si>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</si>
  <si>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</si>
  <si>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</si>
  <si>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</si>
  <si>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</si>
  <si>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</si>
  <si>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</si>
  <si>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</si>
  <si>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</si>
  <si>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</si>
  <si>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</si>
  <si>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</si>
  <si>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</si>
  <si>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</si>
  <si>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</si>
  <si>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</si>
  <si>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</si>
  <si>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</si>
  <si>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</si>
  <si>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</si>
  <si>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</si>
  <si>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</si>
  <si>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</si>
  <si>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</si>
  <si>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</si>
  <si>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</si>
  <si>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</si>
  <si>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</si>
  <si>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</si>
  <si>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</si>
  <si>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</si>
  <si>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</si>
  <si>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</si>
  <si>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</si>
  <si>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</si>
  <si>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</si>
  <si>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</si>
  <si>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</si>
  <si>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</si>
  <si>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</si>
  <si>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</si>
  <si>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</si>
  <si>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</si>
  <si>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</si>
  <si>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</si>
  <si>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</si>
  <si>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</si>
  <si>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</si>
  <si>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</si>
  <si>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</si>
  <si>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</si>
  <si>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</si>
  <si>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</si>
  <si>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</si>
  <si>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</si>
  <si>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</si>
  <si>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</si>
  <si>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</si>
  <si>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</si>
  <si>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</si>
  <si>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</si>
  <si>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</si>
  <si>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</si>
  <si>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</si>
  <si>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</si>
  <si>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</si>
  <si>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</si>
  <si>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</si>
  <si>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</si>
  <si>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</si>
  <si>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</si>
  <si>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</si>
  <si>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</si>
  <si>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</si>
  <si>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</si>
  <si>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</si>
  <si>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</si>
  <si>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</si>
  <si>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</si>
  <si>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</si>
  <si>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</si>
  <si>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</si>
  <si>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</si>
  <si>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</si>
  <si>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</si>
  <si>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</si>
  <si>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</si>
  <si>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</si>
  <si>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</si>
  <si>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</si>
  <si>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</si>
  <si>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</si>
  <si>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</si>
  <si>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</si>
  <si>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</si>
  <si>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</si>
  <si>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</si>
  <si>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</si>
  <si>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</si>
  <si>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</si>
  <si>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</si>
  <si>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</si>
  <si>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</si>
  <si>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</si>
  <si>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</si>
  <si>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</si>
  <si>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</si>
  <si>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</si>
  <si>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</si>
  <si>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</si>
  <si>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</si>
  <si>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</si>
  <si>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</si>
  <si>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</si>
  <si>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</si>
  <si>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</si>
  <si>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</si>
  <si>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</si>
  <si>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</si>
  <si>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</si>
  <si>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</si>
  <si>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</si>
  <si>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</si>
  <si>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</si>
  <si>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</si>
  <si>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</si>
  <si>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</si>
  <si>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</si>
  <si>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</si>
  <si>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</si>
  <si>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</si>
  <si>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</si>
  <si>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</si>
  <si>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</si>
  <si>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</si>
  <si>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</si>
  <si>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</si>
  <si>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</si>
  <si>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</si>
  <si>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</si>
  <si>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</si>
  <si>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</si>
  <si>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</si>
  <si>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</si>
  <si>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</si>
  <si>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</si>
  <si>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</si>
  <si>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</si>
  <si>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</si>
  <si>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</si>
  <si>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</si>
  <si>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</si>
  <si>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</si>
  <si>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</si>
  <si>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</si>
  <si>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</si>
  <si>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</si>
  <si>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</si>
  <si>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</si>
  <si>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</si>
  <si>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</si>
  <si>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</si>
  <si>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</si>
  <si>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</si>
  <si>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</si>
  <si>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</si>
  <si>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</si>
  <si>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</si>
  <si>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</si>
  <si>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</si>
  <si>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</si>
  <si>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</si>
  <si>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</si>
  <si>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</si>
  <si>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</si>
  <si>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</si>
  <si>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</si>
  <si>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</si>
  <si>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</si>
  <si>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</si>
  <si>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</si>
  <si>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</si>
  <si>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</si>
  <si>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</si>
  <si>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</si>
  <si>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</si>
  <si>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</si>
  <si>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</si>
  <si>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</si>
  <si>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</si>
  <si>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</si>
  <si>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</si>
  <si>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</si>
  <si>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</si>
  <si>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</si>
  <si>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</si>
  <si>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</si>
  <si>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</si>
  <si>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</si>
  <si>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</si>
  <si>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</si>
  <si>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</si>
  <si>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</si>
  <si>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</si>
  <si>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</si>
  <si>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</si>
  <si>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</si>
  <si>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</si>
  <si>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</si>
  <si>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</si>
  <si>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</si>
  <si>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</si>
  <si>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</si>
  <si>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</si>
  <si>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</si>
  <si>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</si>
  <si>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</si>
  <si>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</si>
  <si>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</si>
  <si>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</si>
  <si>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</si>
  <si>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</si>
  <si>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</si>
  <si>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</si>
  <si>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</si>
  <si>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</si>
  <si>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</si>
  <si>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</si>
  <si>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</si>
  <si>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</si>
  <si>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</si>
  <si>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</si>
  <si>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</si>
  <si>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</si>
  <si>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</si>
  <si>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</si>
  <si>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</si>
  <si>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</si>
  <si>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</si>
  <si>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</si>
  <si>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</si>
  <si>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</si>
  <si>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</si>
  <si>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</si>
  <si>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</si>
  <si>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</si>
  <si>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</si>
  <si>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</si>
  <si>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</si>
  <si>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</si>
  <si>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</si>
  <si>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</si>
  <si>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</si>
  <si>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</si>
  <si>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</si>
  <si>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</si>
  <si>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</si>
  <si>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</si>
  <si>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</si>
  <si>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</si>
  <si>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</si>
  <si>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</si>
  <si>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</si>
  <si>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</si>
  <si>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</si>
  <si>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</si>
  <si>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</si>
  <si>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</si>
  <si>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</si>
  <si>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</si>
  <si>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</si>
  <si>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</si>
  <si>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</si>
  <si>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</si>
  <si>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</si>
  <si>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</si>
  <si>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</si>
  <si>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</si>
  <si>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</si>
  <si>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</si>
  <si>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</si>
  <si>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</si>
  <si>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</si>
  <si>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</si>
  <si>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</si>
  <si>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</si>
  <si>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</si>
  <si>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</si>
  <si>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</si>
  <si>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</si>
  <si>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</si>
  <si>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</si>
  <si>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</si>
  <si>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</si>
  <si>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</si>
  <si>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</si>
  <si>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</si>
  <si>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</si>
  <si>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</si>
  <si>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</si>
  <si>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</si>
  <si>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</si>
  <si>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</si>
  <si>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</si>
  <si>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</si>
  <si>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</si>
  <si>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</si>
  <si>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</si>
  <si>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</si>
  <si>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</si>
  <si>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</si>
  <si>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</si>
  <si>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</si>
  <si>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</si>
  <si>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</si>
  <si>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</si>
  <si>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</si>
  <si>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</si>
  <si>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</si>
  <si>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</si>
  <si>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</si>
  <si>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</si>
  <si>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</si>
  <si>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</si>
  <si>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</si>
  <si>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</si>
  <si>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</si>
  <si>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</si>
  <si>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</si>
  <si>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</si>
  <si>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</si>
  <si>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</si>
  <si>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</si>
  <si>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</si>
  <si>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</si>
  <si>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</si>
  <si>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</si>
  <si>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</si>
  <si>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</si>
  <si>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</si>
  <si>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</si>
  <si>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</si>
  <si>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</si>
  <si>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</si>
  <si>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</si>
  <si>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</si>
  <si>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</si>
  <si>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</si>
  <si>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</si>
  <si>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</si>
  <si>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</si>
  <si>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</si>
  <si>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</si>
  <si>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</si>
  <si>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</si>
  <si>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</si>
  <si>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</si>
  <si>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</si>
  <si>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</si>
  <si>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</si>
  <si>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</si>
  <si>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</si>
  <si>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</si>
  <si>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</si>
  <si>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</si>
  <si>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</si>
  <si>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</si>
  <si>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</si>
  <si>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</si>
  <si>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</si>
  <si>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</si>
  <si>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</si>
  <si>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</si>
  <si>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</si>
  <si>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</si>
  <si>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</si>
  <si>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</si>
  <si>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</si>
  <si>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</si>
  <si>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</si>
  <si>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</si>
  <si>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</si>
  <si>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</si>
  <si>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</si>
  <si>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</si>
  <si>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</si>
  <si>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</si>
  <si>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</si>
  <si>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</si>
  <si>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</si>
  <si>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</si>
  <si>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</si>
  <si>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</si>
  <si>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</si>
  <si>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</si>
  <si>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</si>
  <si>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</si>
  <si>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</si>
  <si>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</si>
  <si>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</si>
  <si>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</si>
  <si>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</si>
  <si>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</si>
  <si>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</si>
  <si>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</si>
  <si>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</si>
  <si>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</si>
  <si>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</si>
  <si>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</si>
  <si>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</si>
  <si>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</si>
  <si>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</si>
  <si>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</si>
  <si>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</si>
  <si>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</si>
  <si>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</si>
  <si>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</si>
  <si>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</si>
  <si>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</si>
  <si>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</si>
  <si>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</si>
  <si>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</si>
  <si>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</si>
  <si>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</si>
  <si>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</si>
  <si>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</si>
  <si>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</si>
  <si>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</si>
  <si>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</si>
  <si>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</si>
  <si>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</si>
  <si>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</si>
  <si>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</si>
  <si>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</si>
  <si>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</si>
  <si>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</si>
  <si>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</si>
  <si>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</si>
  <si>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</si>
  <si>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</si>
  <si>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</si>
  <si>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</si>
  <si>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</si>
  <si>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</si>
  <si>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</si>
  <si>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</si>
  <si>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</si>
  <si>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</si>
  <si>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</si>
  <si>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</si>
  <si>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</si>
  <si>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</si>
  <si>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</si>
  <si>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</si>
  <si>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</si>
  <si>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</si>
  <si>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</si>
  <si>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</si>
  <si>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</si>
  <si>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</si>
  <si>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</si>
  <si>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</si>
  <si>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</si>
  <si>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</si>
  <si>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</si>
  <si>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</si>
  <si>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</si>
  <si>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</si>
  <si>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</si>
  <si>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</si>
  <si>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</si>
  <si>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</si>
  <si>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</si>
  <si>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</si>
  <si>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</si>
  <si>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</si>
  <si>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</si>
  <si>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</si>
  <si>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</si>
  <si>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</si>
  <si>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</si>
  <si>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</si>
  <si>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</si>
  <si>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</si>
  <si>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</si>
  <si>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</si>
  <si>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</si>
  <si>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</si>
  <si>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</si>
  <si>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</si>
  <si>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</si>
  <si>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</si>
  <si>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</si>
  <si>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</si>
  <si>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</si>
  <si>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</si>
  <si>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</si>
  <si>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</si>
  <si>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</si>
  <si>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</si>
  <si>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</si>
  <si>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</si>
  <si>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</si>
  <si>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</si>
  <si>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</si>
  <si>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</si>
  <si>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</si>
  <si>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</si>
  <si>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</si>
  <si>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</si>
  <si>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</si>
  <si>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</si>
  <si>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</si>
  <si>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</si>
  <si>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</si>
  <si>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</si>
  <si>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</si>
  <si>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</si>
  <si>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</si>
  <si>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</si>
  <si>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</si>
  <si>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</si>
  <si>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</si>
  <si>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</si>
  <si>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</si>
  <si>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</si>
  <si>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</si>
  <si>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</si>
  <si>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</si>
  <si>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</si>
  <si>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</si>
  <si>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</si>
  <si>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</si>
  <si>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</si>
  <si>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</si>
  <si>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</si>
  <si>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</si>
  <si>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</si>
  <si>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</si>
  <si>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</si>
  <si>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</si>
  <si>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</si>
  <si>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</si>
  <si>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</si>
  <si>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</si>
  <si>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</si>
  <si>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</si>
  <si>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</si>
  <si>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</si>
  <si>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</si>
  <si>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</si>
  <si>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</si>
  <si>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</si>
  <si>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</si>
  <si>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</si>
  <si>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</si>
  <si>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</si>
  <si>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</si>
  <si>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</si>
  <si>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</si>
  <si>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</si>
  <si>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</si>
  <si>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</si>
  <si>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</si>
  <si>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</si>
  <si>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</si>
  <si>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</si>
  <si>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</si>
  <si>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</si>
  <si>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</si>
  <si>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</si>
  <si>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</si>
  <si>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</si>
  <si>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</si>
  <si>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</si>
  <si>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</si>
  <si>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</si>
  <si>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</si>
  <si>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</si>
  <si>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</si>
  <si>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</si>
  <si>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</si>
  <si>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</si>
  <si>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</si>
  <si>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</si>
  <si>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</si>
  <si>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</si>
  <si>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</si>
  <si>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</si>
  <si>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</si>
  <si>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</si>
  <si>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</si>
  <si>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</si>
  <si>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</si>
  <si>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</si>
  <si>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</si>
  <si>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</si>
  <si>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</si>
  <si>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</si>
  <si>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</si>
  <si>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</si>
  <si>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</si>
  <si>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</si>
  <si>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</si>
  <si>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</si>
  <si>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</si>
  <si>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</si>
  <si>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</si>
  <si>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</si>
  <si>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</si>
  <si>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</si>
  <si>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</si>
  <si>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</si>
  <si>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</si>
  <si>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</si>
  <si>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</si>
  <si>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</si>
  <si>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</si>
  <si>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</si>
  <si>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</si>
  <si>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</si>
  <si>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</si>
  <si>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</si>
  <si>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</si>
  <si>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</si>
  <si>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</si>
  <si>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</si>
  <si>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</si>
  <si>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</si>
  <si>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</si>
  <si>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</si>
  <si>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</si>
  <si>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</si>
  <si>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</si>
  <si>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</si>
  <si>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</si>
  <si>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</si>
  <si>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</si>
  <si>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</si>
  <si>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</si>
  <si>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</si>
  <si>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</si>
  <si>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</si>
  <si>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</si>
  <si>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</si>
  <si>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</si>
  <si>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</si>
  <si>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</si>
  <si>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</si>
  <si>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</si>
  <si>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</si>
  <si>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</si>
  <si>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</si>
  <si>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</si>
  <si>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</si>
  <si>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</si>
  <si>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</si>
  <si>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</si>
  <si>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</si>
  <si>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</si>
  <si>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</si>
  <si>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</si>
  <si>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</si>
  <si>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</si>
  <si>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</si>
  <si>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</si>
  <si>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</si>
  <si>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</si>
  <si>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</si>
  <si>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</si>
  <si>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</si>
  <si>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</si>
  <si>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</si>
  <si>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</si>
  <si>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</si>
  <si>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</si>
  <si>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</si>
  <si>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</si>
  <si>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</si>
  <si>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</si>
  <si>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</si>
  <si>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</si>
  <si>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</si>
  <si>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</si>
  <si>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</si>
  <si>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</si>
  <si>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</si>
  <si>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</si>
  <si>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</si>
  <si>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</si>
  <si>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</si>
  <si>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</si>
  <si>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</si>
  <si>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</si>
  <si>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</si>
  <si>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</si>
  <si>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</si>
  <si>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</si>
  <si>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</si>
  <si>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</si>
  <si>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</si>
  <si>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</si>
  <si>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</si>
  <si>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</si>
  <si>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</si>
  <si>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</si>
  <si>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</si>
  <si>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</si>
  <si>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</si>
  <si>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</si>
  <si>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</si>
  <si>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</si>
  <si>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</si>
  <si>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</si>
  <si>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</si>
  <si>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</si>
  <si>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</si>
  <si>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</si>
  <si>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</si>
  <si>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</si>
  <si>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</si>
  <si>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</si>
  <si>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</si>
  <si>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</si>
  <si>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</si>
  <si>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</si>
  <si>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</si>
  <si>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</si>
  <si>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</si>
  <si>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</si>
  <si>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</si>
  <si>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</si>
  <si>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</si>
  <si>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</si>
  <si>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</si>
  <si>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</si>
  <si>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</si>
  <si>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</si>
  <si>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</si>
  <si>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</si>
  <si>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</si>
  <si>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</si>
  <si>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</si>
  <si>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</si>
  <si>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</si>
  <si>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</si>
  <si>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</si>
  <si>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</si>
  <si>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</si>
  <si>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</si>
  <si>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</si>
  <si>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</si>
  <si>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</si>
  <si>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</si>
  <si>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</si>
  <si>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</si>
  <si>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</si>
  <si>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</si>
  <si>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</si>
  <si>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</si>
  <si>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</si>
  <si>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</si>
  <si>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</si>
  <si>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</si>
  <si>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</si>
  <si>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</si>
  <si>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</si>
  <si>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</si>
  <si>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</si>
  <si>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</si>
  <si>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</si>
  <si>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</si>
  <si>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</si>
  <si>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</si>
  <si>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</si>
  <si>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</si>
  <si>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</si>
  <si>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</si>
  <si>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</si>
  <si>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</si>
  <si>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</si>
  <si>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</si>
  <si>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</si>
  <si>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</si>
  <si>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</si>
  <si>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</si>
  <si>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</si>
  <si>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</si>
  <si>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</si>
  <si>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</si>
  <si>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</si>
  <si>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</si>
  <si>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</si>
  <si>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</si>
  <si>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</si>
  <si>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</si>
  <si>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</si>
  <si>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</si>
  <si>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</si>
  <si>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</si>
  <si>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</si>
  <si>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</si>
  <si>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</si>
  <si>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</si>
  <si>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</si>
  <si>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</si>
  <si>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</si>
  <si>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</si>
  <si>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</si>
  <si>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</si>
  <si>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</si>
  <si>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</si>
  <si>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</si>
  <si>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</si>
  <si>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</si>
  <si>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</si>
  <si>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</si>
  <si>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</si>
  <si>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</si>
  <si>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</si>
  <si>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</si>
  <si>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</si>
  <si>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</si>
  <si>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</si>
  <si>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</si>
  <si>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</si>
  <si>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</si>
  <si>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</si>
  <si>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</si>
  <si>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</si>
  <si>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</si>
  <si>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</si>
  <si>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</si>
  <si>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</si>
  <si>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</si>
  <si>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</si>
  <si>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</si>
  <si>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</si>
  <si>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</si>
  <si>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</si>
  <si>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</si>
  <si>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</si>
  <si>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</si>
  <si>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</si>
  <si>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</si>
  <si>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</si>
  <si>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</si>
  <si>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</si>
  <si>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</si>
  <si>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</si>
  <si>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</si>
  <si>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</si>
  <si>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</si>
  <si>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</si>
  <si>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</si>
  <si>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</si>
  <si>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</si>
  <si>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</si>
  <si>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</si>
  <si>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</si>
  <si>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</si>
  <si>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</si>
  <si>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</si>
  <si>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</si>
  <si>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</si>
  <si>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</si>
  <si>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</si>
  <si>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</si>
  <si>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</si>
  <si>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</si>
  <si>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</si>
  <si>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</si>
  <si>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</si>
  <si>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</si>
  <si>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</si>
  <si>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</si>
  <si>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</si>
  <si>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</si>
  <si>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</si>
  <si>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</si>
  <si>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</si>
  <si>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</si>
  <si>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</si>
  <si>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</si>
  <si>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</si>
  <si>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</si>
  <si>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</si>
  <si>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</si>
  <si>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</si>
  <si>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</si>
  <si>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</si>
  <si>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</si>
  <si>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</si>
  <si>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</si>
  <si>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</si>
  <si>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</si>
  <si>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</si>
  <si>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</si>
  <si>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</si>
  <si>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</si>
  <si>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</si>
  <si>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</si>
  <si>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</si>
  <si>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</si>
  <si>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</si>
  <si>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</si>
  <si>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</si>
  <si>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</si>
  <si>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</si>
  <si>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</si>
  <si>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</si>
  <si>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</si>
  <si>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</si>
  <si>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</si>
  <si>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</si>
  <si>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</si>
  <si>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</si>
  <si>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</si>
  <si>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</si>
  <si>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</si>
  <si>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</si>
  <si>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</si>
  <si>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</si>
  <si>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</si>
  <si>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</si>
  <si>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</si>
  <si>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</si>
  <si>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</si>
  <si>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</si>
  <si>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</si>
  <si>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</si>
  <si>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</si>
  <si>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</si>
  <si>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</si>
  <si>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</si>
  <si>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</si>
  <si>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</si>
  <si>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</si>
  <si>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</si>
  <si>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</si>
  <si>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</si>
  <si>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</si>
  <si>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</si>
  <si>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</si>
  <si>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</si>
  <si>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</si>
  <si>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</si>
  <si>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</si>
  <si>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</si>
  <si>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</si>
  <si>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</si>
  <si>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</si>
  <si>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</si>
  <si>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</si>
  <si>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</si>
  <si>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</si>
  <si>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</si>
  <si>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</si>
  <si>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</si>
  <si>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</si>
  <si>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</si>
  <si>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</si>
  <si>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</si>
  <si>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</si>
  <si>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</si>
  <si>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</si>
  <si>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</si>
  <si>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</si>
  <si>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</si>
  <si>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</si>
  <si>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</si>
  <si>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</si>
  <si>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</si>
  <si>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</si>
  <si>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</si>
  <si>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</si>
  <si>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</si>
  <si>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</si>
  <si>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</si>
  <si>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</si>
  <si>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</si>
  <si>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</si>
  <si>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</si>
  <si>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</si>
  <si>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</si>
  <si>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</si>
  <si>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</si>
  <si>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</si>
  <si>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</si>
  <si>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</si>
  <si>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</si>
  <si>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</si>
  <si>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</si>
  <si>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</si>
  <si>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</si>
  <si>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</si>
  <si>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</si>
  <si>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</si>
  <si>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</si>
  <si>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</si>
  <si>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</si>
  <si>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</si>
  <si>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</si>
  <si>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</si>
  <si>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</si>
  <si>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</si>
  <si>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</si>
  <si>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</si>
  <si>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</si>
  <si>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</si>
  <si>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</si>
  <si>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</si>
  <si>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</si>
  <si>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</si>
  <si>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</si>
  <si>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</si>
  <si>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</si>
  <si>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</si>
  <si>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</si>
  <si>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</si>
  <si>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</si>
  <si>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</si>
  <si>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</si>
  <si>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</si>
  <si>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</si>
  <si>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</si>
  <si>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</si>
  <si>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</si>
  <si>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</si>
  <si>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</si>
  <si>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</si>
  <si>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</si>
  <si>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</si>
  <si>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</si>
  <si>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</si>
  <si>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</si>
  <si>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</si>
  <si>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</si>
  <si>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</si>
  <si>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</si>
  <si>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</si>
  <si>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</si>
  <si>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</si>
  <si>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</si>
  <si>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</si>
  <si>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</si>
  <si>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</si>
  <si>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</si>
  <si>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</si>
  <si>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</si>
  <si>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</si>
  <si>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</si>
  <si>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</si>
  <si>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</si>
  <si>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</si>
  <si>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</si>
  <si>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</si>
  <si>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</si>
  <si>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</si>
  <si>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</si>
  <si>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</si>
  <si>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</si>
  <si>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</si>
  <si>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</si>
  <si>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</si>
  <si>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</si>
  <si>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</si>
  <si>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</si>
  <si>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</si>
  <si>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</si>
  <si>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</si>
  <si>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</si>
  <si>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</si>
  <si>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</si>
  <si>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</si>
  <si>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</si>
  <si>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</si>
  <si>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</si>
  <si>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</si>
  <si>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</si>
  <si>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</si>
  <si>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</si>
  <si>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</si>
  <si>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</si>
  <si>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</si>
  <si>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</si>
  <si>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</si>
  <si>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</si>
  <si>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</si>
  <si>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</si>
  <si>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</si>
  <si>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</si>
  <si>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</si>
  <si>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</si>
  <si>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</si>
  <si>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</si>
  <si>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</si>
  <si>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</si>
  <si>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</si>
  <si>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</si>
  <si>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</si>
  <si>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</si>
  <si>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</si>
  <si>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</si>
  <si>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</si>
  <si>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</si>
  <si>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</si>
  <si>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</si>
  <si>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</si>
  <si>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</si>
  <si>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</si>
  <si>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</si>
  <si>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</si>
  <si>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</si>
  <si>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</si>
  <si>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</si>
  <si>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</si>
  <si>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</si>
  <si>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</si>
  <si>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</si>
  <si>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</si>
  <si>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</si>
  <si>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</si>
  <si>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</si>
  <si>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</si>
  <si>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</si>
  <si>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</si>
  <si>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</si>
  <si>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</si>
  <si>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</si>
  <si>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</si>
  <si>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</si>
  <si>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</si>
  <si>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</si>
  <si>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</si>
  <si>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</si>
  <si>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</si>
  <si>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</si>
  <si>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</si>
  <si>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</si>
  <si>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</si>
  <si>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</si>
  <si>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</si>
  <si>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</si>
  <si>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</si>
  <si>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</si>
  <si>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</si>
  <si>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</si>
  <si>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</si>
  <si>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</si>
  <si>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</si>
  <si>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</si>
  <si>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</si>
  <si>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</si>
  <si>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</si>
  <si>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</si>
  <si>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</si>
  <si>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</si>
  <si>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</si>
  <si>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</si>
  <si>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</si>
  <si>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</si>
  <si>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</si>
  <si>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</si>
  <si>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</si>
  <si>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</si>
  <si>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</si>
  <si>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</si>
  <si>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</si>
  <si>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</si>
  <si>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</si>
  <si>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</si>
  <si>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</si>
  <si>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</si>
  <si>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</si>
  <si>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</si>
  <si>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</si>
  <si>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</si>
  <si>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</si>
  <si>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</si>
  <si>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</si>
  <si>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</si>
  <si>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</si>
  <si>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</si>
  <si>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</si>
  <si>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</si>
  <si>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</si>
  <si>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</si>
  <si>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</si>
  <si>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</si>
  <si>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</si>
  <si>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</si>
  <si>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</si>
  <si>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</si>
  <si>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</si>
  <si>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</si>
  <si>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</si>
  <si>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</si>
  <si>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</si>
  <si>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</si>
  <si>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</si>
  <si>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</si>
  <si>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</si>
  <si>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</si>
  <si>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</si>
  <si>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</si>
  <si>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</si>
  <si>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</si>
  <si>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</si>
  <si>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</si>
  <si>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</si>
  <si>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</si>
  <si>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</si>
  <si>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</si>
  <si>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</si>
  <si>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</si>
  <si>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</si>
  <si>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</si>
  <si>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</si>
  <si>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</si>
  <si>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</si>
  <si>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</si>
  <si>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</si>
  <si>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</si>
  <si>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</si>
  <si>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</si>
  <si>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</si>
  <si>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</si>
  <si>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</si>
  <si>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</si>
  <si>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</si>
  <si>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</si>
  <si>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</si>
  <si>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</si>
  <si>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</si>
  <si>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</si>
  <si>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</si>
  <si>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</si>
  <si>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</si>
  <si>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</si>
  <si>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</si>
  <si>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</si>
  <si>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</si>
  <si>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</si>
  <si>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</si>
  <si>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</si>
  <si>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</si>
  <si>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</si>
  <si>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</si>
  <si>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</si>
  <si>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</si>
  <si>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</si>
  <si>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</si>
  <si>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</si>
  <si>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</si>
  <si>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</si>
  <si>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</si>
  <si>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</si>
  <si>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</si>
  <si>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</si>
  <si>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</si>
  <si>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</si>
  <si>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</si>
  <si>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</si>
  <si>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</si>
  <si>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</si>
  <si>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</si>
  <si>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</si>
  <si>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</si>
  <si>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</si>
  <si>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</si>
  <si>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</si>
  <si>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</si>
  <si>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</si>
  <si>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</si>
  <si>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</si>
  <si>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</si>
  <si>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</si>
  <si>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</si>
  <si>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</si>
  <si>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</si>
  <si>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</si>
  <si>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</si>
  <si>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</si>
  <si>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</si>
  <si>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</si>
  <si>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</si>
  <si>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</si>
  <si>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</si>
  <si>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</si>
  <si>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</si>
  <si>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</si>
  <si>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</si>
  <si>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</si>
  <si>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</si>
  <si>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</si>
  <si>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</si>
  <si>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</si>
  <si>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</si>
  <si>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</si>
  <si>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</si>
  <si>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</si>
  <si>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</si>
  <si>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</si>
  <si>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</si>
  <si>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</si>
  <si>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</si>
  <si>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</si>
  <si>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</si>
  <si>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</si>
  <si>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</si>
  <si>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</si>
  <si>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</si>
  <si>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</si>
  <si>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</si>
  <si>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</si>
  <si>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</si>
  <si>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</si>
  <si>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</si>
  <si>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</si>
  <si>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</si>
  <si>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</si>
  <si>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</si>
  <si>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</si>
  <si>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</si>
  <si>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</si>
  <si>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</si>
  <si>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</si>
  <si>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</si>
  <si>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</si>
  <si>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</si>
  <si>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</si>
  <si>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</si>
  <si>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</si>
  <si>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</si>
  <si>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</si>
  <si>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</si>
  <si>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</si>
  <si>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</si>
  <si>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</si>
  <si>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</si>
  <si>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</si>
  <si>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</si>
  <si>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</si>
  <si>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</si>
  <si>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</si>
  <si>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</si>
  <si>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</si>
  <si>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</si>
  <si>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</si>
  <si>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</si>
  <si>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</si>
  <si>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</si>
  <si>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</si>
  <si>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</si>
  <si>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</si>
  <si>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</si>
  <si>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</si>
  <si>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</si>
  <si>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</si>
  <si>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</si>
  <si>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</si>
  <si>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</si>
  <si>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</si>
  <si>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</si>
  <si>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</si>
  <si>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</si>
  <si>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</si>
  <si>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</si>
  <si>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</si>
  <si>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</si>
  <si>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</si>
  <si>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</si>
  <si>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</si>
  <si>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</si>
  <si>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</si>
  <si>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</si>
  <si>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</si>
  <si>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</si>
  <si>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</si>
  <si>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</si>
  <si>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</si>
  <si>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</si>
  <si>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</si>
  <si>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</si>
  <si>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</si>
  <si>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</si>
  <si>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</si>
  <si>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</si>
  <si>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</si>
  <si>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</si>
  <si>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</si>
  <si>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</si>
  <si>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</si>
  <si>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</si>
  <si>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</si>
  <si>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</si>
  <si>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</si>
  <si>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</si>
  <si>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</si>
  <si>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</si>
  <si>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</si>
  <si>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</si>
  <si>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</si>
  <si>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</si>
  <si>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</si>
  <si>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</si>
  <si>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</si>
  <si>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</si>
  <si>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</si>
  <si>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</si>
  <si>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</si>
  <si>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</si>
  <si>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</si>
  <si>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</si>
  <si>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</si>
  <si>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</si>
  <si>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</si>
  <si>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</si>
  <si>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</si>
  <si>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</si>
  <si>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</si>
  <si>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</si>
  <si>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</si>
  <si>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</si>
  <si>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</si>
  <si>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</si>
  <si>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</si>
  <si>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</si>
  <si>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</si>
  <si>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</si>
  <si>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</si>
  <si>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</si>
  <si>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</si>
  <si>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</si>
  <si>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</si>
  <si>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</si>
  <si>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</si>
  <si>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</si>
  <si>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</si>
  <si>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</si>
  <si>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</si>
  <si>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</si>
  <si>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</si>
  <si>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</si>
  <si>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</si>
  <si>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</si>
  <si>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</si>
  <si>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</si>
  <si>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</si>
  <si>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</si>
  <si>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</si>
  <si>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</si>
  <si>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</si>
  <si>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</si>
  <si>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</si>
  <si>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</si>
  <si>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</si>
  <si>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</si>
  <si>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</si>
  <si>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</si>
  <si>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</si>
  <si>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</si>
  <si>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</si>
  <si>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</si>
  <si>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</si>
  <si>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</si>
  <si>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</si>
  <si>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</si>
  <si>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</si>
  <si>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</si>
  <si>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</si>
  <si>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</si>
  <si>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</si>
  <si>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</si>
  <si>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</si>
  <si>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</si>
  <si>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</si>
  <si>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</si>
  <si>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</si>
  <si>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</si>
  <si>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</si>
  <si>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</si>
  <si>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</si>
  <si>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</si>
  <si>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</si>
  <si>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</si>
  <si>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</si>
  <si>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</si>
  <si>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</si>
  <si>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</si>
  <si>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</si>
  <si>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</si>
  <si>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</si>
  <si>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</si>
  <si>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</si>
  <si>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</si>
  <si>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</si>
  <si>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</si>
  <si>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</si>
  <si>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</si>
  <si>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</si>
  <si>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</si>
  <si>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</si>
  <si>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</si>
  <si>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</si>
  <si>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</si>
  <si>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</si>
  <si>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</si>
  <si>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</si>
  <si>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</si>
  <si>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</si>
  <si>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</si>
  <si>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</si>
  <si>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</si>
  <si>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</si>
  <si>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</si>
  <si>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</si>
  <si>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</si>
  <si>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</si>
  <si>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</si>
  <si>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</si>
  <si>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</si>
  <si>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</si>
  <si>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</si>
  <si>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</si>
  <si>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</si>
  <si>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</si>
  <si>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</si>
  <si>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</si>
  <si>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</si>
  <si>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</si>
  <si>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</si>
  <si>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</si>
  <si>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</si>
  <si>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</si>
  <si>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</si>
  <si>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</si>
  <si>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</si>
  <si>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</si>
  <si>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</si>
  <si>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</si>
  <si>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</si>
  <si>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</si>
  <si>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</si>
  <si>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</si>
  <si>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</si>
  <si>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</si>
  <si>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</si>
  <si>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</si>
  <si>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</si>
  <si>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</si>
  <si>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</si>
  <si>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</si>
  <si>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</si>
  <si>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</si>
  <si>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</si>
  <si>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</si>
  <si>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</si>
  <si>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</si>
  <si>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</si>
  <si>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</si>
  <si>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</si>
  <si>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</si>
  <si>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</si>
  <si>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</si>
  <si>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</si>
  <si>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</si>
  <si>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</si>
  <si>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</si>
  <si>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</si>
  <si>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</si>
  <si>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</si>
  <si>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</si>
  <si>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</si>
  <si>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</si>
  <si>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</si>
  <si>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</si>
  <si>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</si>
  <si>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</si>
  <si>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</si>
  <si>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</si>
  <si>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</si>
  <si>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</si>
  <si>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</si>
  <si>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</si>
  <si>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</si>
  <si>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</si>
  <si>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</si>
  <si>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</si>
  <si>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</si>
  <si>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</si>
  <si>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</si>
  <si>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</si>
  <si>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</si>
  <si>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</si>
  <si>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</si>
  <si>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</si>
  <si>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</si>
  <si>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</si>
  <si>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</si>
  <si>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</si>
  <si>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</si>
  <si>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</si>
  <si>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</si>
  <si>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</si>
  <si>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</si>
  <si>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</si>
  <si>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</si>
  <si>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</si>
  <si>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</si>
  <si>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</si>
  <si>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</si>
  <si>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</si>
  <si>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</si>
  <si>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</si>
  <si>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</si>
  <si>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</si>
  <si>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</si>
  <si>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</si>
  <si>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</si>
  <si>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</si>
  <si>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</si>
  <si>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</si>
  <si>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</si>
  <si>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</si>
  <si>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</si>
  <si>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</si>
  <si>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</si>
  <si>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</si>
  <si>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</si>
  <si>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</si>
  <si>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</si>
  <si>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</si>
  <si>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</si>
  <si>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</si>
  <si>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</si>
  <si>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</si>
  <si>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</si>
  <si>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</si>
  <si>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</si>
  <si>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</si>
  <si>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</si>
  <si>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</si>
  <si>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</si>
  <si>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</si>
  <si>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</si>
  <si>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</si>
  <si>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</si>
  <si>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</si>
  <si>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</si>
  <si>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</si>
  <si>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</si>
  <si>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</si>
  <si>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</si>
  <si>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</si>
  <si>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</si>
  <si>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</si>
  <si>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</si>
  <si>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</si>
  <si>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</si>
  <si>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</si>
  <si>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</si>
  <si>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</si>
  <si>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</si>
  <si>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</si>
  <si>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</si>
  <si>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</si>
  <si>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</si>
  <si>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</si>
  <si>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</si>
  <si>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</si>
  <si>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</si>
  <si>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</si>
  <si>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</si>
  <si>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</si>
  <si>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</si>
  <si>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</si>
  <si>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</si>
  <si>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</si>
  <si>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</si>
  <si>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</si>
  <si>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</si>
  <si>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</si>
  <si>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</si>
  <si>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</si>
  <si>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</si>
  <si>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</si>
  <si>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</si>
  <si>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</si>
  <si>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</si>
  <si>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</si>
  <si>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</si>
  <si>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</si>
  <si>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</si>
  <si>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</si>
  <si>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</si>
  <si>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</si>
  <si>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</si>
  <si>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</si>
  <si>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</si>
  <si>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</si>
  <si>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</si>
  <si>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</si>
  <si>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</si>
  <si>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</si>
  <si>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</si>
  <si>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</si>
  <si>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</si>
  <si>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</si>
  <si>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</si>
  <si>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</si>
  <si>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</si>
  <si>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</si>
  <si>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</si>
  <si>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</si>
  <si>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</si>
  <si>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</si>
  <si>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</si>
  <si>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</si>
  <si>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</si>
  <si>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</si>
  <si>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</si>
  <si>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</si>
  <si>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</si>
  <si>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</si>
  <si>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</si>
  <si>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</si>
  <si>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</si>
  <si>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</si>
  <si>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</si>
  <si>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</si>
  <si>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</si>
  <si>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</si>
  <si>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</si>
  <si>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</si>
  <si>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</si>
  <si>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</si>
  <si>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</si>
  <si>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</si>
  <si>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</si>
  <si>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</si>
  <si>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</si>
  <si>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</si>
  <si>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</si>
  <si>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</si>
  <si>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</si>
  <si>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</si>
  <si>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</si>
  <si>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</si>
  <si>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</si>
  <si>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</si>
  <si>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</si>
  <si>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</si>
  <si>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</si>
  <si>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</si>
  <si>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</si>
  <si>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</si>
  <si>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</si>
  <si>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</si>
  <si>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</si>
  <si>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</si>
  <si>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</si>
  <si>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</si>
  <si>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</si>
  <si>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</si>
  <si>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</si>
  <si>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</si>
  <si>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</si>
  <si>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</si>
  <si>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</si>
  <si>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</si>
  <si>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</si>
  <si>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</si>
  <si>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</si>
  <si>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</si>
  <si>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</si>
  <si>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</si>
  <si>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</si>
  <si>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</si>
  <si>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</si>
  <si>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</si>
  <si>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</si>
  <si>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</si>
  <si>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</si>
  <si>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</si>
  <si>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</si>
  <si>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</si>
  <si>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</si>
  <si>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</si>
  <si>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</si>
  <si>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</si>
  <si>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</si>
  <si>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</si>
  <si>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</si>
  <si>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</si>
  <si>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</si>
  <si>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</si>
  <si>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</si>
  <si>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</si>
  <si>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</si>
  <si>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</si>
  <si>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</si>
  <si>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</si>
  <si>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</si>
  <si>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</si>
  <si>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</si>
  <si>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</si>
  <si>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</si>
  <si>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</si>
  <si>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</si>
  <si>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</si>
  <si>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</si>
  <si>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</si>
  <si>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</si>
  <si>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</si>
  <si>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</si>
  <si>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</si>
  <si>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</si>
  <si>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</si>
  <si>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</si>
  <si>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</si>
  <si>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</si>
  <si>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</si>
  <si>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</si>
  <si>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</si>
  <si>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</si>
  <si>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</si>
  <si>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</si>
  <si>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</si>
  <si>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</si>
  <si>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</si>
  <si>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</si>
  <si>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</si>
  <si>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</si>
  <si>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</si>
  <si>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</si>
  <si>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</si>
  <si>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</si>
  <si>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</si>
  <si>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</si>
  <si>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</si>
  <si>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</si>
  <si>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</si>
  <si>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</si>
  <si>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</si>
  <si>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</si>
  <si>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</si>
  <si>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</si>
  <si>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</si>
  <si>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</si>
  <si>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</si>
  <si>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</si>
  <si>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</si>
  <si>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</si>
  <si>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</si>
  <si>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</si>
  <si>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</si>
  <si>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</si>
  <si>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</si>
  <si>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</si>
  <si>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</si>
  <si>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</si>
  <si>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</si>
  <si>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</si>
  <si>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</si>
  <si>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</si>
  <si>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</si>
  <si>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</si>
  <si>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</si>
  <si>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</si>
  <si>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</si>
  <si>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</si>
  <si>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</si>
  <si>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</si>
  <si>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</si>
  <si>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</si>
  <si>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</si>
  <si>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</si>
  <si>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</si>
  <si>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</si>
  <si>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</si>
  <si>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</si>
  <si>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</si>
  <si>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</si>
  <si>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</si>
  <si>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</si>
  <si>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</si>
  <si>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</si>
  <si>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</si>
  <si>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</si>
  <si>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</si>
  <si>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</si>
  <si>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</si>
  <si>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</si>
  <si>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</si>
  <si>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</si>
  <si>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</si>
  <si>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</si>
  <si>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</si>
  <si>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</si>
  <si>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</si>
  <si>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</si>
  <si>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</si>
  <si>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</si>
  <si>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</si>
  <si>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</si>
  <si>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</si>
  <si>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</si>
  <si>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</si>
  <si>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</si>
  <si>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</si>
  <si>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</si>
  <si>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</si>
  <si>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</si>
  <si>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</si>
  <si>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</si>
  <si>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</si>
  <si>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</si>
  <si>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</si>
  <si>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</si>
  <si>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</si>
  <si>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</si>
  <si>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</si>
  <si>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</si>
  <si>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</si>
  <si>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</si>
  <si>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</si>
  <si>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</si>
  <si>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</si>
  <si>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</si>
  <si>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</si>
  <si>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</si>
  <si>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</si>
  <si>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</si>
  <si>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</si>
  <si>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</si>
  <si>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</si>
  <si>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</si>
  <si>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</si>
  <si>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</si>
  <si>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</si>
  <si>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</si>
  <si>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</si>
  <si>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</si>
  <si>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</si>
  <si>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</si>
  <si>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</si>
  <si>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</si>
  <si>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</si>
  <si>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</si>
  <si>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</si>
  <si>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</si>
  <si>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</si>
  <si>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</si>
  <si>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</si>
  <si>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</si>
  <si>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</si>
  <si>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</si>
  <si>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</si>
  <si>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</si>
  <si>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</si>
  <si>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</si>
  <si>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</si>
  <si>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</si>
  <si>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</si>
  <si>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</si>
  <si>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</si>
  <si>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</si>
  <si>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</si>
  <si>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</si>
  <si>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</si>
  <si>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</si>
  <si>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</si>
  <si>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</si>
  <si>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</si>
  <si>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</si>
  <si>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</si>
  <si>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</si>
  <si>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</si>
  <si>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</si>
  <si>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</si>
  <si>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</si>
  <si>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</si>
  <si>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</si>
  <si>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</si>
  <si>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</si>
  <si>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</si>
  <si>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</si>
  <si>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</si>
  <si>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</si>
  <si>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</si>
  <si>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</si>
  <si>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</si>
  <si>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</si>
  <si>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</si>
  <si>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</si>
  <si>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</si>
  <si>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</si>
  <si>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</si>
  <si>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</si>
  <si>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</si>
  <si>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</si>
  <si>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</si>
  <si>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</si>
  <si>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</si>
  <si>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</si>
  <si>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</si>
  <si>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</si>
  <si>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</si>
  <si>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</si>
  <si>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</si>
  <si>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</si>
  <si>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</si>
  <si>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</si>
  <si>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</si>
  <si>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</si>
  <si>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</si>
  <si>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</si>
  <si>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</si>
  <si>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</si>
  <si>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</si>
  <si>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</si>
  <si>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</si>
  <si>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</si>
  <si>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</si>
  <si>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</si>
  <si>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</si>
  <si>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</si>
  <si>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</si>
  <si>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</si>
  <si>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</si>
  <si>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</si>
  <si>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</si>
  <si>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</si>
  <si>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</si>
  <si>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</si>
  <si>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</si>
  <si>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</si>
  <si>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</si>
  <si>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</si>
  <si>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</si>
  <si>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</si>
  <si>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</si>
  <si>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</si>
  <si>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</si>
  <si>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</si>
  <si>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</si>
  <si>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</si>
  <si>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</si>
  <si>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</si>
  <si>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</si>
  <si>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</si>
  <si>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</si>
  <si>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</si>
  <si>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</si>
  <si>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</si>
  <si>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</si>
  <si>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</si>
  <si>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</si>
  <si>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</si>
  <si>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</si>
  <si>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</si>
  <si>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</si>
  <si>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</si>
  <si>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</si>
  <si>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</si>
  <si>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</si>
  <si>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</si>
  <si>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</si>
  <si>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</si>
  <si>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</si>
  <si>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</si>
  <si>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</si>
  <si>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</si>
  <si>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</si>
  <si>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</si>
  <si>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</si>
  <si>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</si>
  <si>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</si>
  <si>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</si>
  <si>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</si>
  <si>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</si>
  <si>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</si>
  <si>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</si>
  <si>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</si>
  <si>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</si>
  <si>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</si>
  <si>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</si>
  <si>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</si>
  <si>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</si>
  <si>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</si>
  <si>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</si>
  <si>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</si>
  <si>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</si>
  <si>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</si>
  <si>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</si>
  <si>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</si>
  <si>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</si>
  <si>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</si>
  <si>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</si>
  <si>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</si>
  <si>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</si>
  <si>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</si>
  <si>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</si>
  <si>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</si>
  <si>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</si>
  <si>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</si>
  <si>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</si>
  <si>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</si>
  <si>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</si>
  <si>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</si>
  <si>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</si>
  <si>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</si>
  <si>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</si>
  <si>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</si>
  <si>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</si>
  <si>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</si>
  <si>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</si>
  <si>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</si>
  <si>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</si>
  <si>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</si>
  <si>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</si>
  <si>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</si>
  <si>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</si>
  <si>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</si>
  <si>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</si>
  <si>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</si>
  <si>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</si>
  <si>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</si>
  <si>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</si>
  <si>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</si>
  <si>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</si>
  <si>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</si>
  <si>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</si>
  <si>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</si>
  <si>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</si>
  <si>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</si>
  <si>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</si>
  <si>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</si>
  <si>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</si>
  <si>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</si>
  <si>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</si>
  <si>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</si>
  <si>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</si>
  <si>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</si>
  <si>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</si>
  <si>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</si>
  <si>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</si>
  <si>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</si>
  <si>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</si>
  <si>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</si>
  <si>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</si>
  <si>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</si>
  <si>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</si>
  <si>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</si>
  <si>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</si>
  <si>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</si>
  <si>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</si>
  <si>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</si>
  <si>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</si>
  <si>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</si>
  <si>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</si>
  <si>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</si>
  <si>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</si>
  <si>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</si>
  <si>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</si>
  <si>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</si>
  <si>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</si>
  <si>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</si>
  <si>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</si>
  <si>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</si>
  <si>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</si>
  <si>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</si>
  <si>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</si>
  <si>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</si>
  <si>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</si>
  <si>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</si>
  <si>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</si>
  <si>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</si>
  <si>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</si>
  <si>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</si>
  <si>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</si>
  <si>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</si>
  <si>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</si>
  <si>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</si>
  <si>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</si>
  <si>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</si>
  <si>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</si>
  <si>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</si>
  <si>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</si>
  <si>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</si>
  <si>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</si>
  <si>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</si>
  <si>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</si>
  <si>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</si>
  <si>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</si>
  <si>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</si>
  <si>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</si>
  <si>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</si>
  <si>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</si>
  <si>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</si>
  <si>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</si>
  <si>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</si>
  <si>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</si>
  <si>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</si>
  <si>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</si>
  <si>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</si>
  <si>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</si>
  <si>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</si>
  <si>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</si>
  <si>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</si>
  <si>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</si>
  <si>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</si>
  <si>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</si>
  <si>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</si>
  <si>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</si>
  <si>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</si>
  <si>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</si>
  <si>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</si>
  <si>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</si>
  <si>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</si>
  <si>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</si>
  <si>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</si>
  <si>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</si>
  <si>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</si>
  <si>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</si>
  <si>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</si>
  <si>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</si>
  <si>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</si>
  <si>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</si>
  <si>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</si>
  <si>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</si>
  <si>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</si>
  <si>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</si>
  <si>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</si>
  <si>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</si>
  <si>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</si>
  <si>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</si>
  <si>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</si>
  <si>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</si>
  <si>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</si>
  <si>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</si>
  <si>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</si>
  <si>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</si>
  <si>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</si>
  <si>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</si>
  <si>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</si>
  <si>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</si>
  <si>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</si>
  <si>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</si>
  <si>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</si>
  <si>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</si>
  <si>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</si>
  <si>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</si>
  <si>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</si>
  <si>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</si>
  <si>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</si>
  <si>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</si>
  <si>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</si>
  <si>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</si>
  <si>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</si>
  <si>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</si>
  <si>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</si>
  <si>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</si>
  <si>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</si>
  <si>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</si>
  <si>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</si>
  <si>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</si>
  <si>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</si>
  <si>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</si>
  <si>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</si>
  <si>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</si>
  <si>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</si>
  <si>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</si>
  <si>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</si>
  <si>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</si>
  <si>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</si>
  <si>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</si>
  <si>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</si>
  <si>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</si>
  <si>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</si>
  <si>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</si>
  <si>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</si>
  <si>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</si>
  <si>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</si>
  <si>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</si>
  <si>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</si>
  <si>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</si>
  <si>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</si>
  <si>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</si>
  <si>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</si>
  <si>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</si>
  <si>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</si>
  <si>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</si>
  <si>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</si>
  <si>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</si>
  <si>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</si>
  <si>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</si>
  <si>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</si>
  <si>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</si>
  <si>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</si>
  <si>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</si>
  <si>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</si>
  <si>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</si>
  <si>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</si>
  <si>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</si>
  <si>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</si>
  <si>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</si>
  <si>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</si>
  <si>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</si>
  <si>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</si>
  <si>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</si>
  <si>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</si>
  <si>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</si>
  <si>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</si>
  <si>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</si>
  <si>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</si>
  <si>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</si>
  <si>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</si>
  <si>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</si>
  <si>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</si>
  <si>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</si>
  <si>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</si>
  <si>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</si>
  <si>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</si>
  <si>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</si>
  <si>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</si>
  <si>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</si>
  <si>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</si>
  <si>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</si>
  <si>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</si>
  <si>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</si>
  <si>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</si>
  <si>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</si>
  <si>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</si>
  <si>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</si>
  <si>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</si>
  <si>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</si>
  <si>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</si>
  <si>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</si>
  <si>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</si>
  <si>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</si>
  <si>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</si>
  <si>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</si>
  <si>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</si>
  <si>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</si>
  <si>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</si>
  <si>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</si>
  <si>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</si>
  <si>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</si>
  <si>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</si>
  <si>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</si>
  <si>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</si>
  <si>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</si>
  <si>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</si>
  <si>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</si>
  <si>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</si>
  <si>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</si>
  <si>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</si>
  <si>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</si>
  <si>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</si>
  <si>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</si>
  <si>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</si>
  <si>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</si>
  <si>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</si>
  <si>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</si>
  <si>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</si>
  <si>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</si>
  <si>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</si>
  <si>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</si>
  <si>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</si>
  <si>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</si>
  <si>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</si>
  <si>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</si>
  <si>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</si>
  <si>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</si>
  <si>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</si>
  <si>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</si>
  <si>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</si>
  <si>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</si>
  <si>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</si>
  <si>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</si>
  <si>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</si>
  <si>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</si>
  <si>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</si>
  <si>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</si>
  <si>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</si>
  <si>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</si>
  <si>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</si>
  <si>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</si>
  <si>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</si>
  <si>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</si>
  <si>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</si>
  <si>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</si>
  <si>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</si>
  <si>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</si>
  <si>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</si>
  <si>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</si>
  <si>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</si>
  <si>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</si>
  <si>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</si>
  <si>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</si>
  <si>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</si>
  <si>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</si>
  <si>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</si>
  <si>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</si>
  <si>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</si>
  <si>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</si>
  <si>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</si>
  <si>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</si>
  <si>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</si>
  <si>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</si>
  <si>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</si>
  <si>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</si>
  <si>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</si>
  <si>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</si>
  <si>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</si>
  <si>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</si>
  <si>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</si>
  <si>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</si>
  <si>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</si>
  <si>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</si>
  <si>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</si>
  <si>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</si>
  <si>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</si>
  <si>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</si>
  <si>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</si>
  <si>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</si>
  <si>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</si>
  <si>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</si>
  <si>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</si>
  <si>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</si>
  <si>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</si>
  <si>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</si>
  <si>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</si>
  <si>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</si>
  <si>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</si>
  <si>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</si>
  <si>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</si>
  <si>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</si>
  <si>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</si>
  <si>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</si>
  <si>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</si>
  <si>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</si>
  <si>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</si>
  <si>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</si>
  <si>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</si>
  <si>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</si>
  <si>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</si>
  <si>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</si>
  <si>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</si>
  <si>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</si>
  <si>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</si>
  <si>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</si>
  <si>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</si>
  <si>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</si>
  <si>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</si>
  <si>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</si>
  <si>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</si>
  <si>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</si>
  <si>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</si>
  <si>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</si>
  <si>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</si>
  <si>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</si>
  <si>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</si>
  <si>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</si>
  <si>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</si>
  <si>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</si>
  <si>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</si>
  <si>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</si>
  <si>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</si>
  <si>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</si>
  <si>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</si>
  <si>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</si>
  <si>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</si>
  <si>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</si>
  <si>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</si>
  <si>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</si>
  <si>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</si>
  <si>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</si>
  <si>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</si>
  <si>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</si>
  <si>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</si>
  <si>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</si>
  <si>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</si>
  <si>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</si>
  <si>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</si>
  <si>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</si>
  <si>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</si>
  <si>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</si>
  <si>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</si>
  <si>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</si>
  <si>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</si>
  <si>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</si>
  <si>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</si>
  <si>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</si>
  <si>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</si>
  <si>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</si>
  <si>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</si>
  <si>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</si>
  <si>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</si>
  <si>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</si>
  <si>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</si>
  <si>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</si>
  <si>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</si>
  <si>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</si>
  <si>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</si>
  <si>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</si>
  <si>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</si>
  <si>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</si>
  <si>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</si>
  <si>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</si>
  <si>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</si>
  <si>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</si>
  <si>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</si>
  <si>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</si>
  <si>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</si>
  <si>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</si>
  <si>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</si>
  <si>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</si>
  <si>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</si>
  <si>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</si>
  <si>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</si>
  <si>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</si>
  <si>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</si>
  <si>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</si>
  <si>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</si>
  <si>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</si>
  <si>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</si>
  <si>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</si>
  <si>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</si>
  <si>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</si>
  <si>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</si>
  <si>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</si>
  <si>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</si>
  <si>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</si>
  <si>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</si>
  <si>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</si>
  <si>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</si>
  <si>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</si>
  <si>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</si>
  <si>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</si>
  <si>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</si>
  <si>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</si>
  <si>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</si>
  <si>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</si>
  <si>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</si>
  <si>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</si>
  <si>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</si>
  <si>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</si>
  <si>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</si>
  <si>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</si>
  <si>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</si>
  <si>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</si>
  <si>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</si>
  <si>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</si>
  <si>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</si>
  <si>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</si>
  <si>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</si>
  <si>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</si>
  <si>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</si>
  <si>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</si>
  <si>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</si>
  <si>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</si>
  <si>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</si>
  <si>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</si>
  <si>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</si>
  <si>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</si>
  <si>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</si>
  <si>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</si>
  <si>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</si>
  <si>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</si>
  <si>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</si>
  <si>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</si>
  <si>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</si>
  <si>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</si>
  <si>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</si>
  <si>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</si>
  <si>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</si>
  <si>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</si>
  <si>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</si>
  <si>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</si>
  <si>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</si>
  <si>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</si>
  <si>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</si>
  <si>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</si>
  <si>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</si>
  <si>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</si>
  <si>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</si>
  <si>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</si>
  <si>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</si>
  <si>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</si>
  <si>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</si>
  <si>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</si>
  <si>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</si>
  <si>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</si>
  <si>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</si>
  <si>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</si>
  <si>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</si>
  <si>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</si>
  <si>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</si>
  <si>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</si>
  <si>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</si>
  <si>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</si>
  <si>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</si>
  <si>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</si>
  <si>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</si>
  <si>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</si>
  <si>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</si>
  <si>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</si>
  <si>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</si>
  <si>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</si>
  <si>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</si>
  <si>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</si>
  <si>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</si>
  <si>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</si>
  <si>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</si>
  <si>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</si>
  <si>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</si>
  <si>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</si>
  <si>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</si>
  <si>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</si>
  <si>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</si>
  <si>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</si>
  <si>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</si>
  <si>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</si>
  <si>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</si>
  <si>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</si>
  <si>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</si>
  <si>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</si>
  <si>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</si>
  <si>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</si>
  <si>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</si>
  <si>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</si>
  <si>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</si>
  <si>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</si>
  <si>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</si>
  <si>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</si>
  <si>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</si>
  <si>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</si>
  <si>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</si>
  <si>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</si>
  <si>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</si>
  <si>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</si>
  <si>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</si>
  <si>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</si>
  <si>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</si>
  <si>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</si>
  <si>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</si>
  <si>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</si>
  <si>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</si>
  <si>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</si>
  <si>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</si>
  <si>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</si>
  <si>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</si>
  <si>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</si>
  <si>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</si>
  <si>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</si>
  <si>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</si>
  <si>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</si>
  <si>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</si>
  <si>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</si>
  <si>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</si>
  <si>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</si>
  <si>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</si>
  <si>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</si>
  <si>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</si>
  <si>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</si>
  <si>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</si>
  <si>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</si>
  <si>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</si>
  <si>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</si>
  <si>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</si>
  <si>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</si>
  <si>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</si>
  <si>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</si>
  <si>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</si>
  <si>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</si>
  <si>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</si>
  <si>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</si>
  <si>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</si>
  <si>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</si>
  <si>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</si>
  <si>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</si>
  <si>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</si>
  <si>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</si>
  <si>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</si>
  <si>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</si>
  <si>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</si>
  <si>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</si>
  <si>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</si>
  <si>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</si>
  <si>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</si>
  <si>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</si>
  <si>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</si>
  <si>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</si>
  <si>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</si>
  <si>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</si>
  <si>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</si>
  <si>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</si>
  <si>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</si>
  <si>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</si>
  <si>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</si>
  <si>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</si>
  <si>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</si>
  <si>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</si>
  <si>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</si>
  <si>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</si>
  <si>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</si>
  <si>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</si>
  <si>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</si>
  <si>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</si>
  <si>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</si>
  <si>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</si>
  <si>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</si>
  <si>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</si>
  <si>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</si>
  <si>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</si>
  <si>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</si>
  <si>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</si>
  <si>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</si>
  <si>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</si>
  <si>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</si>
  <si>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</si>
  <si>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</si>
  <si>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</si>
  <si>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</si>
  <si>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</si>
  <si>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</si>
  <si>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</si>
  <si>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</si>
  <si>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</si>
  <si>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</si>
  <si>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</si>
  <si>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</si>
  <si>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</si>
  <si>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</si>
  <si>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</si>
  <si>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</si>
  <si>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</si>
  <si>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</si>
  <si>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</si>
  <si>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</si>
  <si>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</si>
  <si>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</si>
  <si>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</si>
  <si>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</si>
  <si>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</si>
  <si>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</si>
  <si>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</si>
  <si>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</si>
  <si>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</si>
  <si>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</si>
  <si>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</si>
  <si>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</si>
  <si>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</si>
  <si>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</si>
  <si>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</si>
  <si>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</si>
  <si>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</si>
  <si>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</si>
  <si>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</si>
  <si>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</si>
  <si>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</si>
  <si>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</si>
  <si>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</si>
  <si>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</si>
  <si>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</si>
  <si>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</si>
  <si>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</si>
  <si>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</si>
  <si>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</si>
  <si>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</si>
  <si>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</si>
  <si>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</si>
  <si>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</si>
  <si>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</si>
  <si>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</si>
  <si>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</si>
  <si>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</si>
  <si>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</si>
  <si>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</si>
  <si>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</si>
  <si>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</si>
  <si>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</si>
  <si>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</si>
  <si>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</si>
  <si>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</si>
  <si>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</si>
  <si>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</si>
  <si>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</si>
  <si>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</si>
  <si>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</si>
  <si>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</si>
  <si>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</si>
  <si>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</si>
  <si>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</si>
  <si>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</si>
  <si>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</si>
  <si>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</si>
  <si>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</si>
  <si>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</si>
  <si>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</si>
  <si>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</si>
  <si>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</si>
  <si>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</si>
  <si>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</si>
  <si>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</si>
  <si>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</si>
  <si>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</si>
  <si>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</si>
  <si>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</si>
  <si>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</si>
  <si>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</si>
  <si>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</si>
  <si>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</si>
  <si>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</si>
  <si>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</si>
  <si>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</si>
  <si>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</si>
  <si>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</si>
  <si>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</si>
  <si>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</si>
  <si>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</si>
  <si>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</si>
  <si>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</si>
  <si>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</si>
  <si>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</si>
  <si>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</si>
  <si>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</si>
  <si>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</si>
  <si>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</si>
  <si>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</si>
  <si>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</si>
  <si>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</si>
  <si>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</si>
  <si>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</si>
  <si>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</si>
  <si>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</si>
  <si>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</si>
  <si>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</si>
  <si>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</si>
  <si>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</si>
  <si>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</si>
  <si>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</si>
  <si>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</si>
  <si>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</si>
  <si>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</si>
  <si>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</si>
  <si>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</si>
  <si>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</si>
  <si>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</si>
  <si>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</si>
  <si>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</si>
  <si>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</si>
  <si>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</si>
  <si>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</si>
  <si>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</si>
  <si>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</si>
  <si>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</si>
  <si>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</si>
  <si>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</si>
  <si>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</si>
  <si>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</si>
  <si>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</si>
  <si>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</si>
  <si>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</si>
  <si>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</si>
  <si>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</si>
  <si>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</si>
  <si>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</si>
  <si>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</si>
  <si>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</si>
  <si>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</si>
  <si>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</si>
  <si>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</si>
  <si>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</si>
  <si>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</si>
  <si>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</si>
  <si>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</si>
  <si>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</si>
  <si>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</si>
  <si>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</si>
  <si>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</si>
  <si>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</si>
  <si>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</si>
  <si>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</si>
  <si>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</si>
  <si>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</si>
  <si>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</si>
  <si>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</si>
  <si>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</si>
  <si>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</si>
  <si>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</si>
  <si>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</si>
  <si>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</si>
  <si>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</si>
  <si>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</si>
  <si>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</si>
  <si>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</si>
  <si>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</si>
  <si>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</si>
  <si>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</si>
  <si>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</si>
  <si>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</si>
  <si>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</si>
  <si>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</si>
  <si>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</si>
  <si>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</si>
  <si>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</si>
  <si>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</si>
  <si>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</si>
  <si>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</si>
  <si>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</si>
  <si>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</si>
  <si>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</si>
  <si>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</si>
  <si>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</si>
  <si>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</si>
  <si>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</si>
  <si>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</si>
  <si>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</si>
  <si>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</si>
  <si>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</si>
  <si>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</si>
  <si>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</si>
  <si>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</si>
  <si>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</si>
  <si>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</si>
  <si>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</si>
  <si>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</si>
  <si>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</si>
  <si>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</si>
  <si>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</si>
  <si>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</si>
  <si>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</si>
  <si>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</si>
  <si>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</si>
  <si>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</si>
  <si>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</si>
  <si>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</si>
  <si>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</si>
  <si>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</si>
  <si>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</si>
  <si>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</si>
  <si>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</si>
  <si>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</si>
  <si>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</si>
  <si>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</si>
  <si>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</si>
  <si>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</si>
  <si>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</si>
  <si>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</si>
  <si>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</si>
  <si>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</si>
  <si>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</si>
  <si>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</si>
  <si>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</si>
  <si>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</si>
  <si>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</si>
  <si>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</si>
  <si>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</si>
  <si>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</si>
  <si>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</si>
  <si>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</si>
  <si>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</si>
  <si>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</si>
  <si>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</si>
  <si>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</si>
  <si>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</si>
  <si>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</si>
  <si>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</si>
  <si>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</si>
  <si>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</si>
  <si>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</si>
  <si>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</si>
  <si>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</si>
  <si>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</si>
  <si>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</si>
  <si>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</si>
  <si>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</si>
  <si>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</si>
  <si>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</si>
  <si>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</si>
  <si>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</si>
  <si>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</si>
  <si>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</si>
  <si>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</si>
  <si>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</si>
  <si>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</si>
  <si>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</si>
  <si>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</si>
  <si>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</si>
  <si>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</si>
  <si>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</si>
  <si>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</si>
  <si>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</si>
  <si>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</si>
  <si>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</si>
  <si>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</si>
  <si>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</si>
  <si>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</si>
  <si>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</si>
  <si>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</si>
  <si>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</si>
  <si>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</si>
  <si>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</si>
  <si>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</si>
  <si>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</si>
  <si>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</si>
  <si>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</si>
  <si>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</si>
  <si>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</si>
  <si>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</si>
  <si>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</si>
  <si>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</si>
  <si>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</si>
  <si>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</si>
  <si>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</si>
  <si>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</si>
  <si>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</si>
  <si>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</si>
  <si>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</si>
  <si>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</si>
  <si>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</si>
  <si>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</si>
  <si>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</si>
  <si>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</si>
  <si>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</si>
  <si>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</si>
  <si>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</si>
  <si>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</si>
  <si>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</si>
  <si>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</si>
  <si>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</si>
  <si>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</si>
  <si>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</si>
  <si>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</si>
  <si>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</si>
  <si>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</si>
  <si>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</si>
  <si>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</si>
  <si>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</si>
  <si>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</si>
  <si>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</si>
  <si>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</si>
  <si>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</si>
  <si>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</si>
  <si>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</si>
  <si>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</si>
  <si>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</si>
  <si>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</si>
  <si>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</si>
  <si>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</si>
  <si>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</si>
  <si>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</si>
  <si>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</si>
  <si>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</si>
  <si>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</si>
  <si>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</si>
  <si>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</si>
  <si>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</si>
  <si>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</si>
  <si>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</si>
  <si>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</si>
  <si>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</si>
  <si>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</si>
  <si>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</si>
  <si>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</si>
  <si>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</si>
  <si>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</si>
  <si>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</si>
  <si>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</si>
  <si>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</si>
  <si>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</si>
  <si>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</si>
  <si>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</si>
  <si>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</si>
  <si>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</si>
  <si>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</si>
  <si>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</si>
  <si>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</si>
  <si>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</si>
  <si>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</si>
  <si>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</si>
  <si>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</si>
  <si>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</si>
  <si>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</si>
  <si>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</si>
  <si>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</si>
  <si>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</si>
  <si>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</si>
  <si>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</si>
  <si>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</si>
  <si>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</si>
  <si>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</si>
  <si>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</si>
  <si>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</si>
  <si>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</si>
  <si>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</si>
  <si>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</si>
  <si>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</si>
  <si>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</si>
  <si>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</si>
  <si>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</si>
  <si>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</si>
  <si>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</si>
  <si>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</si>
  <si>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</si>
  <si>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</si>
  <si>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</si>
  <si>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</si>
  <si>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</si>
  <si>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</si>
  <si>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</si>
  <si>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</si>
  <si>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</si>
  <si>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</si>
  <si>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</si>
  <si>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</si>
  <si>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</si>
  <si>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</si>
  <si>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</si>
  <si>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</si>
  <si>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</si>
  <si>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</si>
  <si>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to More</t>
  </si>
  <si>
    <t>Less Than 1000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</si>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</sst>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95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95E"/>
      <color rgb="FFED4E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5-014A-B603-FAE4B8719DC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5-014A-B603-FAE4B8719DC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5-014A-B603-FAE4B8719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557968"/>
        <c:axId val="837374320"/>
      </c:lineChart>
      <c:catAx>
        <c:axId val="8285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74320"/>
        <c:crosses val="autoZero"/>
        <c:auto val="1"/>
        <c:lblAlgn val="ctr"/>
        <c:lblOffset val="100"/>
        <c:noMultiLvlLbl val="0"/>
      </c:catAx>
      <c:valAx>
        <c:axId val="8373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C-0842-9B70-1E3E4770501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76-D543-851E-D01BD5632BA1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76-D543-851E-D01BD5632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747664"/>
        <c:axId val="610530080"/>
      </c:lineChart>
      <c:catAx>
        <c:axId val="61074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30080"/>
        <c:crosses val="autoZero"/>
        <c:auto val="1"/>
        <c:lblAlgn val="ctr"/>
        <c:lblOffset val="100"/>
        <c:noMultiLvlLbl val="0"/>
      </c:catAx>
      <c:valAx>
        <c:axId val="6105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4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0-4B40-AB14-CE147CBDD3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C-0548-B6FF-6219C7CD469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5C-0548-B6FF-6219C7CD469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5C-0548-B6FF-6219C7CD4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3433167"/>
        <c:axId val="1961984111"/>
      </c:barChart>
      <c:catAx>
        <c:axId val="194343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84111"/>
        <c:crosses val="autoZero"/>
        <c:auto val="1"/>
        <c:lblAlgn val="ctr"/>
        <c:lblOffset val="100"/>
        <c:noMultiLvlLbl val="0"/>
      </c:catAx>
      <c:valAx>
        <c:axId val="196198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3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0-E644-BEF2-B493C7E3442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80-E644-BEF2-B493C7E3442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80-E644-BEF2-B493C7E34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3545359"/>
        <c:axId val="1973470655"/>
      </c:barChart>
      <c:catAx>
        <c:axId val="197354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470655"/>
        <c:crosses val="autoZero"/>
        <c:auto val="1"/>
        <c:lblAlgn val="ctr"/>
        <c:lblOffset val="100"/>
        <c:noMultiLvlLbl val="0"/>
      </c:catAx>
      <c:valAx>
        <c:axId val="197347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4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E-EC46-84D6-772D96EC83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2E-EC46-84D6-772D96EC83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2E-EC46-84D6-772D96EC83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2E-EC46-84D6-772D96EC8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0632111"/>
        <c:axId val="1970518479"/>
      </c:lineChart>
      <c:catAx>
        <c:axId val="197063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518479"/>
        <c:crosses val="autoZero"/>
        <c:auto val="1"/>
        <c:lblAlgn val="ctr"/>
        <c:lblOffset val="100"/>
        <c:noMultiLvlLbl val="0"/>
      </c:catAx>
      <c:valAx>
        <c:axId val="1970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702732</xdr:colOff>
      <xdr:row>14</xdr:row>
      <xdr:rowOff>97365</xdr:rowOff>
    </xdr:from>
    <xdr:to>
      <xdr:col>7</xdr:col>
      <xdr:colOff>753532</xdr:colOff>
      <xdr:row>37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8C79B4-37A1-752D-1C67-783DFC77B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19</xdr:row>
      <xdr:rowOff>88900</xdr:rowOff>
    </xdr:from>
    <xdr:to>
      <xdr:col>10</xdr:col>
      <xdr:colOff>368300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A88A0-8D35-F3BB-00AE-417AF63C8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38100</xdr:rowOff>
    </xdr:from>
    <xdr:to>
      <xdr:col>11</xdr:col>
      <xdr:colOff>469900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03B5D-FA80-D92B-A0C3-F7CF52926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4</xdr:row>
      <xdr:rowOff>25400</xdr:rowOff>
    </xdr:from>
    <xdr:to>
      <xdr:col>16</xdr:col>
      <xdr:colOff>393700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60CB5-D3D8-9234-8D43-0F0904915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25400</xdr:rowOff>
    </xdr:from>
    <xdr:to>
      <xdr:col>10</xdr:col>
      <xdr:colOff>444500</xdr:colOff>
      <xdr:row>45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D4D87-3226-98A9-302E-D954449A7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ing Pan" refreshedDate="44732.949125115738" createdVersion="8" refreshedVersion="8" minRefreshableVersion="3" recordCount="4114" xr:uid="{F061FE42-C8D2-5645-AD5C-8524E66472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ing Pan" refreshedDate="44732.959378703701" createdVersion="8" refreshedVersion="8" minRefreshableVersion="3" recordCount="4114" xr:uid="{0B5E3D7D-B27F-9947-8AC7-7D02D86CCBE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ing Pan" refreshedDate="44732.996646180552" createdVersion="8" refreshedVersion="8" minRefreshableVersion="3" recordCount="4114" xr:uid="{D41969D0-424D-3B40-B23B-93198DDE243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79414-2009-F640-8E1A-2A9DE707C038}" name="PivotTable1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EEC04-B61B-1541-B219-277F019FA2DA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B04FD-C66C-7845-BA1E-FF8EEB02D5C2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12DCD-6991-FC47-804A-0565D45B50AB}" name="PivotTable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2902" zoomScaleNormal="100" workbookViewId="0">
      <selection activeCell="F20" sqref="F2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4.83203125" style="10" customWidth="1"/>
    <col min="18" max="18" width="14.5" bestFit="1" customWidth="1"/>
    <col min="19" max="19" width="20.5" style="16" bestFit="1" customWidth="1"/>
    <col min="20" max="20" width="25.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8308</v>
      </c>
      <c r="S1" s="15" t="s">
        <v>8365</v>
      </c>
      <c r="T1" s="15" t="s">
        <v>8366</v>
      </c>
      <c r="U1" s="14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>IFERROR(ROUND(E535/L535,2),0)</f>
        <v>117.88</v>
      </c>
      <c r="Q535" s="10" t="s">
        <v>8316</v>
      </c>
      <c r="R535" t="s">
        <v>8317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595E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76557-C853-304D-A001-94A4E2121826}">
  <dimension ref="A1:H13"/>
  <sheetViews>
    <sheetView tabSelected="1" zoomScale="150" zoomScaleNormal="150" workbookViewId="0">
      <selection activeCell="I20" sqref="I20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4" t="s">
        <v>8382</v>
      </c>
      <c r="B1" s="14" t="s">
        <v>8398</v>
      </c>
      <c r="C1" s="14" t="s">
        <v>8399</v>
      </c>
      <c r="D1" s="14" t="s">
        <v>8400</v>
      </c>
      <c r="E1" s="14" t="s">
        <v>8401</v>
      </c>
      <c r="F1" s="14" t="s">
        <v>8402</v>
      </c>
      <c r="G1" s="14" t="s">
        <v>8403</v>
      </c>
      <c r="H1" s="14" t="s">
        <v>8404</v>
      </c>
    </row>
    <row r="2" spans="1:8" x14ac:dyDescent="0.2">
      <c r="A2" t="s">
        <v>8415</v>
      </c>
      <c r="B2">
        <f>COUNTIFS(Kickstarter!$F:$F,"Successful",Kickstarter!$D:$D,"&lt;1000",Kickstarter!$R:$R,"plays")</f>
        <v>141</v>
      </c>
      <c r="C2" s="18">
        <f>COUNTIFS(Kickstarter!$F:$F,"Failed",Kickstarter!$D:$D,"&lt;1000",Kickstarter!$R:$R,"plays")</f>
        <v>45</v>
      </c>
      <c r="D2" s="18">
        <f>COUNTIFS(Kickstarter!$F:$F,"Canceled",Kickstarter!$D:$D,"&lt;1000",Kickstarter!$R:$R,"plays")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">
      <c r="A3" t="s">
        <v>8405</v>
      </c>
      <c r="B3">
        <f>COUNTIFS(Kickstarter!$F:$F,"Successful",Kickstarter!$D:$D,"&gt;=1000",Kickstarter!$D:$D,"&lt;=4999",Kickstarter!$R:$R,"plays")</f>
        <v>388</v>
      </c>
      <c r="C3" s="18">
        <f>COUNTIFS(Kickstarter!$F:$F,"Failed",Kickstarter!$D:$D,"&gt;=1000",Kickstarter!$D:$D,"&lt;=4999",Kickstarter!$R:$R,"plays")</f>
        <v>146</v>
      </c>
      <c r="D3" s="18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8406</v>
      </c>
      <c r="B4">
        <f>COUNTIFS(Kickstarter!$F:$F,"Successful",Kickstarter!$D:$D,"&gt;=5000",Kickstarter!$D:$D,"&lt;=9999",Kickstarter!$R:$R,"plays")</f>
        <v>93</v>
      </c>
      <c r="C4" s="18">
        <f>COUNTIFS(Kickstarter!$F:$F,"Failed",Kickstarter!$D:$D,"&gt;=5000",Kickstarter!$D:$D,"&lt;=9999",Kickstarter!$R:$R,"plays")</f>
        <v>76</v>
      </c>
      <c r="D4" s="18">
        <f>COUNTIFS(Kickstarter!$F:$F,"Canceled",Kickstarter!$D:$D,"&gt;=5000",Kickstarter!$D:$D,"&lt;=9999",Kickstarter!$R:$R,"plays")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2">
      <c r="A5" t="s">
        <v>8407</v>
      </c>
      <c r="B5">
        <f>COUNTIFS(Kickstarter!$F:$F,"Successful",Kickstarter!$D:$D,"&gt;=10000",Kickstarter!$D:$D,"&lt;=14999",Kickstarter!$R:$R,"plays")</f>
        <v>39</v>
      </c>
      <c r="C5" s="18">
        <f>COUNTIFS(Kickstarter!$F:$F,"Failed",Kickstarter!$D:$D,"&gt;=10000",Kickstarter!$D:$D,"&lt;=14999",Kickstarter!$R:$R,"plays")</f>
        <v>33</v>
      </c>
      <c r="D5" s="18">
        <f>COUNTIFS(Kickstarter!$F:$F,"Canceled",Kickstarter!$D:$D,"&gt;=10000",Kickstarter!$D:$D,"&lt;=14999",Kickstarter!$R:$R,"plays")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">
      <c r="A6" t="s">
        <v>8408</v>
      </c>
      <c r="B6">
        <f>COUNTIFS(Kickstarter!$F:$F,"Successful",Kickstarter!$D:$D,"&gt;=15000",Kickstarter!$D:$D,"&lt;=19999",Kickstarter!$R:$R,"plays")</f>
        <v>12</v>
      </c>
      <c r="C6" s="18">
        <f>COUNTIFS(Kickstarter!$F:$F,"Failed",Kickstarter!$D:$D,"&gt;=15000",Kickstarter!$D:$D,"&lt;=19999",Kickstarter!$R:$R,"plays")</f>
        <v>12</v>
      </c>
      <c r="D6" s="18">
        <f>COUNTIFS(Kickstarter!$F:$F,"Canceled",Kickstarter!$D:$D,"&gt;=15000",Kickstarter!$D:$D,"&lt;=19999",Kickstarter!$R:$R,"plays")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">
      <c r="A7" t="s">
        <v>8409</v>
      </c>
      <c r="B7">
        <f>COUNTIFS(Kickstarter!$F:$F,"Successful",Kickstarter!$D:$D,"&gt;=20000",Kickstarter!$D:$D,"&lt;=24999",Kickstarter!$R:$R,"plays")</f>
        <v>9</v>
      </c>
      <c r="C7" s="18">
        <f>COUNTIFS(Kickstarter!$F:$F,"Failed",Kickstarter!$D:$D,"&gt;=20000",Kickstarter!$D:$D,"&lt;=24999",Kickstarter!$R:$R,"plays")</f>
        <v>11</v>
      </c>
      <c r="D7" s="18">
        <f>COUNTIFS(Kickstarter!$F:$F,"Canceled",Kickstarter!$D:$D,"&gt;=20000",Kickstarter!$D:$D,"&lt;=24999",Kickstarter!$R:$R,"plays")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">
      <c r="A8" t="s">
        <v>8410</v>
      </c>
      <c r="B8">
        <f>COUNTIFS(Kickstarter!$F:$F,"Successful",Kickstarter!$D:$D,"&gt;=25000",Kickstarter!$D:$D,"&lt;=29999",Kickstarter!$R:$R,"plays")</f>
        <v>1</v>
      </c>
      <c r="C8" s="18">
        <f>COUNTIFS(Kickstarter!$F:$F,"Failed",Kickstarter!$D:$D,"&gt;=25000",Kickstarter!$D:$D,"&lt;=29999",Kickstarter!$R:$R,"plays")</f>
        <v>4</v>
      </c>
      <c r="D8" s="18">
        <f>COUNTIFS(Kickstarter!$F:$F,"Canceled",Kickstarter!$D:$D,"&gt;=25000",Kickstarter!$D:$D,"&lt;=29999",Kickstarter!$R:$R,"plays")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">
      <c r="A9" t="s">
        <v>8411</v>
      </c>
      <c r="B9">
        <f>COUNTIFS(Kickstarter!$F:$F,"Successful",Kickstarter!$D:$D,"&gt;=30000",Kickstarter!$D:$D,"&lt;=34999",Kickstarter!$R:$R,"plays")</f>
        <v>3</v>
      </c>
      <c r="C9" s="18">
        <f>COUNTIFS(Kickstarter!$F:$F,"Failed",Kickstarter!$D:$D,"&gt;=30000",Kickstarter!$D:$D,"&lt;=34999",Kickstarter!$R:$R,"plays")</f>
        <v>8</v>
      </c>
      <c r="D9" s="18">
        <f>COUNTIFS(Kickstarter!$F:$F,"Canceled",Kickstarter!$D:$D,"&gt;=30000",Kickstarter!$D:$D,"&lt;=34999",Kickstarter!$R:$R,"plays")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">
      <c r="A10" t="s">
        <v>8416</v>
      </c>
      <c r="B10">
        <f>COUNTIFS(Kickstarter!$F:$F,"Successful",Kickstarter!$D:$D,"&gt;=35000",Kickstarter!$D:$D,"&lt;=39999",Kickstarter!$R:$R,"plays")</f>
        <v>4</v>
      </c>
      <c r="C10" s="18">
        <f>COUNTIFS(Kickstarter!$F:$F,"Failed",Kickstarter!$D:$D,"&gt;=35000",Kickstarter!$D:$D,"&lt;=39999",Kickstarter!$R:$R,"plays")</f>
        <v>2</v>
      </c>
      <c r="D10" s="18">
        <f>COUNTIFS(Kickstarter!$F:$F,"Canceled",Kickstarter!$D:$D,"&gt;=35000",Kickstarter!$D:$D,"&lt;=39999",Kickstarter!$R:$R,"plays")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">
      <c r="A11" t="s">
        <v>8412</v>
      </c>
      <c r="B11">
        <f>COUNTIFS(Kickstarter!$F:$F,"Successful",Kickstarter!$D:$D,"&gt;=40000",Kickstarter!$D:$D,"&lt;=44999",Kickstarter!$R:$R,"plays")</f>
        <v>2</v>
      </c>
      <c r="C11" s="18">
        <f>COUNTIFS(Kickstarter!$F:$F,"Failed",Kickstarter!$D:$D,"&gt;=40000",Kickstarter!$D:$D,"&lt;=44999",Kickstarter!$R:$R,"plays")</f>
        <v>1</v>
      </c>
      <c r="D11" s="18">
        <f>COUNTIFS(Kickstarter!$F:$F,"Canceled",Kickstarter!$D:$D,"&gt;=40000",Kickstarter!$D:$D,"&lt;=44999",Kickstarter!$R:$R,"plays")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">
      <c r="A12" t="s">
        <v>8413</v>
      </c>
      <c r="B12">
        <f>COUNTIFS(Kickstarter!$F:$F,"Successful",Kickstarter!$D:$D,"&gt;=45000",Kickstarter!$D:$D,"&lt;=49999",Kickstarter!$R:$R,"plays")</f>
        <v>0</v>
      </c>
      <c r="C12" s="18">
        <f>COUNTIFS(Kickstarter!$F:$F,"Failed",Kickstarter!$D:$D,"&gt;=45000",Kickstarter!$D:$D,"&lt;=49999",Kickstarter!$R:$R,"plays")</f>
        <v>1</v>
      </c>
      <c r="D12" s="18">
        <f>COUNTIFS(Kickstarter!$F:$F,"Canceled",Kickstarter!$D:$D,"&gt;=45000",Kickstarter!$D:$D,"&lt;=49999",Kickstarter!$R:$R,"plays")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2">
      <c r="A13" t="s">
        <v>8414</v>
      </c>
      <c r="B13">
        <f>COUNTIFS(Kickstarter!$F:$F,"Successful",Kickstarter!$D:$D,"&gt;50000",Kickstarter!$R:$R,"plays")</f>
        <v>2</v>
      </c>
      <c r="C13" s="18">
        <f>COUNTIFS(Kickstarter!$F:$F,"Failed",Kickstarter!$D:$D,"&gt;50000",Kickstarter!$R:$R,"plays")</f>
        <v>10</v>
      </c>
      <c r="D13" s="18">
        <f>COUNTIFS(Kickstarter!$F:$F,"Canceled",Kickstarter!$D:$D,"&gt;50000",Kickstarter!$R:$R,"plays")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3A72-891C-CA48-969A-99AAC1E73796}">
  <dimension ref="A2:E19"/>
  <sheetViews>
    <sheetView zoomScale="150" zoomScaleNormal="150" workbookViewId="0">
      <selection activeCell="J8" sqref="J7:J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0" bestFit="1" customWidth="1"/>
  </cols>
  <sheetData>
    <row r="2" spans="1:5" x14ac:dyDescent="0.2">
      <c r="A2" s="11" t="s">
        <v>8359</v>
      </c>
      <c r="B2" t="s">
        <v>8316</v>
      </c>
    </row>
    <row r="3" spans="1:5" x14ac:dyDescent="0.2">
      <c r="A3" s="11" t="s">
        <v>8379</v>
      </c>
      <c r="B3" t="s">
        <v>8364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7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7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7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7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7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7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7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7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7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7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7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7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79C87-24DF-0641-8130-4FCA77F03E3B}">
  <dimension ref="A1:F6"/>
  <sheetViews>
    <sheetView workbookViewId="0">
      <selection activeCell="K59" sqref="K5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576B-747C-DA4F-A3B6-7D053C74F9CC}">
  <dimension ref="A1:E7"/>
  <sheetViews>
    <sheetView workbookViewId="0">
      <selection activeCell="H53" sqref="H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8317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B4C3B-FBD9-CF44-BBA0-5D94B02158C1}">
  <dimension ref="A1:F18"/>
  <sheetViews>
    <sheetView workbookViewId="0">
      <selection activeCell="B68" sqref="B6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DC4F6-0487-A94B-AF95-08312F0B0106}">
  <dimension ref="A1:D6"/>
  <sheetViews>
    <sheetView workbookViewId="0">
      <selection activeCell="M45" sqref="M45"/>
    </sheetView>
  </sheetViews>
  <sheetFormatPr baseColWidth="10" defaultRowHeight="15" x14ac:dyDescent="0.2"/>
  <cols>
    <col min="1" max="1" width="28.6640625" bestFit="1" customWidth="1"/>
    <col min="2" max="2" width="35.5" customWidth="1"/>
  </cols>
  <sheetData>
    <row r="1" spans="1:4" x14ac:dyDescent="0.2">
      <c r="A1" s="14" t="s">
        <v>8380</v>
      </c>
      <c r="B1" s="14" t="s">
        <v>8381</v>
      </c>
      <c r="C1" s="14" t="s">
        <v>8382</v>
      </c>
      <c r="D1" s="14" t="s">
        <v>8383</v>
      </c>
    </row>
    <row r="2" spans="1:4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E65C4-7ED2-B94B-A0C8-107AFBE7D7F8}">
  <dimension ref="A1:C14"/>
  <sheetViews>
    <sheetView zoomScale="210" zoomScaleNormal="210" workbookViewId="0">
      <selection activeCell="B2" sqref="B2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s="14" t="s">
        <v>8384</v>
      </c>
      <c r="C1" s="14" t="s">
        <v>8385</v>
      </c>
    </row>
    <row r="2" spans="1:3" x14ac:dyDescent="0.2">
      <c r="A2" s="14" t="s">
        <v>8386</v>
      </c>
      <c r="B2" s="19" t="e">
        <f>AVERAGE(#REF!)</f>
        <v>#REF!</v>
      </c>
      <c r="C2" s="19" t="e">
        <f>AVERAGE(#REF!)</f>
        <v>#REF!</v>
      </c>
    </row>
    <row r="3" spans="1:3" x14ac:dyDescent="0.2">
      <c r="A3" s="14" t="s">
        <v>8387</v>
      </c>
      <c r="B3" s="19" t="e">
        <f>MEDIAN(#REF!)</f>
        <v>#REF!</v>
      </c>
      <c r="C3" s="19" t="e">
        <f>MEDIAN(#REF!)</f>
        <v>#REF!</v>
      </c>
    </row>
    <row r="4" spans="1:3" x14ac:dyDescent="0.2">
      <c r="A4" s="14" t="s">
        <v>8390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s="14" t="s">
        <v>8391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">
      <c r="A6" s="14" t="s">
        <v>8392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">
      <c r="A7" s="14" t="s">
        <v>8393</v>
      </c>
      <c r="B7" s="19" t="e">
        <f>B5-B6</f>
        <v>#REF!</v>
      </c>
      <c r="C7" s="19" t="e">
        <f>C5-C6</f>
        <v>#REF!</v>
      </c>
    </row>
    <row r="8" spans="1:3" x14ac:dyDescent="0.2">
      <c r="A8" s="14"/>
      <c r="B8" s="19"/>
      <c r="C8" s="19"/>
    </row>
    <row r="9" spans="1:3" x14ac:dyDescent="0.2">
      <c r="A9" s="14" t="s">
        <v>8388</v>
      </c>
      <c r="B9" s="19" t="e">
        <f>AVERAGE(#REF!)</f>
        <v>#REF!</v>
      </c>
      <c r="C9" s="19" t="e">
        <f>AVERAGE(#REF!)</f>
        <v>#REF!</v>
      </c>
    </row>
    <row r="10" spans="1:3" x14ac:dyDescent="0.2">
      <c r="A10" s="14" t="s">
        <v>8389</v>
      </c>
      <c r="B10" s="19" t="e">
        <f>MEDIAN(#REF!)</f>
        <v>#REF!</v>
      </c>
      <c r="C10" s="19" t="e">
        <f>MEDIAN(#REF!)</f>
        <v>#REF!</v>
      </c>
    </row>
    <row r="11" spans="1:3" x14ac:dyDescent="0.2">
      <c r="A11" s="14" t="s">
        <v>8394</v>
      </c>
      <c r="B11" s="19" t="e">
        <f>_xlfn.STDEV.P(#REF!)</f>
        <v>#REF!</v>
      </c>
      <c r="C11" s="19" t="e">
        <f>_xlfn.STDEV.P(#REF!)</f>
        <v>#REF!</v>
      </c>
    </row>
    <row r="12" spans="1:3" x14ac:dyDescent="0.2">
      <c r="A12" s="14" t="s">
        <v>8395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">
      <c r="A13" s="14" t="s">
        <v>8396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">
      <c r="A14" s="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Ziying Pan</cp:lastModifiedBy>
  <dcterms:created xsi:type="dcterms:W3CDTF">2017-04-20T15:17:24Z</dcterms:created>
  <dcterms:modified xsi:type="dcterms:W3CDTF">2022-06-24T07:06:05Z</dcterms:modified>
</cp:coreProperties>
</file>