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кументы\2101c\Калоша Евгений\"/>
    </mc:Choice>
  </mc:AlternateContent>
  <bookViews>
    <workbookView xWindow="0" yWindow="0" windowWidth="17970" windowHeight="6465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definedNames>
    <definedName name="_xlnm._FilterDatabase" localSheetId="5" hidden="1">Лист6!$A$2:$E$13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C13" i="6"/>
  <c r="D13" i="6"/>
  <c r="E13" i="6"/>
  <c r="N5" i="5"/>
  <c r="N6" i="5"/>
  <c r="N4" i="5"/>
  <c r="L5" i="5" l="1"/>
  <c r="B7" i="4"/>
  <c r="B8" i="4" s="1"/>
  <c r="B3" i="4"/>
  <c r="B6" i="4" s="1"/>
  <c r="E4" i="3"/>
  <c r="E5" i="3"/>
  <c r="E6" i="3"/>
  <c r="E7" i="3"/>
  <c r="E8" i="3"/>
  <c r="E9" i="3"/>
  <c r="E10" i="3"/>
  <c r="E11" i="3"/>
  <c r="E12" i="3"/>
  <c r="E13" i="3"/>
  <c r="E3" i="3"/>
  <c r="E3" i="2"/>
  <c r="E4" i="2"/>
  <c r="E5" i="2"/>
  <c r="E6" i="2"/>
  <c r="E2" i="2"/>
  <c r="D3" i="2"/>
  <c r="D4" i="2"/>
  <c r="D5" i="2"/>
  <c r="D6" i="2"/>
  <c r="D2" i="2"/>
  <c r="B4" i="4" l="1"/>
  <c r="B5" i="4" s="1"/>
  <c r="E14" i="3"/>
</calcChain>
</file>

<file path=xl/sharedStrings.xml><?xml version="1.0" encoding="utf-8"?>
<sst xmlns="http://schemas.openxmlformats.org/spreadsheetml/2006/main" count="87" uniqueCount="83">
  <si>
    <t>Фамилия</t>
  </si>
  <si>
    <t>Имя</t>
  </si>
  <si>
    <t>Рост(см)</t>
  </si>
  <si>
    <t>Иванов</t>
  </si>
  <si>
    <t>Петров</t>
  </si>
  <si>
    <t>Сидоров</t>
  </si>
  <si>
    <t>Смирнов</t>
  </si>
  <si>
    <t>Васин</t>
  </si>
  <si>
    <t>Иван</t>
  </si>
  <si>
    <t>Петр</t>
  </si>
  <si>
    <t>Василий</t>
  </si>
  <si>
    <t>Михаил</t>
  </si>
  <si>
    <t>Александр</t>
  </si>
  <si>
    <t>Средний рост</t>
  </si>
  <si>
    <t>ФИО</t>
  </si>
  <si>
    <t>Вес,кг</t>
  </si>
  <si>
    <t>Рост,см</t>
  </si>
  <si>
    <t>Оптимальный вес</t>
  </si>
  <si>
    <t>Лишний вес</t>
  </si>
  <si>
    <t>Иванов А.</t>
  </si>
  <si>
    <t>Петров К.</t>
  </si>
  <si>
    <t>Сидоров В.</t>
  </si>
  <si>
    <t>Кошкин С.</t>
  </si>
  <si>
    <t>Мышкин М.</t>
  </si>
  <si>
    <t>ЗАРПЛАТА</t>
  </si>
  <si>
    <t>Оплата за час</t>
  </si>
  <si>
    <t>Часов в день</t>
  </si>
  <si>
    <t>Дней</t>
  </si>
  <si>
    <t>Зарплата</t>
  </si>
  <si>
    <t>СУММА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</si>
  <si>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</si>
  <si>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</si>
  <si>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</si>
  <si>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</si>
  <si>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</si>
  <si>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</si>
  <si>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</si>
  <si>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</si>
  <si>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</si>
  <si>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</si>
  <si>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</si>
  <si>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Работники</t>
  </si>
  <si>
    <t>Зарплата (в $)</t>
  </si>
  <si>
    <t>Мойщик посуды</t>
  </si>
  <si>
    <t>Официант</t>
  </si>
  <si>
    <t>Повар</t>
  </si>
  <si>
    <t>Шеф-повар</t>
  </si>
  <si>
    <t>Завхоз</t>
  </si>
  <si>
    <t>Метрдотель</t>
  </si>
  <si>
    <t>Управляющий</t>
  </si>
  <si>
    <t>Средняя температура воздуха</t>
  </si>
  <si>
    <t>Месяй</t>
  </si>
  <si>
    <t>Метеостанция</t>
  </si>
  <si>
    <t>Аден</t>
  </si>
  <si>
    <t>новосибирск</t>
  </si>
  <si>
    <t>Таймыр</t>
  </si>
  <si>
    <t>Средняя годовая температура</t>
  </si>
  <si>
    <t>я</t>
  </si>
  <si>
    <t>ф</t>
  </si>
  <si>
    <t>м</t>
  </si>
  <si>
    <t>а</t>
  </si>
  <si>
    <t>и</t>
  </si>
  <si>
    <t>с</t>
  </si>
  <si>
    <t>о</t>
  </si>
  <si>
    <t>н</t>
  </si>
  <si>
    <t>д</t>
  </si>
  <si>
    <t>Выполнение плана предприятиями области</t>
  </si>
  <si>
    <t>Наименование предприятия</t>
  </si>
  <si>
    <t>Среднегодовая стоимость основных фондов (млн. руб.)</t>
  </si>
  <si>
    <t>Среднесписочное число работающих за отчетный период</t>
  </si>
  <si>
    <t>производство продукции за отчетный период (млн. руб.)</t>
  </si>
  <si>
    <t>Выполнение плана (в процентах)</t>
  </si>
  <si>
    <t>Авиаприбор</t>
  </si>
  <si>
    <t>Стеклозавод</t>
  </si>
  <si>
    <t>Медтехника</t>
  </si>
  <si>
    <t>Автопровод</t>
  </si>
  <si>
    <t>Темп-Авиа</t>
  </si>
  <si>
    <t>Приборостроительный завод</t>
  </si>
  <si>
    <t>Автонормаль</t>
  </si>
  <si>
    <t>Войлочная</t>
  </si>
  <si>
    <t>Машиностроительный завод</t>
  </si>
  <si>
    <t>Легмаш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</si>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</sst>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2" fontId="0" fillId="0" borderId="1" xfId="0" applyNumberForma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Рост(см)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Лист1!$A$2:$B$6</c:f>
              <c:multiLvlStrCache>
                <c:ptCount val="5"/>
                <c:lvl>
                  <c:pt idx="0">
                    <c:v>Иван</c:v>
                  </c:pt>
                  <c:pt idx="1">
                    <c:v>Василий</c:v>
                  </c:pt>
                  <c:pt idx="2">
                    <c:v>Петр</c:v>
                  </c:pt>
                  <c:pt idx="3">
                    <c:v>Михаил</c:v>
                  </c:pt>
                  <c:pt idx="4">
                    <c:v>Александр</c:v>
                  </c:pt>
                </c:lvl>
                <c:lvl>
                  <c:pt idx="0">
                    <c:v>Иванов</c:v>
                  </c:pt>
                  <c:pt idx="1">
                    <c:v>Петров</c:v>
                  </c:pt>
                  <c:pt idx="2">
                    <c:v>Сидоров</c:v>
                  </c:pt>
                  <c:pt idx="3">
                    <c:v>Смирнов</c:v>
                  </c:pt>
                  <c:pt idx="4">
                    <c:v>Васин</c:v>
                  </c:pt>
                </c:lvl>
              </c:multiLvlStrCache>
            </c:multiLvl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155</c:v>
                </c:pt>
                <c:pt idx="1">
                  <c:v>148</c:v>
                </c:pt>
                <c:pt idx="2">
                  <c:v>160</c:v>
                </c:pt>
                <c:pt idx="3">
                  <c:v>153</c:v>
                </c:pt>
                <c:pt idx="4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33696"/>
        <c:axId val="196090320"/>
      </c:barChart>
      <c:catAx>
        <c:axId val="1946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90320"/>
        <c:crosses val="autoZero"/>
        <c:auto val="1"/>
        <c:lblAlgn val="ctr"/>
        <c:lblOffset val="100"/>
        <c:noMultiLvlLbl val="0"/>
      </c:catAx>
      <c:valAx>
        <c:axId val="1960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63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Петров А.Д.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Лист3!$B$3:$E$3</c:f>
              <c:numCache>
                <c:formatCode>General</c:formatCode>
                <c:ptCount val="4"/>
                <c:pt idx="0">
                  <c:v>24</c:v>
                </c:pt>
                <c:pt idx="1">
                  <c:v>8</c:v>
                </c:pt>
                <c:pt idx="2">
                  <c:v>22</c:v>
                </c:pt>
                <c:pt idx="3">
                  <c:v>4224</c:v>
                </c:pt>
              </c:numCache>
            </c:numRef>
          </c:val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Сидоров В.И.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Лист3!$B$4:$E$4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18</c:v>
                </c:pt>
                <c:pt idx="3">
                  <c:v>2016</c:v>
                </c:pt>
              </c:numCache>
            </c:numRef>
          </c:val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Иванов К.Т.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Лист3!$B$5:$E$5</c:f>
              <c:numCache>
                <c:formatCode>General</c:formatCode>
                <c:ptCount val="4"/>
                <c:pt idx="0">
                  <c:v>36</c:v>
                </c:pt>
                <c:pt idx="1">
                  <c:v>8</c:v>
                </c:pt>
                <c:pt idx="2">
                  <c:v>20</c:v>
                </c:pt>
                <c:pt idx="3">
                  <c:v>5760</c:v>
                </c:pt>
              </c:numCache>
            </c:numRef>
          </c:val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Николаев С.Ю.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Лист3!$B$6:$E$6</c:f>
              <c:numCache>
                <c:formatCode>General</c:formatCode>
                <c:ptCount val="4"/>
                <c:pt idx="0">
                  <c:v>20</c:v>
                </c:pt>
                <c:pt idx="1">
                  <c:v>6</c:v>
                </c:pt>
                <c:pt idx="2">
                  <c:v>19</c:v>
                </c:pt>
                <c:pt idx="3">
                  <c:v>2280</c:v>
                </c:pt>
              </c:numCache>
            </c:numRef>
          </c:val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васечкин Д.Т.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Лист3!$B$7:$E$7</c:f>
              <c:numCache>
                <c:formatCode>General</c:formatCode>
                <c:ptCount val="4"/>
                <c:pt idx="0">
                  <c:v>19</c:v>
                </c:pt>
                <c:pt idx="1">
                  <c:v>7</c:v>
                </c:pt>
                <c:pt idx="2">
                  <c:v>21</c:v>
                </c:pt>
                <c:pt idx="3">
                  <c:v>2793</c:v>
                </c:pt>
              </c:numCache>
            </c:numRef>
          </c:val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Юрьев Н.Л.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Лист3!$B$8:$E$8</c:f>
              <c:numCache>
                <c:formatCode>General</c:formatCode>
                <c:ptCount val="4"/>
                <c:pt idx="0">
                  <c:v>34</c:v>
                </c:pt>
                <c:pt idx="1">
                  <c:v>6</c:v>
                </c:pt>
                <c:pt idx="2">
                  <c:v>22</c:v>
                </c:pt>
                <c:pt idx="3">
                  <c:v>4488</c:v>
                </c:pt>
              </c:numCache>
            </c:numRef>
          </c:val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Попов Р.Г.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Лист3!$B$9:$E$9</c:f>
              <c:numCache>
                <c:formatCode>General</c:formatCode>
                <c:ptCount val="4"/>
                <c:pt idx="0">
                  <c:v>30</c:v>
                </c:pt>
                <c:pt idx="1">
                  <c:v>7</c:v>
                </c:pt>
                <c:pt idx="2">
                  <c:v>20</c:v>
                </c:pt>
                <c:pt idx="3">
                  <c:v>4200</c:v>
                </c:pt>
              </c:numCache>
            </c:numRef>
          </c:val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Синицын М.Н.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Лист3!$B$10:$E$10</c:f>
              <c:numCache>
                <c:formatCode>General</c:formatCode>
                <c:ptCount val="4"/>
                <c:pt idx="0">
                  <c:v>25</c:v>
                </c:pt>
                <c:pt idx="1">
                  <c:v>8</c:v>
                </c:pt>
                <c:pt idx="2">
                  <c:v>19</c:v>
                </c:pt>
                <c:pt idx="3">
                  <c:v>3800</c:v>
                </c:pt>
              </c:numCache>
            </c:numRef>
          </c:val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Григорьев Р.О.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Лист3!$B$11:$E$11</c:f>
              <c:numCache>
                <c:formatCode>General</c:formatCode>
                <c:ptCount val="4"/>
                <c:pt idx="0">
                  <c:v>31</c:v>
                </c:pt>
                <c:pt idx="1">
                  <c:v>8</c:v>
                </c:pt>
                <c:pt idx="2">
                  <c:v>22</c:v>
                </c:pt>
                <c:pt idx="3">
                  <c:v>5456</c:v>
                </c:pt>
              </c:numCache>
            </c:numRef>
          </c:val>
        </c:ser>
        <c:ser>
          <c:idx val="9"/>
          <c:order val="9"/>
          <c:tx>
            <c:strRef>
              <c:f>Лист3!$A$12</c:f>
              <c:strCache>
                <c:ptCount val="1"/>
                <c:pt idx="0">
                  <c:v>Тимофеев Т.Н.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Лист3!$B$12:$E$12</c:f>
              <c:numCache>
                <c:formatCode>General</c:formatCode>
                <c:ptCount val="4"/>
                <c:pt idx="0">
                  <c:v>33</c:v>
                </c:pt>
                <c:pt idx="1">
                  <c:v>7</c:v>
                </c:pt>
                <c:pt idx="2">
                  <c:v>21</c:v>
                </c:pt>
                <c:pt idx="3">
                  <c:v>4851</c:v>
                </c:pt>
              </c:numCache>
            </c:numRef>
          </c:val>
        </c:ser>
        <c:ser>
          <c:idx val="10"/>
          <c:order val="10"/>
          <c:tx>
            <c:strRef>
              <c:f>Лист3!$A$13</c:f>
              <c:strCache>
                <c:ptCount val="1"/>
                <c:pt idx="0">
                  <c:v>Доценко А.Н.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Лист3!$B$13:$E$13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19</c:v>
                </c:pt>
                <c:pt idx="3">
                  <c:v>1710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676480"/>
        <c:axId val="196676864"/>
      </c:barChart>
      <c:catAx>
        <c:axId val="196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76864"/>
        <c:crosses val="autoZero"/>
        <c:auto val="1"/>
        <c:lblAlgn val="ctr"/>
        <c:lblOffset val="100"/>
        <c:noMultiLvlLbl val="0"/>
      </c:catAx>
      <c:valAx>
        <c:axId val="1966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764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4762</xdr:rowOff>
    </xdr:from>
    <xdr:to>
      <xdr:col>11</xdr:col>
      <xdr:colOff>309562</xdr:colOff>
      <xdr:row>14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261936</xdr:colOff>
      <xdr:row>0</xdr:row>
      <xdr:rowOff>80962</xdr:rowOff>
    </xdr:from>
    <xdr:to>
      <xdr:col>18</xdr:col>
      <xdr:colOff>47625</xdr:colOff>
      <xdr:row>22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M1" sqref="M1"/>
    </sheetView>
  </sheetViews>
  <sheetFormatPr defaultRowHeight="15" x14ac:dyDescent="0.25"/>
  <cols>
    <col min="1" max="1" width="18.42578125" customWidth="1"/>
    <col min="2" max="2" width="18.28515625" customWidth="1"/>
    <col min="3" max="3" width="13.85546875" customWidth="1"/>
  </cols>
  <sheetData>
    <row r="1" spans="1:3" ht="15.75" x14ac:dyDescent="0.25">
      <c r="A1" s="4" t="s">
        <v>0</v>
      </c>
      <c r="B1" s="4" t="s">
        <v>1</v>
      </c>
      <c r="C1" s="4" t="s">
        <v>2</v>
      </c>
    </row>
    <row r="2" spans="1:3" x14ac:dyDescent="0.25">
      <c r="A2" s="3" t="s">
        <v>3</v>
      </c>
      <c r="B2" s="3" t="s">
        <v>8</v>
      </c>
      <c r="C2" s="2">
        <v>155</v>
      </c>
    </row>
    <row r="3" spans="1:3" x14ac:dyDescent="0.25">
      <c r="A3" s="3" t="s">
        <v>4</v>
      </c>
      <c r="B3" s="3" t="s">
        <v>10</v>
      </c>
      <c r="C3" s="2">
        <v>148</v>
      </c>
    </row>
    <row r="4" spans="1:3" x14ac:dyDescent="0.25">
      <c r="A4" s="3" t="s">
        <v>5</v>
      </c>
      <c r="B4" s="3" t="s">
        <v>9</v>
      </c>
      <c r="C4" s="2">
        <v>160</v>
      </c>
    </row>
    <row r="5" spans="1:3" x14ac:dyDescent="0.25">
      <c r="A5" s="3" t="s">
        <v>6</v>
      </c>
      <c r="B5" s="3" t="s">
        <v>11</v>
      </c>
      <c r="C5" s="2">
        <v>153</v>
      </c>
    </row>
    <row r="6" spans="1:3" x14ac:dyDescent="0.25">
      <c r="A6" s="3" t="s">
        <v>7</v>
      </c>
      <c r="B6" s="3" t="s">
        <v>12</v>
      </c>
      <c r="C6" s="2">
        <v>159</v>
      </c>
    </row>
    <row r="7" spans="1:3" x14ac:dyDescent="0.25">
      <c r="A7" s="15" t="s">
        <v>13</v>
      </c>
      <c r="B7" s="15"/>
      <c r="C7" s="2">
        <v>158.9</v>
      </c>
    </row>
  </sheetData>
  <mergeCells count="1">
    <mergeCell ref="A7:B7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3" sqref="F3"/>
    </sheetView>
  </sheetViews>
  <sheetFormatPr defaultRowHeight="15" x14ac:dyDescent="0.25"/>
  <cols>
    <col min="1" max="1" width="18.42578125" customWidth="1"/>
    <col min="2" max="2" width="11.28515625" customWidth="1"/>
    <col min="3" max="3" width="11.42578125" customWidth="1"/>
    <col min="4" max="4" width="18.5703125" customWidth="1"/>
    <col min="5" max="5" width="18.28515625" customWidth="1"/>
  </cols>
  <sheetData>
    <row r="1" spans="1:5" ht="15.75" x14ac:dyDescent="0.25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</row>
    <row r="2" spans="1:5" x14ac:dyDescent="0.25">
      <c r="A2" s="5" t="s">
        <v>19</v>
      </c>
      <c r="B2" s="6">
        <v>65</v>
      </c>
      <c r="C2" s="6">
        <v>160</v>
      </c>
      <c r="D2" s="6">
        <f>ABS(C2-100)</f>
        <v>60</v>
      </c>
      <c r="E2" s="6">
        <f>ABS(B2-D2)</f>
        <v>5</v>
      </c>
    </row>
    <row r="3" spans="1:5" x14ac:dyDescent="0.25">
      <c r="A3" s="5" t="s">
        <v>20</v>
      </c>
      <c r="B3" s="6">
        <v>57</v>
      </c>
      <c r="C3" s="6">
        <v>155</v>
      </c>
      <c r="D3" s="6">
        <f t="shared" ref="D3:D6" si="0">ABS(C3-100)</f>
        <v>55</v>
      </c>
      <c r="E3" s="6">
        <f t="shared" ref="E3:E6" si="1">ABS(B3-D3)</f>
        <v>2</v>
      </c>
    </row>
    <row r="4" spans="1:5" x14ac:dyDescent="0.25">
      <c r="A4" s="5" t="s">
        <v>21</v>
      </c>
      <c r="B4" s="6">
        <v>69</v>
      </c>
      <c r="C4" s="6">
        <v>164</v>
      </c>
      <c r="D4" s="6">
        <f t="shared" si="0"/>
        <v>64</v>
      </c>
      <c r="E4" s="6">
        <f t="shared" si="1"/>
        <v>5</v>
      </c>
    </row>
    <row r="5" spans="1:5" x14ac:dyDescent="0.25">
      <c r="A5" s="5" t="s">
        <v>22</v>
      </c>
      <c r="B5" s="6">
        <v>72</v>
      </c>
      <c r="C5" s="6">
        <v>170</v>
      </c>
      <c r="D5" s="6">
        <f t="shared" si="0"/>
        <v>70</v>
      </c>
      <c r="E5" s="6">
        <f t="shared" si="1"/>
        <v>2</v>
      </c>
    </row>
    <row r="6" spans="1:5" x14ac:dyDescent="0.25">
      <c r="A6" s="5" t="s">
        <v>23</v>
      </c>
      <c r="B6" s="6">
        <v>88</v>
      </c>
      <c r="C6" s="6">
        <v>180</v>
      </c>
      <c r="D6" s="6">
        <f t="shared" si="0"/>
        <v>80</v>
      </c>
      <c r="E6" s="6">
        <f t="shared" si="1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24" sqref="B24"/>
    </sheetView>
  </sheetViews>
  <sheetFormatPr defaultRowHeight="15" x14ac:dyDescent="0.25"/>
  <cols>
    <col min="1" max="1" width="18.42578125" customWidth="1"/>
    <col min="2" max="2" width="23.140625" customWidth="1"/>
    <col min="3" max="3" width="18.42578125" customWidth="1"/>
    <col min="4" max="4" width="18.5703125" customWidth="1"/>
    <col min="5" max="5" width="18.28515625" customWidth="1"/>
  </cols>
  <sheetData>
    <row r="1" spans="1:5" ht="15.75" x14ac:dyDescent="0.25">
      <c r="A1" s="16" t="s">
        <v>24</v>
      </c>
      <c r="B1" s="17"/>
      <c r="C1" s="17"/>
      <c r="D1" s="17"/>
      <c r="E1" s="18"/>
    </row>
    <row r="2" spans="1:5" x14ac:dyDescent="0.25">
      <c r="A2" s="12" t="s">
        <v>0</v>
      </c>
      <c r="B2" s="12" t="s">
        <v>25</v>
      </c>
      <c r="C2" s="12" t="s">
        <v>26</v>
      </c>
      <c r="D2" s="12" t="s">
        <v>27</v>
      </c>
      <c r="E2" s="12" t="s">
        <v>28</v>
      </c>
    </row>
    <row r="3" spans="1:5" x14ac:dyDescent="0.25">
      <c r="A3" s="10" t="s">
        <v>30</v>
      </c>
      <c r="B3" s="1">
        <v>24</v>
      </c>
      <c r="C3" s="1">
        <v>8</v>
      </c>
      <c r="D3" s="1">
        <v>22</v>
      </c>
      <c r="E3" s="1">
        <f>ABS(B3*C3*D3)</f>
        <v>4224</v>
      </c>
    </row>
    <row r="4" spans="1:5" x14ac:dyDescent="0.25">
      <c r="A4" s="10" t="s">
        <v>31</v>
      </c>
      <c r="B4" s="1">
        <v>16</v>
      </c>
      <c r="C4" s="1">
        <v>7</v>
      </c>
      <c r="D4" s="1">
        <v>18</v>
      </c>
      <c r="E4" s="1">
        <f t="shared" ref="E4:E13" si="0">ABS(B4*C4*D4)</f>
        <v>2016</v>
      </c>
    </row>
    <row r="5" spans="1:5" x14ac:dyDescent="0.25">
      <c r="A5" s="10" t="s">
        <v>32</v>
      </c>
      <c r="B5" s="1">
        <v>36</v>
      </c>
      <c r="C5" s="1">
        <v>8</v>
      </c>
      <c r="D5" s="1">
        <v>20</v>
      </c>
      <c r="E5" s="1">
        <f t="shared" si="0"/>
        <v>5760</v>
      </c>
    </row>
    <row r="6" spans="1:5" x14ac:dyDescent="0.25">
      <c r="A6" s="10" t="s">
        <v>33</v>
      </c>
      <c r="B6" s="1">
        <v>20</v>
      </c>
      <c r="C6" s="1">
        <v>6</v>
      </c>
      <c r="D6" s="1">
        <v>19</v>
      </c>
      <c r="E6" s="1">
        <f t="shared" si="0"/>
        <v>2280</v>
      </c>
    </row>
    <row r="7" spans="1:5" x14ac:dyDescent="0.25">
      <c r="A7" s="10" t="s">
        <v>34</v>
      </c>
      <c r="B7" s="1">
        <v>19</v>
      </c>
      <c r="C7" s="1">
        <v>7</v>
      </c>
      <c r="D7" s="1">
        <v>21</v>
      </c>
      <c r="E7" s="1">
        <f t="shared" si="0"/>
        <v>2793</v>
      </c>
    </row>
    <row r="8" spans="1:5" x14ac:dyDescent="0.25">
      <c r="A8" s="10" t="s">
        <v>35</v>
      </c>
      <c r="B8" s="1">
        <v>34</v>
      </c>
      <c r="C8" s="1">
        <v>6</v>
      </c>
      <c r="D8" s="1">
        <v>22</v>
      </c>
      <c r="E8" s="1">
        <f t="shared" si="0"/>
        <v>4488</v>
      </c>
    </row>
    <row r="9" spans="1:5" x14ac:dyDescent="0.25">
      <c r="A9" s="10" t="s">
        <v>36</v>
      </c>
      <c r="B9" s="1">
        <v>30</v>
      </c>
      <c r="C9" s="1">
        <v>7</v>
      </c>
      <c r="D9" s="1">
        <v>20</v>
      </c>
      <c r="E9" s="1">
        <f t="shared" si="0"/>
        <v>4200</v>
      </c>
    </row>
    <row r="10" spans="1:5" x14ac:dyDescent="0.25">
      <c r="A10" s="10" t="s">
        <v>37</v>
      </c>
      <c r="B10" s="1">
        <v>25</v>
      </c>
      <c r="C10" s="1">
        <v>8</v>
      </c>
      <c r="D10" s="1">
        <v>19</v>
      </c>
      <c r="E10" s="1">
        <f t="shared" si="0"/>
        <v>3800</v>
      </c>
    </row>
    <row r="11" spans="1:5" x14ac:dyDescent="0.25">
      <c r="A11" s="10" t="s">
        <v>38</v>
      </c>
      <c r="B11" s="1">
        <v>31</v>
      </c>
      <c r="C11" s="1">
        <v>8</v>
      </c>
      <c r="D11" s="1">
        <v>22</v>
      </c>
      <c r="E11" s="1">
        <f t="shared" si="0"/>
        <v>5456</v>
      </c>
    </row>
    <row r="12" spans="1:5" x14ac:dyDescent="0.25">
      <c r="A12" s="10" t="s">
        <v>39</v>
      </c>
      <c r="B12" s="1">
        <v>33</v>
      </c>
      <c r="C12" s="1">
        <v>7</v>
      </c>
      <c r="D12" s="1">
        <v>21</v>
      </c>
      <c r="E12" s="1">
        <f t="shared" si="0"/>
        <v>4851</v>
      </c>
    </row>
    <row r="13" spans="1:5" x14ac:dyDescent="0.25">
      <c r="A13" s="10" t="s">
        <v>40</v>
      </c>
      <c r="B13" s="1">
        <v>15</v>
      </c>
      <c r="C13" s="1">
        <v>6</v>
      </c>
      <c r="D13" s="1">
        <v>19</v>
      </c>
      <c r="E13" s="1">
        <f t="shared" si="0"/>
        <v>1710</v>
      </c>
    </row>
    <row r="14" spans="1:5" x14ac:dyDescent="0.25">
      <c r="A14" s="9"/>
      <c r="B14" s="9"/>
      <c r="C14" s="9"/>
      <c r="D14" s="11" t="s">
        <v>29</v>
      </c>
      <c r="E14" s="9">
        <f>SUM(E3:E13)</f>
        <v>41578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8" sqref="F8"/>
    </sheetView>
  </sheetViews>
  <sheetFormatPr defaultRowHeight="15" x14ac:dyDescent="0.25"/>
  <cols>
    <col min="1" max="1" width="23.28515625" customWidth="1"/>
    <col min="2" max="2" width="23.42578125" customWidth="1"/>
    <col min="3" max="3" width="13.5703125" customWidth="1"/>
  </cols>
  <sheetData>
    <row r="1" spans="1:2" x14ac:dyDescent="0.25">
      <c r="A1" s="13" t="s">
        <v>41</v>
      </c>
      <c r="B1" s="13" t="s">
        <v>42</v>
      </c>
    </row>
    <row r="2" spans="1:2" x14ac:dyDescent="0.25">
      <c r="A2" s="13" t="s">
        <v>43</v>
      </c>
      <c r="B2" s="6">
        <v>10</v>
      </c>
    </row>
    <row r="3" spans="1:2" x14ac:dyDescent="0.25">
      <c r="A3" s="13" t="s">
        <v>44</v>
      </c>
      <c r="B3" s="6">
        <f>ABS(B2*1.5)</f>
        <v>15</v>
      </c>
    </row>
    <row r="4" spans="1:2" x14ac:dyDescent="0.25">
      <c r="A4" s="13" t="s">
        <v>45</v>
      </c>
      <c r="B4" s="6">
        <f>B3*3</f>
        <v>45</v>
      </c>
    </row>
    <row r="5" spans="1:2" x14ac:dyDescent="0.25">
      <c r="A5" s="13" t="s">
        <v>46</v>
      </c>
      <c r="B5" s="6">
        <f>B4+30</f>
        <v>75</v>
      </c>
    </row>
    <row r="6" spans="1:2" x14ac:dyDescent="0.25">
      <c r="A6" s="13" t="s">
        <v>47</v>
      </c>
      <c r="B6" s="6">
        <f>B3+40</f>
        <v>55</v>
      </c>
    </row>
    <row r="7" spans="1:2" x14ac:dyDescent="0.25">
      <c r="A7" s="13" t="s">
        <v>48</v>
      </c>
      <c r="B7" s="6">
        <f>B2*4</f>
        <v>40</v>
      </c>
    </row>
    <row r="8" spans="1:2" x14ac:dyDescent="0.25">
      <c r="A8" s="13" t="s">
        <v>49</v>
      </c>
      <c r="B8" s="6">
        <f>B7+20</f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N2" sqref="N2:N3"/>
    </sheetView>
  </sheetViews>
  <sheetFormatPr defaultRowHeight="15" x14ac:dyDescent="0.25"/>
  <cols>
    <col min="1" max="1" width="16.28515625" customWidth="1"/>
    <col min="2" max="2" width="4.7109375" customWidth="1"/>
    <col min="3" max="3" width="5.5703125" customWidth="1"/>
    <col min="4" max="4" width="5" customWidth="1"/>
    <col min="5" max="5" width="5.140625" customWidth="1"/>
    <col min="6" max="6" width="4.85546875" customWidth="1"/>
    <col min="7" max="7" width="5.28515625" customWidth="1"/>
    <col min="8" max="8" width="5.5703125" customWidth="1"/>
    <col min="9" max="9" width="5.85546875" customWidth="1"/>
    <col min="10" max="10" width="6" customWidth="1"/>
    <col min="11" max="11" width="6.7109375" customWidth="1"/>
    <col min="12" max="12" width="6.28515625" customWidth="1"/>
    <col min="13" max="13" width="6.140625" customWidth="1"/>
    <col min="14" max="14" width="29.140625" customWidth="1"/>
  </cols>
  <sheetData>
    <row r="1" spans="1:14" x14ac:dyDescent="0.25">
      <c r="A1" s="22" t="s">
        <v>50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4"/>
    </row>
    <row r="2" spans="1:14" x14ac:dyDescent="0.25">
      <c r="A2" s="27" t="s">
        <v>52</v>
      </c>
      <c r="B2" s="19" t="s">
        <v>51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1"/>
      <c r="N2" s="25" t="s">
        <v>56</v>
      </c>
    </row>
    <row r="3" spans="1:14" x14ac:dyDescent="0.25">
      <c r="A3" s="28"/>
      <c r="B3" s="2" t="s">
        <v>57</v>
      </c>
      <c r="C3" s="2" t="s">
        <v>58</v>
      </c>
      <c r="D3" s="2" t="s">
        <v>59</v>
      </c>
      <c r="E3" s="2" t="s">
        <v>60</v>
      </c>
      <c r="F3" s="2" t="s">
        <v>59</v>
      </c>
      <c r="G3" s="2" t="s">
        <v>61</v>
      </c>
      <c r="H3" s="2" t="s">
        <v>61</v>
      </c>
      <c r="I3" s="2" t="s">
        <v>60</v>
      </c>
      <c r="J3" s="2" t="s">
        <v>62</v>
      </c>
      <c r="K3" s="2" t="s">
        <v>63</v>
      </c>
      <c r="L3" s="2" t="s">
        <v>64</v>
      </c>
      <c r="M3" s="2" t="s">
        <v>65</v>
      </c>
      <c r="N3" s="26"/>
    </row>
    <row r="4" spans="1:14" x14ac:dyDescent="0.25">
      <c r="A4" s="14" t="s">
        <v>53</v>
      </c>
      <c r="B4" s="1">
        <v>24</v>
      </c>
      <c r="C4" s="1">
        <v>25</v>
      </c>
      <c r="D4" s="1">
        <v>26</v>
      </c>
      <c r="E4" s="1">
        <v>28</v>
      </c>
      <c r="F4" s="1">
        <v>30</v>
      </c>
      <c r="G4" s="1">
        <v>31</v>
      </c>
      <c r="H4" s="1">
        <v>31</v>
      </c>
      <c r="I4" s="1">
        <v>30</v>
      </c>
      <c r="J4" s="1">
        <v>30</v>
      </c>
      <c r="K4" s="1">
        <v>28</v>
      </c>
      <c r="L4" s="1">
        <v>26</v>
      </c>
      <c r="M4" s="1">
        <v>25</v>
      </c>
      <c r="N4" s="8">
        <f>AVERAGE(B4:M4)</f>
        <v>27.833333333333332</v>
      </c>
    </row>
    <row r="5" spans="1:14" x14ac:dyDescent="0.25">
      <c r="A5" s="14" t="s">
        <v>54</v>
      </c>
      <c r="B5" s="1">
        <v>-19</v>
      </c>
      <c r="C5" s="1">
        <v>-17</v>
      </c>
      <c r="D5" s="1">
        <v>11</v>
      </c>
      <c r="E5" s="1">
        <v>0</v>
      </c>
      <c r="F5" s="1">
        <v>10</v>
      </c>
      <c r="G5" s="1">
        <v>16</v>
      </c>
      <c r="H5" s="1">
        <v>19</v>
      </c>
      <c r="I5" s="1">
        <v>16</v>
      </c>
      <c r="J5" s="1">
        <v>10</v>
      </c>
      <c r="K5" s="1">
        <v>2</v>
      </c>
      <c r="L5" s="1">
        <f>-9</f>
        <v>-9</v>
      </c>
      <c r="M5" s="1">
        <v>-17</v>
      </c>
      <c r="N5" s="8">
        <f t="shared" ref="N5:N6" si="0">AVERAGE(B5:M5)</f>
        <v>1.8333333333333333</v>
      </c>
    </row>
    <row r="6" spans="1:14" x14ac:dyDescent="0.25">
      <c r="A6" s="14" t="s">
        <v>55</v>
      </c>
      <c r="B6" s="1">
        <v>-35</v>
      </c>
      <c r="C6" s="1">
        <v>-27</v>
      </c>
      <c r="D6" s="1">
        <v>-23</v>
      </c>
      <c r="E6" s="1">
        <v>-23</v>
      </c>
      <c r="F6" s="1">
        <v>-9</v>
      </c>
      <c r="G6" s="1">
        <v>0</v>
      </c>
      <c r="H6" s="1">
        <v>-3</v>
      </c>
      <c r="I6" s="1">
        <v>-2</v>
      </c>
      <c r="J6" s="1">
        <v>-8</v>
      </c>
      <c r="K6" s="1">
        <v>-11</v>
      </c>
      <c r="L6" s="1">
        <v>-21</v>
      </c>
      <c r="M6" s="1">
        <v>-29</v>
      </c>
      <c r="N6" s="8">
        <f t="shared" si="0"/>
        <v>-15.916666666666666</v>
      </c>
    </row>
  </sheetData>
  <mergeCells count="4">
    <mergeCell ref="B2:M2"/>
    <mergeCell ref="A1:N1"/>
    <mergeCell ref="N2:N3"/>
    <mergeCell ref="A2: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2" sqref="A2"/>
    </sheetView>
  </sheetViews>
  <sheetFormatPr defaultRowHeight="15" x14ac:dyDescent="0.25"/>
  <cols>
    <col min="1" max="1" width="23" customWidth="1"/>
    <col min="2" max="2" width="18.28515625" customWidth="1"/>
    <col min="3" max="3" width="17.28515625" customWidth="1"/>
    <col min="4" max="4" width="16" customWidth="1"/>
    <col min="5" max="5" width="15.42578125" customWidth="1"/>
  </cols>
  <sheetData>
    <row r="1" spans="1:5" x14ac:dyDescent="0.25">
      <c r="A1" s="22" t="s">
        <v>66</v>
      </c>
      <c r="B1" s="23"/>
      <c r="C1" s="23"/>
      <c r="D1" s="23"/>
      <c r="E1" s="24"/>
    </row>
    <row r="2" spans="1:5" ht="78.75" customHeight="1" x14ac:dyDescent="0.25">
      <c r="A2" s="32" t="s">
        <v>67</v>
      </c>
      <c r="B2" s="31" t="s">
        <v>68</v>
      </c>
      <c r="C2" s="32" t="s">
        <v>69</v>
      </c>
      <c r="D2" s="32" t="s">
        <v>70</v>
      </c>
      <c r="E2" s="32" t="s">
        <v>71</v>
      </c>
    </row>
    <row r="3" spans="1:5" x14ac:dyDescent="0.25">
      <c r="A3" s="29" t="s">
        <v>74</v>
      </c>
      <c r="B3" s="30">
        <v>2</v>
      </c>
      <c r="C3" s="30">
        <v>220</v>
      </c>
      <c r="D3" s="30">
        <v>1.5</v>
      </c>
      <c r="E3" s="30">
        <v>109.5</v>
      </c>
    </row>
    <row r="4" spans="1:5" ht="30" x14ac:dyDescent="0.25">
      <c r="A4" s="33" t="s">
        <v>80</v>
      </c>
      <c r="B4" s="30">
        <v>2</v>
      </c>
      <c r="C4" s="30">
        <v>270</v>
      </c>
      <c r="D4" s="30">
        <v>2.5</v>
      </c>
      <c r="E4" s="30">
        <v>101.4</v>
      </c>
    </row>
    <row r="5" spans="1:5" ht="30" x14ac:dyDescent="0.25">
      <c r="A5" s="33" t="s">
        <v>77</v>
      </c>
      <c r="B5" s="30">
        <v>2.8</v>
      </c>
      <c r="C5" s="30">
        <v>280</v>
      </c>
      <c r="D5" s="30">
        <v>2.8</v>
      </c>
      <c r="E5" s="30">
        <v>108.1</v>
      </c>
    </row>
    <row r="6" spans="1:5" x14ac:dyDescent="0.25">
      <c r="A6" s="29" t="s">
        <v>72</v>
      </c>
      <c r="B6" s="30">
        <v>3</v>
      </c>
      <c r="C6" s="31">
        <v>360</v>
      </c>
      <c r="D6" s="30">
        <v>3.2</v>
      </c>
      <c r="E6" s="30">
        <v>103.1</v>
      </c>
    </row>
    <row r="7" spans="1:5" x14ac:dyDescent="0.25">
      <c r="A7" s="29" t="s">
        <v>76</v>
      </c>
      <c r="B7" s="30">
        <v>3.3</v>
      </c>
      <c r="C7" s="30">
        <v>395</v>
      </c>
      <c r="D7" s="30">
        <v>6.4</v>
      </c>
      <c r="E7" s="30">
        <v>104.8</v>
      </c>
    </row>
    <row r="8" spans="1:5" ht="29.25" customHeight="1" x14ac:dyDescent="0.25">
      <c r="A8" s="29" t="s">
        <v>75</v>
      </c>
      <c r="B8" s="35">
        <v>3.9</v>
      </c>
      <c r="C8" s="30">
        <v>460</v>
      </c>
      <c r="D8" s="30">
        <v>4.2</v>
      </c>
      <c r="E8" s="30">
        <v>104.5</v>
      </c>
    </row>
    <row r="9" spans="1:5" x14ac:dyDescent="0.25">
      <c r="A9" s="29" t="s">
        <v>81</v>
      </c>
      <c r="B9" s="30">
        <v>4.7</v>
      </c>
      <c r="C9" s="30">
        <v>340</v>
      </c>
      <c r="D9" s="30">
        <v>3.5</v>
      </c>
      <c r="E9" s="30">
        <v>102.4</v>
      </c>
    </row>
    <row r="10" spans="1:5" x14ac:dyDescent="0.25">
      <c r="A10" s="29" t="s">
        <v>78</v>
      </c>
      <c r="B10" s="30">
        <v>6.5</v>
      </c>
      <c r="C10" s="30">
        <v>580</v>
      </c>
      <c r="D10" s="30">
        <v>9.4</v>
      </c>
      <c r="E10" s="30">
        <v>94.3</v>
      </c>
    </row>
    <row r="11" spans="1:5" ht="29.25" customHeight="1" x14ac:dyDescent="0.25">
      <c r="A11" s="29" t="s">
        <v>79</v>
      </c>
      <c r="B11" s="30">
        <v>6.6</v>
      </c>
      <c r="C11" s="30">
        <v>200</v>
      </c>
      <c r="D11" s="30">
        <v>11.9</v>
      </c>
      <c r="E11" s="30">
        <v>125</v>
      </c>
    </row>
    <row r="12" spans="1:5" x14ac:dyDescent="0.25">
      <c r="A12" s="29" t="s">
        <v>73</v>
      </c>
      <c r="B12" s="30">
        <v>7</v>
      </c>
      <c r="C12" s="30">
        <v>380</v>
      </c>
      <c r="D12" s="30">
        <v>9.6</v>
      </c>
      <c r="E12" s="30">
        <v>120</v>
      </c>
    </row>
    <row r="13" spans="1:5" ht="15.75" x14ac:dyDescent="0.25">
      <c r="A13" s="34" t="s">
        <v>82</v>
      </c>
      <c r="B13" s="30">
        <f>SUM(B3:B12)</f>
        <v>41.8</v>
      </c>
      <c r="C13" s="30">
        <f>SUM(C3:C12)</f>
        <v>3485</v>
      </c>
      <c r="D13" s="30">
        <f>SUM(D3:D12)</f>
        <v>55</v>
      </c>
      <c r="E13" s="30">
        <f>SUM(E3:E12)</f>
        <v>1073.0999999999999</v>
      </c>
    </row>
  </sheetData>
  <sortState ref="A3:E13">
    <sortCondition ref="B3:B13"/>
  </sortState>
  <mergeCells count="1">
    <mergeCell ref="A1:E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2022-11-17T05:57:13Z</dcterms:created>
  <dcterms:modified xsi:type="dcterms:W3CDTF">2022-11-17T09:57:59Z</dcterms:modified>
</cp:coreProperties>
</file>