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b8a645d3b1c973/Dokument/"/>
    </mc:Choice>
  </mc:AlternateContent>
  <xr:revisionPtr revIDLastSave="4" documentId="8_{0CA9E916-986A-4E79-BE5F-6C8D15A7A770}" xr6:coauthVersionLast="47" xr6:coauthVersionMax="47" xr10:uidLastSave="{C8F4E6AB-A89F-4729-A755-9782A9470B02}"/>
  <bookViews>
    <workbookView xWindow="-108" yWindow="-108" windowWidth="23256" windowHeight="12456" activeTab="3" xr2:uid="{D93881F8-6B1A-4BE1-BB0C-A227DCA8E381}"/>
  </bookViews>
  <sheets>
    <sheet name="Trip" sheetId="1" r:id="rId1"/>
    <sheet name="Printer" sheetId="2" r:id="rId2"/>
    <sheet name="cell Phone" sheetId="3" r:id="rId3"/>
    <sheet name="Car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4" l="1"/>
  <c r="C29" i="4"/>
  <c r="B29" i="4"/>
  <c r="C24" i="4"/>
  <c r="D24" i="4"/>
  <c r="B24" i="4"/>
  <c r="C27" i="4"/>
  <c r="D27" i="4"/>
  <c r="B27" i="4"/>
  <c r="C8" i="4"/>
  <c r="D8" i="4"/>
  <c r="B8" i="4"/>
  <c r="C16" i="4"/>
  <c r="D16" i="4"/>
  <c r="B16" i="4"/>
  <c r="B12" i="4"/>
  <c r="B14" i="4" s="1"/>
  <c r="C12" i="4"/>
  <c r="C14" i="4" s="1"/>
  <c r="D12" i="4"/>
  <c r="D14" i="4" s="1"/>
  <c r="C18" i="3"/>
  <c r="D18" i="3"/>
  <c r="B18" i="3"/>
  <c r="C10" i="3"/>
  <c r="C15" i="3" s="1"/>
  <c r="D10" i="3"/>
  <c r="D15" i="3" s="1"/>
  <c r="B10" i="3"/>
  <c r="B15" i="3"/>
  <c r="C14" i="3"/>
  <c r="D14" i="3"/>
  <c r="B14" i="3"/>
  <c r="C13" i="3"/>
  <c r="C9" i="3"/>
  <c r="D9" i="3"/>
  <c r="B9" i="3"/>
  <c r="C24" i="2"/>
  <c r="D24" i="2"/>
  <c r="B24" i="2"/>
  <c r="C23" i="2"/>
  <c r="D23" i="2"/>
  <c r="B23" i="2"/>
  <c r="C20" i="2"/>
  <c r="D20" i="2"/>
  <c r="B20" i="2"/>
  <c r="C19" i="2"/>
  <c r="D19" i="2"/>
  <c r="B19" i="2"/>
  <c r="C15" i="2"/>
  <c r="D15" i="2"/>
  <c r="B15" i="2"/>
  <c r="C14" i="2"/>
  <c r="D14" i="2"/>
  <c r="B14" i="2"/>
  <c r="C12" i="2"/>
  <c r="D12" i="2"/>
  <c r="B12" i="2"/>
  <c r="C11" i="2"/>
  <c r="D11" i="2"/>
  <c r="B11" i="2"/>
  <c r="C7" i="2"/>
  <c r="D7" i="2"/>
  <c r="B7" i="2"/>
  <c r="C29" i="1"/>
  <c r="B29" i="1"/>
  <c r="D29" i="1"/>
  <c r="D28" i="1"/>
  <c r="C28" i="1"/>
  <c r="B28" i="1"/>
  <c r="D23" i="1"/>
  <c r="C23" i="1"/>
  <c r="D18" i="1"/>
  <c r="C18" i="1"/>
  <c r="C14" i="1"/>
  <c r="C20" i="1" s="1"/>
  <c r="C25" i="1" s="1"/>
  <c r="C26" i="1" s="1"/>
  <c r="D14" i="1"/>
  <c r="B14" i="1"/>
  <c r="B20" i="1" s="1"/>
  <c r="B25" i="1" s="1"/>
  <c r="B26" i="1" s="1"/>
  <c r="C19" i="4" l="1"/>
  <c r="B19" i="4"/>
  <c r="D19" i="4"/>
  <c r="B18" i="4"/>
  <c r="B20" i="4" s="1"/>
  <c r="B23" i="4" s="1"/>
  <c r="B28" i="4" s="1"/>
  <c r="D18" i="4"/>
  <c r="D20" i="4" s="1"/>
  <c r="D23" i="4" s="1"/>
  <c r="D28" i="4" s="1"/>
  <c r="C18" i="4"/>
  <c r="C20" i="4" s="1"/>
  <c r="C23" i="4" s="1"/>
  <c r="C28" i="4" s="1"/>
  <c r="D20" i="1"/>
  <c r="D25" i="1" s="1"/>
  <c r="D26" i="1" s="1"/>
</calcChain>
</file>

<file path=xl/sharedStrings.xml><?xml version="1.0" encoding="utf-8"?>
<sst xmlns="http://schemas.openxmlformats.org/spreadsheetml/2006/main" count="84" uniqueCount="67">
  <si>
    <t>Carribbean Cruise</t>
  </si>
  <si>
    <t>Orlando Theme Park</t>
  </si>
  <si>
    <t>Chicago Museum Tour</t>
  </si>
  <si>
    <t>Air fare rates</t>
  </si>
  <si>
    <t>Per person Expenses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</si>
  <si>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</si>
  <si>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</si>
  <si>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</si>
  <si>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</si>
  <si>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</si>
  <si>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</si>
  <si>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</si>
  <si>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</si>
  <si>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</si>
  <si>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Total</t>
  </si>
  <si>
    <t>Food cost</t>
  </si>
  <si>
    <t>Hotel Cost/night</t>
  </si>
  <si>
    <t>Subtotal</t>
  </si>
  <si>
    <t>Car rental</t>
  </si>
  <si>
    <t>subtotal for days(4days)</t>
  </si>
  <si>
    <t>Hotel Total(5nights)</t>
  </si>
  <si>
    <t xml:space="preserve"> Total Expenses</t>
  </si>
  <si>
    <t>Susan Total Cost</t>
  </si>
  <si>
    <t>Tim Total cost</t>
  </si>
  <si>
    <t>Chevy Spark</t>
  </si>
  <si>
    <t>Ford Mustang</t>
  </si>
  <si>
    <t>Cost</t>
  </si>
  <si>
    <t>Epsilon</t>
  </si>
  <si>
    <t>Heavy Package</t>
  </si>
  <si>
    <t>Zero</t>
  </si>
  <si>
    <t>Toner/set</t>
  </si>
  <si>
    <t>No of pages</t>
  </si>
  <si>
    <t>price per one</t>
  </si>
  <si>
    <t>Susan</t>
  </si>
  <si>
    <t>pages per day</t>
  </si>
  <si>
    <t>pages per week</t>
  </si>
  <si>
    <t xml:space="preserve"> 2 years</t>
  </si>
  <si>
    <t>toner  2 yrs</t>
  </si>
  <si>
    <t>Tim</t>
  </si>
  <si>
    <t>2 years</t>
  </si>
  <si>
    <t>toner 2 yrs</t>
  </si>
  <si>
    <t>X - mobile</t>
  </si>
  <si>
    <t>Vertium</t>
  </si>
  <si>
    <t>ABC</t>
  </si>
  <si>
    <t>1gb per month</t>
  </si>
  <si>
    <t>Taxes per month</t>
  </si>
  <si>
    <t>Initial phone purchase</t>
  </si>
  <si>
    <t>cost</t>
  </si>
  <si>
    <t>phone rent</t>
  </si>
  <si>
    <t>Monthly</t>
  </si>
  <si>
    <t>Sub total</t>
  </si>
  <si>
    <t xml:space="preserve">2gb extra data </t>
  </si>
  <si>
    <t>Cadilac Escalade</t>
  </si>
  <si>
    <t>costs</t>
  </si>
  <si>
    <t>Engine insurance</t>
  </si>
  <si>
    <t>Taxes</t>
  </si>
  <si>
    <t>License</t>
  </si>
  <si>
    <t>MPG</t>
  </si>
  <si>
    <t>Miles</t>
  </si>
  <si>
    <t>price per gal</t>
  </si>
  <si>
    <t>Galons/year</t>
  </si>
  <si>
    <t>Gas cost</t>
  </si>
  <si>
    <t>Car life span</t>
  </si>
  <si>
    <t>Exp cost</t>
  </si>
  <si>
    <t>Interest</t>
  </si>
  <si>
    <t>Average cost/year</t>
  </si>
  <si>
    <t>Avg/yr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</si>
</sst>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textRotation="90"/>
    </xf>
    <xf numFmtId="164" fontId="0" fillId="0" borderId="0" xfId="0" applyNumberFormat="1" applyAlignment="1">
      <alignment textRotation="90"/>
    </xf>
    <xf numFmtId="164" fontId="0" fillId="0" borderId="0" xfId="0" applyNumberFormat="1"/>
    <xf numFmtId="0" fontId="0" fillId="0" borderId="0" xfId="0" applyAlignment="1"/>
    <xf numFmtId="0" fontId="0" fillId="0" borderId="0" xfId="0" applyNumberFormat="1"/>
    <xf numFmtId="0" fontId="1" fillId="2" borderId="0" xfId="0" applyFont="1" applyFill="1" applyAlignment="1"/>
    <xf numFmtId="164" fontId="0" fillId="2" borderId="0" xfId="0" applyNumberFormat="1" applyFill="1" applyAlignme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0" fontId="0" fillId="9" borderId="0" xfId="0" applyFill="1"/>
    <xf numFmtId="164" fontId="0" fillId="8" borderId="0" xfId="0" applyNumberFormat="1" applyFill="1"/>
    <xf numFmtId="164" fontId="0" fillId="7" borderId="0" xfId="0" applyNumberFormat="1" applyFill="1"/>
    <xf numFmtId="164" fontId="0" fillId="9" borderId="0" xfId="0" applyNumberFormat="1" applyFill="1"/>
    <xf numFmtId="0" fontId="2" fillId="10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64" fontId="2" fillId="10" borderId="0" xfId="0" applyNumberFormat="1" applyFont="1" applyFill="1"/>
    <xf numFmtId="164" fontId="0" fillId="11" borderId="0" xfId="0" applyNumberFormat="1" applyFill="1"/>
    <xf numFmtId="164" fontId="0" fillId="13" borderId="0" xfId="0" applyNumberFormat="1" applyFill="1"/>
    <xf numFmtId="164" fontId="0" fillId="1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>
        <c:manualLayout>
          <c:xMode val="edge"/>
          <c:yMode val="edge"/>
          <c:x val="0.33900678040244969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Trip!$A$26</c:f>
              <c:strCache>
                <c:ptCount val="1"/>
                <c:pt idx="0">
                  <c:v>Susan Total Cost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Trip!$B$2:$D$2</c:f>
              <c:strCache>
                <c:ptCount val="3"/>
                <c:pt idx="0">
                  <c:v> Carribbean Cruise </c:v>
                </c:pt>
                <c:pt idx="1">
                  <c:v> Orlando Theme Park </c:v>
                </c:pt>
                <c:pt idx="2">
                  <c:v> Chicago Museum Tour </c:v>
                </c:pt>
              </c:strCache>
            </c:strRef>
          </c:cat>
          <c:val>
            <c:numRef>
              <c:f>Trip!$B$26:$D$26</c:f>
              <c:numCache>
                <c:formatCode>_-[$$-409]* #,##0.00_ ;_-[$$-409]* \-#,##0.00\ ;_-[$$-409]* "-"??_ ;_-@_ </c:formatCode>
                <c:ptCount val="3"/>
                <c:pt idx="0">
                  <c:v>1810</c:v>
                </c:pt>
                <c:pt idx="1">
                  <c:v>1853</c:v>
                </c:pt>
                <c:pt idx="2">
                  <c:v>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6-4FB9-B282-CF3473D4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1750591"/>
        <c:axId val="1051751007"/>
      </c:barChart>
      <c:catAx>
        <c:axId val="105175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51751007"/>
        <c:crosses val="autoZero"/>
        <c:auto val="1"/>
        <c:lblAlgn val="ctr"/>
        <c:lblOffset val="100"/>
        <c:noMultiLvlLbl val="0"/>
      </c:catAx>
      <c:valAx>
        <c:axId val="105175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5175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839096675415573"/>
          <c:y val="0.19486111111111112"/>
          <c:w val="0.8156826334208223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Trip!$A$29</c:f>
              <c:strCache>
                <c:ptCount val="1"/>
                <c:pt idx="0">
                  <c:v>Tim 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Trip!$B$2:$D$2</c:f>
              <c:strCache>
                <c:ptCount val="3"/>
                <c:pt idx="0">
                  <c:v> Carribbean Cruise </c:v>
                </c:pt>
                <c:pt idx="1">
                  <c:v> Orlando Theme Park </c:v>
                </c:pt>
                <c:pt idx="2">
                  <c:v> Chicago Museum Tour </c:v>
                </c:pt>
              </c:strCache>
            </c:strRef>
          </c:cat>
          <c:val>
            <c:numRef>
              <c:f>Trip!$B$29:$D$29</c:f>
              <c:numCache>
                <c:formatCode>_-[$$-409]* #,##0.00_ ;_-[$$-409]* \-#,##0.00\ ;_-[$$-409]* "-"??_ ;_-@_ </c:formatCode>
                <c:ptCount val="3"/>
                <c:pt idx="0">
                  <c:v>3620</c:v>
                </c:pt>
                <c:pt idx="1">
                  <c:v>3181</c:v>
                </c:pt>
                <c:pt idx="2">
                  <c:v>3428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E-4FD7-9FF5-729874BB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461407"/>
        <c:axId val="943461823"/>
      </c:barChart>
      <c:catAx>
        <c:axId val="9434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43461823"/>
        <c:crosses val="autoZero"/>
        <c:auto val="1"/>
        <c:lblAlgn val="ctr"/>
        <c:lblOffset val="100"/>
        <c:noMultiLvlLbl val="0"/>
      </c:catAx>
      <c:valAx>
        <c:axId val="9434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434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Susan 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Printer!$A$15</c:f>
              <c:strCache>
                <c:ptCount val="1"/>
                <c:pt idx="0">
                  <c:v> Total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Printer!$B$2:$D$2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Printer!$B$15:$D$15</c:f>
              <c:numCache>
                <c:formatCode>_-[$$-409]* #,##0.00_ ;_-[$$-409]* \-#,##0.00\ ;_-[$$-409]* "-"??_ ;_-@_ 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5-4826-A1E6-036357413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829103"/>
        <c:axId val="949830767"/>
      </c:barChart>
      <c:catAx>
        <c:axId val="94982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49830767"/>
        <c:crosses val="autoZero"/>
        <c:auto val="1"/>
        <c:lblAlgn val="ctr"/>
        <c:lblOffset val="100"/>
        <c:noMultiLvlLbl val="0"/>
      </c:catAx>
      <c:valAx>
        <c:axId val="9498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4982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Tim 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Printer!$A$24</c:f>
              <c:strCache>
                <c:ptCount val="1"/>
                <c:pt idx="0">
                  <c:v> Total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Printer!$B$2:$D$2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Printer!$B$24:$D$24</c:f>
              <c:numCache>
                <c:formatCode>_-[$$-409]* #,##0.00_ ;_-[$$-409]* \-#,##0.00\ ;_-[$$-409]* "-"??_ ;_-@_ 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6-489A-AFA7-13EF2FEBE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710815"/>
        <c:axId val="1306713727"/>
      </c:barChart>
      <c:catAx>
        <c:axId val="130671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06713727"/>
        <c:crosses val="autoZero"/>
        <c:auto val="1"/>
        <c:lblAlgn val="ctr"/>
        <c:lblOffset val="100"/>
        <c:noMultiLvlLbl val="0"/>
      </c:catAx>
      <c:valAx>
        <c:axId val="130671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0671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'cell Phone'!$A$15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'cell Phone'!$B$2:$D$2</c:f>
              <c:strCache>
                <c:ptCount val="3"/>
                <c:pt idx="0">
                  <c:v> X - mobile </c:v>
                </c:pt>
                <c:pt idx="1">
                  <c:v> Vertium </c:v>
                </c:pt>
                <c:pt idx="2">
                  <c:v> ABC </c:v>
                </c:pt>
              </c:strCache>
            </c:strRef>
          </c:cat>
          <c:val>
            <c:numRef>
              <c:f>'cell Phone'!$B$15:$D$15</c:f>
              <c:numCache>
                <c:formatCode>_-[$$-409]* #,##0.00_ ;_-[$$-409]* \-#,##0.00\ ;_-[$$-409]* "-"??_ ;_-@_ </c:formatCode>
                <c:ptCount val="3"/>
                <c:pt idx="0">
                  <c:v>2364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3-49CA-BEC9-39ABEC7B6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465071"/>
        <c:axId val="1316469647"/>
      </c:barChart>
      <c:catAx>
        <c:axId val="131646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16469647"/>
        <c:crosses val="autoZero"/>
        <c:auto val="1"/>
        <c:lblAlgn val="ctr"/>
        <c:lblOffset val="100"/>
        <c:noMultiLvlLbl val="0"/>
      </c:catAx>
      <c:valAx>
        <c:axId val="131646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1646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'cell Phone'!$A$18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'cell Phone'!$B$2:$D$2</c:f>
              <c:strCache>
                <c:ptCount val="3"/>
                <c:pt idx="0">
                  <c:v> X - mobile </c:v>
                </c:pt>
                <c:pt idx="1">
                  <c:v> Vertium </c:v>
                </c:pt>
                <c:pt idx="2">
                  <c:v> ABC </c:v>
                </c:pt>
              </c:strCache>
            </c:strRef>
          </c:cat>
          <c:val>
            <c:numRef>
              <c:f>'cell Phone'!$B$18:$D$18</c:f>
              <c:numCache>
                <c:formatCode>_-[$$-409]* #,##0.00_ ;_-[$$-409]* \-#,##0.00\ ;_-[$$-409]* "-"??_ ;_-@_ </c:formatCode>
                <c:ptCount val="3"/>
                <c:pt idx="0">
                  <c:v>1404</c:v>
                </c:pt>
                <c:pt idx="1">
                  <c:v>840</c:v>
                </c:pt>
                <c:pt idx="2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6-4937-9FF7-DF3D1F987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650703"/>
        <c:axId val="1302649039"/>
      </c:barChart>
      <c:catAx>
        <c:axId val="130265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02649039"/>
        <c:crosses val="autoZero"/>
        <c:auto val="1"/>
        <c:lblAlgn val="ctr"/>
        <c:lblOffset val="100"/>
        <c:noMultiLvlLbl val="0"/>
      </c:catAx>
      <c:valAx>
        <c:axId val="130264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0265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Cars!$A$24</c:f>
              <c:strCache>
                <c:ptCount val="1"/>
                <c:pt idx="0">
                  <c:v> Average cost/year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Cars!$B$2:$D$2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Cadilac Escalade</c:v>
                </c:pt>
              </c:strCache>
            </c:strRef>
          </c:cat>
          <c:val>
            <c:numRef>
              <c:f>Cars!$B$24:$D$24</c:f>
              <c:numCache>
                <c:formatCode>_-[$$-409]* #,##0.00_ ;_-[$$-409]* \-#,##0.00\ ;_-[$$-409]* "-"??_ ;_-@_ </c:formatCode>
                <c:ptCount val="3"/>
                <c:pt idx="0">
                  <c:v>7035.4285714285706</c:v>
                </c:pt>
                <c:pt idx="1">
                  <c:v>13176.210526315788</c:v>
                </c:pt>
                <c:pt idx="2">
                  <c:v>20077.529411764706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5-42CC-B5A2-F749A891E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954047"/>
        <c:axId val="1316955295"/>
      </c:barChart>
      <c:catAx>
        <c:axId val="13169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16955295"/>
        <c:crosses val="autoZero"/>
        <c:auto val="1"/>
        <c:lblAlgn val="ctr"/>
        <c:lblOffset val="100"/>
        <c:noMultiLvlLbl val="0"/>
      </c:catAx>
      <c:valAx>
        <c:axId val="131695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1695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TIM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Cars!$A$29</c:f>
              <c:strCache>
                <c:ptCount val="1"/>
                <c:pt idx="0">
                  <c:v> Avg/yr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Cars!$B$2:$D$2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Cadilac Escalade</c:v>
                </c:pt>
              </c:strCache>
            </c:strRef>
          </c:cat>
          <c:val>
            <c:numRef>
              <c:f>Cars!$B$29:$D$29</c:f>
              <c:numCache>
                <c:formatCode>_-[$$-409]* #,##0.00_ ;_-[$$-409]* \-#,##0.00\ ;_-[$$-409]* "-"??_ ;_-@_ </c:formatCode>
                <c:ptCount val="3"/>
                <c:pt idx="0">
                  <c:v>7731.4285714285706</c:v>
                </c:pt>
                <c:pt idx="1">
                  <c:v>14664.210526315788</c:v>
                </c:pt>
                <c:pt idx="2">
                  <c:v>23533.529411764703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A-471C-89AB-94E7225D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419455"/>
        <c:axId val="1304416543"/>
      </c:barChart>
      <c:catAx>
        <c:axId val="130441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04416543"/>
        <c:crosses val="autoZero"/>
        <c:auto val="1"/>
        <c:lblAlgn val="ctr"/>
        <c:lblOffset val="100"/>
        <c:noMultiLvlLbl val="0"/>
      </c:catAx>
      <c:valAx>
        <c:axId val="130441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044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15240</xdr:rowOff>
    </xdr:from>
    <xdr:to>
      <xdr:col>5</xdr:col>
      <xdr:colOff>30480</xdr:colOff>
      <xdr:row>46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5A0E8-AD4C-881A-477B-4E036E230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30</xdr:row>
      <xdr:rowOff>152400</xdr:rowOff>
    </xdr:from>
    <xdr:to>
      <xdr:col>13</xdr:col>
      <xdr:colOff>312420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CC2261-80CD-566F-88A8-E187C14C6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0</xdr:row>
      <xdr:rowOff>0</xdr:rowOff>
    </xdr:from>
    <xdr:to>
      <xdr:col>11</xdr:col>
      <xdr:colOff>472440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EDB55-5C82-70AF-AD97-699DB805E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175260</xdr:colOff>
      <xdr:row>16</xdr:row>
      <xdr:rowOff>99060</xdr:rowOff>
    </xdr:from>
    <xdr:to>
      <xdr:col>11</xdr:col>
      <xdr:colOff>480060</xdr:colOff>
      <xdr:row>31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909223-402A-9AF5-2404-E37544C93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129540</xdr:rowOff>
    </xdr:from>
    <xdr:to>
      <xdr:col>4</xdr:col>
      <xdr:colOff>594360</xdr:colOff>
      <xdr:row>34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22D9D-B21D-5601-776A-519C9C497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106680</xdr:rowOff>
    </xdr:from>
    <xdr:to>
      <xdr:col>13</xdr:col>
      <xdr:colOff>304800</xdr:colOff>
      <xdr:row>34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40B875-6D9C-8F00-FC40-93A3F63A7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15</xdr:row>
      <xdr:rowOff>7620</xdr:rowOff>
    </xdr:from>
    <xdr:to>
      <xdr:col>12</xdr:col>
      <xdr:colOff>304800</xdr:colOff>
      <xdr:row>30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0F352-9547-5E0D-9395-3F58A46E4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12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A856BA-A7B6-4057-54DA-3CCA2EB45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A4307-C225-4CDD-909F-F8A426B3C391}">
  <dimension ref="A2:E29"/>
  <sheetViews>
    <sheetView topLeftCell="A22" workbookViewId="0">
      <selection activeCell="G29" sqref="G29"/>
    </sheetView>
  </sheetViews>
  <sheetFormatPr defaultRowHeight="14.4" x14ac:dyDescent="0.3"/>
  <cols>
    <col min="1" max="1" width="27" customWidth="1"/>
    <col min="2" max="4" width="10.109375" style="3" bestFit="1" customWidth="1"/>
  </cols>
  <sheetData>
    <row r="2" spans="1:5" ht="108.6" x14ac:dyDescent="0.3">
      <c r="A2" s="1"/>
      <c r="B2" s="2" t="s">
        <v>0</v>
      </c>
      <c r="C2" s="2" t="s">
        <v>1</v>
      </c>
      <c r="D2" s="2" t="s">
        <v>2</v>
      </c>
      <c r="E2" s="1"/>
    </row>
    <row r="3" spans="1:5" s="4" customFormat="1" x14ac:dyDescent="0.3">
      <c r="A3" s="6" t="s">
        <v>4</v>
      </c>
      <c r="B3" s="7"/>
      <c r="C3" s="7"/>
      <c r="D3" s="7"/>
    </row>
    <row r="4" spans="1:5" x14ac:dyDescent="0.3">
      <c r="A4" s="8" t="s">
        <v>3</v>
      </c>
      <c r="B4" s="9">
        <v>350</v>
      </c>
      <c r="C4" s="9">
        <v>100</v>
      </c>
      <c r="D4" s="9">
        <v>280</v>
      </c>
    </row>
    <row r="5" spans="1:5" x14ac:dyDescent="0.3">
      <c r="A5" s="8" t="s">
        <v>5</v>
      </c>
      <c r="B5" s="9"/>
      <c r="C5" s="9"/>
      <c r="D5" s="9">
        <v>18</v>
      </c>
    </row>
    <row r="6" spans="1:5" x14ac:dyDescent="0.3">
      <c r="A6" s="8" t="s">
        <v>6</v>
      </c>
      <c r="B6" s="9"/>
      <c r="C6" s="9"/>
      <c r="D6" s="9">
        <v>25</v>
      </c>
    </row>
    <row r="7" spans="1:5" x14ac:dyDescent="0.3">
      <c r="A7" s="8" t="s">
        <v>7</v>
      </c>
      <c r="B7" s="9"/>
      <c r="C7" s="9"/>
      <c r="D7" s="9">
        <v>15</v>
      </c>
    </row>
    <row r="8" spans="1:5" x14ac:dyDescent="0.3">
      <c r="A8" s="8" t="s">
        <v>8</v>
      </c>
      <c r="B8" s="9"/>
      <c r="C8" s="9"/>
      <c r="D8" s="9">
        <v>9</v>
      </c>
    </row>
    <row r="9" spans="1:5" x14ac:dyDescent="0.3">
      <c r="A9" s="8" t="s">
        <v>9</v>
      </c>
      <c r="B9" s="9"/>
      <c r="C9" s="9">
        <v>99</v>
      </c>
      <c r="D9" s="9"/>
    </row>
    <row r="10" spans="1:5" x14ac:dyDescent="0.3">
      <c r="A10" s="8" t="s">
        <v>10</v>
      </c>
      <c r="B10" s="9"/>
      <c r="C10" s="9">
        <v>95</v>
      </c>
      <c r="D10" s="9"/>
    </row>
    <row r="11" spans="1:5" x14ac:dyDescent="0.3">
      <c r="A11" s="8" t="s">
        <v>11</v>
      </c>
      <c r="B11" s="9"/>
      <c r="C11" s="9">
        <v>85</v>
      </c>
      <c r="D11" s="9"/>
    </row>
    <row r="12" spans="1:5" x14ac:dyDescent="0.3">
      <c r="A12" s="8" t="s">
        <v>12</v>
      </c>
      <c r="B12" s="9"/>
      <c r="C12" s="9">
        <v>85</v>
      </c>
      <c r="D12" s="9"/>
    </row>
    <row r="13" spans="1:5" x14ac:dyDescent="0.3">
      <c r="A13" s="8" t="s">
        <v>13</v>
      </c>
      <c r="B13" s="9">
        <v>555</v>
      </c>
      <c r="C13" s="9"/>
      <c r="D13" s="9"/>
    </row>
    <row r="14" spans="1:5" x14ac:dyDescent="0.3">
      <c r="A14" s="8" t="s">
        <v>17</v>
      </c>
      <c r="B14" s="9">
        <f>SUM(B4:B13)</f>
        <v>905</v>
      </c>
      <c r="C14" s="9">
        <f t="shared" ref="C14:D14" si="0">SUM(C4:C13)</f>
        <v>464</v>
      </c>
      <c r="D14" s="9">
        <f t="shared" si="0"/>
        <v>347</v>
      </c>
    </row>
    <row r="15" spans="1:5" x14ac:dyDescent="0.3">
      <c r="A15" s="8"/>
      <c r="B15" s="9"/>
      <c r="C15" s="9"/>
      <c r="D15" s="9"/>
    </row>
    <row r="16" spans="1:5" x14ac:dyDescent="0.3">
      <c r="A16" s="10" t="s">
        <v>15</v>
      </c>
      <c r="B16" s="11"/>
      <c r="C16" s="11">
        <v>50</v>
      </c>
      <c r="D16" s="11">
        <v>50</v>
      </c>
    </row>
    <row r="17" spans="1:4" x14ac:dyDescent="0.3">
      <c r="A17" s="10" t="s">
        <v>18</v>
      </c>
      <c r="B17" s="11"/>
      <c r="C17" s="11">
        <v>0</v>
      </c>
      <c r="D17" s="11">
        <v>40</v>
      </c>
    </row>
    <row r="18" spans="1:4" x14ac:dyDescent="0.3">
      <c r="A18" s="10" t="s">
        <v>19</v>
      </c>
      <c r="B18" s="11"/>
      <c r="C18" s="11">
        <f>(SUM(C16:C17)*4)</f>
        <v>200</v>
      </c>
      <c r="D18" s="11">
        <f>(SUM(D16:D17)*4)</f>
        <v>360</v>
      </c>
    </row>
    <row r="20" spans="1:4" x14ac:dyDescent="0.3">
      <c r="A20" t="s">
        <v>14</v>
      </c>
      <c r="B20" s="3">
        <f>B14+B18</f>
        <v>905</v>
      </c>
      <c r="C20" s="3">
        <f t="shared" ref="C20:D20" si="1">C14+C18</f>
        <v>664</v>
      </c>
      <c r="D20" s="3">
        <f t="shared" si="1"/>
        <v>707</v>
      </c>
    </row>
    <row r="22" spans="1:4" x14ac:dyDescent="0.3">
      <c r="A22" s="12" t="s">
        <v>16</v>
      </c>
      <c r="B22" s="13"/>
      <c r="C22" s="13">
        <v>105</v>
      </c>
      <c r="D22" s="13">
        <v>120</v>
      </c>
    </row>
    <row r="23" spans="1:4" x14ac:dyDescent="0.3">
      <c r="A23" s="12" t="s">
        <v>20</v>
      </c>
      <c r="B23" s="13"/>
      <c r="C23" s="13">
        <f>C22*5</f>
        <v>525</v>
      </c>
      <c r="D23" s="13">
        <f>D22*5</f>
        <v>600</v>
      </c>
    </row>
    <row r="25" spans="1:4" x14ac:dyDescent="0.3">
      <c r="A25" s="14" t="s">
        <v>21</v>
      </c>
      <c r="B25" s="15">
        <f>B20*2</f>
        <v>1810</v>
      </c>
      <c r="C25" s="15">
        <f>C20*2</f>
        <v>1328</v>
      </c>
      <c r="D25" s="15">
        <f>D20*2</f>
        <v>1414</v>
      </c>
    </row>
    <row r="26" spans="1:4" x14ac:dyDescent="0.3">
      <c r="A26" s="14" t="s">
        <v>22</v>
      </c>
      <c r="B26" s="15">
        <f>B25+B23</f>
        <v>1810</v>
      </c>
      <c r="C26" s="15">
        <f t="shared" ref="C26:D26" si="2">C25+C23</f>
        <v>1853</v>
      </c>
      <c r="D26" s="15">
        <f t="shared" si="2"/>
        <v>2014</v>
      </c>
    </row>
    <row r="28" spans="1:4" x14ac:dyDescent="0.3">
      <c r="A28" s="16" t="s">
        <v>21</v>
      </c>
      <c r="B28" s="17">
        <f>4*B20</f>
        <v>3620</v>
      </c>
      <c r="C28" s="17">
        <f>4*C20</f>
        <v>2656</v>
      </c>
      <c r="D28" s="17">
        <f>4*D20</f>
        <v>2828</v>
      </c>
    </row>
    <row r="29" spans="1:4" x14ac:dyDescent="0.3">
      <c r="A29" s="16" t="s">
        <v>23</v>
      </c>
      <c r="B29" s="17">
        <f>B28+B23</f>
        <v>3620</v>
      </c>
      <c r="C29" s="17">
        <f>C28+C23</f>
        <v>3181</v>
      </c>
      <c r="D29" s="17">
        <f>D28+D23</f>
        <v>3428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1F036-59B7-40FE-91BF-068C97B17A6E}">
  <dimension ref="A2:D24"/>
  <sheetViews>
    <sheetView topLeftCell="D1" workbookViewId="0">
      <selection activeCell="M14" sqref="M14"/>
    </sheetView>
  </sheetViews>
  <sheetFormatPr defaultRowHeight="14.4" x14ac:dyDescent="0.3"/>
  <cols>
    <col min="1" max="1" width="19.33203125" customWidth="1"/>
    <col min="2" max="2" width="17.5546875" customWidth="1"/>
    <col min="3" max="3" width="19.33203125" customWidth="1"/>
    <col min="4" max="4" width="17.6640625" customWidth="1"/>
  </cols>
  <sheetData>
    <row r="2" spans="1:4" x14ac:dyDescent="0.3">
      <c r="B2" t="s">
        <v>27</v>
      </c>
      <c r="C2" t="s">
        <v>28</v>
      </c>
      <c r="D2" t="s">
        <v>29</v>
      </c>
    </row>
    <row r="3" spans="1:4" s="3" customFormat="1" x14ac:dyDescent="0.3">
      <c r="A3" s="9" t="s">
        <v>26</v>
      </c>
      <c r="B3" s="9">
        <v>29</v>
      </c>
      <c r="C3" s="9">
        <v>149</v>
      </c>
      <c r="D3" s="9">
        <v>549</v>
      </c>
    </row>
    <row r="4" spans="1:4" x14ac:dyDescent="0.3">
      <c r="A4" s="8"/>
      <c r="B4" s="8"/>
      <c r="C4" s="8"/>
      <c r="D4" s="8"/>
    </row>
    <row r="5" spans="1:4" s="3" customFormat="1" x14ac:dyDescent="0.3">
      <c r="A5" s="9" t="s">
        <v>30</v>
      </c>
      <c r="B5" s="9">
        <v>40</v>
      </c>
      <c r="C5" s="9">
        <v>90</v>
      </c>
      <c r="D5" s="9">
        <v>370</v>
      </c>
    </row>
    <row r="6" spans="1:4" x14ac:dyDescent="0.3">
      <c r="A6" s="8" t="s">
        <v>31</v>
      </c>
      <c r="B6" s="8">
        <v>200</v>
      </c>
      <c r="C6" s="8">
        <v>1000</v>
      </c>
      <c r="D6" s="8">
        <v>11000</v>
      </c>
    </row>
    <row r="7" spans="1:4" s="3" customFormat="1" x14ac:dyDescent="0.3">
      <c r="A7" s="9" t="s">
        <v>32</v>
      </c>
      <c r="B7" s="9">
        <f>B5/B6</f>
        <v>0.2</v>
      </c>
      <c r="C7" s="9">
        <f t="shared" ref="C7:D7" si="0">C5/C6</f>
        <v>0.09</v>
      </c>
      <c r="D7" s="9">
        <f t="shared" si="0"/>
        <v>3.3636363636363638E-2</v>
      </c>
    </row>
    <row r="9" spans="1:4" x14ac:dyDescent="0.3">
      <c r="A9" s="10" t="s">
        <v>33</v>
      </c>
      <c r="B9" s="10"/>
      <c r="C9" s="10"/>
      <c r="D9" s="10"/>
    </row>
    <row r="10" spans="1:4" x14ac:dyDescent="0.3">
      <c r="A10" s="10" t="s">
        <v>34</v>
      </c>
      <c r="B10" s="10">
        <v>15</v>
      </c>
      <c r="C10" s="10">
        <v>15</v>
      </c>
      <c r="D10" s="10">
        <v>15</v>
      </c>
    </row>
    <row r="11" spans="1:4" x14ac:dyDescent="0.3">
      <c r="A11" s="10" t="s">
        <v>35</v>
      </c>
      <c r="B11" s="10">
        <f>B10*5</f>
        <v>75</v>
      </c>
      <c r="C11" s="10">
        <f t="shared" ref="C11:D11" si="1">C10*5</f>
        <v>75</v>
      </c>
      <c r="D11" s="10">
        <f t="shared" si="1"/>
        <v>75</v>
      </c>
    </row>
    <row r="12" spans="1:4" x14ac:dyDescent="0.3">
      <c r="A12" s="10" t="s">
        <v>36</v>
      </c>
      <c r="B12" s="10">
        <f>B11*100</f>
        <v>7500</v>
      </c>
      <c r="C12" s="10">
        <f t="shared" ref="C12:D12" si="2">C11*100</f>
        <v>7500</v>
      </c>
      <c r="D12" s="10">
        <f t="shared" si="2"/>
        <v>7500</v>
      </c>
    </row>
    <row r="13" spans="1:4" x14ac:dyDescent="0.3">
      <c r="A13" s="10"/>
      <c r="B13" s="10"/>
      <c r="C13" s="10"/>
      <c r="D13" s="10"/>
    </row>
    <row r="14" spans="1:4" s="3" customFormat="1" x14ac:dyDescent="0.3">
      <c r="A14" s="11" t="s">
        <v>37</v>
      </c>
      <c r="B14" s="11">
        <f>B12*B7</f>
        <v>1500</v>
      </c>
      <c r="C14" s="11">
        <f t="shared" ref="C14:D14" si="3">C12*C7</f>
        <v>675</v>
      </c>
      <c r="D14" s="11">
        <f t="shared" si="3"/>
        <v>252.27272727272728</v>
      </c>
    </row>
    <row r="15" spans="1:4" s="3" customFormat="1" x14ac:dyDescent="0.3">
      <c r="A15" s="20" t="s">
        <v>14</v>
      </c>
      <c r="B15" s="20">
        <f>B14+B3</f>
        <v>1529</v>
      </c>
      <c r="C15" s="20">
        <f t="shared" ref="C15:D15" si="4">C14+C3</f>
        <v>824</v>
      </c>
      <c r="D15" s="20">
        <f t="shared" si="4"/>
        <v>801.27272727272725</v>
      </c>
    </row>
    <row r="17" spans="1:4" x14ac:dyDescent="0.3">
      <c r="A17" s="18" t="s">
        <v>38</v>
      </c>
      <c r="B17" s="18"/>
      <c r="C17" s="18"/>
      <c r="D17" s="18"/>
    </row>
    <row r="18" spans="1:4" x14ac:dyDescent="0.3">
      <c r="A18" s="18" t="s">
        <v>34</v>
      </c>
      <c r="B18" s="18">
        <v>500</v>
      </c>
      <c r="C18" s="18">
        <v>500</v>
      </c>
      <c r="D18" s="18">
        <v>500</v>
      </c>
    </row>
    <row r="19" spans="1:4" x14ac:dyDescent="0.3">
      <c r="A19" s="18" t="s">
        <v>35</v>
      </c>
      <c r="B19" s="18">
        <f>B18*5</f>
        <v>2500</v>
      </c>
      <c r="C19" s="18">
        <f t="shared" ref="C19:D19" si="5">C18*5</f>
        <v>2500</v>
      </c>
      <c r="D19" s="18">
        <f t="shared" si="5"/>
        <v>2500</v>
      </c>
    </row>
    <row r="20" spans="1:4" x14ac:dyDescent="0.3">
      <c r="A20" s="18" t="s">
        <v>39</v>
      </c>
      <c r="B20" s="18">
        <f>B19*100</f>
        <v>250000</v>
      </c>
      <c r="C20" s="18">
        <f t="shared" ref="C20:D20" si="6">C19*100</f>
        <v>250000</v>
      </c>
      <c r="D20" s="18">
        <f t="shared" si="6"/>
        <v>250000</v>
      </c>
    </row>
    <row r="21" spans="1:4" x14ac:dyDescent="0.3">
      <c r="A21" s="18"/>
      <c r="B21" s="18"/>
      <c r="C21" s="18"/>
      <c r="D21" s="18"/>
    </row>
    <row r="22" spans="1:4" x14ac:dyDescent="0.3">
      <c r="A22" s="18"/>
      <c r="B22" s="18"/>
      <c r="C22" s="18"/>
      <c r="D22" s="18"/>
    </row>
    <row r="23" spans="1:4" s="3" customFormat="1" x14ac:dyDescent="0.3">
      <c r="A23" s="21" t="s">
        <v>40</v>
      </c>
      <c r="B23" s="21">
        <f>B20*B7</f>
        <v>50000</v>
      </c>
      <c r="C23" s="21">
        <f t="shared" ref="C23:D23" si="7">C20*C7</f>
        <v>22500</v>
      </c>
      <c r="D23" s="21">
        <f t="shared" si="7"/>
        <v>8409.0909090909099</v>
      </c>
    </row>
    <row r="24" spans="1:4" s="3" customFormat="1" x14ac:dyDescent="0.3">
      <c r="A24" s="22" t="s">
        <v>14</v>
      </c>
      <c r="B24" s="22">
        <f>B23+B3</f>
        <v>50029</v>
      </c>
      <c r="C24" s="22">
        <f t="shared" ref="C24:D24" si="8">C23+C3</f>
        <v>22649</v>
      </c>
      <c r="D24" s="22">
        <f t="shared" si="8"/>
        <v>8958.0909090909099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F70C1-AA80-40C4-B375-6A0C2A1CC744}">
  <dimension ref="A2:D18"/>
  <sheetViews>
    <sheetView workbookViewId="0">
      <selection activeCell="F21" sqref="F21"/>
    </sheetView>
  </sheetViews>
  <sheetFormatPr defaultRowHeight="14.4" x14ac:dyDescent="0.3"/>
  <cols>
    <col min="1" max="1" width="19.109375" customWidth="1"/>
    <col min="2" max="2" width="13.44140625" style="3" customWidth="1"/>
    <col min="3" max="3" width="16.5546875" style="3" customWidth="1"/>
    <col min="4" max="4" width="10.109375" style="3" bestFit="1" customWidth="1"/>
  </cols>
  <sheetData>
    <row r="2" spans="1:4" x14ac:dyDescent="0.3">
      <c r="B2" s="3" t="s">
        <v>41</v>
      </c>
      <c r="C2" s="3" t="s">
        <v>42</v>
      </c>
      <c r="D2" s="3" t="s">
        <v>43</v>
      </c>
    </row>
    <row r="3" spans="1:4" x14ac:dyDescent="0.3">
      <c r="A3" t="s">
        <v>46</v>
      </c>
      <c r="C3" s="3">
        <v>500</v>
      </c>
    </row>
    <row r="5" spans="1:4" s="23" customFormat="1" x14ac:dyDescent="0.3">
      <c r="A5" s="23" t="s">
        <v>49</v>
      </c>
      <c r="B5" s="27"/>
      <c r="C5" s="27"/>
      <c r="D5" s="27"/>
    </row>
    <row r="6" spans="1:4" x14ac:dyDescent="0.3">
      <c r="A6" s="19" t="s">
        <v>44</v>
      </c>
      <c r="B6" s="22">
        <v>19</v>
      </c>
      <c r="C6" s="22">
        <v>35</v>
      </c>
      <c r="D6" s="22">
        <v>55</v>
      </c>
    </row>
    <row r="7" spans="1:4" x14ac:dyDescent="0.3">
      <c r="A7" s="19" t="s">
        <v>45</v>
      </c>
      <c r="B7" s="22">
        <v>9.5</v>
      </c>
      <c r="C7" s="22"/>
      <c r="D7" s="22"/>
    </row>
    <row r="8" spans="1:4" x14ac:dyDescent="0.3">
      <c r="A8" s="19" t="s">
        <v>48</v>
      </c>
      <c r="B8" s="22">
        <v>30</v>
      </c>
      <c r="C8" s="22"/>
      <c r="D8" s="22"/>
    </row>
    <row r="9" spans="1:4" x14ac:dyDescent="0.3">
      <c r="A9" s="19" t="s">
        <v>50</v>
      </c>
      <c r="B9" s="22">
        <f>SUM(B6:B8)</f>
        <v>58.5</v>
      </c>
      <c r="C9" s="22">
        <f t="shared" ref="C9:D9" si="0">SUM(C6:C8)</f>
        <v>35</v>
      </c>
      <c r="D9" s="22">
        <f t="shared" si="0"/>
        <v>55</v>
      </c>
    </row>
    <row r="10" spans="1:4" x14ac:dyDescent="0.3">
      <c r="A10" s="19" t="s">
        <v>14</v>
      </c>
      <c r="B10" s="22">
        <f>B9*24</f>
        <v>1404</v>
      </c>
      <c r="C10" s="22">
        <f t="shared" ref="C10:D10" si="1">C9*24</f>
        <v>840</v>
      </c>
      <c r="D10" s="22">
        <f t="shared" si="1"/>
        <v>1320</v>
      </c>
    </row>
    <row r="12" spans="1:4" s="23" customFormat="1" x14ac:dyDescent="0.3">
      <c r="A12" s="23" t="s">
        <v>33</v>
      </c>
      <c r="B12" s="27"/>
      <c r="C12" s="27"/>
      <c r="D12" s="27"/>
    </row>
    <row r="13" spans="1:4" x14ac:dyDescent="0.3">
      <c r="A13" s="24" t="s">
        <v>51</v>
      </c>
      <c r="B13" s="28">
        <v>40</v>
      </c>
      <c r="C13" s="28">
        <f>30</f>
        <v>30</v>
      </c>
      <c r="D13" s="28">
        <v>10</v>
      </c>
    </row>
    <row r="14" spans="1:4" x14ac:dyDescent="0.3">
      <c r="A14" s="24" t="s">
        <v>47</v>
      </c>
      <c r="B14" s="28">
        <f>B13*24</f>
        <v>960</v>
      </c>
      <c r="C14" s="28">
        <f t="shared" ref="C14:D14" si="2">C13*24</f>
        <v>720</v>
      </c>
      <c r="D14" s="28">
        <f t="shared" si="2"/>
        <v>240</v>
      </c>
    </row>
    <row r="15" spans="1:4" x14ac:dyDescent="0.3">
      <c r="A15" s="26" t="s">
        <v>14</v>
      </c>
      <c r="B15" s="29">
        <f>B10+B14+B3</f>
        <v>2364</v>
      </c>
      <c r="C15" s="29">
        <f t="shared" ref="C15:D15" si="3">C10+C14+C3</f>
        <v>2060</v>
      </c>
      <c r="D15" s="29">
        <f t="shared" si="3"/>
        <v>1560</v>
      </c>
    </row>
    <row r="17" spans="1:4" s="23" customFormat="1" x14ac:dyDescent="0.3">
      <c r="A17" s="23" t="s">
        <v>38</v>
      </c>
      <c r="B17" s="27"/>
      <c r="C17" s="27"/>
      <c r="D17" s="27"/>
    </row>
    <row r="18" spans="1:4" x14ac:dyDescent="0.3">
      <c r="A18" s="25" t="s">
        <v>14</v>
      </c>
      <c r="B18" s="30">
        <f>B10</f>
        <v>1404</v>
      </c>
      <c r="C18" s="30">
        <f t="shared" ref="C18:D18" si="4">C10</f>
        <v>840</v>
      </c>
      <c r="D18" s="30">
        <f t="shared" si="4"/>
        <v>1320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2798-3B6A-489F-8DCB-8FFE560E8139}">
  <dimension ref="A2:D29"/>
  <sheetViews>
    <sheetView tabSelected="1" workbookViewId="0">
      <selection activeCell="O17" sqref="O17"/>
    </sheetView>
  </sheetViews>
  <sheetFormatPr defaultRowHeight="14.4" x14ac:dyDescent="0.3"/>
  <cols>
    <col min="1" max="1" width="22.77734375" customWidth="1"/>
    <col min="2" max="2" width="17.77734375" customWidth="1"/>
    <col min="3" max="3" width="14.21875" customWidth="1"/>
    <col min="4" max="4" width="17" customWidth="1"/>
  </cols>
  <sheetData>
    <row r="2" spans="1:4" x14ac:dyDescent="0.3">
      <c r="B2" t="s">
        <v>24</v>
      </c>
      <c r="C2" t="s">
        <v>25</v>
      </c>
      <c r="D2" t="s">
        <v>52</v>
      </c>
    </row>
    <row r="3" spans="1:4" x14ac:dyDescent="0.3">
      <c r="A3" s="3" t="s">
        <v>53</v>
      </c>
      <c r="B3" s="3">
        <v>14500</v>
      </c>
      <c r="C3" s="3">
        <v>31000</v>
      </c>
      <c r="D3" s="3">
        <v>72000</v>
      </c>
    </row>
    <row r="4" spans="1:4" x14ac:dyDescent="0.3">
      <c r="A4" s="3" t="s">
        <v>55</v>
      </c>
      <c r="B4" s="3">
        <v>1450</v>
      </c>
      <c r="C4" s="3">
        <v>3100</v>
      </c>
      <c r="D4" s="3">
        <v>7200</v>
      </c>
    </row>
    <row r="5" spans="1:4" x14ac:dyDescent="0.3">
      <c r="A5" s="3"/>
      <c r="B5" s="3"/>
      <c r="C5" s="3"/>
      <c r="D5" s="3"/>
    </row>
    <row r="6" spans="1:4" x14ac:dyDescent="0.3">
      <c r="A6" s="3" t="s">
        <v>54</v>
      </c>
      <c r="B6" s="3">
        <v>1500</v>
      </c>
      <c r="C6" s="3">
        <v>2500</v>
      </c>
      <c r="D6" s="3">
        <v>3100</v>
      </c>
    </row>
    <row r="7" spans="1:4" x14ac:dyDescent="0.3">
      <c r="A7" s="3" t="s">
        <v>56</v>
      </c>
      <c r="B7" s="3">
        <v>210</v>
      </c>
      <c r="C7" s="3">
        <v>300</v>
      </c>
      <c r="D7" s="3">
        <v>450</v>
      </c>
    </row>
    <row r="8" spans="1:4" x14ac:dyDescent="0.3">
      <c r="A8" s="3" t="s">
        <v>14</v>
      </c>
      <c r="B8" s="3">
        <f>B6+B7</f>
        <v>1710</v>
      </c>
      <c r="C8" s="3">
        <f t="shared" ref="C8:D8" si="0">C6+C7</f>
        <v>2800</v>
      </c>
      <c r="D8" s="3">
        <f t="shared" si="0"/>
        <v>3550</v>
      </c>
    </row>
    <row r="9" spans="1:4" x14ac:dyDescent="0.3">
      <c r="A9" s="3"/>
      <c r="B9" s="3"/>
      <c r="C9" s="3"/>
      <c r="D9" s="3"/>
    </row>
    <row r="10" spans="1:4" x14ac:dyDescent="0.3">
      <c r="A10" s="5" t="s">
        <v>58</v>
      </c>
      <c r="B10" s="5">
        <v>30000</v>
      </c>
      <c r="C10" s="5">
        <v>30000</v>
      </c>
      <c r="D10" s="5">
        <v>30000</v>
      </c>
    </row>
    <row r="11" spans="1:4" x14ac:dyDescent="0.3">
      <c r="A11" s="5" t="s">
        <v>57</v>
      </c>
      <c r="B11" s="5">
        <v>35</v>
      </c>
      <c r="C11" s="5">
        <v>19</v>
      </c>
      <c r="D11" s="5">
        <v>17</v>
      </c>
    </row>
    <row r="12" spans="1:4" x14ac:dyDescent="0.3">
      <c r="A12" s="5" t="s">
        <v>60</v>
      </c>
      <c r="B12" s="5">
        <f>B10/B11</f>
        <v>857.14285714285711</v>
      </c>
      <c r="C12" s="5">
        <f t="shared" ref="C12:D12" si="1">C10/C11</f>
        <v>1578.9473684210527</v>
      </c>
      <c r="D12" s="5">
        <f t="shared" si="1"/>
        <v>1764.7058823529412</v>
      </c>
    </row>
    <row r="13" spans="1:4" x14ac:dyDescent="0.3">
      <c r="A13" s="3" t="s">
        <v>59</v>
      </c>
      <c r="B13" s="3">
        <v>3.98</v>
      </c>
      <c r="C13" s="3">
        <v>3.98</v>
      </c>
      <c r="D13" s="3">
        <v>3.98</v>
      </c>
    </row>
    <row r="14" spans="1:4" x14ac:dyDescent="0.3">
      <c r="A14" s="3" t="s">
        <v>61</v>
      </c>
      <c r="B14" s="3">
        <f>B12*B13</f>
        <v>3411.4285714285711</v>
      </c>
      <c r="C14" s="3">
        <f t="shared" ref="C14:D14" si="2">C12*C13</f>
        <v>6284.21052631579</v>
      </c>
      <c r="D14" s="3">
        <f t="shared" si="2"/>
        <v>7023.5294117647063</v>
      </c>
    </row>
    <row r="15" spans="1:4" x14ac:dyDescent="0.3">
      <c r="A15" s="3"/>
      <c r="B15" s="3"/>
      <c r="C15" s="3"/>
      <c r="D15" s="3"/>
    </row>
    <row r="16" spans="1:4" x14ac:dyDescent="0.3">
      <c r="A16" s="3" t="s">
        <v>62</v>
      </c>
      <c r="B16" s="3">
        <f>250000/30000</f>
        <v>8.3333333333333339</v>
      </c>
      <c r="C16" s="3">
        <f t="shared" ref="C16:D16" si="3">250000/30000</f>
        <v>8.3333333333333339</v>
      </c>
      <c r="D16" s="3">
        <f t="shared" si="3"/>
        <v>8.3333333333333339</v>
      </c>
    </row>
    <row r="17" spans="1:4" x14ac:dyDescent="0.3">
      <c r="A17" s="3"/>
      <c r="B17" s="3"/>
      <c r="C17" s="3"/>
      <c r="D17" s="3"/>
    </row>
    <row r="18" spans="1:4" x14ac:dyDescent="0.3">
      <c r="A18" s="3" t="s">
        <v>61</v>
      </c>
      <c r="B18" s="3">
        <f>B16*B14</f>
        <v>28428.571428571428</v>
      </c>
      <c r="C18" s="3">
        <f t="shared" ref="C18:D18" si="4">C16*C14</f>
        <v>52368.421052631587</v>
      </c>
      <c r="D18" s="3">
        <f t="shared" si="4"/>
        <v>58529.411764705888</v>
      </c>
    </row>
    <row r="19" spans="1:4" x14ac:dyDescent="0.3">
      <c r="A19" s="3" t="s">
        <v>63</v>
      </c>
      <c r="B19" s="3">
        <f>B8*B16</f>
        <v>14250.000000000002</v>
      </c>
      <c r="C19" s="3">
        <f t="shared" ref="C19:D19" si="5">C8*C16</f>
        <v>23333.333333333336</v>
      </c>
      <c r="D19" s="3">
        <f t="shared" si="5"/>
        <v>29583.333333333336</v>
      </c>
    </row>
    <row r="20" spans="1:4" x14ac:dyDescent="0.3">
      <c r="A20" s="3" t="s">
        <v>14</v>
      </c>
      <c r="B20" s="3">
        <f>B18+B19</f>
        <v>42678.571428571428</v>
      </c>
      <c r="C20" s="3">
        <f t="shared" ref="C20:D20" si="6">C18+C19</f>
        <v>75701.754385964916</v>
      </c>
      <c r="D20" s="3">
        <f t="shared" si="6"/>
        <v>88112.745098039217</v>
      </c>
    </row>
    <row r="21" spans="1:4" x14ac:dyDescent="0.3">
      <c r="A21" s="3"/>
      <c r="B21" s="3"/>
      <c r="C21" s="3"/>
      <c r="D21" s="3"/>
    </row>
    <row r="22" spans="1:4" x14ac:dyDescent="0.3">
      <c r="A22" s="3" t="s">
        <v>33</v>
      </c>
      <c r="B22" s="3"/>
      <c r="C22" s="3"/>
      <c r="D22" s="3"/>
    </row>
    <row r="23" spans="1:4" x14ac:dyDescent="0.3">
      <c r="A23" s="3" t="s">
        <v>14</v>
      </c>
      <c r="B23" s="3">
        <f>B3+B4+B20</f>
        <v>58628.571428571428</v>
      </c>
      <c r="C23" s="3">
        <f t="shared" ref="C23:D23" si="7">C3+C4+C20</f>
        <v>109801.75438596492</v>
      </c>
      <c r="D23" s="3">
        <f t="shared" si="7"/>
        <v>167312.74509803922</v>
      </c>
    </row>
    <row r="24" spans="1:4" x14ac:dyDescent="0.3">
      <c r="A24" s="3" t="s">
        <v>65</v>
      </c>
      <c r="B24" s="3">
        <f>B23/B16</f>
        <v>7035.4285714285706</v>
      </c>
      <c r="C24" s="3">
        <f t="shared" ref="C24:D24" si="8">C23/C16</f>
        <v>13176.210526315788</v>
      </c>
      <c r="D24" s="3">
        <f t="shared" si="8"/>
        <v>20077.529411764706</v>
      </c>
    </row>
    <row r="26" spans="1:4" x14ac:dyDescent="0.3">
      <c r="A26" s="3" t="s">
        <v>38</v>
      </c>
    </row>
    <row r="27" spans="1:4" x14ac:dyDescent="0.3">
      <c r="A27" s="3" t="s">
        <v>64</v>
      </c>
      <c r="B27" s="3">
        <f>0.4*B3</f>
        <v>5800</v>
      </c>
      <c r="C27" s="3">
        <f>0.4*C3</f>
        <v>12400</v>
      </c>
      <c r="D27" s="3">
        <f>0.4*D3</f>
        <v>28800</v>
      </c>
    </row>
    <row r="28" spans="1:4" x14ac:dyDescent="0.3">
      <c r="A28" s="3" t="s">
        <v>14</v>
      </c>
      <c r="B28" s="3">
        <f>B23+B27</f>
        <v>64428.571428571428</v>
      </c>
      <c r="C28" s="3">
        <f>C23+C27</f>
        <v>122201.75438596492</v>
      </c>
      <c r="D28" s="3">
        <f>D23+D27</f>
        <v>196112.74509803922</v>
      </c>
    </row>
    <row r="29" spans="1:4" s="3" customFormat="1" x14ac:dyDescent="0.3">
      <c r="A29" s="3" t="s">
        <v>66</v>
      </c>
      <c r="B29" s="3">
        <f>B28/B16</f>
        <v>7731.4285714285706</v>
      </c>
      <c r="C29" s="3">
        <f>C28/C16</f>
        <v>14664.210526315788</v>
      </c>
      <c r="D29" s="3">
        <f>D28/D16</f>
        <v>23533.529411764703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Trip</vt:lpstr>
      <vt:lpstr>Printer</vt:lpstr>
      <vt:lpstr>cell Phone</vt:lpstr>
      <vt:lpstr>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Taiwo_Victoria</dc:creator>
  <cp:lastModifiedBy>Taiwo Kolawole</cp:lastModifiedBy>
  <dcterms:created xsi:type="dcterms:W3CDTF">2022-05-18T11:12:23Z</dcterms:created>
  <dcterms:modified xsi:type="dcterms:W3CDTF">2022-05-19T12:10:59Z</dcterms:modified>
</cp:coreProperties>
</file>