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/>
  <mc:AlternateContent xmlns:mc="http://schemas.openxmlformats.org/markup-compatibility/2006">
    <mc:Choice Requires="x15">
      <x15ac:absPath xmlns:x15ac="http://schemas.microsoft.com/office/spreadsheetml/2010/11/ac" url="H:\PhD Work\Standard ETAB Model\Standard ETAB Model\"/>
    </mc:Choice>
  </mc:AlternateContent>
  <xr:revisionPtr revIDLastSave="0" documentId="13_ncr:1_{FE13BDA8-4C50-4A74-B2BC-063D0BAFFEA3}" xr6:coauthVersionLast="36" xr6:coauthVersionMax="36" xr10:uidLastSave="{00000000-0000-0000-0000-000000000000}"/>
  <bookViews>
    <workbookView xWindow="0" yWindow="0" windowWidth="11970" windowHeight="6870" activeTab="2" xr2:uid="{00000000-000D-0000-FFFF-FFFF00000000}"/>
  </bookViews>
  <sheets>
    <sheet name="Base Shear vs Monitored Displac" sheetId="2" r:id="rId1"/>
    <sheet name="Performance Evaluation_DBE" sheetId="3" r:id="rId2"/>
    <sheet name="Performance Evaluation_MCE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4" l="1"/>
  <c r="B125" i="4" l="1"/>
  <c r="A125" i="4"/>
  <c r="B124" i="4"/>
  <c r="A124" i="4"/>
  <c r="B123" i="4"/>
  <c r="A123" i="4"/>
  <c r="B122" i="4"/>
  <c r="A122" i="4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F25" i="4"/>
  <c r="B25" i="4"/>
  <c r="A25" i="4"/>
  <c r="B24" i="4"/>
  <c r="A24" i="4"/>
  <c r="B23" i="4"/>
  <c r="A23" i="4"/>
  <c r="B22" i="4"/>
  <c r="A22" i="4"/>
  <c r="F23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F11" i="4"/>
  <c r="B11" i="4"/>
  <c r="A11" i="4"/>
  <c r="B10" i="4"/>
  <c r="A10" i="4"/>
  <c r="F9" i="4"/>
  <c r="F10" i="4" s="1"/>
  <c r="F12" i="4" s="1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F27" i="4" l="1"/>
  <c r="F26" i="4"/>
  <c r="F28" i="4" s="1"/>
  <c r="F29" i="4" s="1"/>
  <c r="F25" i="3"/>
  <c r="F21" i="3" s="1"/>
  <c r="F9" i="3" l="1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F23" i="3" l="1"/>
  <c r="F27" i="3" s="1"/>
  <c r="F26" i="3" l="1"/>
  <c r="F28" i="3" l="1"/>
  <c r="F29" i="3" s="1"/>
  <c r="F10" i="3"/>
  <c r="F11" i="3"/>
  <c r="F1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2" i="3"/>
</calcChain>
</file>

<file path=xl/sharedStrings.xml><?xml version="1.0" encoding="utf-8"?>
<sst xmlns="http://schemas.openxmlformats.org/spreadsheetml/2006/main" count="115" uniqueCount="55">
  <si>
    <t>TABLE:  Base Shear vs Monitored Displacement</t>
  </si>
  <si>
    <t>Step</t>
  </si>
  <si>
    <t>Monitored Displ</t>
  </si>
  <si>
    <t>mm</t>
  </si>
  <si>
    <t>Base Force</t>
  </si>
  <si>
    <t>kN</t>
  </si>
  <si>
    <t>A-B</t>
  </si>
  <si>
    <t>B-C</t>
  </si>
  <si>
    <t>C-D</t>
  </si>
  <si>
    <t>D-E</t>
  </si>
  <si>
    <t>&gt;E</t>
  </si>
  <si>
    <t>A-IO</t>
  </si>
  <si>
    <t>IO-LS</t>
  </si>
  <si>
    <t>LS-CP</t>
  </si>
  <si>
    <t>&gt;CP</t>
  </si>
  <si>
    <t>Total</t>
  </si>
  <si>
    <t>Vy =</t>
  </si>
  <si>
    <t>Vu =</t>
  </si>
  <si>
    <t>Dy =</t>
  </si>
  <si>
    <t>Du =</t>
  </si>
  <si>
    <t>Overstrength factor =</t>
  </si>
  <si>
    <t>Design Base shear =</t>
  </si>
  <si>
    <t>Ductility Ratio =</t>
  </si>
  <si>
    <t>Response Reduction Factor =</t>
  </si>
  <si>
    <t>IO Level of the Building =</t>
  </si>
  <si>
    <t>LS Level of the Building =</t>
  </si>
  <si>
    <t>CP Level of the Building =</t>
  </si>
  <si>
    <t>Target Displacement by DMM:</t>
  </si>
  <si>
    <t>Co =</t>
  </si>
  <si>
    <t>C1 =</t>
  </si>
  <si>
    <t>Cm =</t>
  </si>
  <si>
    <t>Strength Ratio (Mu_strength) =</t>
  </si>
  <si>
    <t>g</t>
  </si>
  <si>
    <t>Sa_fundamental period =</t>
  </si>
  <si>
    <t>Seismic Weight (W) =</t>
  </si>
  <si>
    <t>Site class factor (a) =</t>
  </si>
  <si>
    <t>s</t>
  </si>
  <si>
    <t xml:space="preserve">Fundamental Period (Te) = </t>
  </si>
  <si>
    <t>C2 =</t>
  </si>
  <si>
    <t>Target Displacement (D_target) =</t>
  </si>
  <si>
    <t>Achieved Performance =</t>
  </si>
  <si>
    <t>IO Limit</t>
  </si>
  <si>
    <t>LS Limit</t>
  </si>
  <si>
    <t>CP Limit</t>
  </si>
  <si>
    <t>Zone Factor (Z) =</t>
  </si>
  <si>
    <t>Height of Building (h) =</t>
  </si>
  <si>
    <t>m</t>
  </si>
  <si>
    <t>Performance Evaluation by Displacement Modification Method (DMM) as per ASCE 41-17</t>
  </si>
  <si>
    <t>g (corresponds to MCE (IS 1893))</t>
  </si>
  <si>
    <t>Table 7-5 (ASCE 41-17)</t>
  </si>
  <si>
    <t>Table 7-4 (ASCE 41-17)</t>
  </si>
  <si>
    <t>for site class C (ASCE 41-17)</t>
  </si>
  <si>
    <t>Eq. (7-29) (ASCE 41-17)</t>
  </si>
  <si>
    <t>Eq. (7-30) (ASCE 41-17)</t>
  </si>
  <si>
    <t>Eq. (7-31) (ASCE 41-17)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</si>
</sst>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/>
    <xf numFmtId="0" fontId="0" fillId="6" borderId="0" xfId="0" applyFill="1" applyBorder="1" applyAlignment="1">
      <alignment horizontal="center"/>
    </xf>
    <xf numFmtId="0" fontId="0" fillId="6" borderId="11" xfId="0" applyFill="1" applyBorder="1" applyAlignment="1">
      <alignment horizontal="right"/>
    </xf>
    <xf numFmtId="0" fontId="0" fillId="6" borderId="12" xfId="0" applyFill="1" applyBorder="1"/>
    <xf numFmtId="0" fontId="0" fillId="5" borderId="13" xfId="0" applyFill="1" applyBorder="1" applyAlignment="1">
      <alignment horizontal="right"/>
    </xf>
    <xf numFmtId="0" fontId="0" fillId="5" borderId="14" xfId="0" applyFill="1" applyBorder="1" applyAlignment="1">
      <alignment horizontal="center"/>
    </xf>
    <xf numFmtId="0" fontId="0" fillId="5" borderId="15" xfId="0" applyFill="1" applyBorder="1"/>
    <xf numFmtId="0" fontId="0" fillId="6" borderId="8" xfId="0" applyFill="1" applyBorder="1" applyAlignment="1">
      <alignment horizontal="right"/>
    </xf>
    <xf numFmtId="0" fontId="0" fillId="6" borderId="9" xfId="0" applyFill="1" applyBorder="1" applyAlignment="1">
      <alignment horizontal="center"/>
    </xf>
    <xf numFmtId="0" fontId="0" fillId="6" borderId="10" xfId="0" applyFill="1" applyBorder="1"/>
    <xf numFmtId="0" fontId="0" fillId="6" borderId="13" xfId="0" applyFill="1" applyBorder="1" applyAlignment="1">
      <alignment horizontal="right"/>
    </xf>
    <xf numFmtId="0" fontId="0" fillId="6" borderId="14" xfId="0" applyFill="1" applyBorder="1" applyAlignment="1">
      <alignment horizontal="center"/>
    </xf>
    <xf numFmtId="0" fontId="0" fillId="6" borderId="15" xfId="0" applyFill="1" applyBorder="1"/>
    <xf numFmtId="0" fontId="1" fillId="6" borderId="5" xfId="0" applyFont="1" applyFill="1" applyBorder="1" applyAlignment="1">
      <alignment horizontal="right"/>
    </xf>
    <xf numFmtId="0" fontId="1" fillId="6" borderId="7" xfId="0" applyFont="1" applyFill="1" applyBorder="1" applyAlignment="1">
      <alignment horizontal="center"/>
    </xf>
    <xf numFmtId="0" fontId="1" fillId="6" borderId="6" xfId="0" applyFont="1" applyFill="1" applyBorder="1"/>
    <xf numFmtId="0" fontId="1" fillId="6" borderId="8" xfId="0" applyFont="1" applyFill="1" applyBorder="1" applyAlignment="1">
      <alignment horizontal="right"/>
    </xf>
    <xf numFmtId="0" fontId="2" fillId="0" borderId="5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PushoverX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'Performance Evaluation_DBE'!$A$2:$A$323</c:f>
              <c:numCache>
                <c:formatCode>General</c:formatCode>
                <c:ptCount val="322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  <c:pt idx="9">
                  <c:v>67.5</c:v>
                </c:pt>
                <c:pt idx="10">
                  <c:v>75</c:v>
                </c:pt>
                <c:pt idx="11">
                  <c:v>82.5</c:v>
                </c:pt>
                <c:pt idx="12">
                  <c:v>90</c:v>
                </c:pt>
                <c:pt idx="13">
                  <c:v>97.5</c:v>
                </c:pt>
                <c:pt idx="14">
                  <c:v>105</c:v>
                </c:pt>
                <c:pt idx="15">
                  <c:v>112.5</c:v>
                </c:pt>
                <c:pt idx="16">
                  <c:v>120</c:v>
                </c:pt>
                <c:pt idx="17">
                  <c:v>127.5</c:v>
                </c:pt>
                <c:pt idx="18">
                  <c:v>135</c:v>
                </c:pt>
                <c:pt idx="19">
                  <c:v>142.5</c:v>
                </c:pt>
                <c:pt idx="20">
                  <c:v>150</c:v>
                </c:pt>
                <c:pt idx="21">
                  <c:v>157.5</c:v>
                </c:pt>
                <c:pt idx="22">
                  <c:v>165</c:v>
                </c:pt>
                <c:pt idx="23">
                  <c:v>172.5</c:v>
                </c:pt>
                <c:pt idx="24">
                  <c:v>180</c:v>
                </c:pt>
                <c:pt idx="25">
                  <c:v>187.5</c:v>
                </c:pt>
                <c:pt idx="26">
                  <c:v>195</c:v>
                </c:pt>
                <c:pt idx="27">
                  <c:v>202.5</c:v>
                </c:pt>
                <c:pt idx="28">
                  <c:v>210</c:v>
                </c:pt>
                <c:pt idx="29">
                  <c:v>217.5</c:v>
                </c:pt>
                <c:pt idx="30">
                  <c:v>225</c:v>
                </c:pt>
                <c:pt idx="31">
                  <c:v>232.5</c:v>
                </c:pt>
                <c:pt idx="32">
                  <c:v>240</c:v>
                </c:pt>
                <c:pt idx="33">
                  <c:v>247.5</c:v>
                </c:pt>
                <c:pt idx="34">
                  <c:v>251.25</c:v>
                </c:pt>
                <c:pt idx="35">
                  <c:v>254.916</c:v>
                </c:pt>
                <c:pt idx="36">
                  <c:v>254.91900000000001</c:v>
                </c:pt>
                <c:pt idx="37">
                  <c:v>255.529</c:v>
                </c:pt>
                <c:pt idx="38">
                  <c:v>255.53</c:v>
                </c:pt>
                <c:pt idx="39">
                  <c:v>255.67599999999999</c:v>
                </c:pt>
                <c:pt idx="40">
                  <c:v>255.72</c:v>
                </c:pt>
                <c:pt idx="41">
                  <c:v>255.72200000000001</c:v>
                </c:pt>
                <c:pt idx="42">
                  <c:v>255.72200000000001</c:v>
                </c:pt>
                <c:pt idx="43">
                  <c:v>255.72300000000001</c:v>
                </c:pt>
                <c:pt idx="44">
                  <c:v>255.726</c:v>
                </c:pt>
                <c:pt idx="45">
                  <c:v>255.73</c:v>
                </c:pt>
                <c:pt idx="46">
                  <c:v>255.73</c:v>
                </c:pt>
                <c:pt idx="47">
                  <c:v>255.73</c:v>
                </c:pt>
                <c:pt idx="48">
                  <c:v>255.73</c:v>
                </c:pt>
                <c:pt idx="49">
                  <c:v>255.73</c:v>
                </c:pt>
                <c:pt idx="50">
                  <c:v>255.73</c:v>
                </c:pt>
                <c:pt idx="51">
                  <c:v>255.73</c:v>
                </c:pt>
                <c:pt idx="52">
                  <c:v>255.73</c:v>
                </c:pt>
                <c:pt idx="53">
                  <c:v>255.73</c:v>
                </c:pt>
                <c:pt idx="54">
                  <c:v>255.73</c:v>
                </c:pt>
                <c:pt idx="55">
                  <c:v>255.73</c:v>
                </c:pt>
                <c:pt idx="56">
                  <c:v>255.732</c:v>
                </c:pt>
                <c:pt idx="57">
                  <c:v>255.732</c:v>
                </c:pt>
                <c:pt idx="58">
                  <c:v>255.732</c:v>
                </c:pt>
                <c:pt idx="59">
                  <c:v>255.73400000000001</c:v>
                </c:pt>
                <c:pt idx="60">
                  <c:v>255.73500000000001</c:v>
                </c:pt>
                <c:pt idx="61">
                  <c:v>255.73599999999999</c:v>
                </c:pt>
                <c:pt idx="62">
                  <c:v>255.73699999999999</c:v>
                </c:pt>
                <c:pt idx="63">
                  <c:v>255.738</c:v>
                </c:pt>
                <c:pt idx="64">
                  <c:v>255.75</c:v>
                </c:pt>
                <c:pt idx="65">
                  <c:v>255.751</c:v>
                </c:pt>
                <c:pt idx="66">
                  <c:v>255.75200000000001</c:v>
                </c:pt>
                <c:pt idx="67">
                  <c:v>255.75299999999999</c:v>
                </c:pt>
                <c:pt idx="68">
                  <c:v>255.755</c:v>
                </c:pt>
                <c:pt idx="69">
                  <c:v>255.756</c:v>
                </c:pt>
                <c:pt idx="70">
                  <c:v>255.75700000000001</c:v>
                </c:pt>
                <c:pt idx="71">
                  <c:v>255.75800000000001</c:v>
                </c:pt>
                <c:pt idx="72">
                  <c:v>255.75899999999999</c:v>
                </c:pt>
                <c:pt idx="73">
                  <c:v>255.75899999999999</c:v>
                </c:pt>
                <c:pt idx="74">
                  <c:v>255.762</c:v>
                </c:pt>
                <c:pt idx="75">
                  <c:v>255.762</c:v>
                </c:pt>
                <c:pt idx="76">
                  <c:v>255.76300000000001</c:v>
                </c:pt>
                <c:pt idx="77">
                  <c:v>255.76400000000001</c:v>
                </c:pt>
                <c:pt idx="78">
                  <c:v>255.76499999999999</c:v>
                </c:pt>
                <c:pt idx="79">
                  <c:v>255.767</c:v>
                </c:pt>
                <c:pt idx="80">
                  <c:v>255.767</c:v>
                </c:pt>
                <c:pt idx="81">
                  <c:v>255.768</c:v>
                </c:pt>
                <c:pt idx="82">
                  <c:v>255.768</c:v>
                </c:pt>
                <c:pt idx="83">
                  <c:v>255.768</c:v>
                </c:pt>
                <c:pt idx="84">
                  <c:v>255.768</c:v>
                </c:pt>
                <c:pt idx="85">
                  <c:v>255.768</c:v>
                </c:pt>
                <c:pt idx="86">
                  <c:v>255.76900000000001</c:v>
                </c:pt>
                <c:pt idx="87">
                  <c:v>255.76900000000001</c:v>
                </c:pt>
                <c:pt idx="88">
                  <c:v>255.76900000000001</c:v>
                </c:pt>
                <c:pt idx="89">
                  <c:v>255.76900000000001</c:v>
                </c:pt>
                <c:pt idx="90">
                  <c:v>255.76900000000001</c:v>
                </c:pt>
                <c:pt idx="91">
                  <c:v>255.76900000000001</c:v>
                </c:pt>
                <c:pt idx="92">
                  <c:v>255.76900000000001</c:v>
                </c:pt>
                <c:pt idx="93">
                  <c:v>255.77</c:v>
                </c:pt>
                <c:pt idx="94">
                  <c:v>255.77</c:v>
                </c:pt>
                <c:pt idx="95">
                  <c:v>255.77</c:v>
                </c:pt>
                <c:pt idx="96">
                  <c:v>255.77</c:v>
                </c:pt>
                <c:pt idx="97">
                  <c:v>255.77</c:v>
                </c:pt>
                <c:pt idx="98">
                  <c:v>255.77</c:v>
                </c:pt>
                <c:pt idx="99">
                  <c:v>255.77</c:v>
                </c:pt>
                <c:pt idx="100">
                  <c:v>255.77</c:v>
                </c:pt>
                <c:pt idx="101">
                  <c:v>255.77</c:v>
                </c:pt>
                <c:pt idx="102">
                  <c:v>255.77</c:v>
                </c:pt>
                <c:pt idx="103">
                  <c:v>255.77</c:v>
                </c:pt>
                <c:pt idx="104">
                  <c:v>255.77</c:v>
                </c:pt>
                <c:pt idx="105">
                  <c:v>255.77</c:v>
                </c:pt>
                <c:pt idx="106">
                  <c:v>255.77</c:v>
                </c:pt>
                <c:pt idx="107">
                  <c:v>255.77</c:v>
                </c:pt>
                <c:pt idx="108">
                  <c:v>255.77</c:v>
                </c:pt>
                <c:pt idx="109">
                  <c:v>255.77</c:v>
                </c:pt>
                <c:pt idx="110">
                  <c:v>255.77</c:v>
                </c:pt>
                <c:pt idx="111">
                  <c:v>255.77</c:v>
                </c:pt>
                <c:pt idx="112">
                  <c:v>255.77</c:v>
                </c:pt>
                <c:pt idx="113">
                  <c:v>255.77</c:v>
                </c:pt>
                <c:pt idx="114">
                  <c:v>255.77</c:v>
                </c:pt>
                <c:pt idx="115">
                  <c:v>255.77099999999999</c:v>
                </c:pt>
                <c:pt idx="116">
                  <c:v>255.77099999999999</c:v>
                </c:pt>
                <c:pt idx="117">
                  <c:v>255.77099999999999</c:v>
                </c:pt>
                <c:pt idx="118">
                  <c:v>255.77099999999999</c:v>
                </c:pt>
                <c:pt idx="119">
                  <c:v>255.77099999999999</c:v>
                </c:pt>
                <c:pt idx="120">
                  <c:v>255.77099999999999</c:v>
                </c:pt>
                <c:pt idx="121">
                  <c:v>255.77099999999999</c:v>
                </c:pt>
                <c:pt idx="122">
                  <c:v>255.77099999999999</c:v>
                </c:pt>
                <c:pt idx="123">
                  <c:v>255.77099999999999</c:v>
                </c:pt>
              </c:numCache>
            </c:numRef>
          </c:xVal>
          <c:yVal>
            <c:numRef>
              <c:f>'Performance Evaluation_DBE'!$B$2:$B$338</c:f>
              <c:numCache>
                <c:formatCode>General</c:formatCode>
                <c:ptCount val="337"/>
                <c:pt idx="0">
                  <c:v>0</c:v>
                </c:pt>
                <c:pt idx="1">
                  <c:v>191.27869999999999</c:v>
                </c:pt>
                <c:pt idx="2">
                  <c:v>382.49939999999998</c:v>
                </c:pt>
                <c:pt idx="3">
                  <c:v>573.65200000000004</c:v>
                </c:pt>
                <c:pt idx="4">
                  <c:v>764.64350000000002</c:v>
                </c:pt>
                <c:pt idx="5">
                  <c:v>953.7971</c:v>
                </c:pt>
                <c:pt idx="6">
                  <c:v>1138.0541000000001</c:v>
                </c:pt>
                <c:pt idx="7">
                  <c:v>1319.1130000000001</c:v>
                </c:pt>
                <c:pt idx="8">
                  <c:v>1497.6223</c:v>
                </c:pt>
                <c:pt idx="9">
                  <c:v>1672.2947999999999</c:v>
                </c:pt>
                <c:pt idx="10">
                  <c:v>1843.6097</c:v>
                </c:pt>
                <c:pt idx="11">
                  <c:v>1979.9228000000001</c:v>
                </c:pt>
                <c:pt idx="12">
                  <c:v>2087.4504000000002</c:v>
                </c:pt>
                <c:pt idx="13">
                  <c:v>2180.0174000000002</c:v>
                </c:pt>
                <c:pt idx="14">
                  <c:v>2254.5338999999999</c:v>
                </c:pt>
                <c:pt idx="15">
                  <c:v>2314.0686000000001</c:v>
                </c:pt>
                <c:pt idx="16">
                  <c:v>2350.8220999999999</c:v>
                </c:pt>
                <c:pt idx="17">
                  <c:v>2383.8606</c:v>
                </c:pt>
                <c:pt idx="18">
                  <c:v>2414.9304000000002</c:v>
                </c:pt>
                <c:pt idx="19">
                  <c:v>2442.6803</c:v>
                </c:pt>
                <c:pt idx="20">
                  <c:v>2469.2287000000001</c:v>
                </c:pt>
                <c:pt idx="21">
                  <c:v>2492.3451</c:v>
                </c:pt>
                <c:pt idx="22">
                  <c:v>2512.2029000000002</c:v>
                </c:pt>
                <c:pt idx="23">
                  <c:v>2527.8849</c:v>
                </c:pt>
                <c:pt idx="24">
                  <c:v>2540.5182</c:v>
                </c:pt>
                <c:pt idx="25">
                  <c:v>2548.6442999999999</c:v>
                </c:pt>
                <c:pt idx="26">
                  <c:v>2553.8643999999999</c:v>
                </c:pt>
                <c:pt idx="27">
                  <c:v>2554.7692000000002</c:v>
                </c:pt>
                <c:pt idx="28">
                  <c:v>2551.6882999999998</c:v>
                </c:pt>
                <c:pt idx="29">
                  <c:v>2536.9402</c:v>
                </c:pt>
                <c:pt idx="30">
                  <c:v>2511.9989</c:v>
                </c:pt>
                <c:pt idx="31">
                  <c:v>2489.9933000000001</c:v>
                </c:pt>
                <c:pt idx="32">
                  <c:v>2458.4724999999999</c:v>
                </c:pt>
                <c:pt idx="33">
                  <c:v>2405.6145999999999</c:v>
                </c:pt>
                <c:pt idx="34">
                  <c:v>2384.5129999999999</c:v>
                </c:pt>
                <c:pt idx="35">
                  <c:v>2368.2991999999999</c:v>
                </c:pt>
                <c:pt idx="36">
                  <c:v>2365.3798000000002</c:v>
                </c:pt>
                <c:pt idx="37">
                  <c:v>2353.2283000000002</c:v>
                </c:pt>
                <c:pt idx="38">
                  <c:v>2324.2431999999999</c:v>
                </c:pt>
                <c:pt idx="39">
                  <c:v>2275.355</c:v>
                </c:pt>
                <c:pt idx="40">
                  <c:v>2275.8231999999998</c:v>
                </c:pt>
                <c:pt idx="41">
                  <c:v>2275.8132999999998</c:v>
                </c:pt>
                <c:pt idx="42">
                  <c:v>2275.8134</c:v>
                </c:pt>
                <c:pt idx="43">
                  <c:v>2275.7934</c:v>
                </c:pt>
                <c:pt idx="44">
                  <c:v>2260.5180999999998</c:v>
                </c:pt>
                <c:pt idx="45">
                  <c:v>2260.4058</c:v>
                </c:pt>
                <c:pt idx="46">
                  <c:v>2260.4058</c:v>
                </c:pt>
                <c:pt idx="47">
                  <c:v>2260.3939</c:v>
                </c:pt>
                <c:pt idx="48">
                  <c:v>2260.3939</c:v>
                </c:pt>
                <c:pt idx="49">
                  <c:v>2260.3924000000002</c:v>
                </c:pt>
                <c:pt idx="50">
                  <c:v>2259.2896000000001</c:v>
                </c:pt>
                <c:pt idx="51">
                  <c:v>2259.2896000000001</c:v>
                </c:pt>
                <c:pt idx="52">
                  <c:v>2259.2660999999998</c:v>
                </c:pt>
                <c:pt idx="53">
                  <c:v>2259.2660999999998</c:v>
                </c:pt>
                <c:pt idx="54">
                  <c:v>2259.2656999999999</c:v>
                </c:pt>
                <c:pt idx="55">
                  <c:v>2259.1606999999999</c:v>
                </c:pt>
                <c:pt idx="56">
                  <c:v>2259.1864999999998</c:v>
                </c:pt>
                <c:pt idx="57">
                  <c:v>2259.1622000000002</c:v>
                </c:pt>
                <c:pt idx="58">
                  <c:v>2259.1305000000002</c:v>
                </c:pt>
                <c:pt idx="59">
                  <c:v>2259.1007</c:v>
                </c:pt>
                <c:pt idx="60">
                  <c:v>2259.1030999999998</c:v>
                </c:pt>
                <c:pt idx="61">
                  <c:v>2259.1023</c:v>
                </c:pt>
                <c:pt idx="62">
                  <c:v>2259.1023</c:v>
                </c:pt>
                <c:pt idx="63">
                  <c:v>2259.0989</c:v>
                </c:pt>
                <c:pt idx="64">
                  <c:v>2259.0432999999998</c:v>
                </c:pt>
                <c:pt idx="65">
                  <c:v>2259.0083</c:v>
                </c:pt>
                <c:pt idx="66">
                  <c:v>2259.0043000000001</c:v>
                </c:pt>
                <c:pt idx="67">
                  <c:v>2258.9699000000001</c:v>
                </c:pt>
                <c:pt idx="68">
                  <c:v>2258.9607000000001</c:v>
                </c:pt>
                <c:pt idx="69">
                  <c:v>2258.9250999999999</c:v>
                </c:pt>
                <c:pt idx="70">
                  <c:v>2258.9209000000001</c:v>
                </c:pt>
                <c:pt idx="71">
                  <c:v>2258.8687</c:v>
                </c:pt>
                <c:pt idx="72">
                  <c:v>2258.8642</c:v>
                </c:pt>
                <c:pt idx="73">
                  <c:v>2258.8398000000002</c:v>
                </c:pt>
                <c:pt idx="74">
                  <c:v>2258.7402000000002</c:v>
                </c:pt>
                <c:pt idx="75">
                  <c:v>2258.6954999999998</c:v>
                </c:pt>
                <c:pt idx="76">
                  <c:v>2258.6794</c:v>
                </c:pt>
                <c:pt idx="77">
                  <c:v>2258.5918000000001</c:v>
                </c:pt>
                <c:pt idx="78">
                  <c:v>2258.5439999999999</c:v>
                </c:pt>
                <c:pt idx="79">
                  <c:v>2258.3476000000001</c:v>
                </c:pt>
                <c:pt idx="80">
                  <c:v>2258.3229999999999</c:v>
                </c:pt>
                <c:pt idx="81">
                  <c:v>2258.3018000000002</c:v>
                </c:pt>
                <c:pt idx="82">
                  <c:v>2258.2773000000002</c:v>
                </c:pt>
                <c:pt idx="83">
                  <c:v>2258.2563</c:v>
                </c:pt>
                <c:pt idx="84">
                  <c:v>2258.1837999999998</c:v>
                </c:pt>
                <c:pt idx="85">
                  <c:v>2258.163</c:v>
                </c:pt>
                <c:pt idx="86">
                  <c:v>2258.1372000000001</c:v>
                </c:pt>
                <c:pt idx="87">
                  <c:v>2258.0421999999999</c:v>
                </c:pt>
                <c:pt idx="88">
                  <c:v>2258.0169999999998</c:v>
                </c:pt>
                <c:pt idx="89">
                  <c:v>2257.9935</c:v>
                </c:pt>
                <c:pt idx="90">
                  <c:v>2257.9684000000002</c:v>
                </c:pt>
                <c:pt idx="91">
                  <c:v>2257.9450000000002</c:v>
                </c:pt>
                <c:pt idx="92">
                  <c:v>2257.8951000000002</c:v>
                </c:pt>
                <c:pt idx="93">
                  <c:v>2257.8717999999999</c:v>
                </c:pt>
                <c:pt idx="94">
                  <c:v>2257.846</c:v>
                </c:pt>
                <c:pt idx="95">
                  <c:v>2257.7471999999998</c:v>
                </c:pt>
                <c:pt idx="96">
                  <c:v>2257.7217999999998</c:v>
                </c:pt>
                <c:pt idx="97">
                  <c:v>2257.6972999999998</c:v>
                </c:pt>
                <c:pt idx="98">
                  <c:v>2257.6466999999998</c:v>
                </c:pt>
                <c:pt idx="99">
                  <c:v>2257.6221999999998</c:v>
                </c:pt>
                <c:pt idx="100">
                  <c:v>2257.5962</c:v>
                </c:pt>
                <c:pt idx="101">
                  <c:v>2257.5720000000001</c:v>
                </c:pt>
                <c:pt idx="102">
                  <c:v>2257.5464000000002</c:v>
                </c:pt>
                <c:pt idx="103">
                  <c:v>2257.5212999999999</c:v>
                </c:pt>
                <c:pt idx="104">
                  <c:v>2257.4958000000001</c:v>
                </c:pt>
                <c:pt idx="105">
                  <c:v>2257.4708000000001</c:v>
                </c:pt>
                <c:pt idx="106">
                  <c:v>2257.4450999999999</c:v>
                </c:pt>
                <c:pt idx="107">
                  <c:v>2257.3690999999999</c:v>
                </c:pt>
                <c:pt idx="108">
                  <c:v>2257.2927</c:v>
                </c:pt>
                <c:pt idx="109">
                  <c:v>2257.2671999999998</c:v>
                </c:pt>
                <c:pt idx="110">
                  <c:v>2257.2417999999998</c:v>
                </c:pt>
                <c:pt idx="111">
                  <c:v>2257.2163</c:v>
                </c:pt>
                <c:pt idx="112">
                  <c:v>2257.1653999999999</c:v>
                </c:pt>
                <c:pt idx="113">
                  <c:v>2257.1410999999998</c:v>
                </c:pt>
                <c:pt idx="114">
                  <c:v>2257.1214</c:v>
                </c:pt>
                <c:pt idx="115">
                  <c:v>2257.096</c:v>
                </c:pt>
                <c:pt idx="116">
                  <c:v>2257.0457000000001</c:v>
                </c:pt>
                <c:pt idx="117">
                  <c:v>2257.0203000000001</c:v>
                </c:pt>
                <c:pt idx="118">
                  <c:v>2256.9953</c:v>
                </c:pt>
                <c:pt idx="119">
                  <c:v>2256.9699000000001</c:v>
                </c:pt>
                <c:pt idx="120">
                  <c:v>2256.9450000000002</c:v>
                </c:pt>
                <c:pt idx="121">
                  <c:v>2256.9196000000002</c:v>
                </c:pt>
                <c:pt idx="122">
                  <c:v>2256.6943999999999</c:v>
                </c:pt>
                <c:pt idx="123">
                  <c:v>2256.6943999999999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BD-440F-99BB-7D04403EE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669792"/>
        <c:axId val="1831670208"/>
      </c:scatterChart>
      <c:valAx>
        <c:axId val="183166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Roof</a:t>
                </a:r>
                <a:r>
                  <a:rPr lang="en-IN" baseline="0"/>
                  <a:t> Displacement in mm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670208"/>
        <c:crosses val="autoZero"/>
        <c:crossBetween val="midCat"/>
      </c:valAx>
      <c:valAx>
        <c:axId val="18316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Base</a:t>
                </a:r>
                <a:r>
                  <a:rPr lang="en-IN" baseline="0"/>
                  <a:t> Shear in kN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66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PushoverX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'Performance Evaluation_MCE'!$A$2:$A$323</c:f>
              <c:numCache>
                <c:formatCode>General</c:formatCode>
                <c:ptCount val="322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  <c:pt idx="9">
                  <c:v>67.5</c:v>
                </c:pt>
                <c:pt idx="10">
                  <c:v>75</c:v>
                </c:pt>
                <c:pt idx="11">
                  <c:v>82.5</c:v>
                </c:pt>
                <c:pt idx="12">
                  <c:v>90</c:v>
                </c:pt>
                <c:pt idx="13">
                  <c:v>97.5</c:v>
                </c:pt>
                <c:pt idx="14">
                  <c:v>105</c:v>
                </c:pt>
                <c:pt idx="15">
                  <c:v>112.5</c:v>
                </c:pt>
                <c:pt idx="16">
                  <c:v>120</c:v>
                </c:pt>
                <c:pt idx="17">
                  <c:v>127.5</c:v>
                </c:pt>
                <c:pt idx="18">
                  <c:v>135</c:v>
                </c:pt>
                <c:pt idx="19">
                  <c:v>142.5</c:v>
                </c:pt>
                <c:pt idx="20">
                  <c:v>150</c:v>
                </c:pt>
                <c:pt idx="21">
                  <c:v>157.5</c:v>
                </c:pt>
                <c:pt idx="22">
                  <c:v>165</c:v>
                </c:pt>
                <c:pt idx="23">
                  <c:v>172.5</c:v>
                </c:pt>
                <c:pt idx="24">
                  <c:v>180</c:v>
                </c:pt>
                <c:pt idx="25">
                  <c:v>187.5</c:v>
                </c:pt>
                <c:pt idx="26">
                  <c:v>195</c:v>
                </c:pt>
                <c:pt idx="27">
                  <c:v>202.5</c:v>
                </c:pt>
                <c:pt idx="28">
                  <c:v>210</c:v>
                </c:pt>
                <c:pt idx="29">
                  <c:v>217.5</c:v>
                </c:pt>
                <c:pt idx="30">
                  <c:v>225</c:v>
                </c:pt>
                <c:pt idx="31">
                  <c:v>232.5</c:v>
                </c:pt>
                <c:pt idx="32">
                  <c:v>240</c:v>
                </c:pt>
                <c:pt idx="33">
                  <c:v>247.5</c:v>
                </c:pt>
                <c:pt idx="34">
                  <c:v>251.25</c:v>
                </c:pt>
                <c:pt idx="35">
                  <c:v>254.916</c:v>
                </c:pt>
                <c:pt idx="36">
                  <c:v>254.91900000000001</c:v>
                </c:pt>
                <c:pt idx="37">
                  <c:v>255.529</c:v>
                </c:pt>
                <c:pt idx="38">
                  <c:v>255.53</c:v>
                </c:pt>
                <c:pt idx="39">
                  <c:v>255.67599999999999</c:v>
                </c:pt>
                <c:pt idx="40">
                  <c:v>255.72</c:v>
                </c:pt>
                <c:pt idx="41">
                  <c:v>255.72200000000001</c:v>
                </c:pt>
                <c:pt idx="42">
                  <c:v>255.72200000000001</c:v>
                </c:pt>
                <c:pt idx="43">
                  <c:v>255.72300000000001</c:v>
                </c:pt>
                <c:pt idx="44">
                  <c:v>255.726</c:v>
                </c:pt>
                <c:pt idx="45">
                  <c:v>255.73</c:v>
                </c:pt>
                <c:pt idx="46">
                  <c:v>255.73</c:v>
                </c:pt>
                <c:pt idx="47">
                  <c:v>255.73</c:v>
                </c:pt>
                <c:pt idx="48">
                  <c:v>255.73</c:v>
                </c:pt>
                <c:pt idx="49">
                  <c:v>255.73</c:v>
                </c:pt>
                <c:pt idx="50">
                  <c:v>255.73</c:v>
                </c:pt>
                <c:pt idx="51">
                  <c:v>255.73</c:v>
                </c:pt>
                <c:pt idx="52">
                  <c:v>255.73</c:v>
                </c:pt>
                <c:pt idx="53">
                  <c:v>255.73</c:v>
                </c:pt>
                <c:pt idx="54">
                  <c:v>255.73</c:v>
                </c:pt>
                <c:pt idx="55">
                  <c:v>255.73</c:v>
                </c:pt>
                <c:pt idx="56">
                  <c:v>255.732</c:v>
                </c:pt>
                <c:pt idx="57">
                  <c:v>255.732</c:v>
                </c:pt>
                <c:pt idx="58">
                  <c:v>255.732</c:v>
                </c:pt>
                <c:pt idx="59">
                  <c:v>255.73400000000001</c:v>
                </c:pt>
                <c:pt idx="60">
                  <c:v>255.73500000000001</c:v>
                </c:pt>
                <c:pt idx="61">
                  <c:v>255.73599999999999</c:v>
                </c:pt>
                <c:pt idx="62">
                  <c:v>255.73699999999999</c:v>
                </c:pt>
                <c:pt idx="63">
                  <c:v>255.738</c:v>
                </c:pt>
                <c:pt idx="64">
                  <c:v>255.75</c:v>
                </c:pt>
                <c:pt idx="65">
                  <c:v>255.751</c:v>
                </c:pt>
                <c:pt idx="66">
                  <c:v>255.75200000000001</c:v>
                </c:pt>
                <c:pt idx="67">
                  <c:v>255.75299999999999</c:v>
                </c:pt>
                <c:pt idx="68">
                  <c:v>255.755</c:v>
                </c:pt>
                <c:pt idx="69">
                  <c:v>255.756</c:v>
                </c:pt>
                <c:pt idx="70">
                  <c:v>255.75700000000001</c:v>
                </c:pt>
                <c:pt idx="71">
                  <c:v>255.75800000000001</c:v>
                </c:pt>
                <c:pt idx="72">
                  <c:v>255.75899999999999</c:v>
                </c:pt>
                <c:pt idx="73">
                  <c:v>255.75899999999999</c:v>
                </c:pt>
                <c:pt idx="74">
                  <c:v>255.762</c:v>
                </c:pt>
                <c:pt idx="75">
                  <c:v>255.762</c:v>
                </c:pt>
                <c:pt idx="76">
                  <c:v>255.76300000000001</c:v>
                </c:pt>
                <c:pt idx="77">
                  <c:v>255.76400000000001</c:v>
                </c:pt>
                <c:pt idx="78">
                  <c:v>255.76499999999999</c:v>
                </c:pt>
                <c:pt idx="79">
                  <c:v>255.767</c:v>
                </c:pt>
                <c:pt idx="80">
                  <c:v>255.767</c:v>
                </c:pt>
                <c:pt idx="81">
                  <c:v>255.768</c:v>
                </c:pt>
                <c:pt idx="82">
                  <c:v>255.768</c:v>
                </c:pt>
                <c:pt idx="83">
                  <c:v>255.768</c:v>
                </c:pt>
                <c:pt idx="84">
                  <c:v>255.768</c:v>
                </c:pt>
                <c:pt idx="85">
                  <c:v>255.768</c:v>
                </c:pt>
                <c:pt idx="86">
                  <c:v>255.76900000000001</c:v>
                </c:pt>
                <c:pt idx="87">
                  <c:v>255.76900000000001</c:v>
                </c:pt>
                <c:pt idx="88">
                  <c:v>255.76900000000001</c:v>
                </c:pt>
                <c:pt idx="89">
                  <c:v>255.76900000000001</c:v>
                </c:pt>
                <c:pt idx="90">
                  <c:v>255.76900000000001</c:v>
                </c:pt>
                <c:pt idx="91">
                  <c:v>255.76900000000001</c:v>
                </c:pt>
                <c:pt idx="92">
                  <c:v>255.76900000000001</c:v>
                </c:pt>
                <c:pt idx="93">
                  <c:v>255.77</c:v>
                </c:pt>
                <c:pt idx="94">
                  <c:v>255.77</c:v>
                </c:pt>
                <c:pt idx="95">
                  <c:v>255.77</c:v>
                </c:pt>
                <c:pt idx="96">
                  <c:v>255.77</c:v>
                </c:pt>
                <c:pt idx="97">
                  <c:v>255.77</c:v>
                </c:pt>
                <c:pt idx="98">
                  <c:v>255.77</c:v>
                </c:pt>
                <c:pt idx="99">
                  <c:v>255.77</c:v>
                </c:pt>
                <c:pt idx="100">
                  <c:v>255.77</c:v>
                </c:pt>
                <c:pt idx="101">
                  <c:v>255.77</c:v>
                </c:pt>
                <c:pt idx="102">
                  <c:v>255.77</c:v>
                </c:pt>
                <c:pt idx="103">
                  <c:v>255.77</c:v>
                </c:pt>
                <c:pt idx="104">
                  <c:v>255.77</c:v>
                </c:pt>
                <c:pt idx="105">
                  <c:v>255.77</c:v>
                </c:pt>
                <c:pt idx="106">
                  <c:v>255.77</c:v>
                </c:pt>
                <c:pt idx="107">
                  <c:v>255.77</c:v>
                </c:pt>
                <c:pt idx="108">
                  <c:v>255.77</c:v>
                </c:pt>
                <c:pt idx="109">
                  <c:v>255.77</c:v>
                </c:pt>
                <c:pt idx="110">
                  <c:v>255.77</c:v>
                </c:pt>
                <c:pt idx="111">
                  <c:v>255.77</c:v>
                </c:pt>
                <c:pt idx="112">
                  <c:v>255.77</c:v>
                </c:pt>
                <c:pt idx="113">
                  <c:v>255.77</c:v>
                </c:pt>
                <c:pt idx="114">
                  <c:v>255.77</c:v>
                </c:pt>
                <c:pt idx="115">
                  <c:v>255.77099999999999</c:v>
                </c:pt>
                <c:pt idx="116">
                  <c:v>255.77099999999999</c:v>
                </c:pt>
                <c:pt idx="117">
                  <c:v>255.77099999999999</c:v>
                </c:pt>
                <c:pt idx="118">
                  <c:v>255.77099999999999</c:v>
                </c:pt>
                <c:pt idx="119">
                  <c:v>255.77099999999999</c:v>
                </c:pt>
                <c:pt idx="120">
                  <c:v>255.77099999999999</c:v>
                </c:pt>
                <c:pt idx="121">
                  <c:v>255.77099999999999</c:v>
                </c:pt>
                <c:pt idx="122">
                  <c:v>255.77099999999999</c:v>
                </c:pt>
                <c:pt idx="123">
                  <c:v>255.77099999999999</c:v>
                </c:pt>
              </c:numCache>
            </c:numRef>
          </c:xVal>
          <c:yVal>
            <c:numRef>
              <c:f>'Performance Evaluation_MCE'!$B$2:$B$338</c:f>
              <c:numCache>
                <c:formatCode>General</c:formatCode>
                <c:ptCount val="337"/>
                <c:pt idx="0">
                  <c:v>0</c:v>
                </c:pt>
                <c:pt idx="1">
                  <c:v>191.27869999999999</c:v>
                </c:pt>
                <c:pt idx="2">
                  <c:v>382.49939999999998</c:v>
                </c:pt>
                <c:pt idx="3">
                  <c:v>573.65200000000004</c:v>
                </c:pt>
                <c:pt idx="4">
                  <c:v>764.64350000000002</c:v>
                </c:pt>
                <c:pt idx="5">
                  <c:v>953.7971</c:v>
                </c:pt>
                <c:pt idx="6">
                  <c:v>1138.0541000000001</c:v>
                </c:pt>
                <c:pt idx="7">
                  <c:v>1319.1130000000001</c:v>
                </c:pt>
                <c:pt idx="8">
                  <c:v>1497.6223</c:v>
                </c:pt>
                <c:pt idx="9">
                  <c:v>1672.2947999999999</c:v>
                </c:pt>
                <c:pt idx="10">
                  <c:v>1843.6097</c:v>
                </c:pt>
                <c:pt idx="11">
                  <c:v>1979.9228000000001</c:v>
                </c:pt>
                <c:pt idx="12">
                  <c:v>2087.4504000000002</c:v>
                </c:pt>
                <c:pt idx="13">
                  <c:v>2180.0174000000002</c:v>
                </c:pt>
                <c:pt idx="14">
                  <c:v>2254.5338999999999</c:v>
                </c:pt>
                <c:pt idx="15">
                  <c:v>2314.0686000000001</c:v>
                </c:pt>
                <c:pt idx="16">
                  <c:v>2350.8220999999999</c:v>
                </c:pt>
                <c:pt idx="17">
                  <c:v>2383.8606</c:v>
                </c:pt>
                <c:pt idx="18">
                  <c:v>2414.9304000000002</c:v>
                </c:pt>
                <c:pt idx="19">
                  <c:v>2442.6803</c:v>
                </c:pt>
                <c:pt idx="20">
                  <c:v>2469.2287000000001</c:v>
                </c:pt>
                <c:pt idx="21">
                  <c:v>2492.3451</c:v>
                </c:pt>
                <c:pt idx="22">
                  <c:v>2512.2029000000002</c:v>
                </c:pt>
                <c:pt idx="23">
                  <c:v>2527.8849</c:v>
                </c:pt>
                <c:pt idx="24">
                  <c:v>2540.5182</c:v>
                </c:pt>
                <c:pt idx="25">
                  <c:v>2548.6442999999999</c:v>
                </c:pt>
                <c:pt idx="26">
                  <c:v>2553.8643999999999</c:v>
                </c:pt>
                <c:pt idx="27">
                  <c:v>2554.7692000000002</c:v>
                </c:pt>
                <c:pt idx="28">
                  <c:v>2551.6882999999998</c:v>
                </c:pt>
                <c:pt idx="29">
                  <c:v>2536.9402</c:v>
                </c:pt>
                <c:pt idx="30">
                  <c:v>2511.9989</c:v>
                </c:pt>
                <c:pt idx="31">
                  <c:v>2489.9933000000001</c:v>
                </c:pt>
                <c:pt idx="32">
                  <c:v>2458.4724999999999</c:v>
                </c:pt>
                <c:pt idx="33">
                  <c:v>2405.6145999999999</c:v>
                </c:pt>
                <c:pt idx="34">
                  <c:v>2384.5129999999999</c:v>
                </c:pt>
                <c:pt idx="35">
                  <c:v>2368.2991999999999</c:v>
                </c:pt>
                <c:pt idx="36">
                  <c:v>2365.3798000000002</c:v>
                </c:pt>
                <c:pt idx="37">
                  <c:v>2353.2283000000002</c:v>
                </c:pt>
                <c:pt idx="38">
                  <c:v>2324.2431999999999</c:v>
                </c:pt>
                <c:pt idx="39">
                  <c:v>2275.355</c:v>
                </c:pt>
                <c:pt idx="40">
                  <c:v>2275.8231999999998</c:v>
                </c:pt>
                <c:pt idx="41">
                  <c:v>2275.8132999999998</c:v>
                </c:pt>
                <c:pt idx="42">
                  <c:v>2275.8134</c:v>
                </c:pt>
                <c:pt idx="43">
                  <c:v>2275.7934</c:v>
                </c:pt>
                <c:pt idx="44">
                  <c:v>2260.5180999999998</c:v>
                </c:pt>
                <c:pt idx="45">
                  <c:v>2260.4058</c:v>
                </c:pt>
                <c:pt idx="46">
                  <c:v>2260.4058</c:v>
                </c:pt>
                <c:pt idx="47">
                  <c:v>2260.3939</c:v>
                </c:pt>
                <c:pt idx="48">
                  <c:v>2260.3939</c:v>
                </c:pt>
                <c:pt idx="49">
                  <c:v>2260.3924000000002</c:v>
                </c:pt>
                <c:pt idx="50">
                  <c:v>2259.2896000000001</c:v>
                </c:pt>
                <c:pt idx="51">
                  <c:v>2259.2896000000001</c:v>
                </c:pt>
                <c:pt idx="52">
                  <c:v>2259.2660999999998</c:v>
                </c:pt>
                <c:pt idx="53">
                  <c:v>2259.2660999999998</c:v>
                </c:pt>
                <c:pt idx="54">
                  <c:v>2259.2656999999999</c:v>
                </c:pt>
                <c:pt idx="55">
                  <c:v>2259.1606999999999</c:v>
                </c:pt>
                <c:pt idx="56">
                  <c:v>2259.1864999999998</c:v>
                </c:pt>
                <c:pt idx="57">
                  <c:v>2259.1622000000002</c:v>
                </c:pt>
                <c:pt idx="58">
                  <c:v>2259.1305000000002</c:v>
                </c:pt>
                <c:pt idx="59">
                  <c:v>2259.1007</c:v>
                </c:pt>
                <c:pt idx="60">
                  <c:v>2259.1030999999998</c:v>
                </c:pt>
                <c:pt idx="61">
                  <c:v>2259.1023</c:v>
                </c:pt>
                <c:pt idx="62">
                  <c:v>2259.1023</c:v>
                </c:pt>
                <c:pt idx="63">
                  <c:v>2259.0989</c:v>
                </c:pt>
                <c:pt idx="64">
                  <c:v>2259.0432999999998</c:v>
                </c:pt>
                <c:pt idx="65">
                  <c:v>2259.0083</c:v>
                </c:pt>
                <c:pt idx="66">
                  <c:v>2259.0043000000001</c:v>
                </c:pt>
                <c:pt idx="67">
                  <c:v>2258.9699000000001</c:v>
                </c:pt>
                <c:pt idx="68">
                  <c:v>2258.9607000000001</c:v>
                </c:pt>
                <c:pt idx="69">
                  <c:v>2258.9250999999999</c:v>
                </c:pt>
                <c:pt idx="70">
                  <c:v>2258.9209000000001</c:v>
                </c:pt>
                <c:pt idx="71">
                  <c:v>2258.8687</c:v>
                </c:pt>
                <c:pt idx="72">
                  <c:v>2258.8642</c:v>
                </c:pt>
                <c:pt idx="73">
                  <c:v>2258.8398000000002</c:v>
                </c:pt>
                <c:pt idx="74">
                  <c:v>2258.7402000000002</c:v>
                </c:pt>
                <c:pt idx="75">
                  <c:v>2258.6954999999998</c:v>
                </c:pt>
                <c:pt idx="76">
                  <c:v>2258.6794</c:v>
                </c:pt>
                <c:pt idx="77">
                  <c:v>2258.5918000000001</c:v>
                </c:pt>
                <c:pt idx="78">
                  <c:v>2258.5439999999999</c:v>
                </c:pt>
                <c:pt idx="79">
                  <c:v>2258.3476000000001</c:v>
                </c:pt>
                <c:pt idx="80">
                  <c:v>2258.3229999999999</c:v>
                </c:pt>
                <c:pt idx="81">
                  <c:v>2258.3018000000002</c:v>
                </c:pt>
                <c:pt idx="82">
                  <c:v>2258.2773000000002</c:v>
                </c:pt>
                <c:pt idx="83">
                  <c:v>2258.2563</c:v>
                </c:pt>
                <c:pt idx="84">
                  <c:v>2258.1837999999998</c:v>
                </c:pt>
                <c:pt idx="85">
                  <c:v>2258.163</c:v>
                </c:pt>
                <c:pt idx="86">
                  <c:v>2258.1372000000001</c:v>
                </c:pt>
                <c:pt idx="87">
                  <c:v>2258.0421999999999</c:v>
                </c:pt>
                <c:pt idx="88">
                  <c:v>2258.0169999999998</c:v>
                </c:pt>
                <c:pt idx="89">
                  <c:v>2257.9935</c:v>
                </c:pt>
                <c:pt idx="90">
                  <c:v>2257.9684000000002</c:v>
                </c:pt>
                <c:pt idx="91">
                  <c:v>2257.9450000000002</c:v>
                </c:pt>
                <c:pt idx="92">
                  <c:v>2257.8951000000002</c:v>
                </c:pt>
                <c:pt idx="93">
                  <c:v>2257.8717999999999</c:v>
                </c:pt>
                <c:pt idx="94">
                  <c:v>2257.846</c:v>
                </c:pt>
                <c:pt idx="95">
                  <c:v>2257.7471999999998</c:v>
                </c:pt>
                <c:pt idx="96">
                  <c:v>2257.7217999999998</c:v>
                </c:pt>
                <c:pt idx="97">
                  <c:v>2257.6972999999998</c:v>
                </c:pt>
                <c:pt idx="98">
                  <c:v>2257.6466999999998</c:v>
                </c:pt>
                <c:pt idx="99">
                  <c:v>2257.6221999999998</c:v>
                </c:pt>
                <c:pt idx="100">
                  <c:v>2257.5962</c:v>
                </c:pt>
                <c:pt idx="101">
                  <c:v>2257.5720000000001</c:v>
                </c:pt>
                <c:pt idx="102">
                  <c:v>2257.5464000000002</c:v>
                </c:pt>
                <c:pt idx="103">
                  <c:v>2257.5212999999999</c:v>
                </c:pt>
                <c:pt idx="104">
                  <c:v>2257.4958000000001</c:v>
                </c:pt>
                <c:pt idx="105">
                  <c:v>2257.4708000000001</c:v>
                </c:pt>
                <c:pt idx="106">
                  <c:v>2257.4450999999999</c:v>
                </c:pt>
                <c:pt idx="107">
                  <c:v>2257.3690999999999</c:v>
                </c:pt>
                <c:pt idx="108">
                  <c:v>2257.2927</c:v>
                </c:pt>
                <c:pt idx="109">
                  <c:v>2257.2671999999998</c:v>
                </c:pt>
                <c:pt idx="110">
                  <c:v>2257.2417999999998</c:v>
                </c:pt>
                <c:pt idx="111">
                  <c:v>2257.2163</c:v>
                </c:pt>
                <c:pt idx="112">
                  <c:v>2257.1653999999999</c:v>
                </c:pt>
                <c:pt idx="113">
                  <c:v>2257.1410999999998</c:v>
                </c:pt>
                <c:pt idx="114">
                  <c:v>2257.1214</c:v>
                </c:pt>
                <c:pt idx="115">
                  <c:v>2257.096</c:v>
                </c:pt>
                <c:pt idx="116">
                  <c:v>2257.0457000000001</c:v>
                </c:pt>
                <c:pt idx="117">
                  <c:v>2257.0203000000001</c:v>
                </c:pt>
                <c:pt idx="118">
                  <c:v>2256.9953</c:v>
                </c:pt>
                <c:pt idx="119">
                  <c:v>2256.9699000000001</c:v>
                </c:pt>
                <c:pt idx="120">
                  <c:v>2256.9450000000002</c:v>
                </c:pt>
                <c:pt idx="121">
                  <c:v>2256.9196000000002</c:v>
                </c:pt>
                <c:pt idx="122">
                  <c:v>2256.6943999999999</c:v>
                </c:pt>
                <c:pt idx="123">
                  <c:v>2256.6943999999999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5E-4B80-A019-95878FDC8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669792"/>
        <c:axId val="1831670208"/>
      </c:scatterChart>
      <c:valAx>
        <c:axId val="183166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Roof</a:t>
                </a:r>
                <a:r>
                  <a:rPr lang="en-IN" baseline="0"/>
                  <a:t> Displacement in mm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670208"/>
        <c:crosses val="autoZero"/>
        <c:crossBetween val="midCat"/>
      </c:valAx>
      <c:valAx>
        <c:axId val="18316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Base</a:t>
                </a:r>
                <a:r>
                  <a:rPr lang="en-IN" baseline="0"/>
                  <a:t> Shear in kN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66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441960</xdr:colOff>
      <xdr:row>0</xdr:row>
      <xdr:rowOff>501015</xdr:rowOff>
    </xdr:from>
    <xdr:to>
      <xdr:col>17</xdr:col>
      <xdr:colOff>327660</xdr:colOff>
      <xdr:row>23</xdr:row>
      <xdr:rowOff>188595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0.38436</cdr:x>
      <cdr:y>0.23187</cdr:y>
    </cdr:from>
    <cdr:to>
      <cdr:x>0.84294</cdr:x>
      <cdr:y>0.26425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FCB2565C-C408-4A22-B425-250B9280E086}"/>
            </a:ext>
          </a:extLst>
        </cdr:cNvPr>
        <cdr:cNvCxnSpPr/>
      </cdr:nvCxnSpPr>
      <cdr:spPr>
        <a:xfrm xmlns:a="http://schemas.openxmlformats.org/drawingml/2006/main" flipV="1">
          <a:off x="2386965" y="1022985"/>
          <a:ext cx="2847975" cy="142875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0.10736</cdr:x>
      <cdr:y>0.26209</cdr:y>
    </cdr:from>
    <cdr:to>
      <cdr:x>0.38436</cdr:x>
      <cdr:y>0.8771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FEEB1AA2-4BC5-4FB6-B696-006D7458BF2A}"/>
            </a:ext>
          </a:extLst>
        </cdr:cNvPr>
        <cdr:cNvCxnSpPr/>
      </cdr:nvCxnSpPr>
      <cdr:spPr>
        <a:xfrm xmlns:a="http://schemas.openxmlformats.org/drawingml/2006/main" flipV="1">
          <a:off x="666738" y="1156335"/>
          <a:ext cx="1720227" cy="2713413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441960</xdr:colOff>
      <xdr:row>0</xdr:row>
      <xdr:rowOff>501015</xdr:rowOff>
    </xdr:from>
    <xdr:to>
      <xdr:col>17</xdr:col>
      <xdr:colOff>327660</xdr:colOff>
      <xdr:row>23</xdr:row>
      <xdr:rowOff>188595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0583AC-F34C-4E14-A930-74E18BC9A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0.38436</cdr:x>
      <cdr:y>0.23187</cdr:y>
    </cdr:from>
    <cdr:to>
      <cdr:x>0.84294</cdr:x>
      <cdr:y>0.26425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FCB2565C-C408-4A22-B425-250B9280E086}"/>
            </a:ext>
          </a:extLst>
        </cdr:cNvPr>
        <cdr:cNvCxnSpPr/>
      </cdr:nvCxnSpPr>
      <cdr:spPr>
        <a:xfrm xmlns:a="http://schemas.openxmlformats.org/drawingml/2006/main" flipV="1">
          <a:off x="2386965" y="1022985"/>
          <a:ext cx="2847975" cy="142875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0.10736</cdr:x>
      <cdr:y>0.26209</cdr:y>
    </cdr:from>
    <cdr:to>
      <cdr:x>0.38436</cdr:x>
      <cdr:y>0.8771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FEEB1AA2-4BC5-4FB6-B696-006D7458BF2A}"/>
            </a:ext>
          </a:extLst>
        </cdr:cNvPr>
        <cdr:cNvCxnSpPr/>
      </cdr:nvCxnSpPr>
      <cdr:spPr>
        <a:xfrm xmlns:a="http://schemas.openxmlformats.org/drawingml/2006/main" flipV="1">
          <a:off x="666738" y="1156335"/>
          <a:ext cx="1720227" cy="2713413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7"/>
  <sheetViews>
    <sheetView workbookViewId="0">
      <selection activeCell="S14" sqref="S14"/>
    </sheetView>
  </sheetViews>
  <sheetFormatPr defaultRowHeight="15" x14ac:dyDescent="0.25"/>
  <cols>
    <col min="1" max="1" width="8.7109375" customWidth="1"/>
    <col min="2" max="2" width="15.5703125" customWidth="1"/>
    <col min="3" max="3" width="10.42578125" customWidth="1"/>
    <col min="4" max="13" width="8.7109375" customWidth="1"/>
  </cols>
  <sheetData>
    <row r="1" spans="1:13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3" t="s">
        <v>1</v>
      </c>
      <c r="B2" s="3" t="s">
        <v>2</v>
      </c>
      <c r="C2" s="3" t="s">
        <v>4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4" t="s">
        <v>15</v>
      </c>
    </row>
    <row r="3" spans="1:13" x14ac:dyDescent="0.25">
      <c r="A3" s="5"/>
      <c r="B3" s="5" t="s">
        <v>3</v>
      </c>
      <c r="C3" s="5" t="s">
        <v>5</v>
      </c>
      <c r="D3" s="5"/>
      <c r="E3" s="5"/>
      <c r="F3" s="5"/>
      <c r="G3" s="5"/>
      <c r="H3" s="5"/>
      <c r="I3" s="5"/>
      <c r="J3" s="5"/>
      <c r="K3" s="5"/>
      <c r="L3" s="5"/>
      <c r="M3" s="6"/>
    </row>
    <row r="4" spans="1:13" x14ac:dyDescent="0.25">
      <c r="A4">
        <v>0</v>
      </c>
      <c r="B4">
        <v>0</v>
      </c>
      <c r="C4">
        <v>0</v>
      </c>
      <c r="D4">
        <v>320</v>
      </c>
      <c r="E4">
        <v>0</v>
      </c>
      <c r="F4">
        <v>0</v>
      </c>
      <c r="G4">
        <v>0</v>
      </c>
      <c r="H4">
        <v>0</v>
      </c>
      <c r="I4">
        <v>320</v>
      </c>
      <c r="J4">
        <v>0</v>
      </c>
      <c r="K4">
        <v>0</v>
      </c>
      <c r="L4">
        <v>0</v>
      </c>
      <c r="M4">
        <v>320</v>
      </c>
    </row>
    <row r="5" spans="1:13" x14ac:dyDescent="0.25">
      <c r="A5">
        <v>1</v>
      </c>
      <c r="B5">
        <v>-7.5</v>
      </c>
      <c r="C5">
        <v>191.27869999999999</v>
      </c>
      <c r="D5">
        <v>320</v>
      </c>
      <c r="E5">
        <v>0</v>
      </c>
      <c r="F5">
        <v>0</v>
      </c>
      <c r="G5">
        <v>0</v>
      </c>
      <c r="H5">
        <v>0</v>
      </c>
      <c r="I5">
        <v>320</v>
      </c>
      <c r="J5">
        <v>0</v>
      </c>
      <c r="K5">
        <v>0</v>
      </c>
      <c r="L5">
        <v>0</v>
      </c>
      <c r="M5">
        <v>320</v>
      </c>
    </row>
    <row r="6" spans="1:13" x14ac:dyDescent="0.25">
      <c r="A6">
        <v>2</v>
      </c>
      <c r="B6">
        <v>-15</v>
      </c>
      <c r="C6">
        <v>382.49939999999998</v>
      </c>
      <c r="D6">
        <v>320</v>
      </c>
      <c r="E6">
        <v>0</v>
      </c>
      <c r="F6">
        <v>0</v>
      </c>
      <c r="G6">
        <v>0</v>
      </c>
      <c r="H6">
        <v>0</v>
      </c>
      <c r="I6">
        <v>320</v>
      </c>
      <c r="J6">
        <v>0</v>
      </c>
      <c r="K6">
        <v>0</v>
      </c>
      <c r="L6">
        <v>0</v>
      </c>
      <c r="M6">
        <v>320</v>
      </c>
    </row>
    <row r="7" spans="1:13" x14ac:dyDescent="0.25">
      <c r="A7">
        <v>3</v>
      </c>
      <c r="B7">
        <v>-22.5</v>
      </c>
      <c r="C7">
        <v>573.65200000000004</v>
      </c>
      <c r="D7">
        <v>320</v>
      </c>
      <c r="E7">
        <v>0</v>
      </c>
      <c r="F7">
        <v>0</v>
      </c>
      <c r="G7">
        <v>0</v>
      </c>
      <c r="H7">
        <v>0</v>
      </c>
      <c r="I7">
        <v>320</v>
      </c>
      <c r="J7">
        <v>0</v>
      </c>
      <c r="K7">
        <v>0</v>
      </c>
      <c r="L7">
        <v>0</v>
      </c>
      <c r="M7">
        <v>320</v>
      </c>
    </row>
    <row r="8" spans="1:13" x14ac:dyDescent="0.25">
      <c r="A8">
        <v>4</v>
      </c>
      <c r="B8">
        <v>-30</v>
      </c>
      <c r="C8">
        <v>764.64350000000002</v>
      </c>
      <c r="D8">
        <v>320</v>
      </c>
      <c r="E8">
        <v>0</v>
      </c>
      <c r="F8">
        <v>0</v>
      </c>
      <c r="G8">
        <v>0</v>
      </c>
      <c r="H8">
        <v>0</v>
      </c>
      <c r="I8">
        <v>320</v>
      </c>
      <c r="J8">
        <v>0</v>
      </c>
      <c r="K8">
        <v>0</v>
      </c>
      <c r="L8">
        <v>0</v>
      </c>
      <c r="M8">
        <v>320</v>
      </c>
    </row>
    <row r="9" spans="1:13" x14ac:dyDescent="0.25">
      <c r="A9">
        <v>5</v>
      </c>
      <c r="B9">
        <v>-37.5</v>
      </c>
      <c r="C9">
        <v>953.7971</v>
      </c>
      <c r="D9">
        <v>320</v>
      </c>
      <c r="E9">
        <v>0</v>
      </c>
      <c r="F9">
        <v>0</v>
      </c>
      <c r="G9">
        <v>0</v>
      </c>
      <c r="H9">
        <v>0</v>
      </c>
      <c r="I9">
        <v>320</v>
      </c>
      <c r="J9">
        <v>0</v>
      </c>
      <c r="K9">
        <v>0</v>
      </c>
      <c r="L9">
        <v>0</v>
      </c>
      <c r="M9">
        <v>320</v>
      </c>
    </row>
    <row r="10" spans="1:13" x14ac:dyDescent="0.25">
      <c r="A10">
        <v>6</v>
      </c>
      <c r="B10">
        <v>-45</v>
      </c>
      <c r="C10">
        <v>1138.0541000000001</v>
      </c>
      <c r="D10">
        <v>320</v>
      </c>
      <c r="E10">
        <v>0</v>
      </c>
      <c r="F10">
        <v>0</v>
      </c>
      <c r="G10">
        <v>0</v>
      </c>
      <c r="H10">
        <v>0</v>
      </c>
      <c r="I10">
        <v>320</v>
      </c>
      <c r="J10">
        <v>0</v>
      </c>
      <c r="K10">
        <v>0</v>
      </c>
      <c r="L10">
        <v>0</v>
      </c>
      <c r="M10">
        <v>320</v>
      </c>
    </row>
    <row r="11" spans="1:13" x14ac:dyDescent="0.25">
      <c r="A11">
        <v>7</v>
      </c>
      <c r="B11">
        <v>-52.5</v>
      </c>
      <c r="C11">
        <v>1319.1130000000001</v>
      </c>
      <c r="D11">
        <v>320</v>
      </c>
      <c r="E11">
        <v>0</v>
      </c>
      <c r="F11">
        <v>0</v>
      </c>
      <c r="G11">
        <v>0</v>
      </c>
      <c r="H11">
        <v>0</v>
      </c>
      <c r="I11">
        <v>320</v>
      </c>
      <c r="J11">
        <v>0</v>
      </c>
      <c r="K11">
        <v>0</v>
      </c>
      <c r="L11">
        <v>0</v>
      </c>
      <c r="M11">
        <v>320</v>
      </c>
    </row>
    <row r="12" spans="1:13" x14ac:dyDescent="0.25">
      <c r="A12">
        <v>8</v>
      </c>
      <c r="B12">
        <v>-60</v>
      </c>
      <c r="C12">
        <v>1497.6223</v>
      </c>
      <c r="D12">
        <v>320</v>
      </c>
      <c r="E12">
        <v>0</v>
      </c>
      <c r="F12">
        <v>0</v>
      </c>
      <c r="G12">
        <v>0</v>
      </c>
      <c r="H12">
        <v>0</v>
      </c>
      <c r="I12">
        <v>320</v>
      </c>
      <c r="J12">
        <v>0</v>
      </c>
      <c r="K12">
        <v>0</v>
      </c>
      <c r="L12">
        <v>0</v>
      </c>
      <c r="M12">
        <v>320</v>
      </c>
    </row>
    <row r="13" spans="1:13" x14ac:dyDescent="0.25">
      <c r="A13">
        <v>9</v>
      </c>
      <c r="B13">
        <v>-67.5</v>
      </c>
      <c r="C13">
        <v>1672.2947999999999</v>
      </c>
      <c r="D13">
        <v>320</v>
      </c>
      <c r="E13">
        <v>0</v>
      </c>
      <c r="F13">
        <v>0</v>
      </c>
      <c r="G13">
        <v>0</v>
      </c>
      <c r="H13">
        <v>0</v>
      </c>
      <c r="I13">
        <v>320</v>
      </c>
      <c r="J13">
        <v>0</v>
      </c>
      <c r="K13">
        <v>0</v>
      </c>
      <c r="L13">
        <v>0</v>
      </c>
      <c r="M13">
        <v>320</v>
      </c>
    </row>
    <row r="14" spans="1:13" x14ac:dyDescent="0.25">
      <c r="A14">
        <v>10</v>
      </c>
      <c r="B14">
        <v>-75</v>
      </c>
      <c r="C14">
        <v>1843.6097</v>
      </c>
      <c r="D14">
        <v>316</v>
      </c>
      <c r="E14">
        <v>4</v>
      </c>
      <c r="F14">
        <v>0</v>
      </c>
      <c r="G14">
        <v>0</v>
      </c>
      <c r="H14">
        <v>0</v>
      </c>
      <c r="I14">
        <v>320</v>
      </c>
      <c r="J14">
        <v>0</v>
      </c>
      <c r="K14">
        <v>0</v>
      </c>
      <c r="L14">
        <v>0</v>
      </c>
      <c r="M14">
        <v>320</v>
      </c>
    </row>
    <row r="15" spans="1:13" x14ac:dyDescent="0.25">
      <c r="A15">
        <v>11</v>
      </c>
      <c r="B15">
        <v>-82.5</v>
      </c>
      <c r="C15">
        <v>1979.9228000000001</v>
      </c>
      <c r="D15">
        <v>304</v>
      </c>
      <c r="E15">
        <v>16</v>
      </c>
      <c r="F15">
        <v>0</v>
      </c>
      <c r="G15">
        <v>0</v>
      </c>
      <c r="H15">
        <v>0</v>
      </c>
      <c r="I15">
        <v>320</v>
      </c>
      <c r="J15">
        <v>0</v>
      </c>
      <c r="K15">
        <v>0</v>
      </c>
      <c r="L15">
        <v>0</v>
      </c>
      <c r="M15">
        <v>320</v>
      </c>
    </row>
    <row r="16" spans="1:13" x14ac:dyDescent="0.25">
      <c r="A16">
        <v>12</v>
      </c>
      <c r="B16">
        <v>-90</v>
      </c>
      <c r="C16">
        <v>2087.4504000000002</v>
      </c>
      <c r="D16">
        <v>296</v>
      </c>
      <c r="E16">
        <v>24</v>
      </c>
      <c r="F16">
        <v>0</v>
      </c>
      <c r="G16">
        <v>0</v>
      </c>
      <c r="H16">
        <v>0</v>
      </c>
      <c r="I16">
        <v>320</v>
      </c>
      <c r="J16">
        <v>0</v>
      </c>
      <c r="K16">
        <v>0</v>
      </c>
      <c r="L16">
        <v>0</v>
      </c>
      <c r="M16">
        <v>320</v>
      </c>
    </row>
    <row r="17" spans="1:15" x14ac:dyDescent="0.25">
      <c r="A17">
        <v>13</v>
      </c>
      <c r="B17">
        <v>-97.5</v>
      </c>
      <c r="C17">
        <v>2180.0174000000002</v>
      </c>
      <c r="D17">
        <v>292</v>
      </c>
      <c r="E17">
        <v>28</v>
      </c>
      <c r="F17">
        <v>0</v>
      </c>
      <c r="G17">
        <v>0</v>
      </c>
      <c r="H17">
        <v>0</v>
      </c>
      <c r="I17">
        <v>320</v>
      </c>
      <c r="J17">
        <v>0</v>
      </c>
      <c r="K17">
        <v>0</v>
      </c>
      <c r="L17">
        <v>0</v>
      </c>
      <c r="M17">
        <v>320</v>
      </c>
    </row>
    <row r="18" spans="1:15" x14ac:dyDescent="0.25">
      <c r="A18">
        <v>14</v>
      </c>
      <c r="B18">
        <v>-105</v>
      </c>
      <c r="C18">
        <v>2254.5338999999999</v>
      </c>
      <c r="D18">
        <v>284</v>
      </c>
      <c r="E18">
        <v>36</v>
      </c>
      <c r="F18">
        <v>0</v>
      </c>
      <c r="G18">
        <v>0</v>
      </c>
      <c r="H18">
        <v>0</v>
      </c>
      <c r="I18">
        <v>320</v>
      </c>
      <c r="J18">
        <v>0</v>
      </c>
      <c r="K18">
        <v>0</v>
      </c>
      <c r="L18">
        <v>0</v>
      </c>
      <c r="M18">
        <v>320</v>
      </c>
    </row>
    <row r="19" spans="1:15" x14ac:dyDescent="0.25">
      <c r="A19">
        <v>15</v>
      </c>
      <c r="B19">
        <v>-112.5</v>
      </c>
      <c r="C19">
        <v>2314.0686000000001</v>
      </c>
      <c r="D19">
        <v>258</v>
      </c>
      <c r="E19">
        <v>62</v>
      </c>
      <c r="F19">
        <v>0</v>
      </c>
      <c r="G19">
        <v>0</v>
      </c>
      <c r="H19">
        <v>0</v>
      </c>
      <c r="I19">
        <v>320</v>
      </c>
      <c r="J19">
        <v>0</v>
      </c>
      <c r="K19">
        <v>0</v>
      </c>
      <c r="L19">
        <v>0</v>
      </c>
      <c r="M19">
        <v>320</v>
      </c>
    </row>
    <row r="20" spans="1:15" x14ac:dyDescent="0.25">
      <c r="A20">
        <v>16</v>
      </c>
      <c r="B20">
        <v>-120</v>
      </c>
      <c r="C20">
        <v>2350.8220999999999</v>
      </c>
      <c r="D20">
        <v>256</v>
      </c>
      <c r="E20">
        <v>64</v>
      </c>
      <c r="F20">
        <v>0</v>
      </c>
      <c r="G20">
        <v>0</v>
      </c>
      <c r="H20">
        <v>0</v>
      </c>
      <c r="I20">
        <v>320</v>
      </c>
      <c r="J20">
        <v>0</v>
      </c>
      <c r="K20">
        <v>0</v>
      </c>
      <c r="L20">
        <v>0</v>
      </c>
      <c r="M20">
        <v>320</v>
      </c>
    </row>
    <row r="21" spans="1:15" x14ac:dyDescent="0.25">
      <c r="A21">
        <v>17</v>
      </c>
      <c r="B21">
        <v>-127.5</v>
      </c>
      <c r="C21">
        <v>2383.8606</v>
      </c>
      <c r="D21">
        <v>248</v>
      </c>
      <c r="E21">
        <v>72</v>
      </c>
      <c r="F21">
        <v>0</v>
      </c>
      <c r="G21">
        <v>0</v>
      </c>
      <c r="H21">
        <v>0</v>
      </c>
      <c r="I21">
        <v>320</v>
      </c>
      <c r="J21">
        <v>0</v>
      </c>
      <c r="K21">
        <v>0</v>
      </c>
      <c r="L21">
        <v>0</v>
      </c>
      <c r="M21">
        <v>320</v>
      </c>
    </row>
    <row r="22" spans="1:15" s="7" customFormat="1" x14ac:dyDescent="0.25">
      <c r="A22" s="7">
        <v>18</v>
      </c>
      <c r="B22" s="7">
        <v>-135</v>
      </c>
      <c r="C22" s="7">
        <v>2414.9304000000002</v>
      </c>
      <c r="D22" s="7">
        <v>248</v>
      </c>
      <c r="E22" s="7">
        <v>72</v>
      </c>
      <c r="F22" s="7">
        <v>0</v>
      </c>
      <c r="G22" s="7">
        <v>0</v>
      </c>
      <c r="H22" s="7">
        <v>0</v>
      </c>
      <c r="I22" s="7">
        <v>318</v>
      </c>
      <c r="J22" s="7">
        <v>2</v>
      </c>
      <c r="K22" s="7">
        <v>0</v>
      </c>
      <c r="L22" s="7">
        <v>0</v>
      </c>
      <c r="M22" s="7">
        <v>320</v>
      </c>
      <c r="O22" s="7" t="s">
        <v>41</v>
      </c>
    </row>
    <row r="23" spans="1:15" x14ac:dyDescent="0.25">
      <c r="A23">
        <v>19</v>
      </c>
      <c r="B23">
        <v>-142.5</v>
      </c>
      <c r="C23">
        <v>2442.6803</v>
      </c>
      <c r="D23">
        <v>248</v>
      </c>
      <c r="E23">
        <v>72</v>
      </c>
      <c r="F23">
        <v>0</v>
      </c>
      <c r="G23">
        <v>0</v>
      </c>
      <c r="H23">
        <v>0</v>
      </c>
      <c r="I23">
        <v>306</v>
      </c>
      <c r="J23">
        <v>14</v>
      </c>
      <c r="K23">
        <v>0</v>
      </c>
      <c r="L23">
        <v>0</v>
      </c>
      <c r="M23">
        <v>320</v>
      </c>
    </row>
    <row r="24" spans="1:15" x14ac:dyDescent="0.25">
      <c r="A24">
        <v>20</v>
      </c>
      <c r="B24">
        <v>-150</v>
      </c>
      <c r="C24">
        <v>2469.2287000000001</v>
      </c>
      <c r="D24">
        <v>244</v>
      </c>
      <c r="E24">
        <v>76</v>
      </c>
      <c r="F24">
        <v>0</v>
      </c>
      <c r="G24">
        <v>0</v>
      </c>
      <c r="H24">
        <v>0</v>
      </c>
      <c r="I24">
        <v>296</v>
      </c>
      <c r="J24">
        <v>24</v>
      </c>
      <c r="K24">
        <v>0</v>
      </c>
      <c r="L24">
        <v>0</v>
      </c>
      <c r="M24">
        <v>320</v>
      </c>
    </row>
    <row r="25" spans="1:15" x14ac:dyDescent="0.25">
      <c r="A25">
        <v>21</v>
      </c>
      <c r="B25">
        <v>-157.5</v>
      </c>
      <c r="C25">
        <v>2492.3451</v>
      </c>
      <c r="D25">
        <v>238</v>
      </c>
      <c r="E25">
        <v>82</v>
      </c>
      <c r="F25">
        <v>0</v>
      </c>
      <c r="G25">
        <v>0</v>
      </c>
      <c r="H25">
        <v>0</v>
      </c>
      <c r="I25">
        <v>288</v>
      </c>
      <c r="J25">
        <v>32</v>
      </c>
      <c r="K25">
        <v>0</v>
      </c>
      <c r="L25">
        <v>0</v>
      </c>
      <c r="M25">
        <v>320</v>
      </c>
    </row>
    <row r="26" spans="1:15" x14ac:dyDescent="0.25">
      <c r="A26">
        <v>22</v>
      </c>
      <c r="B26">
        <v>-165</v>
      </c>
      <c r="C26">
        <v>2512.2029000000002</v>
      </c>
      <c r="D26">
        <v>234</v>
      </c>
      <c r="E26">
        <v>86</v>
      </c>
      <c r="F26">
        <v>0</v>
      </c>
      <c r="G26">
        <v>0</v>
      </c>
      <c r="H26">
        <v>0</v>
      </c>
      <c r="I26">
        <v>276</v>
      </c>
      <c r="J26">
        <v>44</v>
      </c>
      <c r="K26">
        <v>0</v>
      </c>
      <c r="L26">
        <v>0</v>
      </c>
      <c r="M26">
        <v>320</v>
      </c>
    </row>
    <row r="27" spans="1:15" x14ac:dyDescent="0.25">
      <c r="A27">
        <v>23</v>
      </c>
      <c r="B27">
        <v>-172.5</v>
      </c>
      <c r="C27">
        <v>2527.8849</v>
      </c>
      <c r="D27">
        <v>232</v>
      </c>
      <c r="E27">
        <v>88</v>
      </c>
      <c r="F27">
        <v>0</v>
      </c>
      <c r="G27">
        <v>0</v>
      </c>
      <c r="H27">
        <v>0</v>
      </c>
      <c r="I27">
        <v>270</v>
      </c>
      <c r="J27">
        <v>50</v>
      </c>
      <c r="K27">
        <v>0</v>
      </c>
      <c r="L27">
        <v>0</v>
      </c>
      <c r="M27">
        <v>320</v>
      </c>
    </row>
    <row r="28" spans="1:15" x14ac:dyDescent="0.25">
      <c r="A28">
        <v>24</v>
      </c>
      <c r="B28">
        <v>-180</v>
      </c>
      <c r="C28">
        <v>2540.5182</v>
      </c>
      <c r="D28">
        <v>232</v>
      </c>
      <c r="E28">
        <v>88</v>
      </c>
      <c r="F28">
        <v>0</v>
      </c>
      <c r="G28">
        <v>0</v>
      </c>
      <c r="H28">
        <v>0</v>
      </c>
      <c r="I28">
        <v>262</v>
      </c>
      <c r="J28">
        <v>58</v>
      </c>
      <c r="K28">
        <v>0</v>
      </c>
      <c r="L28">
        <v>0</v>
      </c>
      <c r="M28">
        <v>320</v>
      </c>
    </row>
    <row r="29" spans="1:15" x14ac:dyDescent="0.25">
      <c r="A29">
        <v>25</v>
      </c>
      <c r="B29">
        <v>-187.5</v>
      </c>
      <c r="C29">
        <v>2548.6442999999999</v>
      </c>
      <c r="D29">
        <v>232</v>
      </c>
      <c r="E29">
        <v>84</v>
      </c>
      <c r="F29">
        <v>0</v>
      </c>
      <c r="G29">
        <v>0</v>
      </c>
      <c r="H29">
        <v>4</v>
      </c>
      <c r="I29">
        <v>262</v>
      </c>
      <c r="J29">
        <v>58</v>
      </c>
      <c r="K29">
        <v>0</v>
      </c>
      <c r="L29">
        <v>0</v>
      </c>
      <c r="M29">
        <v>320</v>
      </c>
    </row>
    <row r="30" spans="1:15" s="7" customFormat="1" x14ac:dyDescent="0.25">
      <c r="A30" s="7">
        <v>26</v>
      </c>
      <c r="B30" s="7">
        <v>-195</v>
      </c>
      <c r="C30" s="7">
        <v>2553.8643999999999</v>
      </c>
      <c r="D30" s="7">
        <v>232</v>
      </c>
      <c r="E30" s="7">
        <v>84</v>
      </c>
      <c r="F30" s="7">
        <v>0</v>
      </c>
      <c r="G30" s="7">
        <v>0</v>
      </c>
      <c r="H30" s="7">
        <v>4</v>
      </c>
      <c r="I30" s="7">
        <v>258</v>
      </c>
      <c r="J30" s="7">
        <v>58</v>
      </c>
      <c r="K30" s="7">
        <v>4</v>
      </c>
      <c r="L30" s="7">
        <v>0</v>
      </c>
      <c r="M30" s="7">
        <v>320</v>
      </c>
      <c r="O30" s="7" t="s">
        <v>42</v>
      </c>
    </row>
    <row r="31" spans="1:15" x14ac:dyDescent="0.25">
      <c r="A31">
        <v>27</v>
      </c>
      <c r="B31">
        <v>-202.5</v>
      </c>
      <c r="C31">
        <v>2554.7692000000002</v>
      </c>
      <c r="D31">
        <v>232</v>
      </c>
      <c r="E31">
        <v>82</v>
      </c>
      <c r="F31">
        <v>0</v>
      </c>
      <c r="G31">
        <v>0</v>
      </c>
      <c r="H31">
        <v>6</v>
      </c>
      <c r="I31">
        <v>256</v>
      </c>
      <c r="J31">
        <v>60</v>
      </c>
      <c r="K31">
        <v>4</v>
      </c>
      <c r="L31">
        <v>0</v>
      </c>
      <c r="M31">
        <v>320</v>
      </c>
    </row>
    <row r="32" spans="1:15" x14ac:dyDescent="0.25">
      <c r="A32">
        <v>28</v>
      </c>
      <c r="B32">
        <v>-210</v>
      </c>
      <c r="C32">
        <v>2551.6882999999998</v>
      </c>
      <c r="D32">
        <v>230</v>
      </c>
      <c r="E32">
        <v>80</v>
      </c>
      <c r="F32">
        <v>0</v>
      </c>
      <c r="G32">
        <v>0</v>
      </c>
      <c r="H32">
        <v>10</v>
      </c>
      <c r="I32">
        <v>256</v>
      </c>
      <c r="J32">
        <v>60</v>
      </c>
      <c r="K32">
        <v>4</v>
      </c>
      <c r="L32">
        <v>0</v>
      </c>
      <c r="M32">
        <v>320</v>
      </c>
    </row>
    <row r="33" spans="1:15" x14ac:dyDescent="0.25">
      <c r="A33">
        <v>29</v>
      </c>
      <c r="B33">
        <v>-217.5</v>
      </c>
      <c r="C33">
        <v>2536.9402</v>
      </c>
      <c r="D33">
        <v>230</v>
      </c>
      <c r="E33">
        <v>80</v>
      </c>
      <c r="F33">
        <v>0</v>
      </c>
      <c r="G33">
        <v>0</v>
      </c>
      <c r="H33">
        <v>10</v>
      </c>
      <c r="I33">
        <v>256</v>
      </c>
      <c r="J33">
        <v>54</v>
      </c>
      <c r="K33">
        <v>10</v>
      </c>
      <c r="L33">
        <v>0</v>
      </c>
      <c r="M33">
        <v>320</v>
      </c>
    </row>
    <row r="34" spans="1:15" x14ac:dyDescent="0.25">
      <c r="A34">
        <v>30</v>
      </c>
      <c r="B34">
        <v>-225</v>
      </c>
      <c r="C34">
        <v>2511.9989</v>
      </c>
      <c r="D34">
        <v>230</v>
      </c>
      <c r="E34">
        <v>76</v>
      </c>
      <c r="F34">
        <v>0</v>
      </c>
      <c r="G34">
        <v>0</v>
      </c>
      <c r="H34">
        <v>14</v>
      </c>
      <c r="I34">
        <v>256</v>
      </c>
      <c r="J34">
        <v>54</v>
      </c>
      <c r="K34">
        <v>10</v>
      </c>
      <c r="L34">
        <v>0</v>
      </c>
      <c r="M34">
        <v>320</v>
      </c>
    </row>
    <row r="35" spans="1:15" s="7" customFormat="1" x14ac:dyDescent="0.25">
      <c r="A35" s="7">
        <v>31</v>
      </c>
      <c r="B35" s="7">
        <v>-232.5</v>
      </c>
      <c r="C35" s="7">
        <v>2489.9933000000001</v>
      </c>
      <c r="D35" s="7">
        <v>230</v>
      </c>
      <c r="E35" s="7">
        <v>74</v>
      </c>
      <c r="F35" s="7">
        <v>0</v>
      </c>
      <c r="G35" s="7">
        <v>0</v>
      </c>
      <c r="H35" s="7">
        <v>16</v>
      </c>
      <c r="I35" s="7">
        <v>256</v>
      </c>
      <c r="J35" s="7">
        <v>50</v>
      </c>
      <c r="K35" s="7">
        <v>10</v>
      </c>
      <c r="L35" s="7">
        <v>4</v>
      </c>
      <c r="M35" s="7">
        <v>320</v>
      </c>
      <c r="O35" s="7" t="s">
        <v>43</v>
      </c>
    </row>
    <row r="36" spans="1:15" x14ac:dyDescent="0.25">
      <c r="A36">
        <v>32</v>
      </c>
      <c r="B36">
        <v>-240</v>
      </c>
      <c r="C36">
        <v>2458.4724999999999</v>
      </c>
      <c r="D36">
        <v>230</v>
      </c>
      <c r="E36">
        <v>70</v>
      </c>
      <c r="F36">
        <v>0</v>
      </c>
      <c r="G36">
        <v>4</v>
      </c>
      <c r="H36">
        <v>16</v>
      </c>
      <c r="I36">
        <v>256</v>
      </c>
      <c r="J36">
        <v>44</v>
      </c>
      <c r="K36">
        <v>14</v>
      </c>
      <c r="L36">
        <v>6</v>
      </c>
      <c r="M36">
        <v>320</v>
      </c>
    </row>
    <row r="37" spans="1:15" x14ac:dyDescent="0.25">
      <c r="A37">
        <v>33</v>
      </c>
      <c r="B37">
        <v>-247.5</v>
      </c>
      <c r="C37">
        <v>2405.6145999999999</v>
      </c>
      <c r="D37">
        <v>230</v>
      </c>
      <c r="E37">
        <v>62</v>
      </c>
      <c r="F37">
        <v>0</v>
      </c>
      <c r="G37">
        <v>12</v>
      </c>
      <c r="H37">
        <v>16</v>
      </c>
      <c r="I37">
        <v>256</v>
      </c>
      <c r="J37">
        <v>36</v>
      </c>
      <c r="K37">
        <v>22</v>
      </c>
      <c r="L37">
        <v>6</v>
      </c>
      <c r="M37">
        <v>320</v>
      </c>
    </row>
    <row r="38" spans="1:15" x14ac:dyDescent="0.25">
      <c r="A38">
        <v>34</v>
      </c>
      <c r="B38">
        <v>-251.25</v>
      </c>
      <c r="C38">
        <v>2384.5129999999999</v>
      </c>
      <c r="D38">
        <v>230</v>
      </c>
      <c r="E38">
        <v>62</v>
      </c>
      <c r="F38">
        <v>0</v>
      </c>
      <c r="G38">
        <v>12</v>
      </c>
      <c r="H38">
        <v>16</v>
      </c>
      <c r="I38">
        <v>256</v>
      </c>
      <c r="J38">
        <v>36</v>
      </c>
      <c r="K38">
        <v>22</v>
      </c>
      <c r="L38">
        <v>6</v>
      </c>
      <c r="M38">
        <v>320</v>
      </c>
    </row>
    <row r="39" spans="1:15" x14ac:dyDescent="0.25">
      <c r="A39">
        <v>35</v>
      </c>
      <c r="B39">
        <v>-254.916</v>
      </c>
      <c r="C39">
        <v>2368.2991999999999</v>
      </c>
      <c r="D39">
        <v>230</v>
      </c>
      <c r="E39">
        <v>60</v>
      </c>
      <c r="F39">
        <v>0</v>
      </c>
      <c r="G39">
        <v>14</v>
      </c>
      <c r="H39">
        <v>16</v>
      </c>
      <c r="I39">
        <v>256</v>
      </c>
      <c r="J39">
        <v>34</v>
      </c>
      <c r="K39">
        <v>22</v>
      </c>
      <c r="L39">
        <v>8</v>
      </c>
      <c r="M39">
        <v>320</v>
      </c>
    </row>
    <row r="40" spans="1:15" x14ac:dyDescent="0.25">
      <c r="A40">
        <v>36</v>
      </c>
      <c r="B40">
        <v>-254.91900000000001</v>
      </c>
      <c r="C40">
        <v>2365.3798000000002</v>
      </c>
      <c r="D40">
        <v>230</v>
      </c>
      <c r="E40">
        <v>60</v>
      </c>
      <c r="F40">
        <v>0</v>
      </c>
      <c r="G40">
        <v>14</v>
      </c>
      <c r="H40">
        <v>16</v>
      </c>
      <c r="I40">
        <v>256</v>
      </c>
      <c r="J40">
        <v>34</v>
      </c>
      <c r="K40">
        <v>22</v>
      </c>
      <c r="L40">
        <v>8</v>
      </c>
      <c r="M40">
        <v>320</v>
      </c>
    </row>
    <row r="41" spans="1:15" x14ac:dyDescent="0.25">
      <c r="A41">
        <v>37</v>
      </c>
      <c r="B41">
        <v>-255.529</v>
      </c>
      <c r="C41">
        <v>2353.2283000000002</v>
      </c>
      <c r="D41">
        <v>230</v>
      </c>
      <c r="E41">
        <v>58</v>
      </c>
      <c r="F41">
        <v>0</v>
      </c>
      <c r="G41">
        <v>16</v>
      </c>
      <c r="H41">
        <v>16</v>
      </c>
      <c r="I41">
        <v>256</v>
      </c>
      <c r="J41">
        <v>32</v>
      </c>
      <c r="K41">
        <v>24</v>
      </c>
      <c r="L41">
        <v>8</v>
      </c>
      <c r="M41">
        <v>320</v>
      </c>
    </row>
    <row r="42" spans="1:15" x14ac:dyDescent="0.25">
      <c r="A42">
        <v>38</v>
      </c>
      <c r="B42">
        <v>-255.53</v>
      </c>
      <c r="C42">
        <v>2324.2431999999999</v>
      </c>
      <c r="D42">
        <v>230</v>
      </c>
      <c r="E42">
        <v>58</v>
      </c>
      <c r="F42">
        <v>0</v>
      </c>
      <c r="G42">
        <v>16</v>
      </c>
      <c r="H42">
        <v>16</v>
      </c>
      <c r="I42">
        <v>256</v>
      </c>
      <c r="J42">
        <v>32</v>
      </c>
      <c r="K42">
        <v>24</v>
      </c>
      <c r="L42">
        <v>8</v>
      </c>
      <c r="M42">
        <v>320</v>
      </c>
    </row>
    <row r="43" spans="1:15" x14ac:dyDescent="0.25">
      <c r="A43">
        <v>39</v>
      </c>
      <c r="B43">
        <v>-255.67599999999999</v>
      </c>
      <c r="C43">
        <v>2275.355</v>
      </c>
      <c r="D43">
        <v>230</v>
      </c>
      <c r="E43">
        <v>56</v>
      </c>
      <c r="F43">
        <v>0</v>
      </c>
      <c r="G43">
        <v>18</v>
      </c>
      <c r="H43">
        <v>16</v>
      </c>
      <c r="I43">
        <v>256</v>
      </c>
      <c r="J43">
        <v>30</v>
      </c>
      <c r="K43">
        <v>24</v>
      </c>
      <c r="L43">
        <v>10</v>
      </c>
      <c r="M43">
        <v>320</v>
      </c>
    </row>
    <row r="44" spans="1:15" x14ac:dyDescent="0.25">
      <c r="A44">
        <v>40</v>
      </c>
      <c r="B44">
        <v>-255.72</v>
      </c>
      <c r="C44">
        <v>2275.8231999999998</v>
      </c>
      <c r="D44">
        <v>230</v>
      </c>
      <c r="E44">
        <v>56</v>
      </c>
      <c r="F44">
        <v>0</v>
      </c>
      <c r="G44">
        <v>18</v>
      </c>
      <c r="H44">
        <v>16</v>
      </c>
      <c r="I44">
        <v>256</v>
      </c>
      <c r="J44">
        <v>30</v>
      </c>
      <c r="K44">
        <v>24</v>
      </c>
      <c r="L44">
        <v>10</v>
      </c>
      <c r="M44">
        <v>320</v>
      </c>
    </row>
    <row r="45" spans="1:15" x14ac:dyDescent="0.25">
      <c r="A45">
        <v>41</v>
      </c>
      <c r="B45">
        <v>-255.72200000000001</v>
      </c>
      <c r="C45">
        <v>2275.8132999999998</v>
      </c>
      <c r="D45">
        <v>230</v>
      </c>
      <c r="E45">
        <v>56</v>
      </c>
      <c r="F45">
        <v>0</v>
      </c>
      <c r="G45">
        <v>18</v>
      </c>
      <c r="H45">
        <v>16</v>
      </c>
      <c r="I45">
        <v>256</v>
      </c>
      <c r="J45">
        <v>30</v>
      </c>
      <c r="K45">
        <v>24</v>
      </c>
      <c r="L45">
        <v>10</v>
      </c>
      <c r="M45">
        <v>320</v>
      </c>
    </row>
    <row r="46" spans="1:15" x14ac:dyDescent="0.25">
      <c r="A46">
        <v>42</v>
      </c>
      <c r="B46">
        <v>-255.72200000000001</v>
      </c>
      <c r="C46">
        <v>2275.8134</v>
      </c>
      <c r="D46">
        <v>230</v>
      </c>
      <c r="E46">
        <v>56</v>
      </c>
      <c r="F46">
        <v>0</v>
      </c>
      <c r="G46">
        <v>18</v>
      </c>
      <c r="H46">
        <v>16</v>
      </c>
      <c r="I46">
        <v>256</v>
      </c>
      <c r="J46">
        <v>30</v>
      </c>
      <c r="K46">
        <v>24</v>
      </c>
      <c r="L46">
        <v>10</v>
      </c>
      <c r="M46">
        <v>320</v>
      </c>
    </row>
    <row r="47" spans="1:15" x14ac:dyDescent="0.25">
      <c r="A47">
        <v>43</v>
      </c>
      <c r="B47">
        <v>-255.72300000000001</v>
      </c>
      <c r="C47">
        <v>2275.7934</v>
      </c>
      <c r="D47">
        <v>230</v>
      </c>
      <c r="E47">
        <v>56</v>
      </c>
      <c r="F47">
        <v>0</v>
      </c>
      <c r="G47">
        <v>18</v>
      </c>
      <c r="H47">
        <v>16</v>
      </c>
      <c r="I47">
        <v>256</v>
      </c>
      <c r="J47">
        <v>30</v>
      </c>
      <c r="K47">
        <v>24</v>
      </c>
      <c r="L47">
        <v>10</v>
      </c>
      <c r="M47">
        <v>320</v>
      </c>
    </row>
    <row r="48" spans="1:15" x14ac:dyDescent="0.25">
      <c r="A48">
        <v>44</v>
      </c>
      <c r="B48">
        <v>-255.726</v>
      </c>
      <c r="C48">
        <v>2260.5180999999998</v>
      </c>
      <c r="D48">
        <v>230</v>
      </c>
      <c r="E48">
        <v>56</v>
      </c>
      <c r="F48">
        <v>0</v>
      </c>
      <c r="G48">
        <v>18</v>
      </c>
      <c r="H48">
        <v>16</v>
      </c>
      <c r="I48">
        <v>256</v>
      </c>
      <c r="J48">
        <v>30</v>
      </c>
      <c r="K48">
        <v>24</v>
      </c>
      <c r="L48">
        <v>10</v>
      </c>
      <c r="M48">
        <v>320</v>
      </c>
    </row>
    <row r="49" spans="1:13" x14ac:dyDescent="0.25">
      <c r="A49">
        <v>45</v>
      </c>
      <c r="B49">
        <v>-255.73</v>
      </c>
      <c r="C49">
        <v>2260.4058</v>
      </c>
      <c r="D49">
        <v>230</v>
      </c>
      <c r="E49">
        <v>56</v>
      </c>
      <c r="F49">
        <v>0</v>
      </c>
      <c r="G49">
        <v>18</v>
      </c>
      <c r="H49">
        <v>16</v>
      </c>
      <c r="I49">
        <v>256</v>
      </c>
      <c r="J49">
        <v>30</v>
      </c>
      <c r="K49">
        <v>24</v>
      </c>
      <c r="L49">
        <v>10</v>
      </c>
      <c r="M49">
        <v>320</v>
      </c>
    </row>
    <row r="50" spans="1:13" x14ac:dyDescent="0.25">
      <c r="A50">
        <v>46</v>
      </c>
      <c r="B50">
        <v>-255.73</v>
      </c>
      <c r="C50">
        <v>2260.4058</v>
      </c>
      <c r="D50">
        <v>230</v>
      </c>
      <c r="E50">
        <v>56</v>
      </c>
      <c r="F50">
        <v>0</v>
      </c>
      <c r="G50">
        <v>18</v>
      </c>
      <c r="H50">
        <v>16</v>
      </c>
      <c r="I50">
        <v>256</v>
      </c>
      <c r="J50">
        <v>30</v>
      </c>
      <c r="K50">
        <v>24</v>
      </c>
      <c r="L50">
        <v>10</v>
      </c>
      <c r="M50">
        <v>320</v>
      </c>
    </row>
    <row r="51" spans="1:13" x14ac:dyDescent="0.25">
      <c r="A51">
        <v>47</v>
      </c>
      <c r="B51">
        <v>-255.73</v>
      </c>
      <c r="C51">
        <v>2260.3939</v>
      </c>
      <c r="D51">
        <v>230</v>
      </c>
      <c r="E51">
        <v>56</v>
      </c>
      <c r="F51">
        <v>0</v>
      </c>
      <c r="G51">
        <v>18</v>
      </c>
      <c r="H51">
        <v>16</v>
      </c>
      <c r="I51">
        <v>256</v>
      </c>
      <c r="J51">
        <v>30</v>
      </c>
      <c r="K51">
        <v>24</v>
      </c>
      <c r="L51">
        <v>10</v>
      </c>
      <c r="M51">
        <v>320</v>
      </c>
    </row>
    <row r="52" spans="1:13" x14ac:dyDescent="0.25">
      <c r="A52">
        <v>48</v>
      </c>
      <c r="B52">
        <v>-255.73</v>
      </c>
      <c r="C52">
        <v>2260.3939</v>
      </c>
      <c r="D52">
        <v>230</v>
      </c>
      <c r="E52">
        <v>56</v>
      </c>
      <c r="F52">
        <v>0</v>
      </c>
      <c r="G52">
        <v>18</v>
      </c>
      <c r="H52">
        <v>16</v>
      </c>
      <c r="I52">
        <v>256</v>
      </c>
      <c r="J52">
        <v>30</v>
      </c>
      <c r="K52">
        <v>24</v>
      </c>
      <c r="L52">
        <v>10</v>
      </c>
      <c r="M52">
        <v>320</v>
      </c>
    </row>
    <row r="53" spans="1:13" x14ac:dyDescent="0.25">
      <c r="A53">
        <v>49</v>
      </c>
      <c r="B53">
        <v>-255.73</v>
      </c>
      <c r="C53">
        <v>2260.3924000000002</v>
      </c>
      <c r="D53">
        <v>230</v>
      </c>
      <c r="E53">
        <v>56</v>
      </c>
      <c r="F53">
        <v>0</v>
      </c>
      <c r="G53">
        <v>18</v>
      </c>
      <c r="H53">
        <v>16</v>
      </c>
      <c r="I53">
        <v>256</v>
      </c>
      <c r="J53">
        <v>30</v>
      </c>
      <c r="K53">
        <v>24</v>
      </c>
      <c r="L53">
        <v>10</v>
      </c>
      <c r="M53">
        <v>320</v>
      </c>
    </row>
    <row r="54" spans="1:13" x14ac:dyDescent="0.25">
      <c r="A54">
        <v>50</v>
      </c>
      <c r="B54">
        <v>-255.73</v>
      </c>
      <c r="C54">
        <v>2259.2896000000001</v>
      </c>
      <c r="D54">
        <v>230</v>
      </c>
      <c r="E54">
        <v>56</v>
      </c>
      <c r="F54">
        <v>0</v>
      </c>
      <c r="G54">
        <v>18</v>
      </c>
      <c r="H54">
        <v>16</v>
      </c>
      <c r="I54">
        <v>256</v>
      </c>
      <c r="J54">
        <v>30</v>
      </c>
      <c r="K54">
        <v>24</v>
      </c>
      <c r="L54">
        <v>10</v>
      </c>
      <c r="M54">
        <v>320</v>
      </c>
    </row>
    <row r="55" spans="1:13" x14ac:dyDescent="0.25">
      <c r="A55">
        <v>51</v>
      </c>
      <c r="B55">
        <v>-255.73</v>
      </c>
      <c r="C55">
        <v>2259.2896000000001</v>
      </c>
      <c r="D55">
        <v>230</v>
      </c>
      <c r="E55">
        <v>56</v>
      </c>
      <c r="F55">
        <v>0</v>
      </c>
      <c r="G55">
        <v>18</v>
      </c>
      <c r="H55">
        <v>16</v>
      </c>
      <c r="I55">
        <v>256</v>
      </c>
      <c r="J55">
        <v>30</v>
      </c>
      <c r="K55">
        <v>24</v>
      </c>
      <c r="L55">
        <v>10</v>
      </c>
      <c r="M55">
        <v>320</v>
      </c>
    </row>
    <row r="56" spans="1:13" x14ac:dyDescent="0.25">
      <c r="A56">
        <v>52</v>
      </c>
      <c r="B56">
        <v>-255.73</v>
      </c>
      <c r="C56">
        <v>2259.2660999999998</v>
      </c>
      <c r="D56">
        <v>230</v>
      </c>
      <c r="E56">
        <v>56</v>
      </c>
      <c r="F56">
        <v>0</v>
      </c>
      <c r="G56">
        <v>18</v>
      </c>
      <c r="H56">
        <v>16</v>
      </c>
      <c r="I56">
        <v>256</v>
      </c>
      <c r="J56">
        <v>30</v>
      </c>
      <c r="K56">
        <v>24</v>
      </c>
      <c r="L56">
        <v>10</v>
      </c>
      <c r="M56">
        <v>320</v>
      </c>
    </row>
    <row r="57" spans="1:13" x14ac:dyDescent="0.25">
      <c r="A57">
        <v>53</v>
      </c>
      <c r="B57">
        <v>-255.73</v>
      </c>
      <c r="C57">
        <v>2259.2660999999998</v>
      </c>
      <c r="D57">
        <v>230</v>
      </c>
      <c r="E57">
        <v>56</v>
      </c>
      <c r="F57">
        <v>0</v>
      </c>
      <c r="G57">
        <v>18</v>
      </c>
      <c r="H57">
        <v>16</v>
      </c>
      <c r="I57">
        <v>256</v>
      </c>
      <c r="J57">
        <v>30</v>
      </c>
      <c r="K57">
        <v>24</v>
      </c>
      <c r="L57">
        <v>10</v>
      </c>
      <c r="M57">
        <v>320</v>
      </c>
    </row>
    <row r="58" spans="1:13" x14ac:dyDescent="0.25">
      <c r="A58">
        <v>54</v>
      </c>
      <c r="B58">
        <v>-255.73</v>
      </c>
      <c r="C58">
        <v>2259.2656999999999</v>
      </c>
      <c r="D58">
        <v>230</v>
      </c>
      <c r="E58">
        <v>56</v>
      </c>
      <c r="F58">
        <v>0</v>
      </c>
      <c r="G58">
        <v>18</v>
      </c>
      <c r="H58">
        <v>16</v>
      </c>
      <c r="I58">
        <v>256</v>
      </c>
      <c r="J58">
        <v>30</v>
      </c>
      <c r="K58">
        <v>24</v>
      </c>
      <c r="L58">
        <v>10</v>
      </c>
      <c r="M58">
        <v>320</v>
      </c>
    </row>
    <row r="59" spans="1:13" x14ac:dyDescent="0.25">
      <c r="A59">
        <v>55</v>
      </c>
      <c r="B59">
        <v>-255.73</v>
      </c>
      <c r="C59">
        <v>2259.1606999999999</v>
      </c>
      <c r="D59">
        <v>230</v>
      </c>
      <c r="E59">
        <v>56</v>
      </c>
      <c r="F59">
        <v>0</v>
      </c>
      <c r="G59">
        <v>18</v>
      </c>
      <c r="H59">
        <v>16</v>
      </c>
      <c r="I59">
        <v>256</v>
      </c>
      <c r="J59">
        <v>30</v>
      </c>
      <c r="K59">
        <v>24</v>
      </c>
      <c r="L59">
        <v>10</v>
      </c>
      <c r="M59">
        <v>320</v>
      </c>
    </row>
    <row r="60" spans="1:13" x14ac:dyDescent="0.25">
      <c r="A60">
        <v>56</v>
      </c>
      <c r="B60">
        <v>-255.732</v>
      </c>
      <c r="C60">
        <v>2259.1864999999998</v>
      </c>
      <c r="D60">
        <v>230</v>
      </c>
      <c r="E60">
        <v>56</v>
      </c>
      <c r="F60">
        <v>0</v>
      </c>
      <c r="G60">
        <v>18</v>
      </c>
      <c r="H60">
        <v>16</v>
      </c>
      <c r="I60">
        <v>256</v>
      </c>
      <c r="J60">
        <v>30</v>
      </c>
      <c r="K60">
        <v>24</v>
      </c>
      <c r="L60">
        <v>10</v>
      </c>
      <c r="M60">
        <v>320</v>
      </c>
    </row>
    <row r="61" spans="1:13" x14ac:dyDescent="0.25">
      <c r="A61">
        <v>57</v>
      </c>
      <c r="B61">
        <v>-255.732</v>
      </c>
      <c r="C61">
        <v>2259.1622000000002</v>
      </c>
      <c r="D61">
        <v>230</v>
      </c>
      <c r="E61">
        <v>56</v>
      </c>
      <c r="F61">
        <v>0</v>
      </c>
      <c r="G61">
        <v>18</v>
      </c>
      <c r="H61">
        <v>16</v>
      </c>
      <c r="I61">
        <v>256</v>
      </c>
      <c r="J61">
        <v>30</v>
      </c>
      <c r="K61">
        <v>24</v>
      </c>
      <c r="L61">
        <v>10</v>
      </c>
      <c r="M61">
        <v>320</v>
      </c>
    </row>
    <row r="62" spans="1:13" x14ac:dyDescent="0.25">
      <c r="A62">
        <v>58</v>
      </c>
      <c r="B62">
        <v>-255.732</v>
      </c>
      <c r="C62">
        <v>2259.1305000000002</v>
      </c>
      <c r="D62">
        <v>230</v>
      </c>
      <c r="E62">
        <v>56</v>
      </c>
      <c r="F62">
        <v>0</v>
      </c>
      <c r="G62">
        <v>18</v>
      </c>
      <c r="H62">
        <v>16</v>
      </c>
      <c r="I62">
        <v>256</v>
      </c>
      <c r="J62">
        <v>30</v>
      </c>
      <c r="K62">
        <v>24</v>
      </c>
      <c r="L62">
        <v>10</v>
      </c>
      <c r="M62">
        <v>320</v>
      </c>
    </row>
    <row r="63" spans="1:13" x14ac:dyDescent="0.25">
      <c r="A63">
        <v>59</v>
      </c>
      <c r="B63">
        <v>-255.73400000000001</v>
      </c>
      <c r="C63">
        <v>2259.1007</v>
      </c>
      <c r="D63">
        <v>230</v>
      </c>
      <c r="E63">
        <v>56</v>
      </c>
      <c r="F63">
        <v>0</v>
      </c>
      <c r="G63">
        <v>18</v>
      </c>
      <c r="H63">
        <v>16</v>
      </c>
      <c r="I63">
        <v>256</v>
      </c>
      <c r="J63">
        <v>30</v>
      </c>
      <c r="K63">
        <v>24</v>
      </c>
      <c r="L63">
        <v>10</v>
      </c>
      <c r="M63">
        <v>320</v>
      </c>
    </row>
    <row r="64" spans="1:13" x14ac:dyDescent="0.25">
      <c r="A64">
        <v>60</v>
      </c>
      <c r="B64">
        <v>-255.73500000000001</v>
      </c>
      <c r="C64">
        <v>2259.1030999999998</v>
      </c>
      <c r="D64">
        <v>230</v>
      </c>
      <c r="E64">
        <v>56</v>
      </c>
      <c r="F64">
        <v>0</v>
      </c>
      <c r="G64">
        <v>18</v>
      </c>
      <c r="H64">
        <v>16</v>
      </c>
      <c r="I64">
        <v>256</v>
      </c>
      <c r="J64">
        <v>30</v>
      </c>
      <c r="K64">
        <v>24</v>
      </c>
      <c r="L64">
        <v>10</v>
      </c>
      <c r="M64">
        <v>320</v>
      </c>
    </row>
    <row r="65" spans="1:13" x14ac:dyDescent="0.25">
      <c r="A65">
        <v>61</v>
      </c>
      <c r="B65">
        <v>-255.73599999999999</v>
      </c>
      <c r="C65">
        <v>2259.1023</v>
      </c>
      <c r="D65">
        <v>230</v>
      </c>
      <c r="E65">
        <v>56</v>
      </c>
      <c r="F65">
        <v>0</v>
      </c>
      <c r="G65">
        <v>18</v>
      </c>
      <c r="H65">
        <v>16</v>
      </c>
      <c r="I65">
        <v>256</v>
      </c>
      <c r="J65">
        <v>30</v>
      </c>
      <c r="K65">
        <v>24</v>
      </c>
      <c r="L65">
        <v>10</v>
      </c>
      <c r="M65">
        <v>320</v>
      </c>
    </row>
    <row r="66" spans="1:13" x14ac:dyDescent="0.25">
      <c r="A66">
        <v>62</v>
      </c>
      <c r="B66">
        <v>-255.73699999999999</v>
      </c>
      <c r="C66">
        <v>2259.1023</v>
      </c>
      <c r="D66">
        <v>230</v>
      </c>
      <c r="E66">
        <v>56</v>
      </c>
      <c r="F66">
        <v>0</v>
      </c>
      <c r="G66">
        <v>18</v>
      </c>
      <c r="H66">
        <v>16</v>
      </c>
      <c r="I66">
        <v>256</v>
      </c>
      <c r="J66">
        <v>30</v>
      </c>
      <c r="K66">
        <v>24</v>
      </c>
      <c r="L66">
        <v>10</v>
      </c>
      <c r="M66">
        <v>320</v>
      </c>
    </row>
    <row r="67" spans="1:13" x14ac:dyDescent="0.25">
      <c r="A67">
        <v>63</v>
      </c>
      <c r="B67">
        <v>-255.738</v>
      </c>
      <c r="C67">
        <v>2259.0989</v>
      </c>
      <c r="D67">
        <v>230</v>
      </c>
      <c r="E67">
        <v>56</v>
      </c>
      <c r="F67">
        <v>0</v>
      </c>
      <c r="G67">
        <v>18</v>
      </c>
      <c r="H67">
        <v>16</v>
      </c>
      <c r="I67">
        <v>256</v>
      </c>
      <c r="J67">
        <v>30</v>
      </c>
      <c r="K67">
        <v>24</v>
      </c>
      <c r="L67">
        <v>10</v>
      </c>
      <c r="M67">
        <v>320</v>
      </c>
    </row>
    <row r="68" spans="1:13" x14ac:dyDescent="0.25">
      <c r="A68">
        <v>64</v>
      </c>
      <c r="B68">
        <v>-255.75</v>
      </c>
      <c r="C68">
        <v>2259.0432999999998</v>
      </c>
      <c r="D68">
        <v>230</v>
      </c>
      <c r="E68">
        <v>56</v>
      </c>
      <c r="F68">
        <v>0</v>
      </c>
      <c r="G68">
        <v>18</v>
      </c>
      <c r="H68">
        <v>16</v>
      </c>
      <c r="I68">
        <v>256</v>
      </c>
      <c r="J68">
        <v>30</v>
      </c>
      <c r="K68">
        <v>24</v>
      </c>
      <c r="L68">
        <v>10</v>
      </c>
      <c r="M68">
        <v>320</v>
      </c>
    </row>
    <row r="69" spans="1:13" x14ac:dyDescent="0.25">
      <c r="A69">
        <v>65</v>
      </c>
      <c r="B69">
        <v>-255.751</v>
      </c>
      <c r="C69">
        <v>2259.0083</v>
      </c>
      <c r="D69">
        <v>230</v>
      </c>
      <c r="E69">
        <v>56</v>
      </c>
      <c r="F69">
        <v>0</v>
      </c>
      <c r="G69">
        <v>18</v>
      </c>
      <c r="H69">
        <v>16</v>
      </c>
      <c r="I69">
        <v>256</v>
      </c>
      <c r="J69">
        <v>30</v>
      </c>
      <c r="K69">
        <v>24</v>
      </c>
      <c r="L69">
        <v>10</v>
      </c>
      <c r="M69">
        <v>320</v>
      </c>
    </row>
    <row r="70" spans="1:13" x14ac:dyDescent="0.25">
      <c r="A70">
        <v>66</v>
      </c>
      <c r="B70">
        <v>-255.75200000000001</v>
      </c>
      <c r="C70">
        <v>2259.0043000000001</v>
      </c>
      <c r="D70">
        <v>230</v>
      </c>
      <c r="E70">
        <v>56</v>
      </c>
      <c r="F70">
        <v>0</v>
      </c>
      <c r="G70">
        <v>18</v>
      </c>
      <c r="H70">
        <v>16</v>
      </c>
      <c r="I70">
        <v>256</v>
      </c>
      <c r="J70">
        <v>30</v>
      </c>
      <c r="K70">
        <v>24</v>
      </c>
      <c r="L70">
        <v>10</v>
      </c>
      <c r="M70">
        <v>320</v>
      </c>
    </row>
    <row r="71" spans="1:13" x14ac:dyDescent="0.25">
      <c r="A71">
        <v>67</v>
      </c>
      <c r="B71">
        <v>-255.75299999999999</v>
      </c>
      <c r="C71">
        <v>2258.9699000000001</v>
      </c>
      <c r="D71">
        <v>230</v>
      </c>
      <c r="E71">
        <v>56</v>
      </c>
      <c r="F71">
        <v>0</v>
      </c>
      <c r="G71">
        <v>18</v>
      </c>
      <c r="H71">
        <v>16</v>
      </c>
      <c r="I71">
        <v>256</v>
      </c>
      <c r="J71">
        <v>30</v>
      </c>
      <c r="K71">
        <v>24</v>
      </c>
      <c r="L71">
        <v>10</v>
      </c>
      <c r="M71">
        <v>320</v>
      </c>
    </row>
    <row r="72" spans="1:13" x14ac:dyDescent="0.25">
      <c r="A72">
        <v>68</v>
      </c>
      <c r="B72">
        <v>-255.755</v>
      </c>
      <c r="C72">
        <v>2258.9607000000001</v>
      </c>
      <c r="D72">
        <v>230</v>
      </c>
      <c r="E72">
        <v>56</v>
      </c>
      <c r="F72">
        <v>0</v>
      </c>
      <c r="G72">
        <v>18</v>
      </c>
      <c r="H72">
        <v>16</v>
      </c>
      <c r="I72">
        <v>256</v>
      </c>
      <c r="J72">
        <v>30</v>
      </c>
      <c r="K72">
        <v>24</v>
      </c>
      <c r="L72">
        <v>10</v>
      </c>
      <c r="M72">
        <v>320</v>
      </c>
    </row>
    <row r="73" spans="1:13" x14ac:dyDescent="0.25">
      <c r="A73">
        <v>69</v>
      </c>
      <c r="B73">
        <v>-255.756</v>
      </c>
      <c r="C73">
        <v>2258.9250999999999</v>
      </c>
      <c r="D73">
        <v>230</v>
      </c>
      <c r="E73">
        <v>56</v>
      </c>
      <c r="F73">
        <v>0</v>
      </c>
      <c r="G73">
        <v>18</v>
      </c>
      <c r="H73">
        <v>16</v>
      </c>
      <c r="I73">
        <v>256</v>
      </c>
      <c r="J73">
        <v>30</v>
      </c>
      <c r="K73">
        <v>24</v>
      </c>
      <c r="L73">
        <v>10</v>
      </c>
      <c r="M73">
        <v>320</v>
      </c>
    </row>
    <row r="74" spans="1:13" x14ac:dyDescent="0.25">
      <c r="A74">
        <v>70</v>
      </c>
      <c r="B74">
        <v>-255.75700000000001</v>
      </c>
      <c r="C74">
        <v>2258.9209000000001</v>
      </c>
      <c r="D74">
        <v>230</v>
      </c>
      <c r="E74">
        <v>56</v>
      </c>
      <c r="F74">
        <v>0</v>
      </c>
      <c r="G74">
        <v>18</v>
      </c>
      <c r="H74">
        <v>16</v>
      </c>
      <c r="I74">
        <v>256</v>
      </c>
      <c r="J74">
        <v>30</v>
      </c>
      <c r="K74">
        <v>24</v>
      </c>
      <c r="L74">
        <v>10</v>
      </c>
      <c r="M74">
        <v>320</v>
      </c>
    </row>
    <row r="75" spans="1:13" x14ac:dyDescent="0.25">
      <c r="A75">
        <v>71</v>
      </c>
      <c r="B75">
        <v>-255.75800000000001</v>
      </c>
      <c r="C75">
        <v>2258.8687</v>
      </c>
      <c r="D75">
        <v>230</v>
      </c>
      <c r="E75">
        <v>56</v>
      </c>
      <c r="F75">
        <v>0</v>
      </c>
      <c r="G75">
        <v>18</v>
      </c>
      <c r="H75">
        <v>16</v>
      </c>
      <c r="I75">
        <v>256</v>
      </c>
      <c r="J75">
        <v>30</v>
      </c>
      <c r="K75">
        <v>24</v>
      </c>
      <c r="L75">
        <v>10</v>
      </c>
      <c r="M75">
        <v>320</v>
      </c>
    </row>
    <row r="76" spans="1:13" x14ac:dyDescent="0.25">
      <c r="A76">
        <v>72</v>
      </c>
      <c r="B76">
        <v>-255.75899999999999</v>
      </c>
      <c r="C76">
        <v>2258.8642</v>
      </c>
      <c r="D76">
        <v>230</v>
      </c>
      <c r="E76">
        <v>56</v>
      </c>
      <c r="F76">
        <v>0</v>
      </c>
      <c r="G76">
        <v>18</v>
      </c>
      <c r="H76">
        <v>16</v>
      </c>
      <c r="I76">
        <v>256</v>
      </c>
      <c r="J76">
        <v>30</v>
      </c>
      <c r="K76">
        <v>24</v>
      </c>
      <c r="L76">
        <v>10</v>
      </c>
      <c r="M76">
        <v>320</v>
      </c>
    </row>
    <row r="77" spans="1:13" x14ac:dyDescent="0.25">
      <c r="A77">
        <v>73</v>
      </c>
      <c r="B77">
        <v>-255.75899999999999</v>
      </c>
      <c r="C77">
        <v>2258.8398000000002</v>
      </c>
      <c r="D77">
        <v>230</v>
      </c>
      <c r="E77">
        <v>56</v>
      </c>
      <c r="F77">
        <v>0</v>
      </c>
      <c r="G77">
        <v>18</v>
      </c>
      <c r="H77">
        <v>16</v>
      </c>
      <c r="I77">
        <v>256</v>
      </c>
      <c r="J77">
        <v>30</v>
      </c>
      <c r="K77">
        <v>24</v>
      </c>
      <c r="L77">
        <v>10</v>
      </c>
      <c r="M77">
        <v>320</v>
      </c>
    </row>
    <row r="78" spans="1:13" x14ac:dyDescent="0.25">
      <c r="A78">
        <v>74</v>
      </c>
      <c r="B78">
        <v>-255.762</v>
      </c>
      <c r="C78">
        <v>2258.7402000000002</v>
      </c>
      <c r="D78">
        <v>230</v>
      </c>
      <c r="E78">
        <v>56</v>
      </c>
      <c r="F78">
        <v>0</v>
      </c>
      <c r="G78">
        <v>18</v>
      </c>
      <c r="H78">
        <v>16</v>
      </c>
      <c r="I78">
        <v>256</v>
      </c>
      <c r="J78">
        <v>30</v>
      </c>
      <c r="K78">
        <v>24</v>
      </c>
      <c r="L78">
        <v>10</v>
      </c>
      <c r="M78">
        <v>320</v>
      </c>
    </row>
    <row r="79" spans="1:13" x14ac:dyDescent="0.25">
      <c r="A79">
        <v>75</v>
      </c>
      <c r="B79">
        <v>-255.762</v>
      </c>
      <c r="C79">
        <v>2258.6954999999998</v>
      </c>
      <c r="D79">
        <v>230</v>
      </c>
      <c r="E79">
        <v>56</v>
      </c>
      <c r="F79">
        <v>0</v>
      </c>
      <c r="G79">
        <v>18</v>
      </c>
      <c r="H79">
        <v>16</v>
      </c>
      <c r="I79">
        <v>256</v>
      </c>
      <c r="J79">
        <v>30</v>
      </c>
      <c r="K79">
        <v>24</v>
      </c>
      <c r="L79">
        <v>10</v>
      </c>
      <c r="M79">
        <v>320</v>
      </c>
    </row>
    <row r="80" spans="1:13" x14ac:dyDescent="0.25">
      <c r="A80">
        <v>76</v>
      </c>
      <c r="B80">
        <v>-255.76300000000001</v>
      </c>
      <c r="C80">
        <v>2258.6794</v>
      </c>
      <c r="D80">
        <v>230</v>
      </c>
      <c r="E80">
        <v>56</v>
      </c>
      <c r="F80">
        <v>0</v>
      </c>
      <c r="G80">
        <v>18</v>
      </c>
      <c r="H80">
        <v>16</v>
      </c>
      <c r="I80">
        <v>256</v>
      </c>
      <c r="J80">
        <v>30</v>
      </c>
      <c r="K80">
        <v>24</v>
      </c>
      <c r="L80">
        <v>10</v>
      </c>
      <c r="M80">
        <v>320</v>
      </c>
    </row>
    <row r="81" spans="1:13" x14ac:dyDescent="0.25">
      <c r="A81">
        <v>77</v>
      </c>
      <c r="B81">
        <v>-255.76400000000001</v>
      </c>
      <c r="C81">
        <v>2258.5918000000001</v>
      </c>
      <c r="D81">
        <v>230</v>
      </c>
      <c r="E81">
        <v>56</v>
      </c>
      <c r="F81">
        <v>0</v>
      </c>
      <c r="G81">
        <v>18</v>
      </c>
      <c r="H81">
        <v>16</v>
      </c>
      <c r="I81">
        <v>256</v>
      </c>
      <c r="J81">
        <v>30</v>
      </c>
      <c r="K81">
        <v>24</v>
      </c>
      <c r="L81">
        <v>10</v>
      </c>
      <c r="M81">
        <v>320</v>
      </c>
    </row>
    <row r="82" spans="1:13" x14ac:dyDescent="0.25">
      <c r="A82">
        <v>78</v>
      </c>
      <c r="B82">
        <v>-255.76499999999999</v>
      </c>
      <c r="C82">
        <v>2258.5439999999999</v>
      </c>
      <c r="D82">
        <v>230</v>
      </c>
      <c r="E82">
        <v>56</v>
      </c>
      <c r="F82">
        <v>0</v>
      </c>
      <c r="G82">
        <v>18</v>
      </c>
      <c r="H82">
        <v>16</v>
      </c>
      <c r="I82">
        <v>256</v>
      </c>
      <c r="J82">
        <v>30</v>
      </c>
      <c r="K82">
        <v>24</v>
      </c>
      <c r="L82">
        <v>10</v>
      </c>
      <c r="M82">
        <v>320</v>
      </c>
    </row>
    <row r="83" spans="1:13" x14ac:dyDescent="0.25">
      <c r="A83">
        <v>79</v>
      </c>
      <c r="B83">
        <v>-255.767</v>
      </c>
      <c r="C83">
        <v>2258.3476000000001</v>
      </c>
      <c r="D83">
        <v>230</v>
      </c>
      <c r="E83">
        <v>56</v>
      </c>
      <c r="F83">
        <v>0</v>
      </c>
      <c r="G83">
        <v>18</v>
      </c>
      <c r="H83">
        <v>16</v>
      </c>
      <c r="I83">
        <v>256</v>
      </c>
      <c r="J83">
        <v>30</v>
      </c>
      <c r="K83">
        <v>24</v>
      </c>
      <c r="L83">
        <v>10</v>
      </c>
      <c r="M83">
        <v>320</v>
      </c>
    </row>
    <row r="84" spans="1:13" x14ac:dyDescent="0.25">
      <c r="A84">
        <v>80</v>
      </c>
      <c r="B84">
        <v>-255.767</v>
      </c>
      <c r="C84">
        <v>2258.3229999999999</v>
      </c>
      <c r="D84">
        <v>230</v>
      </c>
      <c r="E84">
        <v>56</v>
      </c>
      <c r="F84">
        <v>0</v>
      </c>
      <c r="G84">
        <v>18</v>
      </c>
      <c r="H84">
        <v>16</v>
      </c>
      <c r="I84">
        <v>256</v>
      </c>
      <c r="J84">
        <v>30</v>
      </c>
      <c r="K84">
        <v>24</v>
      </c>
      <c r="L84">
        <v>10</v>
      </c>
      <c r="M84">
        <v>320</v>
      </c>
    </row>
    <row r="85" spans="1:13" x14ac:dyDescent="0.25">
      <c r="A85">
        <v>81</v>
      </c>
      <c r="B85">
        <v>-255.768</v>
      </c>
      <c r="C85">
        <v>2258.3018000000002</v>
      </c>
      <c r="D85">
        <v>230</v>
      </c>
      <c r="E85">
        <v>56</v>
      </c>
      <c r="F85">
        <v>0</v>
      </c>
      <c r="G85">
        <v>18</v>
      </c>
      <c r="H85">
        <v>16</v>
      </c>
      <c r="I85">
        <v>256</v>
      </c>
      <c r="J85">
        <v>30</v>
      </c>
      <c r="K85">
        <v>24</v>
      </c>
      <c r="L85">
        <v>10</v>
      </c>
      <c r="M85">
        <v>320</v>
      </c>
    </row>
    <row r="86" spans="1:13" x14ac:dyDescent="0.25">
      <c r="A86">
        <v>82</v>
      </c>
      <c r="B86">
        <v>-255.768</v>
      </c>
      <c r="C86">
        <v>2258.2773000000002</v>
      </c>
      <c r="D86">
        <v>230</v>
      </c>
      <c r="E86">
        <v>56</v>
      </c>
      <c r="F86">
        <v>0</v>
      </c>
      <c r="G86">
        <v>18</v>
      </c>
      <c r="H86">
        <v>16</v>
      </c>
      <c r="I86">
        <v>256</v>
      </c>
      <c r="J86">
        <v>30</v>
      </c>
      <c r="K86">
        <v>24</v>
      </c>
      <c r="L86">
        <v>10</v>
      </c>
      <c r="M86">
        <v>320</v>
      </c>
    </row>
    <row r="87" spans="1:13" x14ac:dyDescent="0.25">
      <c r="A87">
        <v>83</v>
      </c>
      <c r="B87">
        <v>-255.768</v>
      </c>
      <c r="C87">
        <v>2258.2563</v>
      </c>
      <c r="D87">
        <v>230</v>
      </c>
      <c r="E87">
        <v>56</v>
      </c>
      <c r="F87">
        <v>0</v>
      </c>
      <c r="G87">
        <v>18</v>
      </c>
      <c r="H87">
        <v>16</v>
      </c>
      <c r="I87">
        <v>256</v>
      </c>
      <c r="J87">
        <v>30</v>
      </c>
      <c r="K87">
        <v>24</v>
      </c>
      <c r="L87">
        <v>10</v>
      </c>
      <c r="M87">
        <v>320</v>
      </c>
    </row>
    <row r="88" spans="1:13" x14ac:dyDescent="0.25">
      <c r="A88">
        <v>84</v>
      </c>
      <c r="B88">
        <v>-255.768</v>
      </c>
      <c r="C88">
        <v>2258.1837999999998</v>
      </c>
      <c r="D88">
        <v>230</v>
      </c>
      <c r="E88">
        <v>56</v>
      </c>
      <c r="F88">
        <v>0</v>
      </c>
      <c r="G88">
        <v>18</v>
      </c>
      <c r="H88">
        <v>16</v>
      </c>
      <c r="I88">
        <v>256</v>
      </c>
      <c r="J88">
        <v>30</v>
      </c>
      <c r="K88">
        <v>24</v>
      </c>
      <c r="L88">
        <v>10</v>
      </c>
      <c r="M88">
        <v>320</v>
      </c>
    </row>
    <row r="89" spans="1:13" x14ac:dyDescent="0.25">
      <c r="A89">
        <v>85</v>
      </c>
      <c r="B89">
        <v>-255.768</v>
      </c>
      <c r="C89">
        <v>2258.163</v>
      </c>
      <c r="D89">
        <v>230</v>
      </c>
      <c r="E89">
        <v>56</v>
      </c>
      <c r="F89">
        <v>0</v>
      </c>
      <c r="G89">
        <v>18</v>
      </c>
      <c r="H89">
        <v>16</v>
      </c>
      <c r="I89">
        <v>256</v>
      </c>
      <c r="J89">
        <v>30</v>
      </c>
      <c r="K89">
        <v>24</v>
      </c>
      <c r="L89">
        <v>10</v>
      </c>
      <c r="M89">
        <v>320</v>
      </c>
    </row>
    <row r="90" spans="1:13" x14ac:dyDescent="0.25">
      <c r="A90">
        <v>86</v>
      </c>
      <c r="B90">
        <v>-255.76900000000001</v>
      </c>
      <c r="C90">
        <v>2258.1372000000001</v>
      </c>
      <c r="D90">
        <v>230</v>
      </c>
      <c r="E90">
        <v>56</v>
      </c>
      <c r="F90">
        <v>0</v>
      </c>
      <c r="G90">
        <v>18</v>
      </c>
      <c r="H90">
        <v>16</v>
      </c>
      <c r="I90">
        <v>256</v>
      </c>
      <c r="J90">
        <v>30</v>
      </c>
      <c r="K90">
        <v>24</v>
      </c>
      <c r="L90">
        <v>10</v>
      </c>
      <c r="M90">
        <v>320</v>
      </c>
    </row>
    <row r="91" spans="1:13" x14ac:dyDescent="0.25">
      <c r="A91">
        <v>87</v>
      </c>
      <c r="B91">
        <v>-255.76900000000001</v>
      </c>
      <c r="C91">
        <v>2258.0421999999999</v>
      </c>
      <c r="D91">
        <v>230</v>
      </c>
      <c r="E91">
        <v>56</v>
      </c>
      <c r="F91">
        <v>0</v>
      </c>
      <c r="G91">
        <v>18</v>
      </c>
      <c r="H91">
        <v>16</v>
      </c>
      <c r="I91">
        <v>256</v>
      </c>
      <c r="J91">
        <v>30</v>
      </c>
      <c r="K91">
        <v>24</v>
      </c>
      <c r="L91">
        <v>10</v>
      </c>
      <c r="M91">
        <v>320</v>
      </c>
    </row>
    <row r="92" spans="1:13" x14ac:dyDescent="0.25">
      <c r="A92">
        <v>88</v>
      </c>
      <c r="B92">
        <v>-255.76900000000001</v>
      </c>
      <c r="C92">
        <v>2258.0169999999998</v>
      </c>
      <c r="D92">
        <v>230</v>
      </c>
      <c r="E92">
        <v>56</v>
      </c>
      <c r="F92">
        <v>0</v>
      </c>
      <c r="G92">
        <v>18</v>
      </c>
      <c r="H92">
        <v>16</v>
      </c>
      <c r="I92">
        <v>256</v>
      </c>
      <c r="J92">
        <v>30</v>
      </c>
      <c r="K92">
        <v>24</v>
      </c>
      <c r="L92">
        <v>10</v>
      </c>
      <c r="M92">
        <v>320</v>
      </c>
    </row>
    <row r="93" spans="1:13" x14ac:dyDescent="0.25">
      <c r="A93">
        <v>89</v>
      </c>
      <c r="B93">
        <v>-255.76900000000001</v>
      </c>
      <c r="C93">
        <v>2257.9935</v>
      </c>
      <c r="D93">
        <v>230</v>
      </c>
      <c r="E93">
        <v>56</v>
      </c>
      <c r="F93">
        <v>0</v>
      </c>
      <c r="G93">
        <v>18</v>
      </c>
      <c r="H93">
        <v>16</v>
      </c>
      <c r="I93">
        <v>256</v>
      </c>
      <c r="J93">
        <v>30</v>
      </c>
      <c r="K93">
        <v>24</v>
      </c>
      <c r="L93">
        <v>10</v>
      </c>
      <c r="M93">
        <v>320</v>
      </c>
    </row>
    <row r="94" spans="1:13" x14ac:dyDescent="0.25">
      <c r="A94">
        <v>90</v>
      </c>
      <c r="B94">
        <v>-255.76900000000001</v>
      </c>
      <c r="C94">
        <v>2257.9684000000002</v>
      </c>
      <c r="D94">
        <v>230</v>
      </c>
      <c r="E94">
        <v>56</v>
      </c>
      <c r="F94">
        <v>0</v>
      </c>
      <c r="G94">
        <v>18</v>
      </c>
      <c r="H94">
        <v>16</v>
      </c>
      <c r="I94">
        <v>256</v>
      </c>
      <c r="J94">
        <v>30</v>
      </c>
      <c r="K94">
        <v>24</v>
      </c>
      <c r="L94">
        <v>10</v>
      </c>
      <c r="M94">
        <v>320</v>
      </c>
    </row>
    <row r="95" spans="1:13" x14ac:dyDescent="0.25">
      <c r="A95">
        <v>91</v>
      </c>
      <c r="B95">
        <v>-255.76900000000001</v>
      </c>
      <c r="C95">
        <v>2257.9450000000002</v>
      </c>
      <c r="D95">
        <v>230</v>
      </c>
      <c r="E95">
        <v>56</v>
      </c>
      <c r="F95">
        <v>0</v>
      </c>
      <c r="G95">
        <v>18</v>
      </c>
      <c r="H95">
        <v>16</v>
      </c>
      <c r="I95">
        <v>256</v>
      </c>
      <c r="J95">
        <v>30</v>
      </c>
      <c r="K95">
        <v>24</v>
      </c>
      <c r="L95">
        <v>10</v>
      </c>
      <c r="M95">
        <v>320</v>
      </c>
    </row>
    <row r="96" spans="1:13" x14ac:dyDescent="0.25">
      <c r="A96">
        <v>92</v>
      </c>
      <c r="B96">
        <v>-255.76900000000001</v>
      </c>
      <c r="C96">
        <v>2257.8951000000002</v>
      </c>
      <c r="D96">
        <v>230</v>
      </c>
      <c r="E96">
        <v>56</v>
      </c>
      <c r="F96">
        <v>0</v>
      </c>
      <c r="G96">
        <v>18</v>
      </c>
      <c r="H96">
        <v>16</v>
      </c>
      <c r="I96">
        <v>256</v>
      </c>
      <c r="J96">
        <v>30</v>
      </c>
      <c r="K96">
        <v>24</v>
      </c>
      <c r="L96">
        <v>10</v>
      </c>
      <c r="M96">
        <v>320</v>
      </c>
    </row>
    <row r="97" spans="1:13" x14ac:dyDescent="0.25">
      <c r="A97">
        <v>93</v>
      </c>
      <c r="B97">
        <v>-255.77</v>
      </c>
      <c r="C97">
        <v>2257.8717999999999</v>
      </c>
      <c r="D97">
        <v>230</v>
      </c>
      <c r="E97">
        <v>56</v>
      </c>
      <c r="F97">
        <v>0</v>
      </c>
      <c r="G97">
        <v>18</v>
      </c>
      <c r="H97">
        <v>16</v>
      </c>
      <c r="I97">
        <v>256</v>
      </c>
      <c r="J97">
        <v>30</v>
      </c>
      <c r="K97">
        <v>24</v>
      </c>
      <c r="L97">
        <v>10</v>
      </c>
      <c r="M97">
        <v>320</v>
      </c>
    </row>
    <row r="98" spans="1:13" x14ac:dyDescent="0.25">
      <c r="A98">
        <v>94</v>
      </c>
      <c r="B98">
        <v>-255.77</v>
      </c>
      <c r="C98">
        <v>2257.846</v>
      </c>
      <c r="D98">
        <v>230</v>
      </c>
      <c r="E98">
        <v>56</v>
      </c>
      <c r="F98">
        <v>0</v>
      </c>
      <c r="G98">
        <v>18</v>
      </c>
      <c r="H98">
        <v>16</v>
      </c>
      <c r="I98">
        <v>256</v>
      </c>
      <c r="J98">
        <v>30</v>
      </c>
      <c r="K98">
        <v>24</v>
      </c>
      <c r="L98">
        <v>10</v>
      </c>
      <c r="M98">
        <v>320</v>
      </c>
    </row>
    <row r="99" spans="1:13" x14ac:dyDescent="0.25">
      <c r="A99">
        <v>95</v>
      </c>
      <c r="B99">
        <v>-255.77</v>
      </c>
      <c r="C99">
        <v>2257.7471999999998</v>
      </c>
      <c r="D99">
        <v>230</v>
      </c>
      <c r="E99">
        <v>56</v>
      </c>
      <c r="F99">
        <v>0</v>
      </c>
      <c r="G99">
        <v>18</v>
      </c>
      <c r="H99">
        <v>16</v>
      </c>
      <c r="I99">
        <v>256</v>
      </c>
      <c r="J99">
        <v>30</v>
      </c>
      <c r="K99">
        <v>24</v>
      </c>
      <c r="L99">
        <v>10</v>
      </c>
      <c r="M99">
        <v>320</v>
      </c>
    </row>
    <row r="100" spans="1:13" x14ac:dyDescent="0.25">
      <c r="A100">
        <v>96</v>
      </c>
      <c r="B100">
        <v>-255.77</v>
      </c>
      <c r="C100">
        <v>2257.7217999999998</v>
      </c>
      <c r="D100">
        <v>230</v>
      </c>
      <c r="E100">
        <v>56</v>
      </c>
      <c r="F100">
        <v>0</v>
      </c>
      <c r="G100">
        <v>18</v>
      </c>
      <c r="H100">
        <v>16</v>
      </c>
      <c r="I100">
        <v>256</v>
      </c>
      <c r="J100">
        <v>30</v>
      </c>
      <c r="K100">
        <v>24</v>
      </c>
      <c r="L100">
        <v>10</v>
      </c>
      <c r="M100">
        <v>320</v>
      </c>
    </row>
    <row r="101" spans="1:13" x14ac:dyDescent="0.25">
      <c r="A101">
        <v>97</v>
      </c>
      <c r="B101">
        <v>-255.77</v>
      </c>
      <c r="C101">
        <v>2257.6972999999998</v>
      </c>
      <c r="D101">
        <v>230</v>
      </c>
      <c r="E101">
        <v>56</v>
      </c>
      <c r="F101">
        <v>0</v>
      </c>
      <c r="G101">
        <v>18</v>
      </c>
      <c r="H101">
        <v>16</v>
      </c>
      <c r="I101">
        <v>256</v>
      </c>
      <c r="J101">
        <v>30</v>
      </c>
      <c r="K101">
        <v>24</v>
      </c>
      <c r="L101">
        <v>10</v>
      </c>
      <c r="M101">
        <v>320</v>
      </c>
    </row>
    <row r="102" spans="1:13" x14ac:dyDescent="0.25">
      <c r="A102">
        <v>98</v>
      </c>
      <c r="B102">
        <v>-255.77</v>
      </c>
      <c r="C102">
        <v>2257.6466999999998</v>
      </c>
      <c r="D102">
        <v>230</v>
      </c>
      <c r="E102">
        <v>56</v>
      </c>
      <c r="F102">
        <v>0</v>
      </c>
      <c r="G102">
        <v>18</v>
      </c>
      <c r="H102">
        <v>16</v>
      </c>
      <c r="I102">
        <v>256</v>
      </c>
      <c r="J102">
        <v>30</v>
      </c>
      <c r="K102">
        <v>24</v>
      </c>
      <c r="L102">
        <v>10</v>
      </c>
      <c r="M102">
        <v>320</v>
      </c>
    </row>
    <row r="103" spans="1:13" x14ac:dyDescent="0.25">
      <c r="A103">
        <v>99</v>
      </c>
      <c r="B103">
        <v>-255.77</v>
      </c>
      <c r="C103">
        <v>2257.6221999999998</v>
      </c>
      <c r="D103">
        <v>230</v>
      </c>
      <c r="E103">
        <v>56</v>
      </c>
      <c r="F103">
        <v>0</v>
      </c>
      <c r="G103">
        <v>18</v>
      </c>
      <c r="H103">
        <v>16</v>
      </c>
      <c r="I103">
        <v>256</v>
      </c>
      <c r="J103">
        <v>30</v>
      </c>
      <c r="K103">
        <v>24</v>
      </c>
      <c r="L103">
        <v>10</v>
      </c>
      <c r="M103">
        <v>320</v>
      </c>
    </row>
    <row r="104" spans="1:13" x14ac:dyDescent="0.25">
      <c r="A104">
        <v>100</v>
      </c>
      <c r="B104">
        <v>-255.77</v>
      </c>
      <c r="C104">
        <v>2257.5962</v>
      </c>
      <c r="D104">
        <v>230</v>
      </c>
      <c r="E104">
        <v>56</v>
      </c>
      <c r="F104">
        <v>0</v>
      </c>
      <c r="G104">
        <v>18</v>
      </c>
      <c r="H104">
        <v>16</v>
      </c>
      <c r="I104">
        <v>256</v>
      </c>
      <c r="J104">
        <v>30</v>
      </c>
      <c r="K104">
        <v>24</v>
      </c>
      <c r="L104">
        <v>10</v>
      </c>
      <c r="M104">
        <v>320</v>
      </c>
    </row>
    <row r="105" spans="1:13" x14ac:dyDescent="0.25">
      <c r="A105">
        <v>101</v>
      </c>
      <c r="B105">
        <v>-255.77</v>
      </c>
      <c r="C105">
        <v>2257.5720000000001</v>
      </c>
      <c r="D105">
        <v>230</v>
      </c>
      <c r="E105">
        <v>56</v>
      </c>
      <c r="F105">
        <v>0</v>
      </c>
      <c r="G105">
        <v>18</v>
      </c>
      <c r="H105">
        <v>16</v>
      </c>
      <c r="I105">
        <v>256</v>
      </c>
      <c r="J105">
        <v>30</v>
      </c>
      <c r="K105">
        <v>24</v>
      </c>
      <c r="L105">
        <v>10</v>
      </c>
      <c r="M105">
        <v>320</v>
      </c>
    </row>
    <row r="106" spans="1:13" x14ac:dyDescent="0.25">
      <c r="A106">
        <v>102</v>
      </c>
      <c r="B106">
        <v>-255.77</v>
      </c>
      <c r="C106">
        <v>2257.5464000000002</v>
      </c>
      <c r="D106">
        <v>230</v>
      </c>
      <c r="E106">
        <v>56</v>
      </c>
      <c r="F106">
        <v>0</v>
      </c>
      <c r="G106">
        <v>18</v>
      </c>
      <c r="H106">
        <v>16</v>
      </c>
      <c r="I106">
        <v>256</v>
      </c>
      <c r="J106">
        <v>30</v>
      </c>
      <c r="K106">
        <v>24</v>
      </c>
      <c r="L106">
        <v>10</v>
      </c>
      <c r="M106">
        <v>320</v>
      </c>
    </row>
    <row r="107" spans="1:13" x14ac:dyDescent="0.25">
      <c r="A107">
        <v>103</v>
      </c>
      <c r="B107">
        <v>-255.77</v>
      </c>
      <c r="C107">
        <v>2257.5212999999999</v>
      </c>
      <c r="D107">
        <v>230</v>
      </c>
      <c r="E107">
        <v>56</v>
      </c>
      <c r="F107">
        <v>0</v>
      </c>
      <c r="G107">
        <v>18</v>
      </c>
      <c r="H107">
        <v>16</v>
      </c>
      <c r="I107">
        <v>256</v>
      </c>
      <c r="J107">
        <v>30</v>
      </c>
      <c r="K107">
        <v>24</v>
      </c>
      <c r="L107">
        <v>10</v>
      </c>
      <c r="M107">
        <v>320</v>
      </c>
    </row>
    <row r="108" spans="1:13" x14ac:dyDescent="0.25">
      <c r="A108">
        <v>104</v>
      </c>
      <c r="B108">
        <v>-255.77</v>
      </c>
      <c r="C108">
        <v>2257.4958000000001</v>
      </c>
      <c r="D108">
        <v>230</v>
      </c>
      <c r="E108">
        <v>56</v>
      </c>
      <c r="F108">
        <v>0</v>
      </c>
      <c r="G108">
        <v>18</v>
      </c>
      <c r="H108">
        <v>16</v>
      </c>
      <c r="I108">
        <v>256</v>
      </c>
      <c r="J108">
        <v>30</v>
      </c>
      <c r="K108">
        <v>24</v>
      </c>
      <c r="L108">
        <v>10</v>
      </c>
      <c r="M108">
        <v>320</v>
      </c>
    </row>
    <row r="109" spans="1:13" x14ac:dyDescent="0.25">
      <c r="A109">
        <v>105</v>
      </c>
      <c r="B109">
        <v>-255.77</v>
      </c>
      <c r="C109">
        <v>2257.4708000000001</v>
      </c>
      <c r="D109">
        <v>230</v>
      </c>
      <c r="E109">
        <v>56</v>
      </c>
      <c r="F109">
        <v>0</v>
      </c>
      <c r="G109">
        <v>18</v>
      </c>
      <c r="H109">
        <v>16</v>
      </c>
      <c r="I109">
        <v>256</v>
      </c>
      <c r="J109">
        <v>30</v>
      </c>
      <c r="K109">
        <v>24</v>
      </c>
      <c r="L109">
        <v>10</v>
      </c>
      <c r="M109">
        <v>320</v>
      </c>
    </row>
    <row r="110" spans="1:13" x14ac:dyDescent="0.25">
      <c r="A110">
        <v>106</v>
      </c>
      <c r="B110">
        <v>-255.77</v>
      </c>
      <c r="C110">
        <v>2257.4450999999999</v>
      </c>
      <c r="D110">
        <v>230</v>
      </c>
      <c r="E110">
        <v>56</v>
      </c>
      <c r="F110">
        <v>0</v>
      </c>
      <c r="G110">
        <v>18</v>
      </c>
      <c r="H110">
        <v>16</v>
      </c>
      <c r="I110">
        <v>256</v>
      </c>
      <c r="J110">
        <v>30</v>
      </c>
      <c r="K110">
        <v>24</v>
      </c>
      <c r="L110">
        <v>10</v>
      </c>
      <c r="M110">
        <v>320</v>
      </c>
    </row>
    <row r="111" spans="1:13" x14ac:dyDescent="0.25">
      <c r="A111">
        <v>107</v>
      </c>
      <c r="B111">
        <v>-255.77</v>
      </c>
      <c r="C111">
        <v>2257.3690999999999</v>
      </c>
      <c r="D111">
        <v>230</v>
      </c>
      <c r="E111">
        <v>56</v>
      </c>
      <c r="F111">
        <v>0</v>
      </c>
      <c r="G111">
        <v>18</v>
      </c>
      <c r="H111">
        <v>16</v>
      </c>
      <c r="I111">
        <v>256</v>
      </c>
      <c r="J111">
        <v>30</v>
      </c>
      <c r="K111">
        <v>24</v>
      </c>
      <c r="L111">
        <v>10</v>
      </c>
      <c r="M111">
        <v>320</v>
      </c>
    </row>
    <row r="112" spans="1:13" x14ac:dyDescent="0.25">
      <c r="A112">
        <v>108</v>
      </c>
      <c r="B112">
        <v>-255.77</v>
      </c>
      <c r="C112">
        <v>2257.2927</v>
      </c>
      <c r="D112">
        <v>230</v>
      </c>
      <c r="E112">
        <v>56</v>
      </c>
      <c r="F112">
        <v>0</v>
      </c>
      <c r="G112">
        <v>18</v>
      </c>
      <c r="H112">
        <v>16</v>
      </c>
      <c r="I112">
        <v>256</v>
      </c>
      <c r="J112">
        <v>30</v>
      </c>
      <c r="K112">
        <v>24</v>
      </c>
      <c r="L112">
        <v>10</v>
      </c>
      <c r="M112">
        <v>320</v>
      </c>
    </row>
    <row r="113" spans="1:13" x14ac:dyDescent="0.25">
      <c r="A113">
        <v>109</v>
      </c>
      <c r="B113">
        <v>-255.77</v>
      </c>
      <c r="C113">
        <v>2257.2671999999998</v>
      </c>
      <c r="D113">
        <v>230</v>
      </c>
      <c r="E113">
        <v>56</v>
      </c>
      <c r="F113">
        <v>0</v>
      </c>
      <c r="G113">
        <v>18</v>
      </c>
      <c r="H113">
        <v>16</v>
      </c>
      <c r="I113">
        <v>256</v>
      </c>
      <c r="J113">
        <v>30</v>
      </c>
      <c r="K113">
        <v>24</v>
      </c>
      <c r="L113">
        <v>10</v>
      </c>
      <c r="M113">
        <v>320</v>
      </c>
    </row>
    <row r="114" spans="1:13" x14ac:dyDescent="0.25">
      <c r="A114">
        <v>110</v>
      </c>
      <c r="B114">
        <v>-255.77</v>
      </c>
      <c r="C114">
        <v>2257.2417999999998</v>
      </c>
      <c r="D114">
        <v>230</v>
      </c>
      <c r="E114">
        <v>56</v>
      </c>
      <c r="F114">
        <v>0</v>
      </c>
      <c r="G114">
        <v>18</v>
      </c>
      <c r="H114">
        <v>16</v>
      </c>
      <c r="I114">
        <v>256</v>
      </c>
      <c r="J114">
        <v>30</v>
      </c>
      <c r="K114">
        <v>24</v>
      </c>
      <c r="L114">
        <v>10</v>
      </c>
      <c r="M114">
        <v>320</v>
      </c>
    </row>
    <row r="115" spans="1:13" x14ac:dyDescent="0.25">
      <c r="A115">
        <v>111</v>
      </c>
      <c r="B115">
        <v>-255.77</v>
      </c>
      <c r="C115">
        <v>2257.2163</v>
      </c>
      <c r="D115">
        <v>230</v>
      </c>
      <c r="E115">
        <v>56</v>
      </c>
      <c r="F115">
        <v>0</v>
      </c>
      <c r="G115">
        <v>18</v>
      </c>
      <c r="H115">
        <v>16</v>
      </c>
      <c r="I115">
        <v>256</v>
      </c>
      <c r="J115">
        <v>30</v>
      </c>
      <c r="K115">
        <v>24</v>
      </c>
      <c r="L115">
        <v>10</v>
      </c>
      <c r="M115">
        <v>320</v>
      </c>
    </row>
    <row r="116" spans="1:13" x14ac:dyDescent="0.25">
      <c r="A116">
        <v>112</v>
      </c>
      <c r="B116">
        <v>-255.77</v>
      </c>
      <c r="C116">
        <v>2257.1653999999999</v>
      </c>
      <c r="D116">
        <v>230</v>
      </c>
      <c r="E116">
        <v>56</v>
      </c>
      <c r="F116">
        <v>0</v>
      </c>
      <c r="G116">
        <v>18</v>
      </c>
      <c r="H116">
        <v>16</v>
      </c>
      <c r="I116">
        <v>256</v>
      </c>
      <c r="J116">
        <v>30</v>
      </c>
      <c r="K116">
        <v>24</v>
      </c>
      <c r="L116">
        <v>10</v>
      </c>
      <c r="M116">
        <v>320</v>
      </c>
    </row>
    <row r="117" spans="1:13" x14ac:dyDescent="0.25">
      <c r="A117">
        <v>113</v>
      </c>
      <c r="B117">
        <v>-255.77</v>
      </c>
      <c r="C117">
        <v>2257.1410999999998</v>
      </c>
      <c r="D117">
        <v>230</v>
      </c>
      <c r="E117">
        <v>56</v>
      </c>
      <c r="F117">
        <v>0</v>
      </c>
      <c r="G117">
        <v>18</v>
      </c>
      <c r="H117">
        <v>16</v>
      </c>
      <c r="I117">
        <v>256</v>
      </c>
      <c r="J117">
        <v>30</v>
      </c>
      <c r="K117">
        <v>24</v>
      </c>
      <c r="L117">
        <v>10</v>
      </c>
      <c r="M117">
        <v>320</v>
      </c>
    </row>
    <row r="118" spans="1:13" x14ac:dyDescent="0.25">
      <c r="A118">
        <v>114</v>
      </c>
      <c r="B118">
        <v>-255.77</v>
      </c>
      <c r="C118">
        <v>2257.1214</v>
      </c>
      <c r="D118">
        <v>230</v>
      </c>
      <c r="E118">
        <v>56</v>
      </c>
      <c r="F118">
        <v>0</v>
      </c>
      <c r="G118">
        <v>18</v>
      </c>
      <c r="H118">
        <v>16</v>
      </c>
      <c r="I118">
        <v>256</v>
      </c>
      <c r="J118">
        <v>30</v>
      </c>
      <c r="K118">
        <v>24</v>
      </c>
      <c r="L118">
        <v>10</v>
      </c>
      <c r="M118">
        <v>320</v>
      </c>
    </row>
    <row r="119" spans="1:13" x14ac:dyDescent="0.25">
      <c r="A119">
        <v>115</v>
      </c>
      <c r="B119">
        <v>-255.77099999999999</v>
      </c>
      <c r="C119">
        <v>2257.096</v>
      </c>
      <c r="D119">
        <v>230</v>
      </c>
      <c r="E119">
        <v>56</v>
      </c>
      <c r="F119">
        <v>0</v>
      </c>
      <c r="G119">
        <v>18</v>
      </c>
      <c r="H119">
        <v>16</v>
      </c>
      <c r="I119">
        <v>256</v>
      </c>
      <c r="J119">
        <v>30</v>
      </c>
      <c r="K119">
        <v>24</v>
      </c>
      <c r="L119">
        <v>10</v>
      </c>
      <c r="M119">
        <v>320</v>
      </c>
    </row>
    <row r="120" spans="1:13" x14ac:dyDescent="0.25">
      <c r="A120">
        <v>116</v>
      </c>
      <c r="B120">
        <v>-255.77099999999999</v>
      </c>
      <c r="C120">
        <v>2257.0457000000001</v>
      </c>
      <c r="D120">
        <v>230</v>
      </c>
      <c r="E120">
        <v>56</v>
      </c>
      <c r="F120">
        <v>0</v>
      </c>
      <c r="G120">
        <v>18</v>
      </c>
      <c r="H120">
        <v>16</v>
      </c>
      <c r="I120">
        <v>256</v>
      </c>
      <c r="J120">
        <v>30</v>
      </c>
      <c r="K120">
        <v>24</v>
      </c>
      <c r="L120">
        <v>10</v>
      </c>
      <c r="M120">
        <v>320</v>
      </c>
    </row>
    <row r="121" spans="1:13" x14ac:dyDescent="0.25">
      <c r="A121">
        <v>117</v>
      </c>
      <c r="B121">
        <v>-255.77099999999999</v>
      </c>
      <c r="C121">
        <v>2257.0203000000001</v>
      </c>
      <c r="D121">
        <v>230</v>
      </c>
      <c r="E121">
        <v>56</v>
      </c>
      <c r="F121">
        <v>0</v>
      </c>
      <c r="G121">
        <v>18</v>
      </c>
      <c r="H121">
        <v>16</v>
      </c>
      <c r="I121">
        <v>256</v>
      </c>
      <c r="J121">
        <v>30</v>
      </c>
      <c r="K121">
        <v>24</v>
      </c>
      <c r="L121">
        <v>10</v>
      </c>
      <c r="M121">
        <v>320</v>
      </c>
    </row>
    <row r="122" spans="1:13" x14ac:dyDescent="0.25">
      <c r="A122">
        <v>118</v>
      </c>
      <c r="B122">
        <v>-255.77099999999999</v>
      </c>
      <c r="C122">
        <v>2256.9953</v>
      </c>
      <c r="D122">
        <v>230</v>
      </c>
      <c r="E122">
        <v>56</v>
      </c>
      <c r="F122">
        <v>0</v>
      </c>
      <c r="G122">
        <v>18</v>
      </c>
      <c r="H122">
        <v>16</v>
      </c>
      <c r="I122">
        <v>256</v>
      </c>
      <c r="J122">
        <v>30</v>
      </c>
      <c r="K122">
        <v>24</v>
      </c>
      <c r="L122">
        <v>10</v>
      </c>
      <c r="M122">
        <v>320</v>
      </c>
    </row>
    <row r="123" spans="1:13" x14ac:dyDescent="0.25">
      <c r="A123">
        <v>119</v>
      </c>
      <c r="B123">
        <v>-255.77099999999999</v>
      </c>
      <c r="C123">
        <v>2256.9699000000001</v>
      </c>
      <c r="D123">
        <v>230</v>
      </c>
      <c r="E123">
        <v>56</v>
      </c>
      <c r="F123">
        <v>0</v>
      </c>
      <c r="G123">
        <v>18</v>
      </c>
      <c r="H123">
        <v>16</v>
      </c>
      <c r="I123">
        <v>256</v>
      </c>
      <c r="J123">
        <v>30</v>
      </c>
      <c r="K123">
        <v>24</v>
      </c>
      <c r="L123">
        <v>10</v>
      </c>
      <c r="M123">
        <v>320</v>
      </c>
    </row>
    <row r="124" spans="1:13" x14ac:dyDescent="0.25">
      <c r="A124">
        <v>120</v>
      </c>
      <c r="B124">
        <v>-255.77099999999999</v>
      </c>
      <c r="C124">
        <v>2256.9450000000002</v>
      </c>
      <c r="D124">
        <v>230</v>
      </c>
      <c r="E124">
        <v>56</v>
      </c>
      <c r="F124">
        <v>0</v>
      </c>
      <c r="G124">
        <v>18</v>
      </c>
      <c r="H124">
        <v>16</v>
      </c>
      <c r="I124">
        <v>256</v>
      </c>
      <c r="J124">
        <v>30</v>
      </c>
      <c r="K124">
        <v>24</v>
      </c>
      <c r="L124">
        <v>10</v>
      </c>
      <c r="M124">
        <v>320</v>
      </c>
    </row>
    <row r="125" spans="1:13" x14ac:dyDescent="0.25">
      <c r="A125">
        <v>121</v>
      </c>
      <c r="B125">
        <v>-255.77099999999999</v>
      </c>
      <c r="C125">
        <v>2256.9196000000002</v>
      </c>
      <c r="D125">
        <v>230</v>
      </c>
      <c r="E125">
        <v>56</v>
      </c>
      <c r="F125">
        <v>0</v>
      </c>
      <c r="G125">
        <v>18</v>
      </c>
      <c r="H125">
        <v>16</v>
      </c>
      <c r="I125">
        <v>256</v>
      </c>
      <c r="J125">
        <v>30</v>
      </c>
      <c r="K125">
        <v>24</v>
      </c>
      <c r="L125">
        <v>10</v>
      </c>
      <c r="M125">
        <v>320</v>
      </c>
    </row>
    <row r="126" spans="1:13" x14ac:dyDescent="0.25">
      <c r="A126">
        <v>122</v>
      </c>
      <c r="B126">
        <v>-255.77099999999999</v>
      </c>
      <c r="C126">
        <v>2256.6943999999999</v>
      </c>
      <c r="D126">
        <v>230</v>
      </c>
      <c r="E126">
        <v>56</v>
      </c>
      <c r="F126">
        <v>0</v>
      </c>
      <c r="G126">
        <v>18</v>
      </c>
      <c r="H126">
        <v>16</v>
      </c>
      <c r="I126">
        <v>256</v>
      </c>
      <c r="J126">
        <v>30</v>
      </c>
      <c r="K126">
        <v>24</v>
      </c>
      <c r="L126">
        <v>10</v>
      </c>
      <c r="M126">
        <v>320</v>
      </c>
    </row>
    <row r="127" spans="1:13" x14ac:dyDescent="0.25">
      <c r="A127">
        <v>123</v>
      </c>
      <c r="B127">
        <v>-255.77099999999999</v>
      </c>
      <c r="C127">
        <v>2256.6943999999999</v>
      </c>
      <c r="D127">
        <v>230</v>
      </c>
      <c r="E127">
        <v>56</v>
      </c>
      <c r="F127">
        <v>0</v>
      </c>
      <c r="G127">
        <v>18</v>
      </c>
      <c r="H127">
        <v>16</v>
      </c>
      <c r="I127">
        <v>256</v>
      </c>
      <c r="J127">
        <v>30</v>
      </c>
      <c r="K127">
        <v>24</v>
      </c>
      <c r="L127">
        <v>10</v>
      </c>
      <c r="M127">
        <v>320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5"/>
  <sheetViews>
    <sheetView workbookViewId="0">
      <selection activeCell="I26" sqref="I26"/>
    </sheetView>
  </sheetViews>
  <sheetFormatPr defaultRowHeight="15" x14ac:dyDescent="0.25"/>
  <cols>
    <col min="1" max="1" width="14.5703125" bestFit="1" customWidth="1"/>
    <col min="2" max="2" width="10" bestFit="1" customWidth="1"/>
    <col min="5" max="5" width="39.28515625" customWidth="1"/>
    <col min="6" max="6" width="19.140625" customWidth="1"/>
    <col min="7" max="7" width="29.28515625" bestFit="1" customWidth="1"/>
    <col min="9" max="9" width="21.7109375" bestFit="1" customWidth="1"/>
  </cols>
  <sheetData>
    <row r="1" spans="1:7" ht="40.5" customHeight="1" thickBot="1" x14ac:dyDescent="0.4">
      <c r="A1" s="3" t="s">
        <v>2</v>
      </c>
      <c r="B1" s="3" t="s">
        <v>4</v>
      </c>
      <c r="E1" s="24" t="s">
        <v>47</v>
      </c>
      <c r="F1" s="25"/>
      <c r="G1" s="26"/>
    </row>
    <row r="2" spans="1:7" x14ac:dyDescent="0.25">
      <c r="A2">
        <f>'Base Shear vs Monitored Displac'!B4*(-1)</f>
        <v>0</v>
      </c>
      <c r="B2">
        <f>'Base Shear vs Monitored Displac'!C4</f>
        <v>0</v>
      </c>
      <c r="E2" s="14" t="s">
        <v>44</v>
      </c>
      <c r="F2" s="15">
        <v>0.36</v>
      </c>
      <c r="G2" s="16" t="s">
        <v>32</v>
      </c>
    </row>
    <row r="3" spans="1:7" ht="15.75" thickBot="1" x14ac:dyDescent="0.3">
      <c r="A3">
        <f>'Base Shear vs Monitored Displac'!B5*(-1)</f>
        <v>7.5</v>
      </c>
      <c r="B3">
        <f>'Base Shear vs Monitored Displac'!C5</f>
        <v>191.27869999999999</v>
      </c>
      <c r="E3" s="17" t="s">
        <v>45</v>
      </c>
      <c r="F3" s="18">
        <v>12</v>
      </c>
      <c r="G3" s="19" t="s">
        <v>46</v>
      </c>
    </row>
    <row r="4" spans="1:7" ht="15.75" thickBot="1" x14ac:dyDescent="0.3">
      <c r="A4">
        <f>'Base Shear vs Monitored Displac'!B6*(-1)</f>
        <v>15</v>
      </c>
      <c r="B4">
        <f>'Base Shear vs Monitored Displac'!C6</f>
        <v>382.49939999999998</v>
      </c>
      <c r="E4" s="27"/>
      <c r="F4" s="28"/>
      <c r="G4" s="29"/>
    </row>
    <row r="5" spans="1:7" x14ac:dyDescent="0.25">
      <c r="A5">
        <f>'Base Shear vs Monitored Displac'!B7*(-1)</f>
        <v>22.5</v>
      </c>
      <c r="B5">
        <f>'Base Shear vs Monitored Displac'!C7</f>
        <v>573.65200000000004</v>
      </c>
      <c r="E5" s="14" t="s">
        <v>16</v>
      </c>
      <c r="F5" s="15">
        <v>2380</v>
      </c>
      <c r="G5" s="16" t="s">
        <v>5</v>
      </c>
    </row>
    <row r="6" spans="1:7" x14ac:dyDescent="0.25">
      <c r="A6">
        <f>'Base Shear vs Monitored Displac'!B8*(-1)</f>
        <v>30</v>
      </c>
      <c r="B6">
        <f>'Base Shear vs Monitored Displac'!C8</f>
        <v>764.64350000000002</v>
      </c>
      <c r="E6" s="9" t="s">
        <v>17</v>
      </c>
      <c r="F6" s="8">
        <v>2500</v>
      </c>
      <c r="G6" s="10" t="s">
        <v>5</v>
      </c>
    </row>
    <row r="7" spans="1:7" x14ac:dyDescent="0.25">
      <c r="A7">
        <f>'Base Shear vs Monitored Displac'!B9*(-1)</f>
        <v>37.5</v>
      </c>
      <c r="B7">
        <f>'Base Shear vs Monitored Displac'!C9</f>
        <v>953.7971</v>
      </c>
      <c r="E7" s="9" t="s">
        <v>18</v>
      </c>
      <c r="F7" s="8">
        <v>95</v>
      </c>
      <c r="G7" s="10" t="s">
        <v>3</v>
      </c>
    </row>
    <row r="8" spans="1:7" x14ac:dyDescent="0.25">
      <c r="A8">
        <f>'Base Shear vs Monitored Displac'!B10*(-1)</f>
        <v>45</v>
      </c>
      <c r="B8">
        <f>'Base Shear vs Monitored Displac'!C10</f>
        <v>1138.0541000000001</v>
      </c>
      <c r="E8" s="9" t="s">
        <v>19</v>
      </c>
      <c r="F8" s="8">
        <v>255.5</v>
      </c>
      <c r="G8" s="10" t="s">
        <v>3</v>
      </c>
    </row>
    <row r="9" spans="1:7" x14ac:dyDescent="0.25">
      <c r="A9">
        <f>'Base Shear vs Monitored Displac'!B11*(-1)</f>
        <v>52.5</v>
      </c>
      <c r="B9">
        <f>'Base Shear vs Monitored Displac'!C11</f>
        <v>1319.1130000000001</v>
      </c>
      <c r="E9" s="9" t="s">
        <v>21</v>
      </c>
      <c r="F9" s="8">
        <f>831*1.5</f>
        <v>1246.5</v>
      </c>
      <c r="G9" s="10" t="s">
        <v>5</v>
      </c>
    </row>
    <row r="10" spans="1:7" x14ac:dyDescent="0.25">
      <c r="A10">
        <f>'Base Shear vs Monitored Displac'!B12*(-1)</f>
        <v>60</v>
      </c>
      <c r="B10">
        <f>'Base Shear vs Monitored Displac'!C12</f>
        <v>1497.6223</v>
      </c>
      <c r="E10" s="9" t="s">
        <v>20</v>
      </c>
      <c r="F10" s="8">
        <f>F5/F9</f>
        <v>1.9093461692739671</v>
      </c>
      <c r="G10" s="10"/>
    </row>
    <row r="11" spans="1:7" x14ac:dyDescent="0.25">
      <c r="A11">
        <f>'Base Shear vs Monitored Displac'!B13*(-1)</f>
        <v>67.5</v>
      </c>
      <c r="B11">
        <f>'Base Shear vs Monitored Displac'!C13</f>
        <v>1672.2947999999999</v>
      </c>
      <c r="E11" s="9" t="s">
        <v>22</v>
      </c>
      <c r="F11" s="8">
        <f>F8/F7</f>
        <v>2.6894736842105265</v>
      </c>
      <c r="G11" s="10"/>
    </row>
    <row r="12" spans="1:7" ht="15.75" thickBot="1" x14ac:dyDescent="0.3">
      <c r="A12">
        <f>'Base Shear vs Monitored Displac'!B14*(-1)</f>
        <v>75</v>
      </c>
      <c r="B12">
        <f>'Base Shear vs Monitored Displac'!C14</f>
        <v>1843.6097</v>
      </c>
      <c r="E12" s="17" t="s">
        <v>23</v>
      </c>
      <c r="F12" s="18">
        <f>F10*F11</f>
        <v>5.1351362763105115</v>
      </c>
      <c r="G12" s="19"/>
    </row>
    <row r="13" spans="1:7" ht="15.75" thickBot="1" x14ac:dyDescent="0.3">
      <c r="A13">
        <f>'Base Shear vs Monitored Displac'!B15*(-1)</f>
        <v>82.5</v>
      </c>
      <c r="B13">
        <f>'Base Shear vs Monitored Displac'!C15</f>
        <v>1979.9228000000001</v>
      </c>
      <c r="E13" s="27"/>
      <c r="F13" s="28"/>
      <c r="G13" s="29"/>
    </row>
    <row r="14" spans="1:7" x14ac:dyDescent="0.25">
      <c r="A14">
        <f>'Base Shear vs Monitored Displac'!B16*(-1)</f>
        <v>90</v>
      </c>
      <c r="B14">
        <f>'Base Shear vs Monitored Displac'!C16</f>
        <v>2087.4504000000002</v>
      </c>
      <c r="E14" s="14" t="s">
        <v>24</v>
      </c>
      <c r="F14" s="15">
        <v>135</v>
      </c>
      <c r="G14" s="16" t="s">
        <v>3</v>
      </c>
    </row>
    <row r="15" spans="1:7" x14ac:dyDescent="0.25">
      <c r="A15">
        <f>'Base Shear vs Monitored Displac'!B17*(-1)</f>
        <v>97.5</v>
      </c>
      <c r="B15">
        <f>'Base Shear vs Monitored Displac'!C17</f>
        <v>2180.0174000000002</v>
      </c>
      <c r="E15" s="9" t="s">
        <v>25</v>
      </c>
      <c r="F15" s="8">
        <v>195</v>
      </c>
      <c r="G15" s="10" t="s">
        <v>3</v>
      </c>
    </row>
    <row r="16" spans="1:7" ht="15.75" thickBot="1" x14ac:dyDescent="0.3">
      <c r="A16">
        <f>'Base Shear vs Monitored Displac'!B18*(-1)</f>
        <v>105</v>
      </c>
      <c r="B16">
        <f>'Base Shear vs Monitored Displac'!C18</f>
        <v>2254.5338999999999</v>
      </c>
      <c r="E16" s="17" t="s">
        <v>26</v>
      </c>
      <c r="F16" s="18">
        <v>232.5</v>
      </c>
      <c r="G16" s="19" t="s">
        <v>3</v>
      </c>
    </row>
    <row r="17" spans="1:7" ht="15.75" thickBot="1" x14ac:dyDescent="0.3">
      <c r="A17">
        <f>'Base Shear vs Monitored Displac'!B19*(-1)</f>
        <v>112.5</v>
      </c>
      <c r="B17">
        <f>'Base Shear vs Monitored Displac'!C19</f>
        <v>2314.0686000000001</v>
      </c>
      <c r="E17" s="27"/>
      <c r="F17" s="28"/>
      <c r="G17" s="29"/>
    </row>
    <row r="18" spans="1:7" x14ac:dyDescent="0.25">
      <c r="A18">
        <f>'Base Shear vs Monitored Displac'!B20*(-1)</f>
        <v>120</v>
      </c>
      <c r="B18">
        <f>'Base Shear vs Monitored Displac'!C20</f>
        <v>2350.8220999999999</v>
      </c>
      <c r="E18" s="23" t="s">
        <v>27</v>
      </c>
      <c r="F18" s="15"/>
      <c r="G18" s="16"/>
    </row>
    <row r="19" spans="1:7" x14ac:dyDescent="0.25">
      <c r="A19">
        <f>'Base Shear vs Monitored Displac'!B21*(-1)</f>
        <v>127.5</v>
      </c>
      <c r="B19">
        <f>'Base Shear vs Monitored Displac'!C21</f>
        <v>2383.8606</v>
      </c>
      <c r="E19" s="9" t="s">
        <v>28</v>
      </c>
      <c r="F19" s="8">
        <v>1.3</v>
      </c>
      <c r="G19" s="10" t="s">
        <v>49</v>
      </c>
    </row>
    <row r="20" spans="1:7" x14ac:dyDescent="0.25">
      <c r="A20">
        <f>'Base Shear vs Monitored Displac'!B22*(-1)</f>
        <v>135</v>
      </c>
      <c r="B20">
        <f>'Base Shear vs Monitored Displac'!C22</f>
        <v>2414.9304000000002</v>
      </c>
      <c r="E20" s="9" t="s">
        <v>30</v>
      </c>
      <c r="F20" s="8">
        <v>0.9</v>
      </c>
      <c r="G20" s="10" t="s">
        <v>50</v>
      </c>
    </row>
    <row r="21" spans="1:7" x14ac:dyDescent="0.25">
      <c r="A21">
        <f>'Base Shear vs Monitored Displac'!B23*(-1)</f>
        <v>142.5</v>
      </c>
      <c r="B21">
        <f>'Base Shear vs Monitored Displac'!C23</f>
        <v>2442.6803</v>
      </c>
      <c r="E21" s="9" t="s">
        <v>33</v>
      </c>
      <c r="F21" s="8">
        <f>(1.5*F2/2)*(IF(1.36/F25&lt;2.5,1.36/F25,2.5))</f>
        <v>0.67500000000000004</v>
      </c>
      <c r="G21" s="10" t="s">
        <v>48</v>
      </c>
    </row>
    <row r="22" spans="1:7" x14ac:dyDescent="0.25">
      <c r="A22">
        <f>'Base Shear vs Monitored Displac'!B24*(-1)</f>
        <v>150</v>
      </c>
      <c r="B22">
        <f>'Base Shear vs Monitored Displac'!C24</f>
        <v>2469.2287000000001</v>
      </c>
      <c r="E22" s="9" t="s">
        <v>34</v>
      </c>
      <c r="F22" s="8">
        <v>9238.9599999999991</v>
      </c>
      <c r="G22" s="10" t="s">
        <v>5</v>
      </c>
    </row>
    <row r="23" spans="1:7" x14ac:dyDescent="0.25">
      <c r="A23">
        <f>'Base Shear vs Monitored Displac'!B25*(-1)</f>
        <v>157.5</v>
      </c>
      <c r="B23">
        <f>'Base Shear vs Monitored Displac'!C25</f>
        <v>2492.3451</v>
      </c>
      <c r="E23" s="9" t="s">
        <v>31</v>
      </c>
      <c r="F23" s="8">
        <f>(F21/(F5/F22))*F20</f>
        <v>2.3582639495798317</v>
      </c>
      <c r="G23" s="10" t="s">
        <v>54</v>
      </c>
    </row>
    <row r="24" spans="1:7" x14ac:dyDescent="0.25">
      <c r="A24">
        <f>'Base Shear vs Monitored Displac'!B26*(-1)</f>
        <v>165</v>
      </c>
      <c r="B24">
        <f>'Base Shear vs Monitored Displac'!C26</f>
        <v>2512.2029000000002</v>
      </c>
      <c r="E24" s="9" t="s">
        <v>35</v>
      </c>
      <c r="F24" s="8">
        <v>90</v>
      </c>
      <c r="G24" s="10" t="s">
        <v>51</v>
      </c>
    </row>
    <row r="25" spans="1:7" x14ac:dyDescent="0.25">
      <c r="A25">
        <f>'Base Shear vs Monitored Displac'!B27*(-1)</f>
        <v>172.5</v>
      </c>
      <c r="B25">
        <f>'Base Shear vs Monitored Displac'!C27</f>
        <v>2527.8849</v>
      </c>
      <c r="E25" s="9" t="s">
        <v>37</v>
      </c>
      <c r="F25" s="8">
        <f>0.075*F3^0.75</f>
        <v>0.48355646932059393</v>
      </c>
      <c r="G25" s="10" t="s">
        <v>36</v>
      </c>
    </row>
    <row r="26" spans="1:7" x14ac:dyDescent="0.25">
      <c r="A26">
        <f>'Base Shear vs Monitored Displac'!B28*(-1)</f>
        <v>180</v>
      </c>
      <c r="B26">
        <f>'Base Shear vs Monitored Displac'!C28</f>
        <v>2540.5182</v>
      </c>
      <c r="E26" s="9" t="s">
        <v>29</v>
      </c>
      <c r="F26" s="8">
        <f>1+(F23-1)/(F24*F25^2)</f>
        <v>1.0645427207341958</v>
      </c>
      <c r="G26" s="10" t="s">
        <v>52</v>
      </c>
    </row>
    <row r="27" spans="1:7" ht="15.75" thickBot="1" x14ac:dyDescent="0.3">
      <c r="A27">
        <f>'Base Shear vs Monitored Displac'!B29*(-1)</f>
        <v>187.5</v>
      </c>
      <c r="B27">
        <f>'Base Shear vs Monitored Displac'!C29</f>
        <v>2548.6442999999999</v>
      </c>
      <c r="E27" s="9" t="s">
        <v>38</v>
      </c>
      <c r="F27" s="8">
        <f>1+(1/800)*((F23-1)/F25)^2</f>
        <v>1.009862430712869</v>
      </c>
      <c r="G27" s="10" t="s">
        <v>53</v>
      </c>
    </row>
    <row r="28" spans="1:7" ht="15.75" thickBot="1" x14ac:dyDescent="0.3">
      <c r="A28">
        <f>'Base Shear vs Monitored Displac'!B30*(-1)</f>
        <v>195</v>
      </c>
      <c r="B28">
        <f>'Base Shear vs Monitored Displac'!C30</f>
        <v>2553.8643999999999</v>
      </c>
      <c r="E28" s="20" t="s">
        <v>39</v>
      </c>
      <c r="F28" s="21">
        <f>F19*F26*F27*F21*F25^2*9.81/(4*PI()^2)*1000</f>
        <v>54.812057164512176</v>
      </c>
      <c r="G28" s="22" t="s">
        <v>3</v>
      </c>
    </row>
    <row r="29" spans="1:7" ht="15.75" thickBot="1" x14ac:dyDescent="0.3">
      <c r="A29">
        <f>'Base Shear vs Monitored Displac'!B31*(-1)</f>
        <v>202.5</v>
      </c>
      <c r="B29">
        <f>'Base Shear vs Monitored Displac'!C31</f>
        <v>2554.7692000000002</v>
      </c>
      <c r="E29" s="11" t="s">
        <v>40</v>
      </c>
      <c r="F29" s="12" t="str">
        <f>IF(F28&lt;F14,("IO Level"),(IF(F28&lt;F15,"LS Level","CP Level")))</f>
        <v>IO Level</v>
      </c>
      <c r="G29" s="13"/>
    </row>
    <row r="30" spans="1:7" x14ac:dyDescent="0.25">
      <c r="A30">
        <f>'Base Shear vs Monitored Displac'!B32*(-1)</f>
        <v>210</v>
      </c>
      <c r="B30">
        <f>'Base Shear vs Monitored Displac'!C32</f>
        <v>2551.6882999999998</v>
      </c>
    </row>
    <row r="31" spans="1:7" x14ac:dyDescent="0.25">
      <c r="A31">
        <f>'Base Shear vs Monitored Displac'!B33*(-1)</f>
        <v>217.5</v>
      </c>
      <c r="B31">
        <f>'Base Shear vs Monitored Displac'!C33</f>
        <v>2536.9402</v>
      </c>
    </row>
    <row r="32" spans="1:7" x14ac:dyDescent="0.25">
      <c r="A32">
        <f>'Base Shear vs Monitored Displac'!B34*(-1)</f>
        <v>225</v>
      </c>
      <c r="B32">
        <f>'Base Shear vs Monitored Displac'!C34</f>
        <v>2511.9989</v>
      </c>
    </row>
    <row r="33" spans="1:2" x14ac:dyDescent="0.25">
      <c r="A33">
        <f>'Base Shear vs Monitored Displac'!B35*(-1)</f>
        <v>232.5</v>
      </c>
      <c r="B33">
        <f>'Base Shear vs Monitored Displac'!C35</f>
        <v>2489.9933000000001</v>
      </c>
    </row>
    <row r="34" spans="1:2" x14ac:dyDescent="0.25">
      <c r="A34">
        <f>'Base Shear vs Monitored Displac'!B36*(-1)</f>
        <v>240</v>
      </c>
      <c r="B34">
        <f>'Base Shear vs Monitored Displac'!C36</f>
        <v>2458.4724999999999</v>
      </c>
    </row>
    <row r="35" spans="1:2" x14ac:dyDescent="0.25">
      <c r="A35">
        <f>'Base Shear vs Monitored Displac'!B37*(-1)</f>
        <v>247.5</v>
      </c>
      <c r="B35">
        <f>'Base Shear vs Monitored Displac'!C37</f>
        <v>2405.6145999999999</v>
      </c>
    </row>
    <row r="36" spans="1:2" x14ac:dyDescent="0.25">
      <c r="A36">
        <f>'Base Shear vs Monitored Displac'!B38*(-1)</f>
        <v>251.25</v>
      </c>
      <c r="B36">
        <f>'Base Shear vs Monitored Displac'!C38</f>
        <v>2384.5129999999999</v>
      </c>
    </row>
    <row r="37" spans="1:2" x14ac:dyDescent="0.25">
      <c r="A37">
        <f>'Base Shear vs Monitored Displac'!B39*(-1)</f>
        <v>254.916</v>
      </c>
      <c r="B37">
        <f>'Base Shear vs Monitored Displac'!C39</f>
        <v>2368.2991999999999</v>
      </c>
    </row>
    <row r="38" spans="1:2" x14ac:dyDescent="0.25">
      <c r="A38">
        <f>'Base Shear vs Monitored Displac'!B40*(-1)</f>
        <v>254.91900000000001</v>
      </c>
      <c r="B38">
        <f>'Base Shear vs Monitored Displac'!C40</f>
        <v>2365.3798000000002</v>
      </c>
    </row>
    <row r="39" spans="1:2" x14ac:dyDescent="0.25">
      <c r="A39">
        <f>'Base Shear vs Monitored Displac'!B41*(-1)</f>
        <v>255.529</v>
      </c>
      <c r="B39">
        <f>'Base Shear vs Monitored Displac'!C41</f>
        <v>2353.2283000000002</v>
      </c>
    </row>
    <row r="40" spans="1:2" x14ac:dyDescent="0.25">
      <c r="A40">
        <f>'Base Shear vs Monitored Displac'!B42*(-1)</f>
        <v>255.53</v>
      </c>
      <c r="B40">
        <f>'Base Shear vs Monitored Displac'!C42</f>
        <v>2324.2431999999999</v>
      </c>
    </row>
    <row r="41" spans="1:2" x14ac:dyDescent="0.25">
      <c r="A41">
        <f>'Base Shear vs Monitored Displac'!B43*(-1)</f>
        <v>255.67599999999999</v>
      </c>
      <c r="B41">
        <f>'Base Shear vs Monitored Displac'!C43</f>
        <v>2275.355</v>
      </c>
    </row>
    <row r="42" spans="1:2" x14ac:dyDescent="0.25">
      <c r="A42">
        <f>'Base Shear vs Monitored Displac'!B44*(-1)</f>
        <v>255.72</v>
      </c>
      <c r="B42">
        <f>'Base Shear vs Monitored Displac'!C44</f>
        <v>2275.8231999999998</v>
      </c>
    </row>
    <row r="43" spans="1:2" x14ac:dyDescent="0.25">
      <c r="A43">
        <f>'Base Shear vs Monitored Displac'!B45*(-1)</f>
        <v>255.72200000000001</v>
      </c>
      <c r="B43">
        <f>'Base Shear vs Monitored Displac'!C45</f>
        <v>2275.8132999999998</v>
      </c>
    </row>
    <row r="44" spans="1:2" x14ac:dyDescent="0.25">
      <c r="A44">
        <f>'Base Shear vs Monitored Displac'!B46*(-1)</f>
        <v>255.72200000000001</v>
      </c>
      <c r="B44">
        <f>'Base Shear vs Monitored Displac'!C46</f>
        <v>2275.8134</v>
      </c>
    </row>
    <row r="45" spans="1:2" x14ac:dyDescent="0.25">
      <c r="A45">
        <f>'Base Shear vs Monitored Displac'!B47*(-1)</f>
        <v>255.72300000000001</v>
      </c>
      <c r="B45">
        <f>'Base Shear vs Monitored Displac'!C47</f>
        <v>2275.7934</v>
      </c>
    </row>
    <row r="46" spans="1:2" x14ac:dyDescent="0.25">
      <c r="A46">
        <f>'Base Shear vs Monitored Displac'!B48*(-1)</f>
        <v>255.726</v>
      </c>
      <c r="B46">
        <f>'Base Shear vs Monitored Displac'!C48</f>
        <v>2260.5180999999998</v>
      </c>
    </row>
    <row r="47" spans="1:2" x14ac:dyDescent="0.25">
      <c r="A47">
        <f>'Base Shear vs Monitored Displac'!B49*(-1)</f>
        <v>255.73</v>
      </c>
      <c r="B47">
        <f>'Base Shear vs Monitored Displac'!C49</f>
        <v>2260.4058</v>
      </c>
    </row>
    <row r="48" spans="1:2" x14ac:dyDescent="0.25">
      <c r="A48">
        <f>'Base Shear vs Monitored Displac'!B50*(-1)</f>
        <v>255.73</v>
      </c>
      <c r="B48">
        <f>'Base Shear vs Monitored Displac'!C50</f>
        <v>2260.4058</v>
      </c>
    </row>
    <row r="49" spans="1:2" x14ac:dyDescent="0.25">
      <c r="A49">
        <f>'Base Shear vs Monitored Displac'!B51*(-1)</f>
        <v>255.73</v>
      </c>
      <c r="B49">
        <f>'Base Shear vs Monitored Displac'!C51</f>
        <v>2260.3939</v>
      </c>
    </row>
    <row r="50" spans="1:2" x14ac:dyDescent="0.25">
      <c r="A50">
        <f>'Base Shear vs Monitored Displac'!B52*(-1)</f>
        <v>255.73</v>
      </c>
      <c r="B50">
        <f>'Base Shear vs Monitored Displac'!C52</f>
        <v>2260.3939</v>
      </c>
    </row>
    <row r="51" spans="1:2" x14ac:dyDescent="0.25">
      <c r="A51">
        <f>'Base Shear vs Monitored Displac'!B53*(-1)</f>
        <v>255.73</v>
      </c>
      <c r="B51">
        <f>'Base Shear vs Monitored Displac'!C53</f>
        <v>2260.3924000000002</v>
      </c>
    </row>
    <row r="52" spans="1:2" x14ac:dyDescent="0.25">
      <c r="A52">
        <f>'Base Shear vs Monitored Displac'!B54*(-1)</f>
        <v>255.73</v>
      </c>
      <c r="B52">
        <f>'Base Shear vs Monitored Displac'!C54</f>
        <v>2259.2896000000001</v>
      </c>
    </row>
    <row r="53" spans="1:2" x14ac:dyDescent="0.25">
      <c r="A53">
        <f>'Base Shear vs Monitored Displac'!B55*(-1)</f>
        <v>255.73</v>
      </c>
      <c r="B53">
        <f>'Base Shear vs Monitored Displac'!C55</f>
        <v>2259.2896000000001</v>
      </c>
    </row>
    <row r="54" spans="1:2" x14ac:dyDescent="0.25">
      <c r="A54">
        <f>'Base Shear vs Monitored Displac'!B56*(-1)</f>
        <v>255.73</v>
      </c>
      <c r="B54">
        <f>'Base Shear vs Monitored Displac'!C56</f>
        <v>2259.2660999999998</v>
      </c>
    </row>
    <row r="55" spans="1:2" x14ac:dyDescent="0.25">
      <c r="A55">
        <f>'Base Shear vs Monitored Displac'!B57*(-1)</f>
        <v>255.73</v>
      </c>
      <c r="B55">
        <f>'Base Shear vs Monitored Displac'!C57</f>
        <v>2259.2660999999998</v>
      </c>
    </row>
    <row r="56" spans="1:2" x14ac:dyDescent="0.25">
      <c r="A56">
        <f>'Base Shear vs Monitored Displac'!B58*(-1)</f>
        <v>255.73</v>
      </c>
      <c r="B56">
        <f>'Base Shear vs Monitored Displac'!C58</f>
        <v>2259.2656999999999</v>
      </c>
    </row>
    <row r="57" spans="1:2" x14ac:dyDescent="0.25">
      <c r="A57">
        <f>'Base Shear vs Monitored Displac'!B59*(-1)</f>
        <v>255.73</v>
      </c>
      <c r="B57">
        <f>'Base Shear vs Monitored Displac'!C59</f>
        <v>2259.1606999999999</v>
      </c>
    </row>
    <row r="58" spans="1:2" x14ac:dyDescent="0.25">
      <c r="A58">
        <f>'Base Shear vs Monitored Displac'!B60*(-1)</f>
        <v>255.732</v>
      </c>
      <c r="B58">
        <f>'Base Shear vs Monitored Displac'!C60</f>
        <v>2259.1864999999998</v>
      </c>
    </row>
    <row r="59" spans="1:2" x14ac:dyDescent="0.25">
      <c r="A59">
        <f>'Base Shear vs Monitored Displac'!B61*(-1)</f>
        <v>255.732</v>
      </c>
      <c r="B59">
        <f>'Base Shear vs Monitored Displac'!C61</f>
        <v>2259.1622000000002</v>
      </c>
    </row>
    <row r="60" spans="1:2" x14ac:dyDescent="0.25">
      <c r="A60">
        <f>'Base Shear vs Monitored Displac'!B62*(-1)</f>
        <v>255.732</v>
      </c>
      <c r="B60">
        <f>'Base Shear vs Monitored Displac'!C62</f>
        <v>2259.1305000000002</v>
      </c>
    </row>
    <row r="61" spans="1:2" x14ac:dyDescent="0.25">
      <c r="A61">
        <f>'Base Shear vs Monitored Displac'!B63*(-1)</f>
        <v>255.73400000000001</v>
      </c>
      <c r="B61">
        <f>'Base Shear vs Monitored Displac'!C63</f>
        <v>2259.1007</v>
      </c>
    </row>
    <row r="62" spans="1:2" x14ac:dyDescent="0.25">
      <c r="A62">
        <f>'Base Shear vs Monitored Displac'!B64*(-1)</f>
        <v>255.73500000000001</v>
      </c>
      <c r="B62">
        <f>'Base Shear vs Monitored Displac'!C64</f>
        <v>2259.1030999999998</v>
      </c>
    </row>
    <row r="63" spans="1:2" x14ac:dyDescent="0.25">
      <c r="A63">
        <f>'Base Shear vs Monitored Displac'!B65*(-1)</f>
        <v>255.73599999999999</v>
      </c>
      <c r="B63">
        <f>'Base Shear vs Monitored Displac'!C65</f>
        <v>2259.1023</v>
      </c>
    </row>
    <row r="64" spans="1:2" x14ac:dyDescent="0.25">
      <c r="A64">
        <f>'Base Shear vs Monitored Displac'!B66*(-1)</f>
        <v>255.73699999999999</v>
      </c>
      <c r="B64">
        <f>'Base Shear vs Monitored Displac'!C66</f>
        <v>2259.1023</v>
      </c>
    </row>
    <row r="65" spans="1:2" x14ac:dyDescent="0.25">
      <c r="A65">
        <f>'Base Shear vs Monitored Displac'!B67*(-1)</f>
        <v>255.738</v>
      </c>
      <c r="B65">
        <f>'Base Shear vs Monitored Displac'!C67</f>
        <v>2259.0989</v>
      </c>
    </row>
    <row r="66" spans="1:2" x14ac:dyDescent="0.25">
      <c r="A66">
        <f>'Base Shear vs Monitored Displac'!B68*(-1)</f>
        <v>255.75</v>
      </c>
      <c r="B66">
        <f>'Base Shear vs Monitored Displac'!C68</f>
        <v>2259.0432999999998</v>
      </c>
    </row>
    <row r="67" spans="1:2" x14ac:dyDescent="0.25">
      <c r="A67">
        <f>'Base Shear vs Monitored Displac'!B69*(-1)</f>
        <v>255.751</v>
      </c>
      <c r="B67">
        <f>'Base Shear vs Monitored Displac'!C69</f>
        <v>2259.0083</v>
      </c>
    </row>
    <row r="68" spans="1:2" x14ac:dyDescent="0.25">
      <c r="A68">
        <f>'Base Shear vs Monitored Displac'!B70*(-1)</f>
        <v>255.75200000000001</v>
      </c>
      <c r="B68">
        <f>'Base Shear vs Monitored Displac'!C70</f>
        <v>2259.0043000000001</v>
      </c>
    </row>
    <row r="69" spans="1:2" x14ac:dyDescent="0.25">
      <c r="A69">
        <f>'Base Shear vs Monitored Displac'!B71*(-1)</f>
        <v>255.75299999999999</v>
      </c>
      <c r="B69">
        <f>'Base Shear vs Monitored Displac'!C71</f>
        <v>2258.9699000000001</v>
      </c>
    </row>
    <row r="70" spans="1:2" x14ac:dyDescent="0.25">
      <c r="A70">
        <f>'Base Shear vs Monitored Displac'!B72*(-1)</f>
        <v>255.755</v>
      </c>
      <c r="B70">
        <f>'Base Shear vs Monitored Displac'!C72</f>
        <v>2258.9607000000001</v>
      </c>
    </row>
    <row r="71" spans="1:2" x14ac:dyDescent="0.25">
      <c r="A71">
        <f>'Base Shear vs Monitored Displac'!B73*(-1)</f>
        <v>255.756</v>
      </c>
      <c r="B71">
        <f>'Base Shear vs Monitored Displac'!C73</f>
        <v>2258.9250999999999</v>
      </c>
    </row>
    <row r="72" spans="1:2" x14ac:dyDescent="0.25">
      <c r="A72">
        <f>'Base Shear vs Monitored Displac'!B74*(-1)</f>
        <v>255.75700000000001</v>
      </c>
      <c r="B72">
        <f>'Base Shear vs Monitored Displac'!C74</f>
        <v>2258.9209000000001</v>
      </c>
    </row>
    <row r="73" spans="1:2" x14ac:dyDescent="0.25">
      <c r="A73">
        <f>'Base Shear vs Monitored Displac'!B75*(-1)</f>
        <v>255.75800000000001</v>
      </c>
      <c r="B73">
        <f>'Base Shear vs Monitored Displac'!C75</f>
        <v>2258.8687</v>
      </c>
    </row>
    <row r="74" spans="1:2" x14ac:dyDescent="0.25">
      <c r="A74">
        <f>'Base Shear vs Monitored Displac'!B76*(-1)</f>
        <v>255.75899999999999</v>
      </c>
      <c r="B74">
        <f>'Base Shear vs Monitored Displac'!C76</f>
        <v>2258.8642</v>
      </c>
    </row>
    <row r="75" spans="1:2" x14ac:dyDescent="0.25">
      <c r="A75">
        <f>'Base Shear vs Monitored Displac'!B77*(-1)</f>
        <v>255.75899999999999</v>
      </c>
      <c r="B75">
        <f>'Base Shear vs Monitored Displac'!C77</f>
        <v>2258.8398000000002</v>
      </c>
    </row>
    <row r="76" spans="1:2" x14ac:dyDescent="0.25">
      <c r="A76">
        <f>'Base Shear vs Monitored Displac'!B78*(-1)</f>
        <v>255.762</v>
      </c>
      <c r="B76">
        <f>'Base Shear vs Monitored Displac'!C78</f>
        <v>2258.7402000000002</v>
      </c>
    </row>
    <row r="77" spans="1:2" x14ac:dyDescent="0.25">
      <c r="A77">
        <f>'Base Shear vs Monitored Displac'!B79*(-1)</f>
        <v>255.762</v>
      </c>
      <c r="B77">
        <f>'Base Shear vs Monitored Displac'!C79</f>
        <v>2258.6954999999998</v>
      </c>
    </row>
    <row r="78" spans="1:2" x14ac:dyDescent="0.25">
      <c r="A78">
        <f>'Base Shear vs Monitored Displac'!B80*(-1)</f>
        <v>255.76300000000001</v>
      </c>
      <c r="B78">
        <f>'Base Shear vs Monitored Displac'!C80</f>
        <v>2258.6794</v>
      </c>
    </row>
    <row r="79" spans="1:2" x14ac:dyDescent="0.25">
      <c r="A79">
        <f>'Base Shear vs Monitored Displac'!B81*(-1)</f>
        <v>255.76400000000001</v>
      </c>
      <c r="B79">
        <f>'Base Shear vs Monitored Displac'!C81</f>
        <v>2258.5918000000001</v>
      </c>
    </row>
    <row r="80" spans="1:2" x14ac:dyDescent="0.25">
      <c r="A80">
        <f>'Base Shear vs Monitored Displac'!B82*(-1)</f>
        <v>255.76499999999999</v>
      </c>
      <c r="B80">
        <f>'Base Shear vs Monitored Displac'!C82</f>
        <v>2258.5439999999999</v>
      </c>
    </row>
    <row r="81" spans="1:2" x14ac:dyDescent="0.25">
      <c r="A81">
        <f>'Base Shear vs Monitored Displac'!B83*(-1)</f>
        <v>255.767</v>
      </c>
      <c r="B81">
        <f>'Base Shear vs Monitored Displac'!C83</f>
        <v>2258.3476000000001</v>
      </c>
    </row>
    <row r="82" spans="1:2" x14ac:dyDescent="0.25">
      <c r="A82">
        <f>'Base Shear vs Monitored Displac'!B84*(-1)</f>
        <v>255.767</v>
      </c>
      <c r="B82">
        <f>'Base Shear vs Monitored Displac'!C84</f>
        <v>2258.3229999999999</v>
      </c>
    </row>
    <row r="83" spans="1:2" x14ac:dyDescent="0.25">
      <c r="A83">
        <f>'Base Shear vs Monitored Displac'!B85*(-1)</f>
        <v>255.768</v>
      </c>
      <c r="B83">
        <f>'Base Shear vs Monitored Displac'!C85</f>
        <v>2258.3018000000002</v>
      </c>
    </row>
    <row r="84" spans="1:2" x14ac:dyDescent="0.25">
      <c r="A84">
        <f>'Base Shear vs Monitored Displac'!B86*(-1)</f>
        <v>255.768</v>
      </c>
      <c r="B84">
        <f>'Base Shear vs Monitored Displac'!C86</f>
        <v>2258.2773000000002</v>
      </c>
    </row>
    <row r="85" spans="1:2" x14ac:dyDescent="0.25">
      <c r="A85">
        <f>'Base Shear vs Monitored Displac'!B87*(-1)</f>
        <v>255.768</v>
      </c>
      <c r="B85">
        <f>'Base Shear vs Monitored Displac'!C87</f>
        <v>2258.2563</v>
      </c>
    </row>
    <row r="86" spans="1:2" x14ac:dyDescent="0.25">
      <c r="A86">
        <f>'Base Shear vs Monitored Displac'!B88*(-1)</f>
        <v>255.768</v>
      </c>
      <c r="B86">
        <f>'Base Shear vs Monitored Displac'!C88</f>
        <v>2258.1837999999998</v>
      </c>
    </row>
    <row r="87" spans="1:2" x14ac:dyDescent="0.25">
      <c r="A87">
        <f>'Base Shear vs Monitored Displac'!B89*(-1)</f>
        <v>255.768</v>
      </c>
      <c r="B87">
        <f>'Base Shear vs Monitored Displac'!C89</f>
        <v>2258.163</v>
      </c>
    </row>
    <row r="88" spans="1:2" x14ac:dyDescent="0.25">
      <c r="A88">
        <f>'Base Shear vs Monitored Displac'!B90*(-1)</f>
        <v>255.76900000000001</v>
      </c>
      <c r="B88">
        <f>'Base Shear vs Monitored Displac'!C90</f>
        <v>2258.1372000000001</v>
      </c>
    </row>
    <row r="89" spans="1:2" x14ac:dyDescent="0.25">
      <c r="A89">
        <f>'Base Shear vs Monitored Displac'!B91*(-1)</f>
        <v>255.76900000000001</v>
      </c>
      <c r="B89">
        <f>'Base Shear vs Monitored Displac'!C91</f>
        <v>2258.0421999999999</v>
      </c>
    </row>
    <row r="90" spans="1:2" x14ac:dyDescent="0.25">
      <c r="A90">
        <f>'Base Shear vs Monitored Displac'!B92*(-1)</f>
        <v>255.76900000000001</v>
      </c>
      <c r="B90">
        <f>'Base Shear vs Monitored Displac'!C92</f>
        <v>2258.0169999999998</v>
      </c>
    </row>
    <row r="91" spans="1:2" x14ac:dyDescent="0.25">
      <c r="A91">
        <f>'Base Shear vs Monitored Displac'!B93*(-1)</f>
        <v>255.76900000000001</v>
      </c>
      <c r="B91">
        <f>'Base Shear vs Monitored Displac'!C93</f>
        <v>2257.9935</v>
      </c>
    </row>
    <row r="92" spans="1:2" x14ac:dyDescent="0.25">
      <c r="A92">
        <f>'Base Shear vs Monitored Displac'!B94*(-1)</f>
        <v>255.76900000000001</v>
      </c>
      <c r="B92">
        <f>'Base Shear vs Monitored Displac'!C94</f>
        <v>2257.9684000000002</v>
      </c>
    </row>
    <row r="93" spans="1:2" x14ac:dyDescent="0.25">
      <c r="A93">
        <f>'Base Shear vs Monitored Displac'!B95*(-1)</f>
        <v>255.76900000000001</v>
      </c>
      <c r="B93">
        <f>'Base Shear vs Monitored Displac'!C95</f>
        <v>2257.9450000000002</v>
      </c>
    </row>
    <row r="94" spans="1:2" x14ac:dyDescent="0.25">
      <c r="A94">
        <f>'Base Shear vs Monitored Displac'!B96*(-1)</f>
        <v>255.76900000000001</v>
      </c>
      <c r="B94">
        <f>'Base Shear vs Monitored Displac'!C96</f>
        <v>2257.8951000000002</v>
      </c>
    </row>
    <row r="95" spans="1:2" x14ac:dyDescent="0.25">
      <c r="A95">
        <f>'Base Shear vs Monitored Displac'!B97*(-1)</f>
        <v>255.77</v>
      </c>
      <c r="B95">
        <f>'Base Shear vs Monitored Displac'!C97</f>
        <v>2257.8717999999999</v>
      </c>
    </row>
    <row r="96" spans="1:2" x14ac:dyDescent="0.25">
      <c r="A96">
        <f>'Base Shear vs Monitored Displac'!B98*(-1)</f>
        <v>255.77</v>
      </c>
      <c r="B96">
        <f>'Base Shear vs Monitored Displac'!C98</f>
        <v>2257.846</v>
      </c>
    </row>
    <row r="97" spans="1:2" x14ac:dyDescent="0.25">
      <c r="A97">
        <f>'Base Shear vs Monitored Displac'!B99*(-1)</f>
        <v>255.77</v>
      </c>
      <c r="B97">
        <f>'Base Shear vs Monitored Displac'!C99</f>
        <v>2257.7471999999998</v>
      </c>
    </row>
    <row r="98" spans="1:2" x14ac:dyDescent="0.25">
      <c r="A98">
        <f>'Base Shear vs Monitored Displac'!B100*(-1)</f>
        <v>255.77</v>
      </c>
      <c r="B98">
        <f>'Base Shear vs Monitored Displac'!C100</f>
        <v>2257.7217999999998</v>
      </c>
    </row>
    <row r="99" spans="1:2" x14ac:dyDescent="0.25">
      <c r="A99">
        <f>'Base Shear vs Monitored Displac'!B101*(-1)</f>
        <v>255.77</v>
      </c>
      <c r="B99">
        <f>'Base Shear vs Monitored Displac'!C101</f>
        <v>2257.6972999999998</v>
      </c>
    </row>
    <row r="100" spans="1:2" x14ac:dyDescent="0.25">
      <c r="A100">
        <f>'Base Shear vs Monitored Displac'!B102*(-1)</f>
        <v>255.77</v>
      </c>
      <c r="B100">
        <f>'Base Shear vs Monitored Displac'!C102</f>
        <v>2257.6466999999998</v>
      </c>
    </row>
    <row r="101" spans="1:2" x14ac:dyDescent="0.25">
      <c r="A101">
        <f>'Base Shear vs Monitored Displac'!B103*(-1)</f>
        <v>255.77</v>
      </c>
      <c r="B101">
        <f>'Base Shear vs Monitored Displac'!C103</f>
        <v>2257.6221999999998</v>
      </c>
    </row>
    <row r="102" spans="1:2" x14ac:dyDescent="0.25">
      <c r="A102">
        <f>'Base Shear vs Monitored Displac'!B104*(-1)</f>
        <v>255.77</v>
      </c>
      <c r="B102">
        <f>'Base Shear vs Monitored Displac'!C104</f>
        <v>2257.5962</v>
      </c>
    </row>
    <row r="103" spans="1:2" x14ac:dyDescent="0.25">
      <c r="A103">
        <f>'Base Shear vs Monitored Displac'!B105*(-1)</f>
        <v>255.77</v>
      </c>
      <c r="B103">
        <f>'Base Shear vs Monitored Displac'!C105</f>
        <v>2257.5720000000001</v>
      </c>
    </row>
    <row r="104" spans="1:2" x14ac:dyDescent="0.25">
      <c r="A104">
        <f>'Base Shear vs Monitored Displac'!B106*(-1)</f>
        <v>255.77</v>
      </c>
      <c r="B104">
        <f>'Base Shear vs Monitored Displac'!C106</f>
        <v>2257.5464000000002</v>
      </c>
    </row>
    <row r="105" spans="1:2" x14ac:dyDescent="0.25">
      <c r="A105">
        <f>'Base Shear vs Monitored Displac'!B107*(-1)</f>
        <v>255.77</v>
      </c>
      <c r="B105">
        <f>'Base Shear vs Monitored Displac'!C107</f>
        <v>2257.5212999999999</v>
      </c>
    </row>
    <row r="106" spans="1:2" x14ac:dyDescent="0.25">
      <c r="A106">
        <f>'Base Shear vs Monitored Displac'!B108*(-1)</f>
        <v>255.77</v>
      </c>
      <c r="B106">
        <f>'Base Shear vs Monitored Displac'!C108</f>
        <v>2257.4958000000001</v>
      </c>
    </row>
    <row r="107" spans="1:2" x14ac:dyDescent="0.25">
      <c r="A107">
        <f>'Base Shear vs Monitored Displac'!B109*(-1)</f>
        <v>255.77</v>
      </c>
      <c r="B107">
        <f>'Base Shear vs Monitored Displac'!C109</f>
        <v>2257.4708000000001</v>
      </c>
    </row>
    <row r="108" spans="1:2" x14ac:dyDescent="0.25">
      <c r="A108">
        <f>'Base Shear vs Monitored Displac'!B110*(-1)</f>
        <v>255.77</v>
      </c>
      <c r="B108">
        <f>'Base Shear vs Monitored Displac'!C110</f>
        <v>2257.4450999999999</v>
      </c>
    </row>
    <row r="109" spans="1:2" x14ac:dyDescent="0.25">
      <c r="A109">
        <f>'Base Shear vs Monitored Displac'!B111*(-1)</f>
        <v>255.77</v>
      </c>
      <c r="B109">
        <f>'Base Shear vs Monitored Displac'!C111</f>
        <v>2257.3690999999999</v>
      </c>
    </row>
    <row r="110" spans="1:2" x14ac:dyDescent="0.25">
      <c r="A110">
        <f>'Base Shear vs Monitored Displac'!B112*(-1)</f>
        <v>255.77</v>
      </c>
      <c r="B110">
        <f>'Base Shear vs Monitored Displac'!C112</f>
        <v>2257.2927</v>
      </c>
    </row>
    <row r="111" spans="1:2" x14ac:dyDescent="0.25">
      <c r="A111">
        <f>'Base Shear vs Monitored Displac'!B113*(-1)</f>
        <v>255.77</v>
      </c>
      <c r="B111">
        <f>'Base Shear vs Monitored Displac'!C113</f>
        <v>2257.2671999999998</v>
      </c>
    </row>
    <row r="112" spans="1:2" x14ac:dyDescent="0.25">
      <c r="A112">
        <f>'Base Shear vs Monitored Displac'!B114*(-1)</f>
        <v>255.77</v>
      </c>
      <c r="B112">
        <f>'Base Shear vs Monitored Displac'!C114</f>
        <v>2257.2417999999998</v>
      </c>
    </row>
    <row r="113" spans="1:2" x14ac:dyDescent="0.25">
      <c r="A113">
        <f>'Base Shear vs Monitored Displac'!B115*(-1)</f>
        <v>255.77</v>
      </c>
      <c r="B113">
        <f>'Base Shear vs Monitored Displac'!C115</f>
        <v>2257.2163</v>
      </c>
    </row>
    <row r="114" spans="1:2" x14ac:dyDescent="0.25">
      <c r="A114">
        <f>'Base Shear vs Monitored Displac'!B116*(-1)</f>
        <v>255.77</v>
      </c>
      <c r="B114">
        <f>'Base Shear vs Monitored Displac'!C116</f>
        <v>2257.1653999999999</v>
      </c>
    </row>
    <row r="115" spans="1:2" x14ac:dyDescent="0.25">
      <c r="A115">
        <f>'Base Shear vs Monitored Displac'!B117*(-1)</f>
        <v>255.77</v>
      </c>
      <c r="B115">
        <f>'Base Shear vs Monitored Displac'!C117</f>
        <v>2257.1410999999998</v>
      </c>
    </row>
    <row r="116" spans="1:2" x14ac:dyDescent="0.25">
      <c r="A116">
        <f>'Base Shear vs Monitored Displac'!B118*(-1)</f>
        <v>255.77</v>
      </c>
      <c r="B116">
        <f>'Base Shear vs Monitored Displac'!C118</f>
        <v>2257.1214</v>
      </c>
    </row>
    <row r="117" spans="1:2" x14ac:dyDescent="0.25">
      <c r="A117">
        <f>'Base Shear vs Monitored Displac'!B119*(-1)</f>
        <v>255.77099999999999</v>
      </c>
      <c r="B117">
        <f>'Base Shear vs Monitored Displac'!C119</f>
        <v>2257.096</v>
      </c>
    </row>
    <row r="118" spans="1:2" x14ac:dyDescent="0.25">
      <c r="A118">
        <f>'Base Shear vs Monitored Displac'!B120*(-1)</f>
        <v>255.77099999999999</v>
      </c>
      <c r="B118">
        <f>'Base Shear vs Monitored Displac'!C120</f>
        <v>2257.0457000000001</v>
      </c>
    </row>
    <row r="119" spans="1:2" x14ac:dyDescent="0.25">
      <c r="A119">
        <f>'Base Shear vs Monitored Displac'!B121*(-1)</f>
        <v>255.77099999999999</v>
      </c>
      <c r="B119">
        <f>'Base Shear vs Monitored Displac'!C121</f>
        <v>2257.0203000000001</v>
      </c>
    </row>
    <row r="120" spans="1:2" x14ac:dyDescent="0.25">
      <c r="A120">
        <f>'Base Shear vs Monitored Displac'!B122*(-1)</f>
        <v>255.77099999999999</v>
      </c>
      <c r="B120">
        <f>'Base Shear vs Monitored Displac'!C122</f>
        <v>2256.9953</v>
      </c>
    </row>
    <row r="121" spans="1:2" x14ac:dyDescent="0.25">
      <c r="A121">
        <f>'Base Shear vs Monitored Displac'!B123*(-1)</f>
        <v>255.77099999999999</v>
      </c>
      <c r="B121">
        <f>'Base Shear vs Monitored Displac'!C123</f>
        <v>2256.9699000000001</v>
      </c>
    </row>
    <row r="122" spans="1:2" x14ac:dyDescent="0.25">
      <c r="A122">
        <f>'Base Shear vs Monitored Displac'!B124*(-1)</f>
        <v>255.77099999999999</v>
      </c>
      <c r="B122">
        <f>'Base Shear vs Monitored Displac'!C124</f>
        <v>2256.9450000000002</v>
      </c>
    </row>
    <row r="123" spans="1:2" x14ac:dyDescent="0.25">
      <c r="A123">
        <f>'Base Shear vs Monitored Displac'!B125*(-1)</f>
        <v>255.77099999999999</v>
      </c>
      <c r="B123">
        <f>'Base Shear vs Monitored Displac'!C125</f>
        <v>2256.9196000000002</v>
      </c>
    </row>
    <row r="124" spans="1:2" x14ac:dyDescent="0.25">
      <c r="A124">
        <f>'Base Shear vs Monitored Displac'!B126*(-1)</f>
        <v>255.77099999999999</v>
      </c>
      <c r="B124">
        <f>'Base Shear vs Monitored Displac'!C126</f>
        <v>2256.6943999999999</v>
      </c>
    </row>
    <row r="125" spans="1:2" x14ac:dyDescent="0.25">
      <c r="A125">
        <f>'Base Shear vs Monitored Displac'!B127*(-1)</f>
        <v>255.77099999999999</v>
      </c>
      <c r="B125">
        <f>'Base Shear vs Monitored Displac'!C127</f>
        <v>2256.6943999999999</v>
      </c>
    </row>
  </sheetData>
  <mergeCells count="4">
    <mergeCell ref="E1:G1"/>
    <mergeCell ref="E4:G4"/>
    <mergeCell ref="E13:G13"/>
    <mergeCell ref="E17:G17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0BFDE-97AB-4429-81D5-2D041A1C6148}">
  <dimension ref="A1:G125"/>
  <sheetViews>
    <sheetView tabSelected="1" workbookViewId="0">
      <selection activeCell="E37" sqref="E37"/>
    </sheetView>
  </sheetViews>
  <sheetFormatPr defaultRowHeight="15" x14ac:dyDescent="0.25"/>
  <cols>
    <col min="1" max="1" width="14.5703125" bestFit="1" customWidth="1"/>
    <col min="2" max="2" width="10" bestFit="1" customWidth="1"/>
    <col min="5" max="5" width="39.28515625" customWidth="1"/>
    <col min="6" max="6" width="19.140625" customWidth="1"/>
    <col min="7" max="7" width="29.28515625" bestFit="1" customWidth="1"/>
    <col min="9" max="9" width="21.7109375" bestFit="1" customWidth="1"/>
  </cols>
  <sheetData>
    <row r="1" spans="1:7" ht="40.5" customHeight="1" thickBot="1" x14ac:dyDescent="0.4">
      <c r="A1" s="3" t="s">
        <v>2</v>
      </c>
      <c r="B1" s="3" t="s">
        <v>4</v>
      </c>
      <c r="E1" s="24" t="s">
        <v>47</v>
      </c>
      <c r="F1" s="25"/>
      <c r="G1" s="26"/>
    </row>
    <row r="2" spans="1:7" x14ac:dyDescent="0.25">
      <c r="A2">
        <f>'Base Shear vs Monitored Displac'!B4*(-1)</f>
        <v>0</v>
      </c>
      <c r="B2">
        <f>'Base Shear vs Monitored Displac'!C4</f>
        <v>0</v>
      </c>
      <c r="E2" s="14" t="s">
        <v>44</v>
      </c>
      <c r="F2" s="15">
        <v>0.36</v>
      </c>
      <c r="G2" s="16" t="s">
        <v>32</v>
      </c>
    </row>
    <row r="3" spans="1:7" ht="15.75" thickBot="1" x14ac:dyDescent="0.3">
      <c r="A3">
        <f>'Base Shear vs Monitored Displac'!B5*(-1)</f>
        <v>7.5</v>
      </c>
      <c r="B3">
        <f>'Base Shear vs Monitored Displac'!C5</f>
        <v>191.27869999999999</v>
      </c>
      <c r="E3" s="17" t="s">
        <v>45</v>
      </c>
      <c r="F3" s="18">
        <v>12</v>
      </c>
      <c r="G3" s="19" t="s">
        <v>46</v>
      </c>
    </row>
    <row r="4" spans="1:7" ht="15.75" thickBot="1" x14ac:dyDescent="0.3">
      <c r="A4">
        <f>'Base Shear vs Monitored Displac'!B6*(-1)</f>
        <v>15</v>
      </c>
      <c r="B4">
        <f>'Base Shear vs Monitored Displac'!C6</f>
        <v>382.49939999999998</v>
      </c>
      <c r="E4" s="27"/>
      <c r="F4" s="28"/>
      <c r="G4" s="29"/>
    </row>
    <row r="5" spans="1:7" x14ac:dyDescent="0.25">
      <c r="A5">
        <f>'Base Shear vs Monitored Displac'!B7*(-1)</f>
        <v>22.5</v>
      </c>
      <c r="B5">
        <f>'Base Shear vs Monitored Displac'!C7</f>
        <v>573.65200000000004</v>
      </c>
      <c r="E5" s="14" t="s">
        <v>16</v>
      </c>
      <c r="F5" s="15">
        <v>2380</v>
      </c>
      <c r="G5" s="16" t="s">
        <v>5</v>
      </c>
    </row>
    <row r="6" spans="1:7" x14ac:dyDescent="0.25">
      <c r="A6">
        <f>'Base Shear vs Monitored Displac'!B8*(-1)</f>
        <v>30</v>
      </c>
      <c r="B6">
        <f>'Base Shear vs Monitored Displac'!C8</f>
        <v>764.64350000000002</v>
      </c>
      <c r="E6" s="9" t="s">
        <v>17</v>
      </c>
      <c r="F6" s="8">
        <v>2500</v>
      </c>
      <c r="G6" s="10" t="s">
        <v>5</v>
      </c>
    </row>
    <row r="7" spans="1:7" x14ac:dyDescent="0.25">
      <c r="A7">
        <f>'Base Shear vs Monitored Displac'!B9*(-1)</f>
        <v>37.5</v>
      </c>
      <c r="B7">
        <f>'Base Shear vs Monitored Displac'!C9</f>
        <v>953.7971</v>
      </c>
      <c r="E7" s="9" t="s">
        <v>18</v>
      </c>
      <c r="F7" s="8">
        <v>95</v>
      </c>
      <c r="G7" s="10" t="s">
        <v>3</v>
      </c>
    </row>
    <row r="8" spans="1:7" x14ac:dyDescent="0.25">
      <c r="A8">
        <f>'Base Shear vs Monitored Displac'!B10*(-1)</f>
        <v>45</v>
      </c>
      <c r="B8">
        <f>'Base Shear vs Monitored Displac'!C10</f>
        <v>1138.0541000000001</v>
      </c>
      <c r="E8" s="9" t="s">
        <v>19</v>
      </c>
      <c r="F8" s="8">
        <v>255.5</v>
      </c>
      <c r="G8" s="10" t="s">
        <v>3</v>
      </c>
    </row>
    <row r="9" spans="1:7" x14ac:dyDescent="0.25">
      <c r="A9">
        <f>'Base Shear vs Monitored Displac'!B11*(-1)</f>
        <v>52.5</v>
      </c>
      <c r="B9">
        <f>'Base Shear vs Monitored Displac'!C11</f>
        <v>1319.1130000000001</v>
      </c>
      <c r="E9" s="9" t="s">
        <v>21</v>
      </c>
      <c r="F9" s="8">
        <f>831*1.5</f>
        <v>1246.5</v>
      </c>
      <c r="G9" s="10" t="s">
        <v>5</v>
      </c>
    </row>
    <row r="10" spans="1:7" x14ac:dyDescent="0.25">
      <c r="A10">
        <f>'Base Shear vs Monitored Displac'!B12*(-1)</f>
        <v>60</v>
      </c>
      <c r="B10">
        <f>'Base Shear vs Monitored Displac'!C12</f>
        <v>1497.6223</v>
      </c>
      <c r="E10" s="9" t="s">
        <v>20</v>
      </c>
      <c r="F10" s="8">
        <f>F5/F9</f>
        <v>1.9093461692739671</v>
      </c>
      <c r="G10" s="10"/>
    </row>
    <row r="11" spans="1:7" x14ac:dyDescent="0.25">
      <c r="A11">
        <f>'Base Shear vs Monitored Displac'!B13*(-1)</f>
        <v>67.5</v>
      </c>
      <c r="B11">
        <f>'Base Shear vs Monitored Displac'!C13</f>
        <v>1672.2947999999999</v>
      </c>
      <c r="E11" s="9" t="s">
        <v>22</v>
      </c>
      <c r="F11" s="8">
        <f>F8/F7</f>
        <v>2.6894736842105265</v>
      </c>
      <c r="G11" s="10"/>
    </row>
    <row r="12" spans="1:7" ht="15.75" thickBot="1" x14ac:dyDescent="0.3">
      <c r="A12">
        <f>'Base Shear vs Monitored Displac'!B14*(-1)</f>
        <v>75</v>
      </c>
      <c r="B12">
        <f>'Base Shear vs Monitored Displac'!C14</f>
        <v>1843.6097</v>
      </c>
      <c r="E12" s="17" t="s">
        <v>23</v>
      </c>
      <c r="F12" s="18">
        <f>F10*F11</f>
        <v>5.1351362763105115</v>
      </c>
      <c r="G12" s="19"/>
    </row>
    <row r="13" spans="1:7" ht="15.75" thickBot="1" x14ac:dyDescent="0.3">
      <c r="A13">
        <f>'Base Shear vs Monitored Displac'!B15*(-1)</f>
        <v>82.5</v>
      </c>
      <c r="B13">
        <f>'Base Shear vs Monitored Displac'!C15</f>
        <v>1979.9228000000001</v>
      </c>
      <c r="E13" s="27"/>
      <c r="F13" s="28"/>
      <c r="G13" s="29"/>
    </row>
    <row r="14" spans="1:7" x14ac:dyDescent="0.25">
      <c r="A14">
        <f>'Base Shear vs Monitored Displac'!B16*(-1)</f>
        <v>90</v>
      </c>
      <c r="B14">
        <f>'Base Shear vs Monitored Displac'!C16</f>
        <v>2087.4504000000002</v>
      </c>
      <c r="E14" s="14" t="s">
        <v>24</v>
      </c>
      <c r="F14" s="15">
        <v>135</v>
      </c>
      <c r="G14" s="16" t="s">
        <v>3</v>
      </c>
    </row>
    <row r="15" spans="1:7" x14ac:dyDescent="0.25">
      <c r="A15">
        <f>'Base Shear vs Monitored Displac'!B17*(-1)</f>
        <v>97.5</v>
      </c>
      <c r="B15">
        <f>'Base Shear vs Monitored Displac'!C17</f>
        <v>2180.0174000000002</v>
      </c>
      <c r="E15" s="9" t="s">
        <v>25</v>
      </c>
      <c r="F15" s="8">
        <v>195</v>
      </c>
      <c r="G15" s="10" t="s">
        <v>3</v>
      </c>
    </row>
    <row r="16" spans="1:7" ht="15.75" thickBot="1" x14ac:dyDescent="0.3">
      <c r="A16">
        <f>'Base Shear vs Monitored Displac'!B18*(-1)</f>
        <v>105</v>
      </c>
      <c r="B16">
        <f>'Base Shear vs Monitored Displac'!C18</f>
        <v>2254.5338999999999</v>
      </c>
      <c r="E16" s="17" t="s">
        <v>26</v>
      </c>
      <c r="F16" s="18">
        <v>232.5</v>
      </c>
      <c r="G16" s="19" t="s">
        <v>3</v>
      </c>
    </row>
    <row r="17" spans="1:7" ht="15.75" thickBot="1" x14ac:dyDescent="0.3">
      <c r="A17">
        <f>'Base Shear vs Monitored Displac'!B19*(-1)</f>
        <v>112.5</v>
      </c>
      <c r="B17">
        <f>'Base Shear vs Monitored Displac'!C19</f>
        <v>2314.0686000000001</v>
      </c>
      <c r="E17" s="27"/>
      <c r="F17" s="28"/>
      <c r="G17" s="29"/>
    </row>
    <row r="18" spans="1:7" x14ac:dyDescent="0.25">
      <c r="A18">
        <f>'Base Shear vs Monitored Displac'!B20*(-1)</f>
        <v>120</v>
      </c>
      <c r="B18">
        <f>'Base Shear vs Monitored Displac'!C20</f>
        <v>2350.8220999999999</v>
      </c>
      <c r="E18" s="23" t="s">
        <v>27</v>
      </c>
      <c r="F18" s="15"/>
      <c r="G18" s="16"/>
    </row>
    <row r="19" spans="1:7" x14ac:dyDescent="0.25">
      <c r="A19">
        <f>'Base Shear vs Monitored Displac'!B21*(-1)</f>
        <v>127.5</v>
      </c>
      <c r="B19">
        <f>'Base Shear vs Monitored Displac'!C21</f>
        <v>2383.8606</v>
      </c>
      <c r="E19" s="9" t="s">
        <v>28</v>
      </c>
      <c r="F19" s="8">
        <v>1.3</v>
      </c>
      <c r="G19" s="10" t="s">
        <v>49</v>
      </c>
    </row>
    <row r="20" spans="1:7" x14ac:dyDescent="0.25">
      <c r="A20">
        <f>'Base Shear vs Monitored Displac'!B22*(-1)</f>
        <v>135</v>
      </c>
      <c r="B20">
        <f>'Base Shear vs Monitored Displac'!C22</f>
        <v>2414.9304000000002</v>
      </c>
      <c r="E20" s="9" t="s">
        <v>30</v>
      </c>
      <c r="F20" s="8">
        <v>0.9</v>
      </c>
      <c r="G20" s="10" t="s">
        <v>50</v>
      </c>
    </row>
    <row r="21" spans="1:7" x14ac:dyDescent="0.25">
      <c r="A21">
        <f>'Base Shear vs Monitored Displac'!B23*(-1)</f>
        <v>142.5</v>
      </c>
      <c r="B21">
        <f>'Base Shear vs Monitored Displac'!C23</f>
        <v>2442.6803</v>
      </c>
      <c r="E21" s="9" t="s">
        <v>33</v>
      </c>
      <c r="F21" s="8">
        <f>(1.5*F2/1)*(IF(1.36/F25&lt;2.5,1.36/F25,2.5))</f>
        <v>1.35</v>
      </c>
      <c r="G21" s="10" t="s">
        <v>48</v>
      </c>
    </row>
    <row r="22" spans="1:7" x14ac:dyDescent="0.25">
      <c r="A22">
        <f>'Base Shear vs Monitored Displac'!B24*(-1)</f>
        <v>150</v>
      </c>
      <c r="B22">
        <f>'Base Shear vs Monitored Displac'!C24</f>
        <v>2469.2287000000001</v>
      </c>
      <c r="E22" s="9" t="s">
        <v>34</v>
      </c>
      <c r="F22" s="8">
        <v>9238.9599999999991</v>
      </c>
      <c r="G22" s="10" t="s">
        <v>5</v>
      </c>
    </row>
    <row r="23" spans="1:7" x14ac:dyDescent="0.25">
      <c r="A23">
        <f>'Base Shear vs Monitored Displac'!B25*(-1)</f>
        <v>157.5</v>
      </c>
      <c r="B23">
        <f>'Base Shear vs Monitored Displac'!C25</f>
        <v>2492.3451</v>
      </c>
      <c r="E23" s="9" t="s">
        <v>31</v>
      </c>
      <c r="F23" s="8">
        <f>(F21/(F5/F22))*F20</f>
        <v>4.7165278991596633</v>
      </c>
      <c r="G23" s="10" t="s">
        <v>54</v>
      </c>
    </row>
    <row r="24" spans="1:7" x14ac:dyDescent="0.25">
      <c r="A24">
        <f>'Base Shear vs Monitored Displac'!B26*(-1)</f>
        <v>165</v>
      </c>
      <c r="B24">
        <f>'Base Shear vs Monitored Displac'!C26</f>
        <v>2512.2029000000002</v>
      </c>
      <c r="E24" s="9" t="s">
        <v>35</v>
      </c>
      <c r="F24" s="8">
        <v>90</v>
      </c>
      <c r="G24" s="10" t="s">
        <v>51</v>
      </c>
    </row>
    <row r="25" spans="1:7" x14ac:dyDescent="0.25">
      <c r="A25">
        <f>'Base Shear vs Monitored Displac'!B27*(-1)</f>
        <v>172.5</v>
      </c>
      <c r="B25">
        <f>'Base Shear vs Monitored Displac'!C27</f>
        <v>2527.8849</v>
      </c>
      <c r="E25" s="9" t="s">
        <v>37</v>
      </c>
      <c r="F25" s="8">
        <f>0.075*F3^0.75</f>
        <v>0.48355646932059393</v>
      </c>
      <c r="G25" s="10" t="s">
        <v>36</v>
      </c>
    </row>
    <row r="26" spans="1:7" x14ac:dyDescent="0.25">
      <c r="A26">
        <f>'Base Shear vs Monitored Displac'!B28*(-1)</f>
        <v>180</v>
      </c>
      <c r="B26">
        <f>'Base Shear vs Monitored Displac'!C28</f>
        <v>2540.5182</v>
      </c>
      <c r="E26" s="9" t="s">
        <v>29</v>
      </c>
      <c r="F26" s="8">
        <f>1+(F23-1)/(F24*F25^2)</f>
        <v>1.176603982142435</v>
      </c>
      <c r="G26" s="10" t="s">
        <v>52</v>
      </c>
    </row>
    <row r="27" spans="1:7" ht="15.75" thickBot="1" x14ac:dyDescent="0.3">
      <c r="A27">
        <f>'Base Shear vs Monitored Displac'!B29*(-1)</f>
        <v>187.5</v>
      </c>
      <c r="B27">
        <f>'Base Shear vs Monitored Displac'!C29</f>
        <v>2548.6442999999999</v>
      </c>
      <c r="E27" s="9" t="s">
        <v>38</v>
      </c>
      <c r="F27" s="8">
        <f>1+(1/800)*((F23-1)/F25)^2</f>
        <v>1.0738397830076936</v>
      </c>
      <c r="G27" s="10" t="s">
        <v>53</v>
      </c>
    </row>
    <row r="28" spans="1:7" ht="15.75" thickBot="1" x14ac:dyDescent="0.3">
      <c r="A28">
        <f>'Base Shear vs Monitored Displac'!B30*(-1)</f>
        <v>195</v>
      </c>
      <c r="B28">
        <f>'Base Shear vs Monitored Displac'!C30</f>
        <v>2553.8643999999999</v>
      </c>
      <c r="E28" s="20" t="s">
        <v>39</v>
      </c>
      <c r="F28" s="21">
        <f>F19*F26*F27*F21*F25^2*9.81/(4*PI()^2)*1000</f>
        <v>128.83996276563627</v>
      </c>
      <c r="G28" s="22" t="s">
        <v>3</v>
      </c>
    </row>
    <row r="29" spans="1:7" ht="15.75" thickBot="1" x14ac:dyDescent="0.3">
      <c r="A29">
        <f>'Base Shear vs Monitored Displac'!B31*(-1)</f>
        <v>202.5</v>
      </c>
      <c r="B29">
        <f>'Base Shear vs Monitored Displac'!C31</f>
        <v>2554.7692000000002</v>
      </c>
      <c r="E29" s="11" t="s">
        <v>40</v>
      </c>
      <c r="F29" s="12" t="str">
        <f>IF(F28&lt;F14,("IO Level"),(IF(F28&lt;F15,"LS Level","CP Level")))</f>
        <v>IO Level</v>
      </c>
      <c r="G29" s="13"/>
    </row>
    <row r="30" spans="1:7" x14ac:dyDescent="0.25">
      <c r="A30">
        <f>'Base Shear vs Monitored Displac'!B32*(-1)</f>
        <v>210</v>
      </c>
      <c r="B30">
        <f>'Base Shear vs Monitored Displac'!C32</f>
        <v>2551.6882999999998</v>
      </c>
    </row>
    <row r="31" spans="1:7" x14ac:dyDescent="0.25">
      <c r="A31">
        <f>'Base Shear vs Monitored Displac'!B33*(-1)</f>
        <v>217.5</v>
      </c>
      <c r="B31">
        <f>'Base Shear vs Monitored Displac'!C33</f>
        <v>2536.9402</v>
      </c>
    </row>
    <row r="32" spans="1:7" x14ac:dyDescent="0.25">
      <c r="A32">
        <f>'Base Shear vs Monitored Displac'!B34*(-1)</f>
        <v>225</v>
      </c>
      <c r="B32">
        <f>'Base Shear vs Monitored Displac'!C34</f>
        <v>2511.9989</v>
      </c>
    </row>
    <row r="33" spans="1:2" x14ac:dyDescent="0.25">
      <c r="A33">
        <f>'Base Shear vs Monitored Displac'!B35*(-1)</f>
        <v>232.5</v>
      </c>
      <c r="B33">
        <f>'Base Shear vs Monitored Displac'!C35</f>
        <v>2489.9933000000001</v>
      </c>
    </row>
    <row r="34" spans="1:2" x14ac:dyDescent="0.25">
      <c r="A34">
        <f>'Base Shear vs Monitored Displac'!B36*(-1)</f>
        <v>240</v>
      </c>
      <c r="B34">
        <f>'Base Shear vs Monitored Displac'!C36</f>
        <v>2458.4724999999999</v>
      </c>
    </row>
    <row r="35" spans="1:2" x14ac:dyDescent="0.25">
      <c r="A35">
        <f>'Base Shear vs Monitored Displac'!B37*(-1)</f>
        <v>247.5</v>
      </c>
      <c r="B35">
        <f>'Base Shear vs Monitored Displac'!C37</f>
        <v>2405.6145999999999</v>
      </c>
    </row>
    <row r="36" spans="1:2" x14ac:dyDescent="0.25">
      <c r="A36">
        <f>'Base Shear vs Monitored Displac'!B38*(-1)</f>
        <v>251.25</v>
      </c>
      <c r="B36">
        <f>'Base Shear vs Monitored Displac'!C38</f>
        <v>2384.5129999999999</v>
      </c>
    </row>
    <row r="37" spans="1:2" x14ac:dyDescent="0.25">
      <c r="A37">
        <f>'Base Shear vs Monitored Displac'!B39*(-1)</f>
        <v>254.916</v>
      </c>
      <c r="B37">
        <f>'Base Shear vs Monitored Displac'!C39</f>
        <v>2368.2991999999999</v>
      </c>
    </row>
    <row r="38" spans="1:2" x14ac:dyDescent="0.25">
      <c r="A38">
        <f>'Base Shear vs Monitored Displac'!B40*(-1)</f>
        <v>254.91900000000001</v>
      </c>
      <c r="B38">
        <f>'Base Shear vs Monitored Displac'!C40</f>
        <v>2365.3798000000002</v>
      </c>
    </row>
    <row r="39" spans="1:2" x14ac:dyDescent="0.25">
      <c r="A39">
        <f>'Base Shear vs Monitored Displac'!B41*(-1)</f>
        <v>255.529</v>
      </c>
      <c r="B39">
        <f>'Base Shear vs Monitored Displac'!C41</f>
        <v>2353.2283000000002</v>
      </c>
    </row>
    <row r="40" spans="1:2" x14ac:dyDescent="0.25">
      <c r="A40">
        <f>'Base Shear vs Monitored Displac'!B42*(-1)</f>
        <v>255.53</v>
      </c>
      <c r="B40">
        <f>'Base Shear vs Monitored Displac'!C42</f>
        <v>2324.2431999999999</v>
      </c>
    </row>
    <row r="41" spans="1:2" x14ac:dyDescent="0.25">
      <c r="A41">
        <f>'Base Shear vs Monitored Displac'!B43*(-1)</f>
        <v>255.67599999999999</v>
      </c>
      <c r="B41">
        <f>'Base Shear vs Monitored Displac'!C43</f>
        <v>2275.355</v>
      </c>
    </row>
    <row r="42" spans="1:2" x14ac:dyDescent="0.25">
      <c r="A42">
        <f>'Base Shear vs Monitored Displac'!B44*(-1)</f>
        <v>255.72</v>
      </c>
      <c r="B42">
        <f>'Base Shear vs Monitored Displac'!C44</f>
        <v>2275.8231999999998</v>
      </c>
    </row>
    <row r="43" spans="1:2" x14ac:dyDescent="0.25">
      <c r="A43">
        <f>'Base Shear vs Monitored Displac'!B45*(-1)</f>
        <v>255.72200000000001</v>
      </c>
      <c r="B43">
        <f>'Base Shear vs Monitored Displac'!C45</f>
        <v>2275.8132999999998</v>
      </c>
    </row>
    <row r="44" spans="1:2" x14ac:dyDescent="0.25">
      <c r="A44">
        <f>'Base Shear vs Monitored Displac'!B46*(-1)</f>
        <v>255.72200000000001</v>
      </c>
      <c r="B44">
        <f>'Base Shear vs Monitored Displac'!C46</f>
        <v>2275.8134</v>
      </c>
    </row>
    <row r="45" spans="1:2" x14ac:dyDescent="0.25">
      <c r="A45">
        <f>'Base Shear vs Monitored Displac'!B47*(-1)</f>
        <v>255.72300000000001</v>
      </c>
      <c r="B45">
        <f>'Base Shear vs Monitored Displac'!C47</f>
        <v>2275.7934</v>
      </c>
    </row>
    <row r="46" spans="1:2" x14ac:dyDescent="0.25">
      <c r="A46">
        <f>'Base Shear vs Monitored Displac'!B48*(-1)</f>
        <v>255.726</v>
      </c>
      <c r="B46">
        <f>'Base Shear vs Monitored Displac'!C48</f>
        <v>2260.5180999999998</v>
      </c>
    </row>
    <row r="47" spans="1:2" x14ac:dyDescent="0.25">
      <c r="A47">
        <f>'Base Shear vs Monitored Displac'!B49*(-1)</f>
        <v>255.73</v>
      </c>
      <c r="B47">
        <f>'Base Shear vs Monitored Displac'!C49</f>
        <v>2260.4058</v>
      </c>
    </row>
    <row r="48" spans="1:2" x14ac:dyDescent="0.25">
      <c r="A48">
        <f>'Base Shear vs Monitored Displac'!B50*(-1)</f>
        <v>255.73</v>
      </c>
      <c r="B48">
        <f>'Base Shear vs Monitored Displac'!C50</f>
        <v>2260.4058</v>
      </c>
    </row>
    <row r="49" spans="1:2" x14ac:dyDescent="0.25">
      <c r="A49">
        <f>'Base Shear vs Monitored Displac'!B51*(-1)</f>
        <v>255.73</v>
      </c>
      <c r="B49">
        <f>'Base Shear vs Monitored Displac'!C51</f>
        <v>2260.3939</v>
      </c>
    </row>
    <row r="50" spans="1:2" x14ac:dyDescent="0.25">
      <c r="A50">
        <f>'Base Shear vs Monitored Displac'!B52*(-1)</f>
        <v>255.73</v>
      </c>
      <c r="B50">
        <f>'Base Shear vs Monitored Displac'!C52</f>
        <v>2260.3939</v>
      </c>
    </row>
    <row r="51" spans="1:2" x14ac:dyDescent="0.25">
      <c r="A51">
        <f>'Base Shear vs Monitored Displac'!B53*(-1)</f>
        <v>255.73</v>
      </c>
      <c r="B51">
        <f>'Base Shear vs Monitored Displac'!C53</f>
        <v>2260.3924000000002</v>
      </c>
    </row>
    <row r="52" spans="1:2" x14ac:dyDescent="0.25">
      <c r="A52">
        <f>'Base Shear vs Monitored Displac'!B54*(-1)</f>
        <v>255.73</v>
      </c>
      <c r="B52">
        <f>'Base Shear vs Monitored Displac'!C54</f>
        <v>2259.2896000000001</v>
      </c>
    </row>
    <row r="53" spans="1:2" x14ac:dyDescent="0.25">
      <c r="A53">
        <f>'Base Shear vs Monitored Displac'!B55*(-1)</f>
        <v>255.73</v>
      </c>
      <c r="B53">
        <f>'Base Shear vs Monitored Displac'!C55</f>
        <v>2259.2896000000001</v>
      </c>
    </row>
    <row r="54" spans="1:2" x14ac:dyDescent="0.25">
      <c r="A54">
        <f>'Base Shear vs Monitored Displac'!B56*(-1)</f>
        <v>255.73</v>
      </c>
      <c r="B54">
        <f>'Base Shear vs Monitored Displac'!C56</f>
        <v>2259.2660999999998</v>
      </c>
    </row>
    <row r="55" spans="1:2" x14ac:dyDescent="0.25">
      <c r="A55">
        <f>'Base Shear vs Monitored Displac'!B57*(-1)</f>
        <v>255.73</v>
      </c>
      <c r="B55">
        <f>'Base Shear vs Monitored Displac'!C57</f>
        <v>2259.2660999999998</v>
      </c>
    </row>
    <row r="56" spans="1:2" x14ac:dyDescent="0.25">
      <c r="A56">
        <f>'Base Shear vs Monitored Displac'!B58*(-1)</f>
        <v>255.73</v>
      </c>
      <c r="B56">
        <f>'Base Shear vs Monitored Displac'!C58</f>
        <v>2259.2656999999999</v>
      </c>
    </row>
    <row r="57" spans="1:2" x14ac:dyDescent="0.25">
      <c r="A57">
        <f>'Base Shear vs Monitored Displac'!B59*(-1)</f>
        <v>255.73</v>
      </c>
      <c r="B57">
        <f>'Base Shear vs Monitored Displac'!C59</f>
        <v>2259.1606999999999</v>
      </c>
    </row>
    <row r="58" spans="1:2" x14ac:dyDescent="0.25">
      <c r="A58">
        <f>'Base Shear vs Monitored Displac'!B60*(-1)</f>
        <v>255.732</v>
      </c>
      <c r="B58">
        <f>'Base Shear vs Monitored Displac'!C60</f>
        <v>2259.1864999999998</v>
      </c>
    </row>
    <row r="59" spans="1:2" x14ac:dyDescent="0.25">
      <c r="A59">
        <f>'Base Shear vs Monitored Displac'!B61*(-1)</f>
        <v>255.732</v>
      </c>
      <c r="B59">
        <f>'Base Shear vs Monitored Displac'!C61</f>
        <v>2259.1622000000002</v>
      </c>
    </row>
    <row r="60" spans="1:2" x14ac:dyDescent="0.25">
      <c r="A60">
        <f>'Base Shear vs Monitored Displac'!B62*(-1)</f>
        <v>255.732</v>
      </c>
      <c r="B60">
        <f>'Base Shear vs Monitored Displac'!C62</f>
        <v>2259.1305000000002</v>
      </c>
    </row>
    <row r="61" spans="1:2" x14ac:dyDescent="0.25">
      <c r="A61">
        <f>'Base Shear vs Monitored Displac'!B63*(-1)</f>
        <v>255.73400000000001</v>
      </c>
      <c r="B61">
        <f>'Base Shear vs Monitored Displac'!C63</f>
        <v>2259.1007</v>
      </c>
    </row>
    <row r="62" spans="1:2" x14ac:dyDescent="0.25">
      <c r="A62">
        <f>'Base Shear vs Monitored Displac'!B64*(-1)</f>
        <v>255.73500000000001</v>
      </c>
      <c r="B62">
        <f>'Base Shear vs Monitored Displac'!C64</f>
        <v>2259.1030999999998</v>
      </c>
    </row>
    <row r="63" spans="1:2" x14ac:dyDescent="0.25">
      <c r="A63">
        <f>'Base Shear vs Monitored Displac'!B65*(-1)</f>
        <v>255.73599999999999</v>
      </c>
      <c r="B63">
        <f>'Base Shear vs Monitored Displac'!C65</f>
        <v>2259.1023</v>
      </c>
    </row>
    <row r="64" spans="1:2" x14ac:dyDescent="0.25">
      <c r="A64">
        <f>'Base Shear vs Monitored Displac'!B66*(-1)</f>
        <v>255.73699999999999</v>
      </c>
      <c r="B64">
        <f>'Base Shear vs Monitored Displac'!C66</f>
        <v>2259.1023</v>
      </c>
    </row>
    <row r="65" spans="1:2" x14ac:dyDescent="0.25">
      <c r="A65">
        <f>'Base Shear vs Monitored Displac'!B67*(-1)</f>
        <v>255.738</v>
      </c>
      <c r="B65">
        <f>'Base Shear vs Monitored Displac'!C67</f>
        <v>2259.0989</v>
      </c>
    </row>
    <row r="66" spans="1:2" x14ac:dyDescent="0.25">
      <c r="A66">
        <f>'Base Shear vs Monitored Displac'!B68*(-1)</f>
        <v>255.75</v>
      </c>
      <c r="B66">
        <f>'Base Shear vs Monitored Displac'!C68</f>
        <v>2259.0432999999998</v>
      </c>
    </row>
    <row r="67" spans="1:2" x14ac:dyDescent="0.25">
      <c r="A67">
        <f>'Base Shear vs Monitored Displac'!B69*(-1)</f>
        <v>255.751</v>
      </c>
      <c r="B67">
        <f>'Base Shear vs Monitored Displac'!C69</f>
        <v>2259.0083</v>
      </c>
    </row>
    <row r="68" spans="1:2" x14ac:dyDescent="0.25">
      <c r="A68">
        <f>'Base Shear vs Monitored Displac'!B70*(-1)</f>
        <v>255.75200000000001</v>
      </c>
      <c r="B68">
        <f>'Base Shear vs Monitored Displac'!C70</f>
        <v>2259.0043000000001</v>
      </c>
    </row>
    <row r="69" spans="1:2" x14ac:dyDescent="0.25">
      <c r="A69">
        <f>'Base Shear vs Monitored Displac'!B71*(-1)</f>
        <v>255.75299999999999</v>
      </c>
      <c r="B69">
        <f>'Base Shear vs Monitored Displac'!C71</f>
        <v>2258.9699000000001</v>
      </c>
    </row>
    <row r="70" spans="1:2" x14ac:dyDescent="0.25">
      <c r="A70">
        <f>'Base Shear vs Monitored Displac'!B72*(-1)</f>
        <v>255.755</v>
      </c>
      <c r="B70">
        <f>'Base Shear vs Monitored Displac'!C72</f>
        <v>2258.9607000000001</v>
      </c>
    </row>
    <row r="71" spans="1:2" x14ac:dyDescent="0.25">
      <c r="A71">
        <f>'Base Shear vs Monitored Displac'!B73*(-1)</f>
        <v>255.756</v>
      </c>
      <c r="B71">
        <f>'Base Shear vs Monitored Displac'!C73</f>
        <v>2258.9250999999999</v>
      </c>
    </row>
    <row r="72" spans="1:2" x14ac:dyDescent="0.25">
      <c r="A72">
        <f>'Base Shear vs Monitored Displac'!B74*(-1)</f>
        <v>255.75700000000001</v>
      </c>
      <c r="B72">
        <f>'Base Shear vs Monitored Displac'!C74</f>
        <v>2258.9209000000001</v>
      </c>
    </row>
    <row r="73" spans="1:2" x14ac:dyDescent="0.25">
      <c r="A73">
        <f>'Base Shear vs Monitored Displac'!B75*(-1)</f>
        <v>255.75800000000001</v>
      </c>
      <c r="B73">
        <f>'Base Shear vs Monitored Displac'!C75</f>
        <v>2258.8687</v>
      </c>
    </row>
    <row r="74" spans="1:2" x14ac:dyDescent="0.25">
      <c r="A74">
        <f>'Base Shear vs Monitored Displac'!B76*(-1)</f>
        <v>255.75899999999999</v>
      </c>
      <c r="B74">
        <f>'Base Shear vs Monitored Displac'!C76</f>
        <v>2258.8642</v>
      </c>
    </row>
    <row r="75" spans="1:2" x14ac:dyDescent="0.25">
      <c r="A75">
        <f>'Base Shear vs Monitored Displac'!B77*(-1)</f>
        <v>255.75899999999999</v>
      </c>
      <c r="B75">
        <f>'Base Shear vs Monitored Displac'!C77</f>
        <v>2258.8398000000002</v>
      </c>
    </row>
    <row r="76" spans="1:2" x14ac:dyDescent="0.25">
      <c r="A76">
        <f>'Base Shear vs Monitored Displac'!B78*(-1)</f>
        <v>255.762</v>
      </c>
      <c r="B76">
        <f>'Base Shear vs Monitored Displac'!C78</f>
        <v>2258.7402000000002</v>
      </c>
    </row>
    <row r="77" spans="1:2" x14ac:dyDescent="0.25">
      <c r="A77">
        <f>'Base Shear vs Monitored Displac'!B79*(-1)</f>
        <v>255.762</v>
      </c>
      <c r="B77">
        <f>'Base Shear vs Monitored Displac'!C79</f>
        <v>2258.6954999999998</v>
      </c>
    </row>
    <row r="78" spans="1:2" x14ac:dyDescent="0.25">
      <c r="A78">
        <f>'Base Shear vs Monitored Displac'!B80*(-1)</f>
        <v>255.76300000000001</v>
      </c>
      <c r="B78">
        <f>'Base Shear vs Monitored Displac'!C80</f>
        <v>2258.6794</v>
      </c>
    </row>
    <row r="79" spans="1:2" x14ac:dyDescent="0.25">
      <c r="A79">
        <f>'Base Shear vs Monitored Displac'!B81*(-1)</f>
        <v>255.76400000000001</v>
      </c>
      <c r="B79">
        <f>'Base Shear vs Monitored Displac'!C81</f>
        <v>2258.5918000000001</v>
      </c>
    </row>
    <row r="80" spans="1:2" x14ac:dyDescent="0.25">
      <c r="A80">
        <f>'Base Shear vs Monitored Displac'!B82*(-1)</f>
        <v>255.76499999999999</v>
      </c>
      <c r="B80">
        <f>'Base Shear vs Monitored Displac'!C82</f>
        <v>2258.5439999999999</v>
      </c>
    </row>
    <row r="81" spans="1:2" x14ac:dyDescent="0.25">
      <c r="A81">
        <f>'Base Shear vs Monitored Displac'!B83*(-1)</f>
        <v>255.767</v>
      </c>
      <c r="B81">
        <f>'Base Shear vs Monitored Displac'!C83</f>
        <v>2258.3476000000001</v>
      </c>
    </row>
    <row r="82" spans="1:2" x14ac:dyDescent="0.25">
      <c r="A82">
        <f>'Base Shear vs Monitored Displac'!B84*(-1)</f>
        <v>255.767</v>
      </c>
      <c r="B82">
        <f>'Base Shear vs Monitored Displac'!C84</f>
        <v>2258.3229999999999</v>
      </c>
    </row>
    <row r="83" spans="1:2" x14ac:dyDescent="0.25">
      <c r="A83">
        <f>'Base Shear vs Monitored Displac'!B85*(-1)</f>
        <v>255.768</v>
      </c>
      <c r="B83">
        <f>'Base Shear vs Monitored Displac'!C85</f>
        <v>2258.3018000000002</v>
      </c>
    </row>
    <row r="84" spans="1:2" x14ac:dyDescent="0.25">
      <c r="A84">
        <f>'Base Shear vs Monitored Displac'!B86*(-1)</f>
        <v>255.768</v>
      </c>
      <c r="B84">
        <f>'Base Shear vs Monitored Displac'!C86</f>
        <v>2258.2773000000002</v>
      </c>
    </row>
    <row r="85" spans="1:2" x14ac:dyDescent="0.25">
      <c r="A85">
        <f>'Base Shear vs Monitored Displac'!B87*(-1)</f>
        <v>255.768</v>
      </c>
      <c r="B85">
        <f>'Base Shear vs Monitored Displac'!C87</f>
        <v>2258.2563</v>
      </c>
    </row>
    <row r="86" spans="1:2" x14ac:dyDescent="0.25">
      <c r="A86">
        <f>'Base Shear vs Monitored Displac'!B88*(-1)</f>
        <v>255.768</v>
      </c>
      <c r="B86">
        <f>'Base Shear vs Monitored Displac'!C88</f>
        <v>2258.1837999999998</v>
      </c>
    </row>
    <row r="87" spans="1:2" x14ac:dyDescent="0.25">
      <c r="A87">
        <f>'Base Shear vs Monitored Displac'!B89*(-1)</f>
        <v>255.768</v>
      </c>
      <c r="B87">
        <f>'Base Shear vs Monitored Displac'!C89</f>
        <v>2258.163</v>
      </c>
    </row>
    <row r="88" spans="1:2" x14ac:dyDescent="0.25">
      <c r="A88">
        <f>'Base Shear vs Monitored Displac'!B90*(-1)</f>
        <v>255.76900000000001</v>
      </c>
      <c r="B88">
        <f>'Base Shear vs Monitored Displac'!C90</f>
        <v>2258.1372000000001</v>
      </c>
    </row>
    <row r="89" spans="1:2" x14ac:dyDescent="0.25">
      <c r="A89">
        <f>'Base Shear vs Monitored Displac'!B91*(-1)</f>
        <v>255.76900000000001</v>
      </c>
      <c r="B89">
        <f>'Base Shear vs Monitored Displac'!C91</f>
        <v>2258.0421999999999</v>
      </c>
    </row>
    <row r="90" spans="1:2" x14ac:dyDescent="0.25">
      <c r="A90">
        <f>'Base Shear vs Monitored Displac'!B92*(-1)</f>
        <v>255.76900000000001</v>
      </c>
      <c r="B90">
        <f>'Base Shear vs Monitored Displac'!C92</f>
        <v>2258.0169999999998</v>
      </c>
    </row>
    <row r="91" spans="1:2" x14ac:dyDescent="0.25">
      <c r="A91">
        <f>'Base Shear vs Monitored Displac'!B93*(-1)</f>
        <v>255.76900000000001</v>
      </c>
      <c r="B91">
        <f>'Base Shear vs Monitored Displac'!C93</f>
        <v>2257.9935</v>
      </c>
    </row>
    <row r="92" spans="1:2" x14ac:dyDescent="0.25">
      <c r="A92">
        <f>'Base Shear vs Monitored Displac'!B94*(-1)</f>
        <v>255.76900000000001</v>
      </c>
      <c r="B92">
        <f>'Base Shear vs Monitored Displac'!C94</f>
        <v>2257.9684000000002</v>
      </c>
    </row>
    <row r="93" spans="1:2" x14ac:dyDescent="0.25">
      <c r="A93">
        <f>'Base Shear vs Monitored Displac'!B95*(-1)</f>
        <v>255.76900000000001</v>
      </c>
      <c r="B93">
        <f>'Base Shear vs Monitored Displac'!C95</f>
        <v>2257.9450000000002</v>
      </c>
    </row>
    <row r="94" spans="1:2" x14ac:dyDescent="0.25">
      <c r="A94">
        <f>'Base Shear vs Monitored Displac'!B96*(-1)</f>
        <v>255.76900000000001</v>
      </c>
      <c r="B94">
        <f>'Base Shear vs Monitored Displac'!C96</f>
        <v>2257.8951000000002</v>
      </c>
    </row>
    <row r="95" spans="1:2" x14ac:dyDescent="0.25">
      <c r="A95">
        <f>'Base Shear vs Monitored Displac'!B97*(-1)</f>
        <v>255.77</v>
      </c>
      <c r="B95">
        <f>'Base Shear vs Monitored Displac'!C97</f>
        <v>2257.8717999999999</v>
      </c>
    </row>
    <row r="96" spans="1:2" x14ac:dyDescent="0.25">
      <c r="A96">
        <f>'Base Shear vs Monitored Displac'!B98*(-1)</f>
        <v>255.77</v>
      </c>
      <c r="B96">
        <f>'Base Shear vs Monitored Displac'!C98</f>
        <v>2257.846</v>
      </c>
    </row>
    <row r="97" spans="1:2" x14ac:dyDescent="0.25">
      <c r="A97">
        <f>'Base Shear vs Monitored Displac'!B99*(-1)</f>
        <v>255.77</v>
      </c>
      <c r="B97">
        <f>'Base Shear vs Monitored Displac'!C99</f>
        <v>2257.7471999999998</v>
      </c>
    </row>
    <row r="98" spans="1:2" x14ac:dyDescent="0.25">
      <c r="A98">
        <f>'Base Shear vs Monitored Displac'!B100*(-1)</f>
        <v>255.77</v>
      </c>
      <c r="B98">
        <f>'Base Shear vs Monitored Displac'!C100</f>
        <v>2257.7217999999998</v>
      </c>
    </row>
    <row r="99" spans="1:2" x14ac:dyDescent="0.25">
      <c r="A99">
        <f>'Base Shear vs Monitored Displac'!B101*(-1)</f>
        <v>255.77</v>
      </c>
      <c r="B99">
        <f>'Base Shear vs Monitored Displac'!C101</f>
        <v>2257.6972999999998</v>
      </c>
    </row>
    <row r="100" spans="1:2" x14ac:dyDescent="0.25">
      <c r="A100">
        <f>'Base Shear vs Monitored Displac'!B102*(-1)</f>
        <v>255.77</v>
      </c>
      <c r="B100">
        <f>'Base Shear vs Monitored Displac'!C102</f>
        <v>2257.6466999999998</v>
      </c>
    </row>
    <row r="101" spans="1:2" x14ac:dyDescent="0.25">
      <c r="A101">
        <f>'Base Shear vs Monitored Displac'!B103*(-1)</f>
        <v>255.77</v>
      </c>
      <c r="B101">
        <f>'Base Shear vs Monitored Displac'!C103</f>
        <v>2257.6221999999998</v>
      </c>
    </row>
    <row r="102" spans="1:2" x14ac:dyDescent="0.25">
      <c r="A102">
        <f>'Base Shear vs Monitored Displac'!B104*(-1)</f>
        <v>255.77</v>
      </c>
      <c r="B102">
        <f>'Base Shear vs Monitored Displac'!C104</f>
        <v>2257.5962</v>
      </c>
    </row>
    <row r="103" spans="1:2" x14ac:dyDescent="0.25">
      <c r="A103">
        <f>'Base Shear vs Monitored Displac'!B105*(-1)</f>
        <v>255.77</v>
      </c>
      <c r="B103">
        <f>'Base Shear vs Monitored Displac'!C105</f>
        <v>2257.5720000000001</v>
      </c>
    </row>
    <row r="104" spans="1:2" x14ac:dyDescent="0.25">
      <c r="A104">
        <f>'Base Shear vs Monitored Displac'!B106*(-1)</f>
        <v>255.77</v>
      </c>
      <c r="B104">
        <f>'Base Shear vs Monitored Displac'!C106</f>
        <v>2257.5464000000002</v>
      </c>
    </row>
    <row r="105" spans="1:2" x14ac:dyDescent="0.25">
      <c r="A105">
        <f>'Base Shear vs Monitored Displac'!B107*(-1)</f>
        <v>255.77</v>
      </c>
      <c r="B105">
        <f>'Base Shear vs Monitored Displac'!C107</f>
        <v>2257.5212999999999</v>
      </c>
    </row>
    <row r="106" spans="1:2" x14ac:dyDescent="0.25">
      <c r="A106">
        <f>'Base Shear vs Monitored Displac'!B108*(-1)</f>
        <v>255.77</v>
      </c>
      <c r="B106">
        <f>'Base Shear vs Monitored Displac'!C108</f>
        <v>2257.4958000000001</v>
      </c>
    </row>
    <row r="107" spans="1:2" x14ac:dyDescent="0.25">
      <c r="A107">
        <f>'Base Shear vs Monitored Displac'!B109*(-1)</f>
        <v>255.77</v>
      </c>
      <c r="B107">
        <f>'Base Shear vs Monitored Displac'!C109</f>
        <v>2257.4708000000001</v>
      </c>
    </row>
    <row r="108" spans="1:2" x14ac:dyDescent="0.25">
      <c r="A108">
        <f>'Base Shear vs Monitored Displac'!B110*(-1)</f>
        <v>255.77</v>
      </c>
      <c r="B108">
        <f>'Base Shear vs Monitored Displac'!C110</f>
        <v>2257.4450999999999</v>
      </c>
    </row>
    <row r="109" spans="1:2" x14ac:dyDescent="0.25">
      <c r="A109">
        <f>'Base Shear vs Monitored Displac'!B111*(-1)</f>
        <v>255.77</v>
      </c>
      <c r="B109">
        <f>'Base Shear vs Monitored Displac'!C111</f>
        <v>2257.3690999999999</v>
      </c>
    </row>
    <row r="110" spans="1:2" x14ac:dyDescent="0.25">
      <c r="A110">
        <f>'Base Shear vs Monitored Displac'!B112*(-1)</f>
        <v>255.77</v>
      </c>
      <c r="B110">
        <f>'Base Shear vs Monitored Displac'!C112</f>
        <v>2257.2927</v>
      </c>
    </row>
    <row r="111" spans="1:2" x14ac:dyDescent="0.25">
      <c r="A111">
        <f>'Base Shear vs Monitored Displac'!B113*(-1)</f>
        <v>255.77</v>
      </c>
      <c r="B111">
        <f>'Base Shear vs Monitored Displac'!C113</f>
        <v>2257.2671999999998</v>
      </c>
    </row>
    <row r="112" spans="1:2" x14ac:dyDescent="0.25">
      <c r="A112">
        <f>'Base Shear vs Monitored Displac'!B114*(-1)</f>
        <v>255.77</v>
      </c>
      <c r="B112">
        <f>'Base Shear vs Monitored Displac'!C114</f>
        <v>2257.2417999999998</v>
      </c>
    </row>
    <row r="113" spans="1:2" x14ac:dyDescent="0.25">
      <c r="A113">
        <f>'Base Shear vs Monitored Displac'!B115*(-1)</f>
        <v>255.77</v>
      </c>
      <c r="B113">
        <f>'Base Shear vs Monitored Displac'!C115</f>
        <v>2257.2163</v>
      </c>
    </row>
    <row r="114" spans="1:2" x14ac:dyDescent="0.25">
      <c r="A114">
        <f>'Base Shear vs Monitored Displac'!B116*(-1)</f>
        <v>255.77</v>
      </c>
      <c r="B114">
        <f>'Base Shear vs Monitored Displac'!C116</f>
        <v>2257.1653999999999</v>
      </c>
    </row>
    <row r="115" spans="1:2" x14ac:dyDescent="0.25">
      <c r="A115">
        <f>'Base Shear vs Monitored Displac'!B117*(-1)</f>
        <v>255.77</v>
      </c>
      <c r="B115">
        <f>'Base Shear vs Monitored Displac'!C117</f>
        <v>2257.1410999999998</v>
      </c>
    </row>
    <row r="116" spans="1:2" x14ac:dyDescent="0.25">
      <c r="A116">
        <f>'Base Shear vs Monitored Displac'!B118*(-1)</f>
        <v>255.77</v>
      </c>
      <c r="B116">
        <f>'Base Shear vs Monitored Displac'!C118</f>
        <v>2257.1214</v>
      </c>
    </row>
    <row r="117" spans="1:2" x14ac:dyDescent="0.25">
      <c r="A117">
        <f>'Base Shear vs Monitored Displac'!B119*(-1)</f>
        <v>255.77099999999999</v>
      </c>
      <c r="B117">
        <f>'Base Shear vs Monitored Displac'!C119</f>
        <v>2257.096</v>
      </c>
    </row>
    <row r="118" spans="1:2" x14ac:dyDescent="0.25">
      <c r="A118">
        <f>'Base Shear vs Monitored Displac'!B120*(-1)</f>
        <v>255.77099999999999</v>
      </c>
      <c r="B118">
        <f>'Base Shear vs Monitored Displac'!C120</f>
        <v>2257.0457000000001</v>
      </c>
    </row>
    <row r="119" spans="1:2" x14ac:dyDescent="0.25">
      <c r="A119">
        <f>'Base Shear vs Monitored Displac'!B121*(-1)</f>
        <v>255.77099999999999</v>
      </c>
      <c r="B119">
        <f>'Base Shear vs Monitored Displac'!C121</f>
        <v>2257.0203000000001</v>
      </c>
    </row>
    <row r="120" spans="1:2" x14ac:dyDescent="0.25">
      <c r="A120">
        <f>'Base Shear vs Monitored Displac'!B122*(-1)</f>
        <v>255.77099999999999</v>
      </c>
      <c r="B120">
        <f>'Base Shear vs Monitored Displac'!C122</f>
        <v>2256.9953</v>
      </c>
    </row>
    <row r="121" spans="1:2" x14ac:dyDescent="0.25">
      <c r="A121">
        <f>'Base Shear vs Monitored Displac'!B123*(-1)</f>
        <v>255.77099999999999</v>
      </c>
      <c r="B121">
        <f>'Base Shear vs Monitored Displac'!C123</f>
        <v>2256.9699000000001</v>
      </c>
    </row>
    <row r="122" spans="1:2" x14ac:dyDescent="0.25">
      <c r="A122">
        <f>'Base Shear vs Monitored Displac'!B124*(-1)</f>
        <v>255.77099999999999</v>
      </c>
      <c r="B122">
        <f>'Base Shear vs Monitored Displac'!C124</f>
        <v>2256.9450000000002</v>
      </c>
    </row>
    <row r="123" spans="1:2" x14ac:dyDescent="0.25">
      <c r="A123">
        <f>'Base Shear vs Monitored Displac'!B125*(-1)</f>
        <v>255.77099999999999</v>
      </c>
      <c r="B123">
        <f>'Base Shear vs Monitored Displac'!C125</f>
        <v>2256.9196000000002</v>
      </c>
    </row>
    <row r="124" spans="1:2" x14ac:dyDescent="0.25">
      <c r="A124">
        <f>'Base Shear vs Monitored Displac'!B126*(-1)</f>
        <v>255.77099999999999</v>
      </c>
      <c r="B124">
        <f>'Base Shear vs Monitored Displac'!C126</f>
        <v>2256.6943999999999</v>
      </c>
    </row>
    <row r="125" spans="1:2" x14ac:dyDescent="0.25">
      <c r="A125">
        <f>'Base Shear vs Monitored Displac'!B127*(-1)</f>
        <v>255.77099999999999</v>
      </c>
      <c r="B125">
        <f>'Base Shear vs Monitored Displac'!C127</f>
        <v>2256.6943999999999</v>
      </c>
    </row>
  </sheetData>
  <mergeCells count="4">
    <mergeCell ref="E1:G1"/>
    <mergeCell ref="E4:G4"/>
    <mergeCell ref="E13:G13"/>
    <mergeCell ref="E17:G17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 Shear vs Monitored Displac</vt:lpstr>
      <vt:lpstr>Performance Evaluation_DBE</vt:lpstr>
      <vt:lpstr>Performance Evaluation_MCE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tajul</dc:creator>
  <cp:lastModifiedBy>User</cp:lastModifiedBy>
  <dcterms:created xsi:type="dcterms:W3CDTF">2023-06-11T02:08:06Z</dcterms:created>
  <dcterms:modified xsi:type="dcterms:W3CDTF">2023-07-26T11:34:18Z</dcterms:modified>
</cp:coreProperties>
</file>