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dspg\su_dspg_ds\ds13\"/>
    </mc:Choice>
  </mc:AlternateContent>
  <xr:revisionPtr revIDLastSave="0" documentId="13_ncr:1_{10023409-CC20-46E0-A6CA-472D39FA019A}" xr6:coauthVersionLast="47" xr6:coauthVersionMax="47" xr10:uidLastSave="{00000000-0000-0000-0000-000000000000}"/>
  <bookViews>
    <workbookView xWindow="2550" yWindow="1125" windowWidth="33285" windowHeight="18885" xr2:uid="{9F3EF0B6-E0D2-40E8-B55C-242AEE8E6866}"/>
  </bookViews>
  <sheets>
    <sheet name="十種競技" sheetId="2" r:id="rId1"/>
  </sheets>
  <definedNames>
    <definedName name="solver_adj" localSheetId="0" hidden="1">十種競技!$E$55:$N$55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十種競技!$E$57</definedName>
    <definedName name="solver_lhs2" localSheetId="0" hidden="1">十種競技!$O$56</definedName>
    <definedName name="solver_lhs3" localSheetId="0" hidden="1">十種競技!$Q$64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十種競技!$P$56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1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2" l="1"/>
  <c r="F41" i="2"/>
  <c r="F54" i="2" s="1"/>
  <c r="G41" i="2"/>
  <c r="H41" i="2"/>
  <c r="I41" i="2"/>
  <c r="J41" i="2"/>
  <c r="K41" i="2"/>
  <c r="K54" i="2" s="1"/>
  <c r="L41" i="2"/>
  <c r="M41" i="2"/>
  <c r="M54" i="2" s="1"/>
  <c r="N41" i="2"/>
  <c r="F42" i="2"/>
  <c r="P42" i="2" s="1"/>
  <c r="G42" i="2"/>
  <c r="H42" i="2"/>
  <c r="H54" i="2" s="1"/>
  <c r="I42" i="2"/>
  <c r="J42" i="2"/>
  <c r="K42" i="2"/>
  <c r="L42" i="2"/>
  <c r="M42" i="2"/>
  <c r="N42" i="2"/>
  <c r="F43" i="2"/>
  <c r="G43" i="2"/>
  <c r="G54" i="2" s="1"/>
  <c r="H43" i="2"/>
  <c r="I43" i="2"/>
  <c r="J43" i="2"/>
  <c r="K43" i="2"/>
  <c r="L43" i="2"/>
  <c r="L54" i="2" s="1"/>
  <c r="M43" i="2"/>
  <c r="N43" i="2"/>
  <c r="F44" i="2"/>
  <c r="G44" i="2"/>
  <c r="H44" i="2"/>
  <c r="I44" i="2"/>
  <c r="J44" i="2"/>
  <c r="K44" i="2"/>
  <c r="L44" i="2"/>
  <c r="M44" i="2"/>
  <c r="N44" i="2"/>
  <c r="F45" i="2"/>
  <c r="P45" i="2" s="1"/>
  <c r="G45" i="2"/>
  <c r="H45" i="2"/>
  <c r="I45" i="2"/>
  <c r="J45" i="2"/>
  <c r="K45" i="2"/>
  <c r="L45" i="2"/>
  <c r="M45" i="2"/>
  <c r="N45" i="2"/>
  <c r="F46" i="2"/>
  <c r="G46" i="2"/>
  <c r="H46" i="2"/>
  <c r="I46" i="2"/>
  <c r="J46" i="2"/>
  <c r="K46" i="2"/>
  <c r="L46" i="2"/>
  <c r="M46" i="2"/>
  <c r="N46" i="2"/>
  <c r="F47" i="2"/>
  <c r="P47" i="2" s="1"/>
  <c r="G47" i="2"/>
  <c r="H47" i="2"/>
  <c r="I47" i="2"/>
  <c r="J47" i="2"/>
  <c r="K47" i="2"/>
  <c r="L47" i="2"/>
  <c r="M47" i="2"/>
  <c r="N47" i="2"/>
  <c r="F48" i="2"/>
  <c r="G48" i="2"/>
  <c r="H48" i="2"/>
  <c r="I48" i="2"/>
  <c r="J48" i="2"/>
  <c r="K48" i="2"/>
  <c r="L48" i="2"/>
  <c r="M48" i="2"/>
  <c r="N48" i="2"/>
  <c r="F49" i="2"/>
  <c r="P49" i="2" s="1"/>
  <c r="G49" i="2"/>
  <c r="H49" i="2"/>
  <c r="I49" i="2"/>
  <c r="J49" i="2"/>
  <c r="K49" i="2"/>
  <c r="L49" i="2"/>
  <c r="M49" i="2"/>
  <c r="N49" i="2"/>
  <c r="F50" i="2"/>
  <c r="P50" i="2" s="1"/>
  <c r="G50" i="2"/>
  <c r="H50" i="2"/>
  <c r="I50" i="2"/>
  <c r="J50" i="2"/>
  <c r="K50" i="2"/>
  <c r="L50" i="2"/>
  <c r="M50" i="2"/>
  <c r="N50" i="2"/>
  <c r="F51" i="2"/>
  <c r="G51" i="2"/>
  <c r="H51" i="2"/>
  <c r="I51" i="2"/>
  <c r="J51" i="2"/>
  <c r="K51" i="2"/>
  <c r="L51" i="2"/>
  <c r="M51" i="2"/>
  <c r="N51" i="2"/>
  <c r="F52" i="2"/>
  <c r="G52" i="2"/>
  <c r="H52" i="2"/>
  <c r="I52" i="2"/>
  <c r="J52" i="2"/>
  <c r="K52" i="2"/>
  <c r="L52" i="2"/>
  <c r="M52" i="2"/>
  <c r="N52" i="2"/>
  <c r="F53" i="2"/>
  <c r="P53" i="2" s="1"/>
  <c r="G53" i="2"/>
  <c r="H53" i="2"/>
  <c r="I53" i="2"/>
  <c r="J53" i="2"/>
  <c r="K53" i="2"/>
  <c r="L53" i="2"/>
  <c r="M53" i="2"/>
  <c r="N53" i="2"/>
  <c r="E42" i="2"/>
  <c r="E43" i="2"/>
  <c r="E44" i="2"/>
  <c r="E45" i="2"/>
  <c r="E46" i="2"/>
  <c r="E47" i="2"/>
  <c r="E48" i="2"/>
  <c r="E49" i="2"/>
  <c r="E50" i="2"/>
  <c r="E51" i="2"/>
  <c r="E52" i="2"/>
  <c r="E53" i="2"/>
  <c r="E41" i="2"/>
  <c r="P44" i="2"/>
  <c r="P52" i="2"/>
  <c r="N54" i="2"/>
  <c r="J54" i="2"/>
  <c r="I54" i="2"/>
  <c r="R22" i="2"/>
  <c r="R23" i="2"/>
  <c r="R24" i="2"/>
  <c r="R25" i="2"/>
  <c r="R26" i="2"/>
  <c r="R27" i="2"/>
  <c r="R28" i="2"/>
  <c r="R29" i="2"/>
  <c r="R30" i="2"/>
  <c r="R31" i="2"/>
  <c r="R32" i="2"/>
  <c r="R33" i="2"/>
  <c r="R21" i="2"/>
  <c r="Q21" i="2"/>
  <c r="Q64" i="2"/>
  <c r="P64" i="2"/>
  <c r="G64" i="2"/>
  <c r="H64" i="2"/>
  <c r="I64" i="2"/>
  <c r="J64" i="2"/>
  <c r="K64" i="2"/>
  <c r="L64" i="2"/>
  <c r="M64" i="2"/>
  <c r="N64" i="2"/>
  <c r="F64" i="2"/>
  <c r="E64" i="2"/>
  <c r="Q33" i="2"/>
  <c r="Q22" i="2"/>
  <c r="Q23" i="2"/>
  <c r="Q24" i="2"/>
  <c r="Q25" i="2"/>
  <c r="Q26" i="2"/>
  <c r="Q27" i="2"/>
  <c r="Q28" i="2"/>
  <c r="Q29" i="2"/>
  <c r="Q30" i="2"/>
  <c r="Q31" i="2"/>
  <c r="Q32" i="2"/>
  <c r="P21" i="2"/>
  <c r="F56" i="2"/>
  <c r="G56" i="2"/>
  <c r="H56" i="2"/>
  <c r="I56" i="2"/>
  <c r="J56" i="2"/>
  <c r="K56" i="2"/>
  <c r="L56" i="2"/>
  <c r="M56" i="2"/>
  <c r="N56" i="2"/>
  <c r="E56" i="2"/>
  <c r="O34" i="2"/>
  <c r="N34" i="2"/>
  <c r="M34" i="2"/>
  <c r="L34" i="2"/>
  <c r="K34" i="2"/>
  <c r="J34" i="2"/>
  <c r="I34" i="2"/>
  <c r="H34" i="2"/>
  <c r="G34" i="2"/>
  <c r="F34" i="2"/>
  <c r="E34" i="2"/>
  <c r="E21" i="2"/>
  <c r="P22" i="2"/>
  <c r="P23" i="2"/>
  <c r="P24" i="2"/>
  <c r="P25" i="2"/>
  <c r="P26" i="2"/>
  <c r="P27" i="2"/>
  <c r="P28" i="2"/>
  <c r="P29" i="2"/>
  <c r="P30" i="2"/>
  <c r="P31" i="2"/>
  <c r="P32" i="2"/>
  <c r="P33" i="2"/>
  <c r="N36" i="2"/>
  <c r="M36" i="2"/>
  <c r="L36" i="2"/>
  <c r="K36" i="2"/>
  <c r="J36" i="2"/>
  <c r="I36" i="2"/>
  <c r="H36" i="2"/>
  <c r="G36" i="2"/>
  <c r="F36" i="2"/>
  <c r="E36" i="2"/>
  <c r="N33" i="2"/>
  <c r="M33" i="2"/>
  <c r="L33" i="2"/>
  <c r="K33" i="2"/>
  <c r="J33" i="2"/>
  <c r="I33" i="2"/>
  <c r="H33" i="2"/>
  <c r="G33" i="2"/>
  <c r="F33" i="2"/>
  <c r="N32" i="2"/>
  <c r="M32" i="2"/>
  <c r="L32" i="2"/>
  <c r="K32" i="2"/>
  <c r="J32" i="2"/>
  <c r="I32" i="2"/>
  <c r="H32" i="2"/>
  <c r="G32" i="2"/>
  <c r="F32" i="2"/>
  <c r="N31" i="2"/>
  <c r="M31" i="2"/>
  <c r="L31" i="2"/>
  <c r="K31" i="2"/>
  <c r="J31" i="2"/>
  <c r="I31" i="2"/>
  <c r="H31" i="2"/>
  <c r="G31" i="2"/>
  <c r="F31" i="2"/>
  <c r="N30" i="2"/>
  <c r="M30" i="2"/>
  <c r="L30" i="2"/>
  <c r="K30" i="2"/>
  <c r="J30" i="2"/>
  <c r="I30" i="2"/>
  <c r="H30" i="2"/>
  <c r="G30" i="2"/>
  <c r="F30" i="2"/>
  <c r="N29" i="2"/>
  <c r="M29" i="2"/>
  <c r="L29" i="2"/>
  <c r="K29" i="2"/>
  <c r="J29" i="2"/>
  <c r="I29" i="2"/>
  <c r="H29" i="2"/>
  <c r="G29" i="2"/>
  <c r="F29" i="2"/>
  <c r="N28" i="2"/>
  <c r="M28" i="2"/>
  <c r="L28" i="2"/>
  <c r="K28" i="2"/>
  <c r="J28" i="2"/>
  <c r="I28" i="2"/>
  <c r="H28" i="2"/>
  <c r="G28" i="2"/>
  <c r="F28" i="2"/>
  <c r="N27" i="2"/>
  <c r="M27" i="2"/>
  <c r="L27" i="2"/>
  <c r="K27" i="2"/>
  <c r="J27" i="2"/>
  <c r="I27" i="2"/>
  <c r="H27" i="2"/>
  <c r="G27" i="2"/>
  <c r="F27" i="2"/>
  <c r="N26" i="2"/>
  <c r="M26" i="2"/>
  <c r="L26" i="2"/>
  <c r="K26" i="2"/>
  <c r="J26" i="2"/>
  <c r="I26" i="2"/>
  <c r="H26" i="2"/>
  <c r="G26" i="2"/>
  <c r="F26" i="2"/>
  <c r="N25" i="2"/>
  <c r="M25" i="2"/>
  <c r="L25" i="2"/>
  <c r="K25" i="2"/>
  <c r="J25" i="2"/>
  <c r="I25" i="2"/>
  <c r="H25" i="2"/>
  <c r="G25" i="2"/>
  <c r="F25" i="2"/>
  <c r="N24" i="2"/>
  <c r="M24" i="2"/>
  <c r="L24" i="2"/>
  <c r="K24" i="2"/>
  <c r="J24" i="2"/>
  <c r="I24" i="2"/>
  <c r="H24" i="2"/>
  <c r="G24" i="2"/>
  <c r="F24" i="2"/>
  <c r="N23" i="2"/>
  <c r="M23" i="2"/>
  <c r="L23" i="2"/>
  <c r="K23" i="2"/>
  <c r="J23" i="2"/>
  <c r="I23" i="2"/>
  <c r="H23" i="2"/>
  <c r="G23" i="2"/>
  <c r="F23" i="2"/>
  <c r="N22" i="2"/>
  <c r="M22" i="2"/>
  <c r="L22" i="2"/>
  <c r="K22" i="2"/>
  <c r="J22" i="2"/>
  <c r="I22" i="2"/>
  <c r="H22" i="2"/>
  <c r="G22" i="2"/>
  <c r="F22" i="2"/>
  <c r="N21" i="2"/>
  <c r="M21" i="2"/>
  <c r="L21" i="2"/>
  <c r="K21" i="2"/>
  <c r="J21" i="2"/>
  <c r="I21" i="2"/>
  <c r="H21" i="2"/>
  <c r="G21" i="2"/>
  <c r="F21" i="2"/>
  <c r="E22" i="2"/>
  <c r="E23" i="2"/>
  <c r="E24" i="2"/>
  <c r="E25" i="2"/>
  <c r="E26" i="2"/>
  <c r="E27" i="2"/>
  <c r="E28" i="2"/>
  <c r="E29" i="2"/>
  <c r="E30" i="2"/>
  <c r="E31" i="2"/>
  <c r="E32" i="2"/>
  <c r="E33" i="2"/>
  <c r="N18" i="2"/>
  <c r="M18" i="2"/>
  <c r="L18" i="2"/>
  <c r="K18" i="2"/>
  <c r="J18" i="2"/>
  <c r="I18" i="2"/>
  <c r="H18" i="2"/>
  <c r="G18" i="2"/>
  <c r="F18" i="2"/>
  <c r="N17" i="2"/>
  <c r="M17" i="2"/>
  <c r="L17" i="2"/>
  <c r="K17" i="2"/>
  <c r="J17" i="2"/>
  <c r="I17" i="2"/>
  <c r="H17" i="2"/>
  <c r="G17" i="2"/>
  <c r="F17" i="2"/>
  <c r="E18" i="2"/>
  <c r="E17" i="2"/>
  <c r="P43" i="2" l="1"/>
  <c r="P41" i="2"/>
  <c r="P51" i="2"/>
  <c r="P48" i="2"/>
  <c r="P46" i="2"/>
  <c r="E54" i="2"/>
  <c r="O54" i="2" s="1"/>
  <c r="O64" i="2"/>
  <c r="R36" i="2"/>
  <c r="R37" i="2" s="1"/>
  <c r="O56" i="2"/>
  <c r="Q36" i="2"/>
  <c r="Q37" i="2" s="1"/>
  <c r="O36" i="2"/>
  <c r="P36" i="2"/>
  <c r="P37" i="2" s="1"/>
  <c r="P38" i="2" s="1"/>
  <c r="P56" i="2" l="1"/>
  <c r="P57" i="2" s="1"/>
  <c r="P58" i="2" s="1"/>
  <c r="Q38" i="2"/>
  <c r="R38" i="2" s="1"/>
</calcChain>
</file>

<file path=xl/sharedStrings.xml><?xml version="1.0" encoding="utf-8"?>
<sst xmlns="http://schemas.openxmlformats.org/spreadsheetml/2006/main" count="79" uniqueCount="47">
  <si>
    <t>2乗</t>
    <rPh sb="1" eb="2">
      <t>ジョウ</t>
    </rPh>
    <phoneticPr fontId="1"/>
  </si>
  <si>
    <t>分散</t>
    <rPh sb="0" eb="2">
      <t>ブンサン</t>
    </rPh>
    <phoneticPr fontId="1"/>
  </si>
  <si>
    <t>寄与率</t>
    <rPh sb="0" eb="3">
      <t>キヨリツ</t>
    </rPh>
    <phoneticPr fontId="1"/>
  </si>
  <si>
    <t>累積</t>
    <rPh sb="0" eb="2">
      <t>ルイセキ</t>
    </rPh>
    <phoneticPr fontId="1"/>
  </si>
  <si>
    <t>係数1</t>
    <rPh sb="0" eb="2">
      <t>ケイスウ</t>
    </rPh>
    <phoneticPr fontId="1"/>
  </si>
  <si>
    <t>係数2</t>
    <rPh sb="0" eb="2">
      <t>ケイスウ</t>
    </rPh>
    <phoneticPr fontId="1"/>
  </si>
  <si>
    <t>第1主成分</t>
    <rPh sb="0" eb="1">
      <t>ダイ</t>
    </rPh>
    <rPh sb="2" eb="5">
      <t>シュセイブン</t>
    </rPh>
    <phoneticPr fontId="1"/>
  </si>
  <si>
    <t>第2主成分</t>
    <rPh sb="0" eb="1">
      <t>ダイ</t>
    </rPh>
    <rPh sb="2" eb="5">
      <t>シュセイブン</t>
    </rPh>
    <phoneticPr fontId="1"/>
  </si>
  <si>
    <t>内積12</t>
    <rPh sb="0" eb="2">
      <t>ナイセキ</t>
    </rPh>
    <phoneticPr fontId="1"/>
  </si>
  <si>
    <t>平均</t>
    <rPh sb="0" eb="2">
      <t>ヘイキン</t>
    </rPh>
    <phoneticPr fontId="1"/>
  </si>
  <si>
    <t>係数3</t>
    <rPh sb="0" eb="2">
      <t>ケイスウ</t>
    </rPh>
    <phoneticPr fontId="1"/>
  </si>
  <si>
    <t>内積13</t>
    <rPh sb="0" eb="2">
      <t>ナイセキ</t>
    </rPh>
    <phoneticPr fontId="1"/>
  </si>
  <si>
    <t>内積23</t>
    <rPh sb="0" eb="2">
      <t>ナイセキ</t>
    </rPh>
    <phoneticPr fontId="1"/>
  </si>
  <si>
    <t>第3主成分</t>
    <rPh sb="0" eb="1">
      <t>ダイ</t>
    </rPh>
    <rPh sb="2" eb="5">
      <t>シュセイブン</t>
    </rPh>
    <phoneticPr fontId="1"/>
  </si>
  <si>
    <t>川上ヒデル</t>
    <rPh sb="0" eb="2">
      <t>カワカミ</t>
    </rPh>
    <phoneticPr fontId="1"/>
  </si>
  <si>
    <t>100m</t>
    <phoneticPr fontId="1"/>
  </si>
  <si>
    <t>走幅跳</t>
    <rPh sb="0" eb="1">
      <t>ハシ</t>
    </rPh>
    <rPh sb="1" eb="3">
      <t>ハバト</t>
    </rPh>
    <phoneticPr fontId="1"/>
  </si>
  <si>
    <t>砲丸投</t>
    <rPh sb="0" eb="3">
      <t>ホウガンナ</t>
    </rPh>
    <phoneticPr fontId="1"/>
  </si>
  <si>
    <t>走高跳</t>
    <rPh sb="0" eb="1">
      <t>ハシ</t>
    </rPh>
    <rPh sb="1" eb="3">
      <t>タカト</t>
    </rPh>
    <phoneticPr fontId="1"/>
  </si>
  <si>
    <t>400m</t>
    <phoneticPr fontId="1"/>
  </si>
  <si>
    <t>110mH</t>
    <phoneticPr fontId="1"/>
  </si>
  <si>
    <t>円盤投</t>
    <rPh sb="0" eb="3">
      <t>エンバンナ</t>
    </rPh>
    <phoneticPr fontId="1"/>
  </si>
  <si>
    <t>棒高跳</t>
    <rPh sb="0" eb="3">
      <t>ボウタカト</t>
    </rPh>
    <phoneticPr fontId="1"/>
  </si>
  <si>
    <t>やり投</t>
    <rPh sb="2" eb="3">
      <t>ナ</t>
    </rPh>
    <phoneticPr fontId="1"/>
  </si>
  <si>
    <t>1500m</t>
    <phoneticPr fontId="1"/>
  </si>
  <si>
    <t>田上駿</t>
    <rPh sb="0" eb="3">
      <t>タガミシュン</t>
    </rPh>
    <phoneticPr fontId="1"/>
  </si>
  <si>
    <t>No.</t>
    <phoneticPr fontId="1"/>
  </si>
  <si>
    <t>氏名</t>
    <rPh sb="0" eb="2">
      <t>シメイ</t>
    </rPh>
    <phoneticPr fontId="1"/>
  </si>
  <si>
    <t>得点</t>
    <rPh sb="0" eb="2">
      <t>トクテン</t>
    </rPh>
    <phoneticPr fontId="1"/>
  </si>
  <si>
    <t>丸山優真</t>
    <rPh sb="0" eb="2">
      <t>マルヤマ</t>
    </rPh>
    <rPh sb="2" eb="4">
      <t>ユマ</t>
    </rPh>
    <phoneticPr fontId="1"/>
  </si>
  <si>
    <t>森口諒也</t>
    <rPh sb="0" eb="2">
      <t>モリグチ</t>
    </rPh>
    <phoneticPr fontId="1"/>
  </si>
  <si>
    <t>潮崎傑</t>
    <rPh sb="0" eb="2">
      <t>シオザキ</t>
    </rPh>
    <rPh sb="2" eb="3">
      <t>スグル</t>
    </rPh>
    <phoneticPr fontId="1"/>
  </si>
  <si>
    <t>市川翔太</t>
    <rPh sb="0" eb="2">
      <t>イチカワ</t>
    </rPh>
    <rPh sb="2" eb="4">
      <t>ショウタ</t>
    </rPh>
    <phoneticPr fontId="1"/>
  </si>
  <si>
    <t>井邉光郁</t>
    <rPh sb="0" eb="2">
      <t>イベ</t>
    </rPh>
    <rPh sb="2" eb="3">
      <t>ヒカリ</t>
    </rPh>
    <rPh sb="3" eb="4">
      <t>カオル</t>
    </rPh>
    <phoneticPr fontId="1"/>
  </si>
  <si>
    <t>原口凛</t>
    <rPh sb="0" eb="2">
      <t>ハラグチ</t>
    </rPh>
    <rPh sb="2" eb="3">
      <t>リン</t>
    </rPh>
    <phoneticPr fontId="1"/>
  </si>
  <si>
    <t>佐田征義</t>
    <rPh sb="0" eb="2">
      <t>サタ</t>
    </rPh>
    <rPh sb="2" eb="3">
      <t>セイ</t>
    </rPh>
    <rPh sb="3" eb="4">
      <t>ギ</t>
    </rPh>
    <phoneticPr fontId="1"/>
  </si>
  <si>
    <t>古場凛太朗</t>
    <rPh sb="0" eb="2">
      <t>コバ</t>
    </rPh>
    <rPh sb="2" eb="5">
      <t>リンタロウ</t>
    </rPh>
    <phoneticPr fontId="1"/>
  </si>
  <si>
    <t>小坪聖人</t>
    <rPh sb="0" eb="2">
      <t>コツボ</t>
    </rPh>
    <rPh sb="2" eb="4">
      <t>マサト</t>
    </rPh>
    <phoneticPr fontId="1"/>
  </si>
  <si>
    <t>田中廉人</t>
    <rPh sb="0" eb="2">
      <t>タナカ</t>
    </rPh>
    <rPh sb="2" eb="4">
      <t>レント</t>
    </rPh>
    <phoneticPr fontId="1"/>
  </si>
  <si>
    <t>前川斉幸</t>
    <rPh sb="0" eb="2">
      <t>マエカワ</t>
    </rPh>
    <rPh sb="2" eb="3">
      <t>セイ</t>
    </rPh>
    <rPh sb="3" eb="4">
      <t>ユキ</t>
    </rPh>
    <phoneticPr fontId="1"/>
  </si>
  <si>
    <t>https://www.iuau.jp/ev2020/89ic/res/rel107.html</t>
    <phoneticPr fontId="1"/>
  </si>
  <si>
    <t>第89回日本学生陸上競技対校選手権大会 十種競技 男子 成績</t>
  </si>
  <si>
    <t>第89回日本学生陸上競技対校選手権大会 十種競技 男子 成績</t>
    <rPh sb="20" eb="24">
      <t>ジュッシュキョウギ</t>
    </rPh>
    <rPh sb="25" eb="27">
      <t>ダンシ</t>
    </rPh>
    <rPh sb="28" eb="30">
      <t>セイセキ</t>
    </rPh>
    <phoneticPr fontId="1"/>
  </si>
  <si>
    <t>標準偏差</t>
    <rPh sb="0" eb="4">
      <t>ヒョウジュンヘンサ</t>
    </rPh>
    <phoneticPr fontId="1"/>
  </si>
  <si>
    <t>正規化した成績</t>
    <rPh sb="0" eb="3">
      <t>セイキカ</t>
    </rPh>
    <rPh sb="5" eb="7">
      <t>セイセキ</t>
    </rPh>
    <phoneticPr fontId="1"/>
  </si>
  <si>
    <t>2乗の和</t>
    <rPh sb="1" eb="2">
      <t>ジョウ</t>
    </rPh>
    <rPh sb="3" eb="4">
      <t>ワ</t>
    </rPh>
    <phoneticPr fontId="1"/>
  </si>
  <si>
    <t>分散和</t>
    <rPh sb="0" eb="3">
      <t>ブンサンワ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</si>
</sst>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uau.jp/ev2020/89ic/res/rel1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937B-2108-4FBE-9325-A2F813549AE4}">
  <dimension ref="B1:T64"/>
  <sheetViews>
    <sheetView tabSelected="1" workbookViewId="0"/>
  </sheetViews>
  <sheetFormatPr defaultRowHeight="18.75" x14ac:dyDescent="0.4"/>
  <cols>
    <col min="2" max="2" width="5.625" customWidth="1"/>
    <col min="3" max="3" width="11" bestFit="1" customWidth="1"/>
    <col min="4" max="4" width="7" customWidth="1"/>
    <col min="5" max="14" width="7.625" customWidth="1"/>
    <col min="15" max="15" width="8.125" bestFit="1" customWidth="1"/>
    <col min="16" max="16" width="9.875" customWidth="1"/>
    <col min="17" max="17" width="10" customWidth="1"/>
  </cols>
  <sheetData>
    <row r="1" spans="2:20" x14ac:dyDescent="0.4">
      <c r="B1" t="s">
        <v>41</v>
      </c>
    </row>
    <row r="2" spans="2:20" x14ac:dyDescent="0.4">
      <c r="B2" s="3" t="s">
        <v>26</v>
      </c>
      <c r="C2" s="3" t="s">
        <v>27</v>
      </c>
      <c r="D2" s="3" t="s">
        <v>28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T2" t="s">
        <v>42</v>
      </c>
    </row>
    <row r="3" spans="2:20" x14ac:dyDescent="0.4">
      <c r="B3" s="3">
        <v>605</v>
      </c>
      <c r="C3" s="3" t="s">
        <v>14</v>
      </c>
      <c r="D3" s="4">
        <v>7653</v>
      </c>
      <c r="E3" s="5">
        <v>10.66</v>
      </c>
      <c r="F3" s="5">
        <v>7.27</v>
      </c>
      <c r="G3" s="5">
        <v>11.55</v>
      </c>
      <c r="H3" s="5">
        <v>1.93</v>
      </c>
      <c r="I3" s="5">
        <v>48.72</v>
      </c>
      <c r="J3" s="5">
        <v>14.17</v>
      </c>
      <c r="K3" s="5">
        <v>37.119999999999997</v>
      </c>
      <c r="L3" s="5">
        <v>4.5</v>
      </c>
      <c r="M3" s="5">
        <v>57.15</v>
      </c>
      <c r="N3" s="5">
        <v>288.29000000000002</v>
      </c>
      <c r="T3" s="1" t="s">
        <v>40</v>
      </c>
    </row>
    <row r="4" spans="2:20" x14ac:dyDescent="0.4">
      <c r="B4" s="3">
        <v>266</v>
      </c>
      <c r="C4" s="3" t="s">
        <v>25</v>
      </c>
      <c r="D4" s="4">
        <v>7565</v>
      </c>
      <c r="E4" s="5">
        <v>10.96</v>
      </c>
      <c r="F4" s="5">
        <v>7.23</v>
      </c>
      <c r="G4" s="5">
        <v>12.07</v>
      </c>
      <c r="H4" s="5">
        <v>1.85</v>
      </c>
      <c r="I4" s="5">
        <v>48.77</v>
      </c>
      <c r="J4" s="5">
        <v>14.23</v>
      </c>
      <c r="K4" s="5">
        <v>36.729999999999997</v>
      </c>
      <c r="L4" s="5">
        <v>4.4000000000000004</v>
      </c>
      <c r="M4" s="5">
        <v>57.06</v>
      </c>
      <c r="N4" s="5">
        <v>276.17</v>
      </c>
    </row>
    <row r="5" spans="2:20" x14ac:dyDescent="0.4">
      <c r="B5" s="3">
        <v>409</v>
      </c>
      <c r="C5" s="3" t="s">
        <v>29</v>
      </c>
      <c r="D5" s="4">
        <v>7278</v>
      </c>
      <c r="E5" s="5">
        <v>11.03</v>
      </c>
      <c r="F5" s="5">
        <v>7.06</v>
      </c>
      <c r="G5" s="5">
        <v>12.15</v>
      </c>
      <c r="H5" s="5">
        <v>1.9</v>
      </c>
      <c r="I5" s="5">
        <v>49.96</v>
      </c>
      <c r="J5" s="5">
        <v>15.96</v>
      </c>
      <c r="K5" s="5">
        <v>40.54</v>
      </c>
      <c r="L5" s="5">
        <v>4.5</v>
      </c>
      <c r="M5" s="5">
        <v>58.83</v>
      </c>
      <c r="N5" s="5">
        <v>300.45999999999998</v>
      </c>
    </row>
    <row r="6" spans="2:20" x14ac:dyDescent="0.4">
      <c r="B6" s="3">
        <v>286</v>
      </c>
      <c r="C6" s="3" t="s">
        <v>30</v>
      </c>
      <c r="D6" s="4">
        <v>7244</v>
      </c>
      <c r="E6" s="5">
        <v>10.79</v>
      </c>
      <c r="F6" s="5">
        <v>7.19</v>
      </c>
      <c r="G6" s="5">
        <v>12.13</v>
      </c>
      <c r="H6" s="5">
        <v>1.85</v>
      </c>
      <c r="I6" s="5">
        <v>48.61</v>
      </c>
      <c r="J6" s="5">
        <v>14.05</v>
      </c>
      <c r="K6" s="5">
        <v>32.799999999999997</v>
      </c>
      <c r="L6" s="5">
        <v>4</v>
      </c>
      <c r="M6" s="5">
        <v>47.62</v>
      </c>
      <c r="N6" s="5">
        <v>284.07</v>
      </c>
    </row>
    <row r="7" spans="2:20" x14ac:dyDescent="0.4">
      <c r="B7" s="3">
        <v>408</v>
      </c>
      <c r="C7" s="3" t="s">
        <v>31</v>
      </c>
      <c r="D7" s="4">
        <v>7148</v>
      </c>
      <c r="E7" s="5">
        <v>11.29</v>
      </c>
      <c r="F7" s="5">
        <v>7.06</v>
      </c>
      <c r="G7" s="5">
        <v>11.2</v>
      </c>
      <c r="H7" s="5">
        <v>1.93</v>
      </c>
      <c r="I7" s="5">
        <v>50.59</v>
      </c>
      <c r="J7" s="5">
        <v>14.62</v>
      </c>
      <c r="K7" s="5">
        <v>34.58</v>
      </c>
      <c r="L7" s="5">
        <v>4.4000000000000004</v>
      </c>
      <c r="M7" s="5">
        <v>58.32</v>
      </c>
      <c r="N7" s="5">
        <v>303.12</v>
      </c>
    </row>
    <row r="8" spans="2:20" x14ac:dyDescent="0.4">
      <c r="B8" s="3">
        <v>874</v>
      </c>
      <c r="C8" s="3" t="s">
        <v>32</v>
      </c>
      <c r="D8" s="4">
        <v>7068</v>
      </c>
      <c r="E8" s="5">
        <v>11.42</v>
      </c>
      <c r="F8" s="5">
        <v>7.15</v>
      </c>
      <c r="G8" s="5">
        <v>12.05</v>
      </c>
      <c r="H8" s="5">
        <v>1.85</v>
      </c>
      <c r="I8" s="5">
        <v>50.49</v>
      </c>
      <c r="J8" s="5">
        <v>15.33</v>
      </c>
      <c r="K8" s="5">
        <v>30.99</v>
      </c>
      <c r="L8" s="5">
        <v>4.3</v>
      </c>
      <c r="M8" s="5">
        <v>62.62</v>
      </c>
      <c r="N8" s="5">
        <v>292.23</v>
      </c>
    </row>
    <row r="9" spans="2:20" x14ac:dyDescent="0.4">
      <c r="B9" s="3">
        <v>848</v>
      </c>
      <c r="C9" s="3" t="s">
        <v>33</v>
      </c>
      <c r="D9" s="4">
        <v>6917</v>
      </c>
      <c r="E9" s="5">
        <v>10.94</v>
      </c>
      <c r="F9" s="5">
        <v>7.01</v>
      </c>
      <c r="G9" s="5">
        <v>10.58</v>
      </c>
      <c r="H9" s="5">
        <v>1.8</v>
      </c>
      <c r="I9" s="5">
        <v>48.32</v>
      </c>
      <c r="J9" s="5">
        <v>15.45</v>
      </c>
      <c r="K9" s="5">
        <v>31.66</v>
      </c>
      <c r="L9" s="5">
        <v>4.5999999999999996</v>
      </c>
      <c r="M9" s="5">
        <v>46.88</v>
      </c>
      <c r="N9" s="5">
        <v>300.19</v>
      </c>
    </row>
    <row r="10" spans="2:20" x14ac:dyDescent="0.4">
      <c r="B10" s="3">
        <v>156</v>
      </c>
      <c r="C10" s="3" t="s">
        <v>34</v>
      </c>
      <c r="D10" s="4">
        <v>6903</v>
      </c>
      <c r="E10" s="5">
        <v>10.95</v>
      </c>
      <c r="F10" s="5">
        <v>6.69</v>
      </c>
      <c r="G10" s="5">
        <v>9.16</v>
      </c>
      <c r="H10" s="5">
        <v>1.85</v>
      </c>
      <c r="I10" s="5">
        <v>48.72</v>
      </c>
      <c r="J10" s="5">
        <v>14.64</v>
      </c>
      <c r="K10" s="5">
        <v>28.31</v>
      </c>
      <c r="L10" s="5">
        <v>4.2</v>
      </c>
      <c r="M10" s="5">
        <v>46.44</v>
      </c>
      <c r="N10" s="5">
        <v>267.33</v>
      </c>
    </row>
    <row r="11" spans="2:20" x14ac:dyDescent="0.4">
      <c r="B11" s="3">
        <v>268</v>
      </c>
      <c r="C11" s="3" t="s">
        <v>35</v>
      </c>
      <c r="D11" s="4">
        <v>6838</v>
      </c>
      <c r="E11" s="5">
        <v>11.35</v>
      </c>
      <c r="F11" s="5">
        <v>6.86</v>
      </c>
      <c r="G11" s="5">
        <v>10.18</v>
      </c>
      <c r="H11" s="5">
        <v>1.96</v>
      </c>
      <c r="I11" s="5">
        <v>50.09</v>
      </c>
      <c r="J11" s="5">
        <v>14.9</v>
      </c>
      <c r="K11" s="5">
        <v>29.34</v>
      </c>
      <c r="L11" s="5">
        <v>4.0999999999999996</v>
      </c>
      <c r="M11" s="5">
        <v>46.44</v>
      </c>
      <c r="N11" s="5">
        <v>275.89999999999998</v>
      </c>
    </row>
    <row r="12" spans="2:20" x14ac:dyDescent="0.4">
      <c r="B12" s="3">
        <v>267</v>
      </c>
      <c r="C12" s="3" t="s">
        <v>36</v>
      </c>
      <c r="D12" s="4">
        <v>6734</v>
      </c>
      <c r="E12" s="5">
        <v>11.41</v>
      </c>
      <c r="F12" s="5">
        <v>6.65</v>
      </c>
      <c r="G12" s="5">
        <v>11.11</v>
      </c>
      <c r="H12" s="5">
        <v>1.8</v>
      </c>
      <c r="I12" s="5">
        <v>51.56</v>
      </c>
      <c r="J12" s="5">
        <v>15.72</v>
      </c>
      <c r="K12" s="5">
        <v>37.14</v>
      </c>
      <c r="L12" s="5">
        <v>4.5</v>
      </c>
      <c r="M12" s="5">
        <v>59.82</v>
      </c>
      <c r="N12" s="5">
        <v>321.91000000000003</v>
      </c>
    </row>
    <row r="13" spans="2:20" x14ac:dyDescent="0.4">
      <c r="B13" s="3">
        <v>446</v>
      </c>
      <c r="C13" s="3" t="s">
        <v>37</v>
      </c>
      <c r="D13" s="4">
        <v>6628</v>
      </c>
      <c r="E13" s="5">
        <v>10.99</v>
      </c>
      <c r="F13" s="5">
        <v>6.57</v>
      </c>
      <c r="G13" s="5">
        <v>9.52</v>
      </c>
      <c r="H13" s="5">
        <v>1.85</v>
      </c>
      <c r="I13" s="5">
        <v>49.18</v>
      </c>
      <c r="J13" s="5">
        <v>15.82</v>
      </c>
      <c r="K13" s="5">
        <v>29.14</v>
      </c>
      <c r="L13" s="5">
        <v>4.2</v>
      </c>
      <c r="M13" s="5">
        <v>46.91</v>
      </c>
      <c r="N13" s="5">
        <v>284.04000000000002</v>
      </c>
    </row>
    <row r="14" spans="2:20" x14ac:dyDescent="0.4">
      <c r="B14" s="3">
        <v>433</v>
      </c>
      <c r="C14" s="3" t="s">
        <v>38</v>
      </c>
      <c r="D14" s="4">
        <v>6620</v>
      </c>
      <c r="E14" s="5">
        <v>11.36</v>
      </c>
      <c r="F14" s="5">
        <v>6.62</v>
      </c>
      <c r="G14" s="5">
        <v>11.12</v>
      </c>
      <c r="H14" s="5">
        <v>1.93</v>
      </c>
      <c r="I14" s="5">
        <v>52.77</v>
      </c>
      <c r="J14" s="5">
        <v>14.91</v>
      </c>
      <c r="K14" s="5">
        <v>31.48</v>
      </c>
      <c r="L14" s="5">
        <v>3.8</v>
      </c>
      <c r="M14" s="5">
        <v>47.66</v>
      </c>
      <c r="N14" s="5">
        <v>283.43</v>
      </c>
    </row>
    <row r="15" spans="2:20" x14ac:dyDescent="0.4">
      <c r="B15" s="3">
        <v>579</v>
      </c>
      <c r="C15" s="3" t="s">
        <v>39</v>
      </c>
      <c r="D15" s="4">
        <v>5976</v>
      </c>
      <c r="E15" s="5">
        <v>11.32</v>
      </c>
      <c r="F15" s="5">
        <v>6.51</v>
      </c>
      <c r="G15" s="5">
        <v>11.34</v>
      </c>
      <c r="H15" s="5">
        <v>1.8</v>
      </c>
      <c r="I15" s="5">
        <v>51.18</v>
      </c>
      <c r="J15" s="5">
        <v>15.88</v>
      </c>
      <c r="K15" s="5">
        <v>32.549999999999997</v>
      </c>
      <c r="L15" s="5">
        <v>0</v>
      </c>
      <c r="M15" s="5">
        <v>58.25</v>
      </c>
      <c r="N15" s="5">
        <v>300.26</v>
      </c>
    </row>
    <row r="17" spans="2:18" x14ac:dyDescent="0.4">
      <c r="C17" t="s">
        <v>9</v>
      </c>
      <c r="E17" s="2">
        <f>AVERAGE(E3:E15)</f>
        <v>11.113076923076921</v>
      </c>
      <c r="F17" s="2">
        <f t="shared" ref="F17:N17" si="0">AVERAGE(F3:F15)</f>
        <v>6.9130769230769245</v>
      </c>
      <c r="G17" s="2">
        <f t="shared" si="0"/>
        <v>11.089230769230769</v>
      </c>
      <c r="H17" s="2">
        <f t="shared" si="0"/>
        <v>1.8692307692307693</v>
      </c>
      <c r="I17" s="2">
        <f t="shared" si="0"/>
        <v>49.919999999999995</v>
      </c>
      <c r="J17" s="2">
        <f t="shared" si="0"/>
        <v>15.052307692307691</v>
      </c>
      <c r="K17" s="2">
        <f t="shared" si="0"/>
        <v>33.26</v>
      </c>
      <c r="L17" s="2">
        <f t="shared" si="0"/>
        <v>3.9615384615384617</v>
      </c>
      <c r="M17" s="2">
        <f t="shared" si="0"/>
        <v>53.384615384615387</v>
      </c>
      <c r="N17" s="2">
        <f t="shared" si="0"/>
        <v>290.56923076923073</v>
      </c>
    </row>
    <row r="18" spans="2:18" x14ac:dyDescent="0.4">
      <c r="C18" t="s">
        <v>43</v>
      </c>
      <c r="E18">
        <f>STDEV(E3:E15)</f>
        <v>0.25581193011613745</v>
      </c>
      <c r="F18">
        <f t="shared" ref="F18:N18" si="1">STDEV(F3:F15)</f>
        <v>0.2740250783956526</v>
      </c>
      <c r="G18">
        <f t="shared" si="1"/>
        <v>0.9854225957972006</v>
      </c>
      <c r="H18">
        <f t="shared" si="1"/>
        <v>5.5145495201563248E-2</v>
      </c>
      <c r="I18">
        <f t="shared" si="1"/>
        <v>1.3610718815208362</v>
      </c>
      <c r="J18">
        <f t="shared" si="1"/>
        <v>0.68550655049330567</v>
      </c>
      <c r="K18">
        <f t="shared" si="1"/>
        <v>3.7100763693847636</v>
      </c>
      <c r="L18">
        <f t="shared" si="1"/>
        <v>1.2121182983647953</v>
      </c>
      <c r="M18">
        <f t="shared" si="1"/>
        <v>6.3164027412557688</v>
      </c>
      <c r="N18">
        <f t="shared" si="1"/>
        <v>14.52136842813518</v>
      </c>
    </row>
    <row r="20" spans="2:18" x14ac:dyDescent="0.4">
      <c r="B20" t="s">
        <v>44</v>
      </c>
      <c r="E20" s="3" t="s">
        <v>15</v>
      </c>
      <c r="F20" s="3" t="s">
        <v>16</v>
      </c>
      <c r="G20" s="3" t="s">
        <v>17</v>
      </c>
      <c r="H20" s="3" t="s">
        <v>18</v>
      </c>
      <c r="I20" s="3" t="s">
        <v>19</v>
      </c>
      <c r="J20" s="3" t="s">
        <v>20</v>
      </c>
      <c r="K20" s="3" t="s">
        <v>21</v>
      </c>
      <c r="L20" s="3" t="s">
        <v>22</v>
      </c>
      <c r="M20" s="3" t="s">
        <v>23</v>
      </c>
      <c r="N20" s="3" t="s">
        <v>24</v>
      </c>
      <c r="P20" t="s">
        <v>6</v>
      </c>
      <c r="Q20" t="s">
        <v>7</v>
      </c>
      <c r="R20" t="s">
        <v>13</v>
      </c>
    </row>
    <row r="21" spans="2:18" x14ac:dyDescent="0.4">
      <c r="B21" s="3">
        <v>605</v>
      </c>
      <c r="C21" s="3"/>
      <c r="D21" s="3"/>
      <c r="E21" s="3">
        <f>(E3-$E$17)/$E$18</f>
        <v>-1.7711328899759526</v>
      </c>
      <c r="F21" s="3">
        <f>(F3-$F$17)/$F$18</f>
        <v>1.3025197511584317</v>
      </c>
      <c r="G21" s="3">
        <f>(G3-$G$17)/$G$18</f>
        <v>0.46758541232401191</v>
      </c>
      <c r="H21" s="3">
        <f>(H3-$H$17)/$H$18</f>
        <v>1.1019799631341061</v>
      </c>
      <c r="I21" s="3">
        <f>(I3-$I$17)/$I$18</f>
        <v>-0.88165806398052848</v>
      </c>
      <c r="J21" s="3">
        <f>(J3-$J$17)/$J$18</f>
        <v>-1.2870886378441797</v>
      </c>
      <c r="K21" s="3">
        <f>(K3-$K$17)/$K$18</f>
        <v>1.0404098502802781</v>
      </c>
      <c r="L21" s="3">
        <f>(L3-$L$17)/$L$18</f>
        <v>0.44423183709704595</v>
      </c>
      <c r="M21" s="3">
        <f>(M3-$M$17)/$M$18</f>
        <v>0.59612801298924345</v>
      </c>
      <c r="N21" s="3">
        <f>(N3-$N$17)/$N$18</f>
        <v>-0.15695702374816781</v>
      </c>
      <c r="P21">
        <f t="shared" ref="P21:P33" si="2">SUMPRODUCT(E21:N21,$E$35:$N$35)</f>
        <v>-0.50409709761373045</v>
      </c>
      <c r="Q21">
        <f t="shared" ref="Q21:Q33" si="3">SUMPRODUCT(E21:N21,$E$55:$N$55)</f>
        <v>1.6057071595413408</v>
      </c>
      <c r="R21">
        <f t="shared" ref="R21:R33" si="4">SUMPRODUCT(E21:N21,$E$63:$N$63)</f>
        <v>-1.2870886389857219</v>
      </c>
    </row>
    <row r="22" spans="2:18" x14ac:dyDescent="0.4">
      <c r="B22" s="3">
        <v>266</v>
      </c>
      <c r="C22" s="3"/>
      <c r="D22" s="3"/>
      <c r="E22" s="3">
        <f t="shared" ref="E22:E33" si="5">(E4-$E$17)/$E$18</f>
        <v>-0.59839634143499087</v>
      </c>
      <c r="F22" s="3">
        <f t="shared" ref="F22:F33" si="6">(F4-$F$17)/$F$18</f>
        <v>1.1565477100803339</v>
      </c>
      <c r="G22" s="3">
        <f t="shared" ref="G22:G33" si="7">(G4-$G$17)/$G$18</f>
        <v>0.9952777975177195</v>
      </c>
      <c r="H22" s="3">
        <f t="shared" ref="H22:H33" si="8">(H4-$H$17)/$H$18</f>
        <v>-0.3487278364348429</v>
      </c>
      <c r="I22" s="3">
        <f t="shared" ref="I22:I33" si="9">(I4-$I$17)/$I$18</f>
        <v>-0.84492231131466988</v>
      </c>
      <c r="J22" s="3">
        <f t="shared" ref="J22:J33" si="10">(J4-$J$17)/$J$18</f>
        <v>-1.1995621219314969</v>
      </c>
      <c r="K22" s="3">
        <f t="shared" ref="K22:K33" si="11">(K4-$K$17)/$K$18</f>
        <v>0.93529072032967986</v>
      </c>
      <c r="L22" s="3">
        <f t="shared" ref="L22:L33" si="12">(L4-$L$17)/$L$18</f>
        <v>0.36173163877902342</v>
      </c>
      <c r="M22" s="3">
        <f t="shared" ref="M22:M33" si="13">(M4-$M$17)/$M$18</f>
        <v>0.58187939653985865</v>
      </c>
      <c r="N22" s="3">
        <f t="shared" ref="N22:N33" si="14">(N4-$N$17)/$N$18</f>
        <v>-0.99158910818157986</v>
      </c>
      <c r="P22">
        <f t="shared" si="2"/>
        <v>-0.34708665011416573</v>
      </c>
      <c r="Q22">
        <f t="shared" si="3"/>
        <v>0.76157245442810506</v>
      </c>
      <c r="R22">
        <f t="shared" si="4"/>
        <v>-1.1995621229954103</v>
      </c>
    </row>
    <row r="23" spans="2:18" x14ac:dyDescent="0.4">
      <c r="B23" s="3">
        <v>409</v>
      </c>
      <c r="C23" s="3"/>
      <c r="D23" s="3"/>
      <c r="E23" s="3">
        <f t="shared" si="5"/>
        <v>-0.32475781344210636</v>
      </c>
      <c r="F23" s="3">
        <f t="shared" si="6"/>
        <v>0.53616653549840232</v>
      </c>
      <c r="G23" s="3">
        <f t="shared" si="7"/>
        <v>1.0764612413936747</v>
      </c>
      <c r="H23" s="3">
        <f t="shared" si="8"/>
        <v>0.55796453829574866</v>
      </c>
      <c r="I23" s="3">
        <f t="shared" si="9"/>
        <v>2.9388602132688981E-2</v>
      </c>
      <c r="J23" s="3">
        <f t="shared" si="10"/>
        <v>1.3241190868841652</v>
      </c>
      <c r="K23" s="3">
        <f t="shared" si="11"/>
        <v>1.9622237590778306</v>
      </c>
      <c r="L23" s="3">
        <f t="shared" si="12"/>
        <v>0.44423183709704595</v>
      </c>
      <c r="M23" s="3">
        <f t="shared" si="13"/>
        <v>0.86210218671110428</v>
      </c>
      <c r="N23" s="3">
        <f t="shared" si="14"/>
        <v>0.68111826235369577</v>
      </c>
      <c r="P23">
        <f t="shared" si="2"/>
        <v>2.07639288145214</v>
      </c>
      <c r="Q23">
        <f t="shared" si="3"/>
        <v>0.8758398581072413</v>
      </c>
      <c r="R23">
        <f t="shared" si="4"/>
        <v>1.3241190880585505</v>
      </c>
    </row>
    <row r="24" spans="2:18" x14ac:dyDescent="0.4">
      <c r="B24" s="3">
        <v>286</v>
      </c>
      <c r="C24" s="3"/>
      <c r="D24" s="3"/>
      <c r="E24" s="3">
        <f t="shared" si="5"/>
        <v>-1.2629470522748742</v>
      </c>
      <c r="F24" s="3">
        <f t="shared" si="6"/>
        <v>1.0105756690022329</v>
      </c>
      <c r="G24" s="3">
        <f t="shared" si="7"/>
        <v>1.0561653804246862</v>
      </c>
      <c r="H24" s="3">
        <f t="shared" si="8"/>
        <v>-0.3487278364348429</v>
      </c>
      <c r="I24" s="3">
        <f t="shared" si="9"/>
        <v>-0.96247671984541017</v>
      </c>
      <c r="J24" s="3">
        <f t="shared" si="10"/>
        <v>-1.4621416696695424</v>
      </c>
      <c r="K24" s="3">
        <f t="shared" si="11"/>
        <v>-0.12398666609557743</v>
      </c>
      <c r="L24" s="3">
        <f t="shared" si="12"/>
        <v>3.1730845506931747E-2</v>
      </c>
      <c r="M24" s="3">
        <f t="shared" si="13"/>
        <v>-0.91264215104012225</v>
      </c>
      <c r="N24" s="3">
        <f t="shared" si="14"/>
        <v>-0.4475632445657437</v>
      </c>
      <c r="P24">
        <f t="shared" si="2"/>
        <v>-1.4849000401633909</v>
      </c>
      <c r="Q24">
        <f t="shared" si="3"/>
        <v>0.46540001070237597</v>
      </c>
      <c r="R24">
        <f t="shared" si="4"/>
        <v>-1.4621416709663424</v>
      </c>
    </row>
    <row r="25" spans="2:18" x14ac:dyDescent="0.4">
      <c r="B25" s="3">
        <v>408</v>
      </c>
      <c r="C25" s="3"/>
      <c r="D25" s="3"/>
      <c r="E25" s="3">
        <f t="shared" si="5"/>
        <v>0.69161386196005714</v>
      </c>
      <c r="F25" s="3">
        <f t="shared" si="6"/>
        <v>0.53616653549840232</v>
      </c>
      <c r="G25" s="3">
        <f t="shared" si="7"/>
        <v>0.11240784536670699</v>
      </c>
      <c r="H25" s="3">
        <f t="shared" si="8"/>
        <v>1.1019799631341061</v>
      </c>
      <c r="I25" s="3">
        <f t="shared" si="9"/>
        <v>0.49225908572246996</v>
      </c>
      <c r="J25" s="3">
        <f t="shared" si="10"/>
        <v>-0.63063976849906633</v>
      </c>
      <c r="K25" s="3">
        <f t="shared" si="11"/>
        <v>0.35578782444817814</v>
      </c>
      <c r="L25" s="3">
        <f t="shared" si="12"/>
        <v>0.36173163877902342</v>
      </c>
      <c r="M25" s="3">
        <f t="shared" si="13"/>
        <v>0.78136002683125394</v>
      </c>
      <c r="N25" s="3">
        <f t="shared" si="14"/>
        <v>0.86429659111548585</v>
      </c>
      <c r="P25">
        <f t="shared" si="2"/>
        <v>1.1650277080223628</v>
      </c>
      <c r="Q25">
        <f t="shared" si="3"/>
        <v>1.0878069883674721</v>
      </c>
      <c r="R25">
        <f t="shared" si="4"/>
        <v>-0.63063976905839214</v>
      </c>
    </row>
    <row r="26" spans="2:18" x14ac:dyDescent="0.4">
      <c r="B26" s="3">
        <v>874</v>
      </c>
      <c r="C26" s="3"/>
      <c r="D26" s="3"/>
      <c r="E26" s="3">
        <f t="shared" si="5"/>
        <v>1.1997996996611424</v>
      </c>
      <c r="F26" s="3">
        <f t="shared" si="6"/>
        <v>0.86460362792413192</v>
      </c>
      <c r="G26" s="3">
        <f t="shared" si="7"/>
        <v>0.97498193654873111</v>
      </c>
      <c r="H26" s="3">
        <f t="shared" si="8"/>
        <v>-0.3487278364348429</v>
      </c>
      <c r="I26" s="3">
        <f t="shared" si="9"/>
        <v>0.41878758039075797</v>
      </c>
      <c r="J26" s="3">
        <f t="shared" si="10"/>
        <v>0.40509066980100406</v>
      </c>
      <c r="K26" s="3">
        <f t="shared" si="11"/>
        <v>-0.61184724355860909</v>
      </c>
      <c r="L26" s="3">
        <f t="shared" si="12"/>
        <v>0.27923144046100012</v>
      </c>
      <c r="M26" s="3">
        <f t="shared" si="13"/>
        <v>1.4621272571907784</v>
      </c>
      <c r="N26" s="3">
        <f t="shared" si="14"/>
        <v>0.11436726772605993</v>
      </c>
      <c r="P26">
        <f t="shared" si="2"/>
        <v>1.5006478630939188</v>
      </c>
      <c r="Q26">
        <f t="shared" si="3"/>
        <v>0.53217937241181945</v>
      </c>
      <c r="R26">
        <f t="shared" si="4"/>
        <v>0.40509067016028633</v>
      </c>
    </row>
    <row r="27" spans="2:18" x14ac:dyDescent="0.4">
      <c r="B27" s="3">
        <v>848</v>
      </c>
      <c r="C27" s="3"/>
      <c r="D27" s="3"/>
      <c r="E27" s="3">
        <f t="shared" si="5"/>
        <v>-0.67657877800439348</v>
      </c>
      <c r="F27" s="3">
        <f t="shared" si="6"/>
        <v>0.35370148415077696</v>
      </c>
      <c r="G27" s="3">
        <f t="shared" si="7"/>
        <v>-0.51676384467194403</v>
      </c>
      <c r="H27" s="3">
        <f t="shared" si="8"/>
        <v>-1.2554202111654384</v>
      </c>
      <c r="I27" s="3">
        <f t="shared" si="9"/>
        <v>-1.1755440853073713</v>
      </c>
      <c r="J27" s="3">
        <f t="shared" si="10"/>
        <v>0.58014370162636675</v>
      </c>
      <c r="K27" s="3">
        <f t="shared" si="11"/>
        <v>-0.43125796902809399</v>
      </c>
      <c r="L27" s="3">
        <f t="shared" si="12"/>
        <v>0.52673203541506852</v>
      </c>
      <c r="M27" s="3">
        <f t="shared" si="13"/>
        <v>-1.0297974418461791</v>
      </c>
      <c r="N27" s="3">
        <f t="shared" si="14"/>
        <v>0.66252497334404181</v>
      </c>
      <c r="P27">
        <f t="shared" si="2"/>
        <v>-0.98609448164663205</v>
      </c>
      <c r="Q27">
        <f t="shared" si="3"/>
        <v>-6.2665442965857743E-2</v>
      </c>
      <c r="R27">
        <f t="shared" si="4"/>
        <v>0.58014370214090671</v>
      </c>
    </row>
    <row r="28" spans="2:18" x14ac:dyDescent="0.4">
      <c r="B28" s="3">
        <v>156</v>
      </c>
      <c r="C28" s="3"/>
      <c r="D28" s="3"/>
      <c r="E28" s="3">
        <f t="shared" si="5"/>
        <v>-0.63748755971969562</v>
      </c>
      <c r="F28" s="3">
        <f t="shared" si="6"/>
        <v>-0.81407484447402745</v>
      </c>
      <c r="G28" s="3">
        <f t="shared" si="7"/>
        <v>-1.9577699734701466</v>
      </c>
      <c r="H28" s="3">
        <f t="shared" si="8"/>
        <v>-0.3487278364348429</v>
      </c>
      <c r="I28" s="3">
        <f t="shared" si="9"/>
        <v>-0.88165806398052848</v>
      </c>
      <c r="J28" s="3">
        <f t="shared" si="10"/>
        <v>-0.60146426319483715</v>
      </c>
      <c r="K28" s="3">
        <f t="shared" si="11"/>
        <v>-1.3342043416806675</v>
      </c>
      <c r="L28" s="3">
        <f t="shared" si="12"/>
        <v>0.19673124214297757</v>
      </c>
      <c r="M28" s="3">
        <f t="shared" si="13"/>
        <v>-1.0994573444876197</v>
      </c>
      <c r="N28" s="3">
        <f t="shared" si="14"/>
        <v>-1.6003471631643675</v>
      </c>
      <c r="P28">
        <f t="shared" si="2"/>
        <v>-3.1093465456706202</v>
      </c>
      <c r="Q28">
        <f t="shared" si="3"/>
        <v>-0.54054212406509516</v>
      </c>
      <c r="R28">
        <f t="shared" si="4"/>
        <v>-0.60146426372828665</v>
      </c>
    </row>
    <row r="29" spans="2:18" x14ac:dyDescent="0.4">
      <c r="B29" s="3">
        <v>268</v>
      </c>
      <c r="C29" s="3"/>
      <c r="D29" s="3"/>
      <c r="E29" s="3">
        <f t="shared" si="5"/>
        <v>0.92616117166825085</v>
      </c>
      <c r="F29" s="3">
        <f t="shared" si="6"/>
        <v>-0.19369366989209919</v>
      </c>
      <c r="G29" s="3">
        <f t="shared" si="7"/>
        <v>-0.92268106405171979</v>
      </c>
      <c r="H29" s="3">
        <f t="shared" si="8"/>
        <v>1.6459953879724634</v>
      </c>
      <c r="I29" s="3">
        <f t="shared" si="9"/>
        <v>0.12490155906391512</v>
      </c>
      <c r="J29" s="3">
        <f t="shared" si="10"/>
        <v>-0.22218269423988249</v>
      </c>
      <c r="K29" s="3">
        <f t="shared" si="11"/>
        <v>-1.0565820241188313</v>
      </c>
      <c r="L29" s="3">
        <f t="shared" si="12"/>
        <v>0.1142310438249543</v>
      </c>
      <c r="M29" s="3">
        <f t="shared" si="13"/>
        <v>-1.0994573444876197</v>
      </c>
      <c r="N29" s="3">
        <f t="shared" si="14"/>
        <v>-1.0101823971912376</v>
      </c>
      <c r="P29">
        <f t="shared" si="2"/>
        <v>-1.4068300519236021</v>
      </c>
      <c r="Q29">
        <f t="shared" si="3"/>
        <v>0.75221654254664616</v>
      </c>
      <c r="R29">
        <f t="shared" si="4"/>
        <v>-0.22218269443694033</v>
      </c>
    </row>
    <row r="30" spans="2:18" x14ac:dyDescent="0.4">
      <c r="B30" s="3">
        <v>267</v>
      </c>
      <c r="C30" s="3"/>
      <c r="D30" s="3"/>
      <c r="E30" s="3">
        <f t="shared" si="5"/>
        <v>1.1607084813764446</v>
      </c>
      <c r="F30" s="3">
        <f t="shared" si="6"/>
        <v>-0.96004688555212836</v>
      </c>
      <c r="G30" s="3">
        <f t="shared" si="7"/>
        <v>2.1076471006257674E-2</v>
      </c>
      <c r="H30" s="3">
        <f t="shared" si="8"/>
        <v>-1.2554202111654384</v>
      </c>
      <c r="I30" s="3">
        <f t="shared" si="9"/>
        <v>1.2049326874400654</v>
      </c>
      <c r="J30" s="3">
        <f t="shared" si="10"/>
        <v>0.9740130232334373</v>
      </c>
      <c r="K30" s="3">
        <f t="shared" si="11"/>
        <v>1.0458005748931301</v>
      </c>
      <c r="L30" s="3">
        <f t="shared" si="12"/>
        <v>0.44423183709704595</v>
      </c>
      <c r="M30" s="3">
        <f t="shared" si="13"/>
        <v>1.0188369676543441</v>
      </c>
      <c r="N30" s="3">
        <f t="shared" si="14"/>
        <v>2.1582517781207518</v>
      </c>
      <c r="P30">
        <f t="shared" si="2"/>
        <v>2.9583147880151435</v>
      </c>
      <c r="Q30">
        <f t="shared" si="3"/>
        <v>-0.91345840932155276</v>
      </c>
      <c r="R30">
        <f t="shared" si="4"/>
        <v>0.97401302409730706</v>
      </c>
    </row>
    <row r="31" spans="2:18" x14ac:dyDescent="0.4">
      <c r="B31" s="3">
        <v>446</v>
      </c>
      <c r="C31" s="3"/>
      <c r="D31" s="3"/>
      <c r="E31" s="3">
        <f t="shared" si="5"/>
        <v>-0.48112268658089752</v>
      </c>
      <c r="F31" s="3">
        <f t="shared" si="6"/>
        <v>-1.2519909677083303</v>
      </c>
      <c r="G31" s="3">
        <f t="shared" si="7"/>
        <v>-1.5924444760283494</v>
      </c>
      <c r="H31" s="3">
        <f t="shared" si="8"/>
        <v>-0.3487278364348429</v>
      </c>
      <c r="I31" s="3">
        <f t="shared" si="9"/>
        <v>-0.54368913945465736</v>
      </c>
      <c r="J31" s="3">
        <f t="shared" si="10"/>
        <v>1.1198905497545733</v>
      </c>
      <c r="K31" s="3">
        <f t="shared" si="11"/>
        <v>-1.1104892702473428</v>
      </c>
      <c r="L31" s="3">
        <f t="shared" si="12"/>
        <v>0.19673124214297757</v>
      </c>
      <c r="M31" s="3">
        <f t="shared" si="13"/>
        <v>-1.0250479030297184</v>
      </c>
      <c r="N31" s="3">
        <f t="shared" si="14"/>
        <v>-0.44962916556681465</v>
      </c>
      <c r="P31">
        <f t="shared" si="2"/>
        <v>-1.6768273834749206</v>
      </c>
      <c r="Q31">
        <f t="shared" si="3"/>
        <v>-0.8068563602105574</v>
      </c>
      <c r="R31">
        <f t="shared" si="4"/>
        <v>1.1198905507478245</v>
      </c>
    </row>
    <row r="32" spans="2:18" x14ac:dyDescent="0.4">
      <c r="B32" s="3">
        <v>433</v>
      </c>
      <c r="C32" s="3"/>
      <c r="D32" s="3"/>
      <c r="E32" s="3">
        <f t="shared" si="5"/>
        <v>0.9652523899529486</v>
      </c>
      <c r="F32" s="3">
        <f t="shared" si="6"/>
        <v>-1.0695259163607049</v>
      </c>
      <c r="G32" s="3">
        <f t="shared" si="7"/>
        <v>3.1224401490751841E-2</v>
      </c>
      <c r="H32" s="3">
        <f t="shared" si="8"/>
        <v>1.1019799631341061</v>
      </c>
      <c r="I32" s="3">
        <f t="shared" si="9"/>
        <v>2.0939379019537689</v>
      </c>
      <c r="J32" s="3">
        <f t="shared" si="10"/>
        <v>-0.20759494158776914</v>
      </c>
      <c r="K32" s="3">
        <f t="shared" si="11"/>
        <v>-0.47977449054375459</v>
      </c>
      <c r="L32" s="3">
        <f t="shared" si="12"/>
        <v>-0.13326955112911409</v>
      </c>
      <c r="M32" s="3">
        <f t="shared" si="13"/>
        <v>-0.90630943261817332</v>
      </c>
      <c r="N32" s="3">
        <f t="shared" si="14"/>
        <v>-0.49163622592196254</v>
      </c>
      <c r="P32">
        <f t="shared" si="2"/>
        <v>0.1911260841475626</v>
      </c>
      <c r="Q32">
        <f t="shared" si="3"/>
        <v>-0.19978009168175018</v>
      </c>
      <c r="R32">
        <f t="shared" si="4"/>
        <v>-0.20759494177188886</v>
      </c>
    </row>
    <row r="33" spans="2:18" x14ac:dyDescent="0.4">
      <c r="B33" s="3">
        <v>579</v>
      </c>
      <c r="C33" s="3"/>
      <c r="D33" s="3"/>
      <c r="E33" s="3">
        <f t="shared" si="5"/>
        <v>0.80888751681415749</v>
      </c>
      <c r="F33" s="3">
        <f t="shared" si="6"/>
        <v>-1.4709490293254834</v>
      </c>
      <c r="G33" s="3">
        <f t="shared" si="7"/>
        <v>0.25447887214962894</v>
      </c>
      <c r="H33" s="3">
        <f t="shared" si="8"/>
        <v>-1.2554202111654384</v>
      </c>
      <c r="I33" s="3">
        <f t="shared" si="9"/>
        <v>0.925740967179562</v>
      </c>
      <c r="J33" s="3">
        <f t="shared" si="10"/>
        <v>1.2074170656672558</v>
      </c>
      <c r="K33" s="3">
        <f t="shared" si="11"/>
        <v>-0.19137072375621719</v>
      </c>
      <c r="L33" s="3">
        <f t="shared" si="12"/>
        <v>-3.2682770872139821</v>
      </c>
      <c r="M33" s="3">
        <f t="shared" si="13"/>
        <v>0.770277769592843</v>
      </c>
      <c r="N33" s="3">
        <f t="shared" si="14"/>
        <v>0.6673454556798778</v>
      </c>
      <c r="O33" t="s">
        <v>46</v>
      </c>
      <c r="P33">
        <f t="shared" si="2"/>
        <v>1.6236729258760136</v>
      </c>
      <c r="Q33">
        <f t="shared" si="3"/>
        <v>-3.5574199578602261</v>
      </c>
      <c r="R33">
        <f t="shared" si="4"/>
        <v>1.2074170667381359</v>
      </c>
    </row>
    <row r="34" spans="2:18" x14ac:dyDescent="0.4">
      <c r="D34" t="s">
        <v>1</v>
      </c>
      <c r="E34" s="6">
        <f>VAR(E21:E33)</f>
        <v>1</v>
      </c>
      <c r="F34" s="6">
        <f t="shared" ref="F34:N34" si="15">VAR(F21:F33)</f>
        <v>1.0000000000000002</v>
      </c>
      <c r="G34" s="6">
        <f t="shared" si="15"/>
        <v>0.99999999999999989</v>
      </c>
      <c r="H34" s="6">
        <f t="shared" si="15"/>
        <v>1</v>
      </c>
      <c r="I34" s="6">
        <f t="shared" si="15"/>
        <v>1</v>
      </c>
      <c r="J34" s="6">
        <f t="shared" si="15"/>
        <v>0.99999999999999967</v>
      </c>
      <c r="K34" s="6">
        <f t="shared" si="15"/>
        <v>0.99999999999995881</v>
      </c>
      <c r="L34" s="6">
        <f t="shared" si="15"/>
        <v>1.0000000000000016</v>
      </c>
      <c r="M34" s="6">
        <f t="shared" si="15"/>
        <v>1.0000000000000053</v>
      </c>
      <c r="N34" s="6">
        <f t="shared" si="15"/>
        <v>1</v>
      </c>
      <c r="O34" s="6">
        <f>SUM(E34:N34)</f>
        <v>9.9999999999999662</v>
      </c>
    </row>
    <row r="35" spans="2:18" x14ac:dyDescent="0.4">
      <c r="D35" t="s">
        <v>4</v>
      </c>
      <c r="E35">
        <v>0.32105280693113442</v>
      </c>
      <c r="F35">
        <v>0</v>
      </c>
      <c r="G35">
        <v>0.34061954215960444</v>
      </c>
      <c r="H35">
        <v>0</v>
      </c>
      <c r="I35">
        <v>0.36227643981975333</v>
      </c>
      <c r="J35">
        <v>0.27818438029835885</v>
      </c>
      <c r="K35">
        <v>0.36189096129251624</v>
      </c>
      <c r="L35">
        <v>0</v>
      </c>
      <c r="M35">
        <v>0.46960938345273667</v>
      </c>
      <c r="N35">
        <v>0.46986728579584658</v>
      </c>
      <c r="O35" t="s">
        <v>45</v>
      </c>
      <c r="P35" t="s">
        <v>1</v>
      </c>
    </row>
    <row r="36" spans="2:18" x14ac:dyDescent="0.4">
      <c r="D36" t="s">
        <v>0</v>
      </c>
      <c r="E36">
        <f>E35^2</f>
        <v>0.10307490483836027</v>
      </c>
      <c r="F36">
        <f t="shared" ref="F36:N36" si="16">F35^2</f>
        <v>0</v>
      </c>
      <c r="G36">
        <f t="shared" si="16"/>
        <v>0.11602167250101854</v>
      </c>
      <c r="H36">
        <f t="shared" si="16"/>
        <v>0</v>
      </c>
      <c r="I36">
        <f t="shared" si="16"/>
        <v>0.13124421884847534</v>
      </c>
      <c r="J36">
        <f t="shared" si="16"/>
        <v>7.7386549441981936E-2</v>
      </c>
      <c r="K36">
        <f t="shared" si="16"/>
        <v>0.1309650678652215</v>
      </c>
      <c r="L36">
        <f t="shared" si="16"/>
        <v>0</v>
      </c>
      <c r="M36">
        <f t="shared" si="16"/>
        <v>0.22053297302685948</v>
      </c>
      <c r="N36">
        <f t="shared" si="16"/>
        <v>0.22077526626115576</v>
      </c>
      <c r="O36">
        <f>SUM(E36:N36)</f>
        <v>1.0000006527830729</v>
      </c>
      <c r="P36">
        <f>VAR(P21:P33)</f>
        <v>3.1129967162857102</v>
      </c>
      <c r="Q36">
        <f>VAR(Q21:Q33)</f>
        <v>1.7209195338848045</v>
      </c>
      <c r="R36">
        <f>VAR(R21:R33)</f>
        <v>1.000000001773836</v>
      </c>
    </row>
    <row r="37" spans="2:18" x14ac:dyDescent="0.4">
      <c r="O37" t="s">
        <v>2</v>
      </c>
      <c r="P37">
        <f>P36/O34</f>
        <v>0.31129967162857208</v>
      </c>
      <c r="Q37">
        <f>Q36/O34</f>
        <v>0.17209195338848102</v>
      </c>
      <c r="R37">
        <f>R36/O34</f>
        <v>0.10000000017738393</v>
      </c>
    </row>
    <row r="38" spans="2:18" x14ac:dyDescent="0.4">
      <c r="O38" t="s">
        <v>3</v>
      </c>
      <c r="P38">
        <f>P37</f>
        <v>0.31129967162857208</v>
      </c>
      <c r="Q38">
        <f>P38+Q37</f>
        <v>0.48339162501705313</v>
      </c>
      <c r="R38">
        <f>Q38+R37</f>
        <v>0.5833916251944371</v>
      </c>
    </row>
    <row r="40" spans="2:18" x14ac:dyDescent="0.4">
      <c r="B40" t="s">
        <v>44</v>
      </c>
      <c r="E40" s="3" t="s">
        <v>15</v>
      </c>
      <c r="F40" s="3" t="s">
        <v>16</v>
      </c>
      <c r="G40" s="3" t="s">
        <v>17</v>
      </c>
      <c r="H40" s="3" t="s">
        <v>18</v>
      </c>
      <c r="I40" s="3" t="s">
        <v>19</v>
      </c>
      <c r="J40" s="3" t="s">
        <v>20</v>
      </c>
      <c r="K40" s="3" t="s">
        <v>21</v>
      </c>
      <c r="L40" s="3" t="s">
        <v>22</v>
      </c>
      <c r="M40" s="3" t="s">
        <v>23</v>
      </c>
      <c r="N40" s="3" t="s">
        <v>24</v>
      </c>
      <c r="P40" t="s">
        <v>7</v>
      </c>
    </row>
    <row r="41" spans="2:18" x14ac:dyDescent="0.4">
      <c r="B41" s="3">
        <v>605</v>
      </c>
      <c r="C41" s="3"/>
      <c r="D41" s="3"/>
      <c r="E41" s="3">
        <f>E21-($P21*E$35)</f>
        <v>-1.6092911018212264</v>
      </c>
      <c r="F41" s="3">
        <f t="shared" ref="F41:N41" si="17">F21-($P21*F$35)</f>
        <v>1.3025197511584317</v>
      </c>
      <c r="G41" s="3">
        <f t="shared" si="17"/>
        <v>0.63929073491718613</v>
      </c>
      <c r="H41" s="3">
        <f t="shared" si="17"/>
        <v>1.1019799631341061</v>
      </c>
      <c r="I41" s="3">
        <f t="shared" si="17"/>
        <v>-0.69903556213355555</v>
      </c>
      <c r="J41" s="3">
        <f t="shared" si="17"/>
        <v>-1.1468566991343028</v>
      </c>
      <c r="K41" s="3">
        <f t="shared" si="17"/>
        <v>1.2228380335204785</v>
      </c>
      <c r="L41" s="3">
        <f t="shared" si="17"/>
        <v>0.44423183709704595</v>
      </c>
      <c r="M41" s="3">
        <f t="shared" si="17"/>
        <v>0.83285674019994138</v>
      </c>
      <c r="N41" s="3">
        <f t="shared" si="17"/>
        <v>7.990171128515966E-2</v>
      </c>
      <c r="P41">
        <f>SUMPRODUCT(E41:N41,$E$55:$N$55)</f>
        <v>1.6057071595413408</v>
      </c>
    </row>
    <row r="42" spans="2:18" x14ac:dyDescent="0.4">
      <c r="B42" s="3">
        <v>266</v>
      </c>
      <c r="C42" s="3"/>
      <c r="D42" s="3"/>
      <c r="E42" s="3">
        <f t="shared" ref="E42:N53" si="18">E22-($P22*E$35)</f>
        <v>-0.48696319816751343</v>
      </c>
      <c r="F42" s="3">
        <f t="shared" si="18"/>
        <v>1.1565477100803339</v>
      </c>
      <c r="G42" s="3">
        <f t="shared" si="18"/>
        <v>1.1135022933693175</v>
      </c>
      <c r="H42" s="3">
        <f t="shared" si="18"/>
        <v>-0.3487278364348429</v>
      </c>
      <c r="I42" s="3">
        <f t="shared" si="18"/>
        <v>-0.71918099540234559</v>
      </c>
      <c r="J42" s="3">
        <f t="shared" si="18"/>
        <v>-1.1030080372596545</v>
      </c>
      <c r="K42" s="3">
        <f t="shared" si="18"/>
        <v>1.0608982417912944</v>
      </c>
      <c r="L42" s="3">
        <f t="shared" si="18"/>
        <v>0.36173163877902342</v>
      </c>
      <c r="M42" s="3">
        <f t="shared" si="18"/>
        <v>0.74487454430464772</v>
      </c>
      <c r="N42" s="3">
        <f t="shared" si="18"/>
        <v>-0.82850444595646411</v>
      </c>
      <c r="P42">
        <f t="shared" ref="P42:P53" si="19">SUMPRODUCT(E42:N42,$E$55:$N$55)</f>
        <v>0.76157245442810506</v>
      </c>
    </row>
    <row r="43" spans="2:18" x14ac:dyDescent="0.4">
      <c r="B43" s="3">
        <v>409</v>
      </c>
      <c r="C43" s="3"/>
      <c r="D43" s="3"/>
      <c r="E43" s="3">
        <f t="shared" si="18"/>
        <v>-0.99138957632414204</v>
      </c>
      <c r="F43" s="3">
        <f t="shared" si="18"/>
        <v>0.53616653549840232</v>
      </c>
      <c r="G43" s="3">
        <f t="shared" si="18"/>
        <v>0.36920124876998495</v>
      </c>
      <c r="H43" s="3">
        <f t="shared" si="18"/>
        <v>0.55796453829574866</v>
      </c>
      <c r="I43" s="3">
        <f t="shared" si="18"/>
        <v>-0.72283961862687141</v>
      </c>
      <c r="J43" s="3">
        <f t="shared" si="18"/>
        <v>0.74649901990147804</v>
      </c>
      <c r="K43" s="3">
        <f t="shared" si="18"/>
        <v>1.2107959431881778</v>
      </c>
      <c r="L43" s="3">
        <f t="shared" si="18"/>
        <v>0.44423183709704595</v>
      </c>
      <c r="M43" s="3">
        <f t="shared" si="18"/>
        <v>-0.11299139415328652</v>
      </c>
      <c r="N43" s="3">
        <f t="shared" si="18"/>
        <v>-0.29451082510003823</v>
      </c>
      <c r="P43">
        <f t="shared" si="19"/>
        <v>0.8758398581072413</v>
      </c>
    </row>
    <row r="44" spans="2:18" x14ac:dyDescent="0.4">
      <c r="B44" s="3">
        <v>286</v>
      </c>
      <c r="C44" s="3"/>
      <c r="D44" s="3"/>
      <c r="E44" s="3">
        <f t="shared" si="18"/>
        <v>-0.78621572636826342</v>
      </c>
      <c r="F44" s="3">
        <f t="shared" si="18"/>
        <v>1.0105756690022329</v>
      </c>
      <c r="G44" s="3">
        <f t="shared" si="18"/>
        <v>1.5619513522579187</v>
      </c>
      <c r="H44" s="3">
        <f t="shared" si="18"/>
        <v>-0.3487278364348429</v>
      </c>
      <c r="I44" s="3">
        <f t="shared" si="18"/>
        <v>-0.42453241980680823</v>
      </c>
      <c r="J44" s="3">
        <f t="shared" si="18"/>
        <v>-1.0490656721916813</v>
      </c>
      <c r="K44" s="3">
        <f t="shared" si="18"/>
        <v>0.4133852368624481</v>
      </c>
      <c r="L44" s="3">
        <f t="shared" si="18"/>
        <v>3.1730845506931747E-2</v>
      </c>
      <c r="M44" s="3">
        <f t="shared" si="18"/>
        <v>-0.21531915869004836</v>
      </c>
      <c r="N44" s="3">
        <f t="shared" si="18"/>
        <v>0.25014270698397234</v>
      </c>
      <c r="P44">
        <f t="shared" si="19"/>
        <v>0.46540001070237597</v>
      </c>
    </row>
    <row r="45" spans="2:18" x14ac:dyDescent="0.4">
      <c r="B45" s="3">
        <v>408</v>
      </c>
      <c r="C45" s="3"/>
      <c r="D45" s="3"/>
      <c r="E45" s="3">
        <f t="shared" si="18"/>
        <v>0.31757844614693148</v>
      </c>
      <c r="F45" s="3">
        <f t="shared" si="18"/>
        <v>0.53616653549840232</v>
      </c>
      <c r="G45" s="3">
        <f t="shared" si="18"/>
        <v>-0.2844233591431235</v>
      </c>
      <c r="H45" s="3">
        <f t="shared" si="18"/>
        <v>1.1019799631341061</v>
      </c>
      <c r="I45" s="3">
        <f t="shared" si="18"/>
        <v>7.0196995368761284E-2</v>
      </c>
      <c r="J45" s="3">
        <f t="shared" si="18"/>
        <v>-0.95473227948568473</v>
      </c>
      <c r="K45" s="3">
        <f t="shared" si="18"/>
        <v>-6.5825172740451687E-2</v>
      </c>
      <c r="L45" s="3">
        <f t="shared" si="18"/>
        <v>0.36173163877902342</v>
      </c>
      <c r="M45" s="3">
        <f t="shared" si="18"/>
        <v>0.23425208316151724</v>
      </c>
      <c r="N45" s="3">
        <f t="shared" si="18"/>
        <v>0.31688818407006225</v>
      </c>
      <c r="P45">
        <f t="shared" si="19"/>
        <v>1.0878069883674721</v>
      </c>
    </row>
    <row r="46" spans="2:18" x14ac:dyDescent="0.4">
      <c r="B46" s="3">
        <v>874</v>
      </c>
      <c r="C46" s="3"/>
      <c r="D46" s="3"/>
      <c r="E46" s="3">
        <f t="shared" si="18"/>
        <v>0.71801249099963105</v>
      </c>
      <c r="F46" s="3">
        <f t="shared" si="18"/>
        <v>0.86460362792413192</v>
      </c>
      <c r="G46" s="3">
        <f t="shared" si="18"/>
        <v>0.46383194847889175</v>
      </c>
      <c r="H46" s="3">
        <f t="shared" si="18"/>
        <v>-0.3487278364348429</v>
      </c>
      <c r="I46" s="3">
        <f t="shared" si="18"/>
        <v>-0.12486178487402749</v>
      </c>
      <c r="J46" s="3">
        <f t="shared" si="18"/>
        <v>-1.2366126039834224E-2</v>
      </c>
      <c r="K46" s="3">
        <f t="shared" si="18"/>
        <v>-1.1549181412952279</v>
      </c>
      <c r="L46" s="3">
        <f t="shared" si="18"/>
        <v>0.27923144046100012</v>
      </c>
      <c r="M46" s="3">
        <f t="shared" si="18"/>
        <v>0.75740893942357634</v>
      </c>
      <c r="N46" s="3">
        <f t="shared" si="18"/>
        <v>-0.59073807064121686</v>
      </c>
      <c r="P46">
        <f t="shared" si="19"/>
        <v>0.53217937241181945</v>
      </c>
    </row>
    <row r="47" spans="2:18" x14ac:dyDescent="0.4">
      <c r="B47" s="3">
        <v>848</v>
      </c>
      <c r="C47" s="3"/>
      <c r="D47" s="3"/>
      <c r="E47" s="3">
        <f t="shared" si="18"/>
        <v>-0.35999037677244022</v>
      </c>
      <c r="F47" s="3">
        <f t="shared" si="18"/>
        <v>0.35370148415077696</v>
      </c>
      <c r="G47" s="3">
        <f t="shared" si="18"/>
        <v>-0.18088079380735578</v>
      </c>
      <c r="H47" s="3">
        <f t="shared" si="18"/>
        <v>-1.2554202111654384</v>
      </c>
      <c r="I47" s="3">
        <f t="shared" si="18"/>
        <v>-0.81830528717052431</v>
      </c>
      <c r="J47" s="3">
        <f t="shared" si="18"/>
        <v>0.85445978391886646</v>
      </c>
      <c r="K47" s="3">
        <f t="shared" si="18"/>
        <v>-7.4399289139748803E-2</v>
      </c>
      <c r="L47" s="3">
        <f t="shared" si="18"/>
        <v>0.52673203541506852</v>
      </c>
      <c r="M47" s="3">
        <f t="shared" si="18"/>
        <v>-0.56671822029395824</v>
      </c>
      <c r="N47" s="3">
        <f t="shared" si="18"/>
        <v>1.125858510973607</v>
      </c>
      <c r="P47">
        <f t="shared" si="19"/>
        <v>-6.2665442965857743E-2</v>
      </c>
    </row>
    <row r="48" spans="2:18" x14ac:dyDescent="0.4">
      <c r="B48" s="3">
        <v>156</v>
      </c>
      <c r="C48" s="3"/>
      <c r="D48" s="3"/>
      <c r="E48" s="3">
        <f t="shared" si="18"/>
        <v>0.36077687648948376</v>
      </c>
      <c r="F48" s="3">
        <f t="shared" si="18"/>
        <v>-0.81407484447402745</v>
      </c>
      <c r="G48" s="3">
        <f t="shared" si="18"/>
        <v>-0.89866577666827241</v>
      </c>
      <c r="H48" s="3">
        <f t="shared" si="18"/>
        <v>-0.3487278364348429</v>
      </c>
      <c r="I48" s="3">
        <f t="shared" si="18"/>
        <v>0.24478493275087176</v>
      </c>
      <c r="J48" s="3">
        <f t="shared" si="18"/>
        <v>0.2635073787453871</v>
      </c>
      <c r="K48" s="3">
        <f t="shared" si="18"/>
        <v>-0.20895993127636192</v>
      </c>
      <c r="L48" s="3">
        <f t="shared" si="18"/>
        <v>0.19673124214297757</v>
      </c>
      <c r="M48" s="3">
        <f t="shared" si="18"/>
        <v>0.36072096976565682</v>
      </c>
      <c r="N48" s="3">
        <f t="shared" si="18"/>
        <v>-0.13936694115142201</v>
      </c>
      <c r="P48">
        <f t="shared" si="19"/>
        <v>-0.54054212406509516</v>
      </c>
    </row>
    <row r="49" spans="2:17" x14ac:dyDescent="0.4">
      <c r="B49" s="3">
        <v>268</v>
      </c>
      <c r="C49" s="3"/>
      <c r="D49" s="3"/>
      <c r="E49" s="3">
        <f t="shared" si="18"/>
        <v>1.3778279087133969</v>
      </c>
      <c r="F49" s="3">
        <f t="shared" si="18"/>
        <v>-0.19369366989209919</v>
      </c>
      <c r="G49" s="3">
        <f t="shared" si="18"/>
        <v>-0.4434872558691299</v>
      </c>
      <c r="H49" s="3">
        <f t="shared" si="18"/>
        <v>1.6459953879724634</v>
      </c>
      <c r="I49" s="3">
        <f t="shared" si="18"/>
        <v>0.63456294170623639</v>
      </c>
      <c r="J49" s="3">
        <f t="shared" si="18"/>
        <v>0.16917545193959274</v>
      </c>
      <c r="K49" s="3">
        <f t="shared" si="18"/>
        <v>-0.54746294425299835</v>
      </c>
      <c r="L49" s="3">
        <f t="shared" si="18"/>
        <v>0.1142310438249543</v>
      </c>
      <c r="M49" s="3">
        <f t="shared" si="18"/>
        <v>-0.43879675118099537</v>
      </c>
      <c r="N49" s="3">
        <f t="shared" si="18"/>
        <v>-0.34915897911786475</v>
      </c>
      <c r="P49">
        <f t="shared" si="19"/>
        <v>0.75221654254664616</v>
      </c>
    </row>
    <row r="50" spans="2:17" x14ac:dyDescent="0.4">
      <c r="B50" s="3">
        <v>267</v>
      </c>
      <c r="C50" s="3"/>
      <c r="D50" s="3"/>
      <c r="E50" s="3">
        <f t="shared" si="18"/>
        <v>0.21093321489829886</v>
      </c>
      <c r="F50" s="3">
        <f t="shared" si="18"/>
        <v>-0.96004688555212836</v>
      </c>
      <c r="G50" s="3">
        <f t="shared" si="18"/>
        <v>-0.98658335765144778</v>
      </c>
      <c r="H50" s="3">
        <f t="shared" si="18"/>
        <v>-1.2554202111654384</v>
      </c>
      <c r="I50" s="3">
        <f t="shared" si="18"/>
        <v>0.133204938171811</v>
      </c>
      <c r="J50" s="3">
        <f t="shared" si="18"/>
        <v>0.15105605720197379</v>
      </c>
      <c r="K50" s="3">
        <f t="shared" si="18"/>
        <v>-2.4786807547536593E-2</v>
      </c>
      <c r="L50" s="3">
        <f t="shared" si="18"/>
        <v>0.44423183709704595</v>
      </c>
      <c r="M50" s="3">
        <f t="shared" si="18"/>
        <v>-0.37041541600456096</v>
      </c>
      <c r="N50" s="3">
        <f t="shared" si="18"/>
        <v>0.76823643814636111</v>
      </c>
      <c r="P50">
        <f t="shared" si="19"/>
        <v>-0.91345840932155276</v>
      </c>
    </row>
    <row r="51" spans="2:17" x14ac:dyDescent="0.4">
      <c r="B51" s="3">
        <v>446</v>
      </c>
      <c r="C51" s="3"/>
      <c r="D51" s="3"/>
      <c r="E51" s="3">
        <f t="shared" si="18"/>
        <v>5.7227451622715475E-2</v>
      </c>
      <c r="F51" s="3">
        <f t="shared" si="18"/>
        <v>-1.2519909677083303</v>
      </c>
      <c r="G51" s="3">
        <f t="shared" si="18"/>
        <v>-1.0212843003884344</v>
      </c>
      <c r="H51" s="3">
        <f t="shared" si="18"/>
        <v>-0.3487278364348429</v>
      </c>
      <c r="I51" s="3">
        <f t="shared" si="18"/>
        <v>6.3785915222909106E-2</v>
      </c>
      <c r="J51" s="3">
        <f t="shared" si="18"/>
        <v>1.5863577362938626</v>
      </c>
      <c r="K51" s="3">
        <f t="shared" si="18"/>
        <v>-0.50366059651998907</v>
      </c>
      <c r="L51" s="3">
        <f t="shared" si="18"/>
        <v>0.19673124214297757</v>
      </c>
      <c r="M51" s="3">
        <f t="shared" si="18"/>
        <v>-0.23759402931939533</v>
      </c>
      <c r="N51" s="3">
        <f t="shared" si="18"/>
        <v>0.33825716585469745</v>
      </c>
      <c r="P51">
        <f t="shared" si="19"/>
        <v>-0.8068563602105574</v>
      </c>
    </row>
    <row r="52" spans="2:17" x14ac:dyDescent="0.4">
      <c r="B52" s="3">
        <v>433</v>
      </c>
      <c r="C52" s="3"/>
      <c r="D52" s="3"/>
      <c r="E52" s="3">
        <f t="shared" si="18"/>
        <v>0.90389082415961741</v>
      </c>
      <c r="F52" s="3">
        <f t="shared" si="18"/>
        <v>-1.0695259163607049</v>
      </c>
      <c r="G52" s="3">
        <f t="shared" si="18"/>
        <v>-3.3876877786348958E-2</v>
      </c>
      <c r="H52" s="3">
        <f t="shared" si="18"/>
        <v>1.1019799631341061</v>
      </c>
      <c r="I52" s="3">
        <f t="shared" si="18"/>
        <v>2.0246974246320995</v>
      </c>
      <c r="J52" s="3">
        <f t="shared" si="18"/>
        <v>-0.26076323286521086</v>
      </c>
      <c r="K52" s="3">
        <f t="shared" si="18"/>
        <v>-0.5489412928639904</v>
      </c>
      <c r="L52" s="3">
        <f t="shared" si="18"/>
        <v>-0.13326955112911409</v>
      </c>
      <c r="M52" s="3">
        <f t="shared" si="18"/>
        <v>-0.99606403515644604</v>
      </c>
      <c r="N52" s="3">
        <f t="shared" si="18"/>
        <v>-0.58144012032516634</v>
      </c>
      <c r="P52">
        <f t="shared" si="19"/>
        <v>-0.19978009168175018</v>
      </c>
    </row>
    <row r="53" spans="2:17" x14ac:dyDescent="0.4">
      <c r="B53" s="3">
        <v>579</v>
      </c>
      <c r="C53" s="3"/>
      <c r="D53" s="3"/>
      <c r="E53" s="3">
        <f t="shared" si="18"/>
        <v>0.28760276642357552</v>
      </c>
      <c r="F53" s="3">
        <f t="shared" si="18"/>
        <v>-1.4709490293254834</v>
      </c>
      <c r="G53" s="3">
        <f t="shared" si="18"/>
        <v>-0.29857585647920415</v>
      </c>
      <c r="H53" s="3">
        <f t="shared" si="18"/>
        <v>-1.2554202111654384</v>
      </c>
      <c r="I53" s="3">
        <f t="shared" si="18"/>
        <v>0.33752252016147755</v>
      </c>
      <c r="J53" s="3">
        <f t="shared" si="18"/>
        <v>0.75573661897521383</v>
      </c>
      <c r="K53" s="3">
        <f t="shared" si="18"/>
        <v>-0.77896327972612023</v>
      </c>
      <c r="L53" s="3">
        <f t="shared" si="18"/>
        <v>-3.2682770872139821</v>
      </c>
      <c r="M53" s="3">
        <f t="shared" si="18"/>
        <v>7.7857279433072302E-3</v>
      </c>
      <c r="N53" s="3">
        <f t="shared" si="18"/>
        <v>-9.5565335021685516E-2</v>
      </c>
      <c r="O53" t="s">
        <v>46</v>
      </c>
      <c r="P53">
        <f t="shared" si="19"/>
        <v>-3.5574199578602261</v>
      </c>
    </row>
    <row r="54" spans="2:17" x14ac:dyDescent="0.4">
      <c r="D54" t="s">
        <v>1</v>
      </c>
      <c r="E54" s="6">
        <f>VAR(E41:E53)</f>
        <v>0.67916683512673803</v>
      </c>
      <c r="F54" s="6">
        <f t="shared" ref="F54:N54" si="20">VAR(F41:F53)</f>
        <v>1.0000000000000002</v>
      </c>
      <c r="G54" s="6">
        <f t="shared" si="20"/>
        <v>0.63869006901969716</v>
      </c>
      <c r="H54" s="6">
        <f t="shared" si="20"/>
        <v>1</v>
      </c>
      <c r="I54" s="6">
        <f t="shared" si="20"/>
        <v>0.59137180327015215</v>
      </c>
      <c r="J54" s="6">
        <f t="shared" si="20"/>
        <v>0.75900127764806202</v>
      </c>
      <c r="K54" s="6">
        <f t="shared" si="20"/>
        <v>0.59227040592815106</v>
      </c>
      <c r="L54" s="6">
        <f t="shared" si="20"/>
        <v>1.0000000000000016</v>
      </c>
      <c r="M54" s="6">
        <f t="shared" si="20"/>
        <v>0.31382121688734249</v>
      </c>
      <c r="N54" s="6">
        <f t="shared" si="20"/>
        <v>0.31268370794567335</v>
      </c>
      <c r="O54" s="6">
        <f>SUM(E54:N54)</f>
        <v>6.8870053158258182</v>
      </c>
    </row>
    <row r="55" spans="2:17" x14ac:dyDescent="0.4">
      <c r="D55" t="s">
        <v>5</v>
      </c>
      <c r="E55">
        <v>0</v>
      </c>
      <c r="F55">
        <v>0.60813982864698812</v>
      </c>
      <c r="G55">
        <v>0</v>
      </c>
      <c r="H55">
        <v>0.48494468379812666</v>
      </c>
      <c r="I55">
        <v>0</v>
      </c>
      <c r="J55">
        <v>0</v>
      </c>
      <c r="K55">
        <v>0</v>
      </c>
      <c r="L55">
        <v>0.6284864639893023</v>
      </c>
      <c r="M55">
        <v>0</v>
      </c>
      <c r="N55">
        <v>0</v>
      </c>
      <c r="O55" t="s">
        <v>45</v>
      </c>
      <c r="P55" t="s">
        <v>1</v>
      </c>
    </row>
    <row r="56" spans="2:17" x14ac:dyDescent="0.4">
      <c r="D56" t="s">
        <v>0</v>
      </c>
      <c r="E56">
        <f>E55^2</f>
        <v>0</v>
      </c>
      <c r="F56">
        <f t="shared" ref="F56:N56" si="21">F55^2</f>
        <v>0.36983405118678808</v>
      </c>
      <c r="G56">
        <f t="shared" si="21"/>
        <v>0</v>
      </c>
      <c r="H56">
        <f t="shared" si="21"/>
        <v>0.23517134634406506</v>
      </c>
      <c r="I56">
        <f t="shared" si="21"/>
        <v>0</v>
      </c>
      <c r="J56">
        <f t="shared" si="21"/>
        <v>0</v>
      </c>
      <c r="K56">
        <f t="shared" si="21"/>
        <v>0</v>
      </c>
      <c r="L56">
        <f t="shared" si="21"/>
        <v>0.39499523541777659</v>
      </c>
      <c r="M56">
        <f t="shared" si="21"/>
        <v>0</v>
      </c>
      <c r="N56">
        <f t="shared" si="21"/>
        <v>0</v>
      </c>
      <c r="O56">
        <f>SUM(E56:N56)</f>
        <v>1.0000006329486297</v>
      </c>
      <c r="P56" s="6">
        <f>VAR(P41:P53)</f>
        <v>1.7209195338848045</v>
      </c>
    </row>
    <row r="57" spans="2:17" x14ac:dyDescent="0.4">
      <c r="D57" t="s">
        <v>8</v>
      </c>
      <c r="E57">
        <f>SUMPRODUCT(E35:N35,E55:N55)</f>
        <v>0</v>
      </c>
      <c r="O57" t="s">
        <v>2</v>
      </c>
      <c r="P57">
        <f>P56/O54</f>
        <v>0.24987922253091069</v>
      </c>
    </row>
    <row r="58" spans="2:17" x14ac:dyDescent="0.4">
      <c r="O58" t="s">
        <v>3</v>
      </c>
      <c r="P58">
        <f>P57+P38</f>
        <v>0.56117889415948274</v>
      </c>
    </row>
    <row r="63" spans="2:17" x14ac:dyDescent="0.4">
      <c r="D63" t="s">
        <v>10</v>
      </c>
      <c r="E63">
        <v>0</v>
      </c>
      <c r="F63">
        <v>0</v>
      </c>
      <c r="G63">
        <v>0</v>
      </c>
      <c r="H63">
        <v>0</v>
      </c>
      <c r="I63">
        <v>0</v>
      </c>
      <c r="J63">
        <v>1.0000000008869181</v>
      </c>
      <c r="K63">
        <v>0</v>
      </c>
      <c r="L63">
        <v>0</v>
      </c>
      <c r="M63">
        <v>0</v>
      </c>
      <c r="N63">
        <v>0</v>
      </c>
      <c r="O63" t="s">
        <v>45</v>
      </c>
      <c r="P63" t="s">
        <v>11</v>
      </c>
      <c r="Q63" t="s">
        <v>12</v>
      </c>
    </row>
    <row r="64" spans="2:17" x14ac:dyDescent="0.4">
      <c r="D64" t="s">
        <v>0</v>
      </c>
      <c r="E64">
        <f>E63^2</f>
        <v>0</v>
      </c>
      <c r="F64">
        <f>F63^2</f>
        <v>0</v>
      </c>
      <c r="G64">
        <f t="shared" ref="G64:N64" si="22">G63^2</f>
        <v>0</v>
      </c>
      <c r="H64">
        <f t="shared" si="22"/>
        <v>0</v>
      </c>
      <c r="I64">
        <f t="shared" si="22"/>
        <v>0</v>
      </c>
      <c r="J64">
        <f t="shared" si="22"/>
        <v>1.0000000017738362</v>
      </c>
      <c r="K64">
        <f t="shared" si="22"/>
        <v>0</v>
      </c>
      <c r="L64">
        <f t="shared" si="22"/>
        <v>0</v>
      </c>
      <c r="M64">
        <f t="shared" si="22"/>
        <v>0</v>
      </c>
      <c r="N64">
        <f t="shared" si="22"/>
        <v>0</v>
      </c>
      <c r="O64">
        <f>SUM(E64:N64)</f>
        <v>1.0000000017738362</v>
      </c>
      <c r="P64">
        <f>SUMPRODUCT(E35:N35,E63:N63)</f>
        <v>0.2781843805450856</v>
      </c>
      <c r="Q64">
        <f>SUMPRODUCT(E55:N55,E63:N63)</f>
        <v>0</v>
      </c>
    </row>
  </sheetData>
  <phoneticPr fontId="1"/>
  <hyperlinks>
    <hyperlink ref="T3" r:id="rId1" xr:uid="{D61CB4FC-1BBB-4093-839A-4CAD0D92C446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十種競技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khiramatsu</dc:creator>
  <cp:lastModifiedBy>khiramatsu</cp:lastModifiedBy>
  <dcterms:created xsi:type="dcterms:W3CDTF">2022-02-12T01:32:07Z</dcterms:created>
  <dcterms:modified xsi:type="dcterms:W3CDTF">2022-06-30T05:35:54Z</dcterms:modified>
</cp:coreProperties>
</file>