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2"/>
  </bookViews>
  <sheets>
    <sheet name="Sheet2" sheetId="3" r:id="rId1"/>
    <sheet name="Graph1" sheetId="9" r:id="rId2"/>
    <sheet name="最終形態" sheetId="4" r:id="rId3"/>
    <sheet name="Sheet1" sheetId="1" r:id="rId4"/>
    <sheet name="Sheet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3" i="4"/>
  <c r="M4" i="4"/>
  <c r="M5" i="4"/>
  <c r="M6" i="4"/>
  <c r="M7" i="4"/>
  <c r="M8" i="4"/>
  <c r="M9" i="4"/>
  <c r="M10" i="4"/>
  <c r="M3" i="4"/>
  <c r="I4" i="4"/>
  <c r="I5" i="4"/>
  <c r="I3" i="4"/>
  <c r="K4" i="4" l="1"/>
  <c r="K5" i="4" s="1"/>
  <c r="A20" i="4" l="1"/>
  <c r="C13" i="4" l="1"/>
  <c r="B14" i="4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L6" i="4" l="1"/>
  <c r="L3" i="4"/>
  <c r="L8" i="4"/>
  <c r="L9" i="4"/>
  <c r="L5" i="4"/>
  <c r="N5" i="4" s="1"/>
  <c r="N6" i="4" s="1"/>
  <c r="N7" i="4" s="1"/>
  <c r="N8" i="4" s="1"/>
  <c r="N9" i="4" s="1"/>
  <c r="N10" i="4" s="1"/>
  <c r="L4" i="4"/>
  <c r="L7" i="4"/>
  <c r="L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<sst xmlns="http://schemas.openxmlformats.org/spreadsheetml/2006/main" count="56" uniqueCount="45">
  <si>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</si>
  <si>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</si>
  <si>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</si>
  <si>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</si>
  <si>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</si>
  <si>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</si>
  <si>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</si>
  <si>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</si>
  <si>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</si>
  <si>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</si>
  <si>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</si>
  <si>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</si>
  <si>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</si>
  <si>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</si>
  <si>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</si>
  <si>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</si>
  <si>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</si>
  <si>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7/21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</si>
  <si>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</si>
  <si>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</si>
  <si>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</si>
  <si>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</si>
  <si>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</si>
  <si>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</si>
  <si>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完了ポイント累計</t>
    <rPh sb="0" eb="2">
      <t>カンリョウ</t>
    </rPh>
    <rPh sb="6" eb="8">
      <t>ルイケイ</t>
    </rPh>
    <phoneticPr fontId="1"/>
  </si>
  <si>
    <t>作業時間</t>
    <rPh sb="0" eb="2">
      <t>サギョウ</t>
    </rPh>
    <rPh sb="2" eb="4">
      <t>ジカン</t>
    </rPh>
    <phoneticPr fontId="1"/>
  </si>
  <si>
    <t>スプリント１開始</t>
    <rPh sb="6" eb="8">
      <t>カイシ</t>
    </rPh>
    <phoneticPr fontId="1"/>
  </si>
  <si>
    <t>〃１終了</t>
    <rPh sb="2" eb="4">
      <t>シュウリョウ</t>
    </rPh>
    <phoneticPr fontId="1"/>
  </si>
  <si>
    <t>〃２終了</t>
    <rPh sb="2" eb="4">
      <t>シュウリョウ</t>
    </rPh>
    <phoneticPr fontId="1"/>
  </si>
  <si>
    <t>6/9</t>
    <phoneticPr fontId="1"/>
  </si>
  <si>
    <t>中間発表</t>
    <rPh sb="0" eb="2">
      <t>チュウカン</t>
    </rPh>
    <rPh sb="2" eb="4">
      <t>ハッピョウ</t>
    </rPh>
    <phoneticPr fontId="1"/>
  </si>
  <si>
    <t>〃３終了</t>
    <rPh sb="2" eb="4">
      <t>シュウリョウ</t>
    </rPh>
    <phoneticPr fontId="1"/>
  </si>
  <si>
    <t>〃４終了</t>
    <rPh sb="2" eb="4">
      <t>シュウリョウ</t>
    </rPh>
    <phoneticPr fontId="1"/>
  </si>
  <si>
    <t>〃５終了</t>
    <rPh sb="2" eb="4">
      <t>シュウリョウ</t>
    </rPh>
    <phoneticPr fontId="1"/>
  </si>
  <si>
    <t>最終発表</t>
    <rPh sb="0" eb="4">
      <t>サイシュウハッピョウ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</si>
  <si>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</si>
  <si>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見積時間</t>
    <rPh sb="0" eb="2">
      <t>ミツモリ</t>
    </rPh>
    <rPh sb="2" eb="4">
      <t>ジカン</t>
    </rPh>
    <phoneticPr fontId="1"/>
  </si>
  <si>
    <t>理想時間(ポイント）</t>
    <rPh sb="0" eb="2">
      <t>リソウ</t>
    </rPh>
    <rPh sb="2" eb="4">
      <t>ジカン</t>
    </rPh>
    <phoneticPr fontId="1"/>
  </si>
  <si>
    <t>理想完了時間</t>
    <rPh sb="0" eb="2">
      <t>リソウ</t>
    </rPh>
    <rPh sb="2" eb="6">
      <t>カンリョウジカン</t>
    </rPh>
    <phoneticPr fontId="1"/>
  </si>
  <si>
    <t>5/24</t>
    <phoneticPr fontId="1"/>
  </si>
  <si>
    <t>6/7</t>
    <phoneticPr fontId="1"/>
  </si>
  <si>
    <t>6/21</t>
    <phoneticPr fontId="1"/>
  </si>
  <si>
    <t>7/5</t>
    <phoneticPr fontId="1"/>
  </si>
  <si>
    <t>7/19</t>
    <phoneticPr fontId="1"/>
  </si>
  <si>
    <t>5/10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</si>
</sst>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最終形態!$M$2</c:f>
              <c:strCache>
                <c:ptCount val="1"/>
                <c:pt idx="0">
                  <c:v>見積時間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最終形態!$M$3:$M$10</c:f>
              <c:numCache>
                <c:formatCode>General</c:formatCode>
                <c:ptCount val="8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4F43-9B85-9BDA0059BA88}"/>
            </c:ext>
          </c:extLst>
        </c:ser>
        <c:ser>
          <c:idx val="1"/>
          <c:order val="1"/>
          <c:tx>
            <c:strRef>
              <c:f>最終形態!$I$2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F43-9B85-9BDA0059BA88}"/>
            </c:ext>
          </c:extLst>
        </c:ser>
        <c:ser>
          <c:idx val="2"/>
          <c:order val="2"/>
          <c:tx>
            <c:strRef>
              <c:f>最終形態!$O$2</c:f>
              <c:strCache>
                <c:ptCount val="1"/>
                <c:pt idx="0">
                  <c:v>理想完了時間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最終形態!$O$3:$O$10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最終形態!$K$2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最終形態!$K$3:$K$10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  <c:majorUnit val="50"/>
      </c:valAx>
      <c:valAx>
        <c:axId val="1991828111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2065361951"/>
        <c:crosses val="max"/>
        <c:crossBetween val="between"/>
        <c:majorUnit val="10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5/24</c:v>
                </c:pt>
                <c:pt idx="1">
                  <c:v>6/7</c:v>
                </c:pt>
                <c:pt idx="2">
                  <c:v>6/9</c:v>
                </c:pt>
                <c:pt idx="3">
                  <c:v>6/21</c:v>
                </c:pt>
                <c:pt idx="4">
                  <c:v>7/5</c:v>
                </c:pt>
                <c:pt idx="5">
                  <c:v>7/19</c:v>
                </c:pt>
                <c:pt idx="6">
                  <c:v>7/21</c:v>
                </c:pt>
              </c:strCache>
            </c:strRef>
          </c:cat>
          <c:val>
            <c:numRef>
              <c:f>最終形態!$L$3:$L$10</c:f>
              <c:numCache>
                <c:formatCode>General</c:formatCode>
                <c:ptCount val="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9C0-85F4-DCA0CCABC830}"/>
            </c:ext>
          </c:extLst>
        </c:ser>
        <c:ser>
          <c:idx val="1"/>
          <c:order val="1"/>
          <c:tx>
            <c:strRef>
              <c:f>最終形態!$H$2</c:f>
              <c:strCache>
                <c:ptCount val="1"/>
                <c:pt idx="0">
                  <c:v>完了ポイント累計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5/24</c:v>
                </c:pt>
                <c:pt idx="1">
                  <c:v>6/7</c:v>
                </c:pt>
                <c:pt idx="2">
                  <c:v>6/9</c:v>
                </c:pt>
                <c:pt idx="3">
                  <c:v>6/21</c:v>
                </c:pt>
                <c:pt idx="4">
                  <c:v>7/5</c:v>
                </c:pt>
                <c:pt idx="5">
                  <c:v>7/19</c:v>
                </c:pt>
                <c:pt idx="6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9C0-85F4-DCA0CCABC830}"/>
            </c:ext>
          </c:extLst>
        </c:ser>
        <c:ser>
          <c:idx val="2"/>
          <c:order val="2"/>
          <c:tx>
            <c:strRef>
              <c:f>最終形態!$N$2</c:f>
              <c:strCache>
                <c:ptCount val="1"/>
                <c:pt idx="0">
                  <c:v>理想時間(ポイント）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5/24</c:v>
                </c:pt>
                <c:pt idx="1">
                  <c:v>6/7</c:v>
                </c:pt>
                <c:pt idx="2">
                  <c:v>6/9</c:v>
                </c:pt>
                <c:pt idx="3">
                  <c:v>6/21</c:v>
                </c:pt>
                <c:pt idx="4">
                  <c:v>7/5</c:v>
                </c:pt>
                <c:pt idx="5">
                  <c:v>7/19</c:v>
                </c:pt>
                <c:pt idx="6">
                  <c:v>7/21</c:v>
                </c:pt>
              </c:strCache>
            </c:strRef>
          </c:cat>
          <c:val>
            <c:numRef>
              <c:f>最終形態!$N$3:$N$10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4-49C0-85F4-DCA0CCAB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0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071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695949" y="400050"/>
    <xdr:ext cx="9096376" cy="605349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workbookViewId="0">
      <selection activeCell="F4" sqref="F4"/>
    </sheetView>
  </sheetViews>
  <sheetFormatPr defaultRowHeight="18.75" x14ac:dyDescent="0.4"/>
  <cols>
    <col min="1" max="1" width="18" customWidth="1"/>
    <col min="2" max="2" width="19.25" bestFit="1" customWidth="1"/>
    <col min="3" max="3" width="14.375" customWidth="1"/>
    <col min="4" max="4" width="3.625" customWidth="1"/>
    <col min="5" max="5" width="4.5" customWidth="1"/>
    <col min="6" max="6" width="15.125" bestFit="1" customWidth="1"/>
    <col min="7" max="8" width="17.25" bestFit="1" customWidth="1"/>
    <col min="9" max="11" width="13" bestFit="1" customWidth="1"/>
    <col min="14" max="14" width="20.125" bestFit="1" customWidth="1"/>
    <col min="15" max="15" width="13" bestFit="1" customWidth="1"/>
  </cols>
  <sheetData>
    <row r="1" spans="1:15" x14ac:dyDescent="0.4">
      <c r="A1" s="3"/>
      <c r="B1" s="4" t="s">
        <v>8</v>
      </c>
      <c r="C1" s="4" t="s">
        <v>9</v>
      </c>
    </row>
    <row r="2" spans="1:15" x14ac:dyDescent="0.4">
      <c r="A2" s="3" t="s">
        <v>0</v>
      </c>
      <c r="B2" s="3">
        <v>5</v>
      </c>
      <c r="C2" s="3">
        <f>B2</f>
        <v>5</v>
      </c>
      <c r="F2" s="4" t="s">
        <v>12</v>
      </c>
      <c r="G2" s="3"/>
      <c r="H2" s="4" t="s">
        <v>24</v>
      </c>
      <c r="I2" s="3" t="s">
        <v>35</v>
      </c>
      <c r="J2" s="4" t="s">
        <v>25</v>
      </c>
      <c r="K2" s="4" t="s">
        <v>23</v>
      </c>
      <c r="L2" s="4" t="s">
        <v>13</v>
      </c>
      <c r="M2" s="8" t="s">
        <v>36</v>
      </c>
      <c r="N2" s="4" t="s">
        <v>37</v>
      </c>
      <c r="O2" s="8" t="s">
        <v>38</v>
      </c>
    </row>
    <row r="3" spans="1:15" x14ac:dyDescent="0.4">
      <c r="A3" s="3" t="s">
        <v>1</v>
      </c>
      <c r="B3" s="3">
        <v>5</v>
      </c>
      <c r="C3" s="3">
        <f t="shared" ref="C3:C12" si="0">B3+C2</f>
        <v>10</v>
      </c>
      <c r="F3" s="7" t="s">
        <v>44</v>
      </c>
      <c r="G3" s="3" t="s">
        <v>26</v>
      </c>
      <c r="H3" s="3">
        <v>0</v>
      </c>
      <c r="I3" s="3">
        <f>H3*4</f>
        <v>0</v>
      </c>
      <c r="J3" s="3">
        <v>0</v>
      </c>
      <c r="K3" s="3">
        <v>0</v>
      </c>
      <c r="L3" s="3">
        <f t="shared" ref="L3:L10" si="1">$B$14</f>
        <v>74</v>
      </c>
      <c r="M3" s="3">
        <f>L3*4</f>
        <v>296</v>
      </c>
      <c r="N3" s="3">
        <v>0</v>
      </c>
      <c r="O3" s="3">
        <f>N3*4</f>
        <v>0</v>
      </c>
    </row>
    <row r="4" spans="1:15" x14ac:dyDescent="0.4">
      <c r="A4" s="3" t="s">
        <v>2</v>
      </c>
      <c r="B4" s="3">
        <v>11</v>
      </c>
      <c r="C4" s="3">
        <f t="shared" si="0"/>
        <v>21</v>
      </c>
      <c r="F4" s="7" t="s">
        <v>39</v>
      </c>
      <c r="G4" s="3" t="s">
        <v>27</v>
      </c>
      <c r="H4" s="3">
        <v>10</v>
      </c>
      <c r="I4" s="3">
        <f t="shared" ref="I4:I5" si="2">H4*4</f>
        <v>40</v>
      </c>
      <c r="J4" s="3">
        <v>24</v>
      </c>
      <c r="K4" s="3">
        <f>J4+K3</f>
        <v>24</v>
      </c>
      <c r="L4" s="3">
        <f t="shared" si="1"/>
        <v>74</v>
      </c>
      <c r="M4" s="3">
        <f t="shared" ref="M4:M10" si="3">L4*4</f>
        <v>296</v>
      </c>
      <c r="N4" s="3">
        <v>20</v>
      </c>
      <c r="O4" s="3">
        <f t="shared" ref="O4:O10" si="4">N4*4</f>
        <v>80</v>
      </c>
    </row>
    <row r="5" spans="1:15" x14ac:dyDescent="0.4">
      <c r="A5" s="3" t="s">
        <v>3</v>
      </c>
      <c r="B5" s="3">
        <v>10</v>
      </c>
      <c r="C5" s="3">
        <f t="shared" si="0"/>
        <v>31</v>
      </c>
      <c r="F5" s="7" t="s">
        <v>40</v>
      </c>
      <c r="G5" s="3" t="s">
        <v>28</v>
      </c>
      <c r="H5" s="3">
        <v>10</v>
      </c>
      <c r="I5" s="3">
        <f t="shared" si="2"/>
        <v>40</v>
      </c>
      <c r="J5" s="3">
        <v>63</v>
      </c>
      <c r="K5" s="3">
        <f>J5+K4</f>
        <v>87</v>
      </c>
      <c r="L5" s="3">
        <f t="shared" si="1"/>
        <v>74</v>
      </c>
      <c r="M5" s="3">
        <f t="shared" si="3"/>
        <v>296</v>
      </c>
      <c r="N5" s="3">
        <f t="shared" ref="N5:N10" si="5">IF(N4+20&lt;L5,N4+20,L5)</f>
        <v>40</v>
      </c>
      <c r="O5" s="3">
        <f t="shared" si="4"/>
        <v>160</v>
      </c>
    </row>
    <row r="6" spans="1:15" x14ac:dyDescent="0.4">
      <c r="A6" s="3" t="s">
        <v>4</v>
      </c>
      <c r="B6" s="3">
        <v>1</v>
      </c>
      <c r="C6" s="3">
        <f t="shared" si="0"/>
        <v>32</v>
      </c>
      <c r="F6" s="7" t="s">
        <v>29</v>
      </c>
      <c r="G6" s="3" t="s">
        <v>30</v>
      </c>
      <c r="H6" s="3"/>
      <c r="I6" s="3"/>
      <c r="J6" s="3"/>
      <c r="K6" s="3"/>
      <c r="L6" s="3">
        <f t="shared" si="1"/>
        <v>74</v>
      </c>
      <c r="M6" s="3">
        <f t="shared" si="3"/>
        <v>296</v>
      </c>
      <c r="N6" s="3">
        <f t="shared" si="5"/>
        <v>60</v>
      </c>
      <c r="O6" s="3">
        <f t="shared" si="4"/>
        <v>240</v>
      </c>
    </row>
    <row r="7" spans="1:15" x14ac:dyDescent="0.4">
      <c r="A7" s="3" t="s">
        <v>5</v>
      </c>
      <c r="B7" s="3">
        <v>5</v>
      </c>
      <c r="C7" s="3">
        <f t="shared" si="0"/>
        <v>37</v>
      </c>
      <c r="F7" s="7" t="s">
        <v>41</v>
      </c>
      <c r="G7" s="3" t="s">
        <v>31</v>
      </c>
      <c r="H7" s="3"/>
      <c r="I7" s="3"/>
      <c r="J7" s="3"/>
      <c r="K7" s="3"/>
      <c r="L7" s="3">
        <f t="shared" si="1"/>
        <v>74</v>
      </c>
      <c r="M7" s="3">
        <f t="shared" si="3"/>
        <v>296</v>
      </c>
      <c r="N7" s="3">
        <f t="shared" si="5"/>
        <v>74</v>
      </c>
      <c r="O7" s="3">
        <f t="shared" si="4"/>
        <v>296</v>
      </c>
    </row>
    <row r="8" spans="1:15" x14ac:dyDescent="0.4">
      <c r="A8" s="3" t="s">
        <v>6</v>
      </c>
      <c r="B8" s="3">
        <v>12</v>
      </c>
      <c r="C8" s="3">
        <f t="shared" si="0"/>
        <v>49</v>
      </c>
      <c r="F8" s="7" t="s">
        <v>42</v>
      </c>
      <c r="G8" s="3" t="s">
        <v>32</v>
      </c>
      <c r="H8" s="3"/>
      <c r="I8" s="3"/>
      <c r="J8" s="3"/>
      <c r="K8" s="3"/>
      <c r="L8" s="3">
        <f t="shared" si="1"/>
        <v>74</v>
      </c>
      <c r="M8" s="3">
        <f t="shared" si="3"/>
        <v>296</v>
      </c>
      <c r="N8" s="3">
        <f t="shared" si="5"/>
        <v>74</v>
      </c>
      <c r="O8" s="3">
        <f t="shared" si="4"/>
        <v>296</v>
      </c>
    </row>
    <row r="9" spans="1:15" x14ac:dyDescent="0.4">
      <c r="A9" s="3" t="s">
        <v>7</v>
      </c>
      <c r="B9" s="3">
        <v>5</v>
      </c>
      <c r="C9" s="3">
        <f t="shared" si="0"/>
        <v>54</v>
      </c>
      <c r="F9" s="7" t="s">
        <v>43</v>
      </c>
      <c r="G9" s="3" t="s">
        <v>33</v>
      </c>
      <c r="H9" s="3"/>
      <c r="I9" s="3"/>
      <c r="J9" s="3"/>
      <c r="K9" s="3"/>
      <c r="L9" s="3">
        <f t="shared" si="1"/>
        <v>74</v>
      </c>
      <c r="M9" s="3">
        <f t="shared" si="3"/>
        <v>296</v>
      </c>
      <c r="N9" s="3">
        <f t="shared" si="5"/>
        <v>74</v>
      </c>
      <c r="O9" s="3">
        <f t="shared" si="4"/>
        <v>296</v>
      </c>
    </row>
    <row r="10" spans="1:15" x14ac:dyDescent="0.4">
      <c r="A10" s="6" t="s">
        <v>19</v>
      </c>
      <c r="B10" s="6">
        <v>5</v>
      </c>
      <c r="C10" s="3">
        <f t="shared" si="0"/>
        <v>59</v>
      </c>
      <c r="F10" s="7" t="s">
        <v>17</v>
      </c>
      <c r="G10" s="3" t="s">
        <v>34</v>
      </c>
      <c r="H10" s="3"/>
      <c r="I10" s="3"/>
      <c r="J10" s="3"/>
      <c r="K10" s="3"/>
      <c r="L10" s="3">
        <f t="shared" si="1"/>
        <v>74</v>
      </c>
      <c r="M10" s="3">
        <f t="shared" si="3"/>
        <v>296</v>
      </c>
      <c r="N10" s="3">
        <f t="shared" si="5"/>
        <v>74</v>
      </c>
      <c r="O10" s="3">
        <f t="shared" si="4"/>
        <v>296</v>
      </c>
    </row>
    <row r="11" spans="1:15" x14ac:dyDescent="0.4">
      <c r="A11" s="6" t="s">
        <v>20</v>
      </c>
      <c r="B11" s="6">
        <v>5</v>
      </c>
      <c r="C11" s="3">
        <f t="shared" si="0"/>
        <v>64</v>
      </c>
    </row>
    <row r="12" spans="1:15" x14ac:dyDescent="0.4">
      <c r="A12" s="6" t="s">
        <v>21</v>
      </c>
      <c r="B12" s="6">
        <v>5</v>
      </c>
      <c r="C12" s="3">
        <f t="shared" si="0"/>
        <v>69</v>
      </c>
    </row>
    <row r="13" spans="1:15" x14ac:dyDescent="0.4">
      <c r="A13" s="6" t="s">
        <v>22</v>
      </c>
      <c r="B13" s="6">
        <v>5</v>
      </c>
      <c r="C13" s="3">
        <f>B13+C12</f>
        <v>74</v>
      </c>
    </row>
    <row r="14" spans="1:15" x14ac:dyDescent="0.4">
      <c r="A14" s="3" t="s">
        <v>10</v>
      </c>
      <c r="B14" s="3">
        <f>SUM(B2:B13)</f>
        <v>74</v>
      </c>
      <c r="C14" s="3"/>
    </row>
    <row r="17" spans="1:2" x14ac:dyDescent="0.4">
      <c r="A17" t="s">
        <v>18</v>
      </c>
    </row>
    <row r="18" spans="1:2" x14ac:dyDescent="0.4">
      <c r="A18" t="s">
        <v>14</v>
      </c>
      <c r="B18" s="5" t="s">
        <v>15</v>
      </c>
    </row>
    <row r="19" spans="1:2" x14ac:dyDescent="0.4">
      <c r="A19" t="s">
        <v>16</v>
      </c>
    </row>
    <row r="20" spans="1:2" x14ac:dyDescent="0.4">
      <c r="A20">
        <f>$B$14*4</f>
        <v>296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Sheet2</vt:lpstr>
      <vt:lpstr>最終形態</vt:lpstr>
      <vt:lpstr>Sheet1</vt:lpstr>
      <vt:lpstr>Sheet3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2017-05-26T05:04:08Z</cp:lastPrinted>
  <dcterms:created xsi:type="dcterms:W3CDTF">2017-05-12T04:48:40Z</dcterms:created>
  <dcterms:modified xsi:type="dcterms:W3CDTF">2017-06-06T11:02:08Z</dcterms:modified>
</cp:coreProperties>
</file>