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uma\Desktop\Ksimulation\docs\"/>
    </mc:Choice>
  </mc:AlternateContent>
  <xr:revisionPtr revIDLastSave="0" documentId="13_ncr:1_{95F04EDB-3097-4B16-92C3-F447E911C06D}" xr6:coauthVersionLast="46" xr6:coauthVersionMax="46" xr10:uidLastSave="{00000000-0000-0000-0000-000000000000}"/>
  <bookViews>
    <workbookView xWindow="-108" yWindow="-108" windowWidth="23256" windowHeight="12576" xr2:uid="{B56CFB08-3319-4E04-93BD-A17BBE58B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1" l="1"/>
  <c r="D27" i="1"/>
  <c r="C27" i="1"/>
  <c r="B22" i="1"/>
  <c r="B23" i="1"/>
  <c r="B21" i="1"/>
  <c r="J15" i="1"/>
  <c r="H15" i="1"/>
  <c r="C22" i="1" s="1"/>
  <c r="J17" i="1"/>
  <c r="H17" i="1"/>
  <c r="J16" i="1"/>
  <c r="H16" i="1"/>
  <c r="D22" i="1" s="1"/>
  <c r="J14" i="1" l="1"/>
  <c r="H14" i="1"/>
  <c r="J13" i="1"/>
  <c r="H13" i="1"/>
  <c r="J12" i="1"/>
  <c r="H12" i="1"/>
  <c r="H9" i="1"/>
  <c r="H11" i="1"/>
  <c r="J10" i="1"/>
  <c r="H10" i="1"/>
  <c r="J9" i="1"/>
  <c r="J4" i="1" l="1"/>
  <c r="J5" i="1"/>
  <c r="J6" i="1"/>
  <c r="J7" i="1"/>
  <c r="J8" i="1"/>
  <c r="J3" i="1"/>
  <c r="H4" i="1"/>
  <c r="D21" i="1" s="1"/>
  <c r="H5" i="1"/>
  <c r="H6" i="1"/>
  <c r="C23" i="1" s="1"/>
  <c r="H7" i="1"/>
  <c r="D23" i="1" s="1"/>
  <c r="H8" i="1"/>
  <c r="H3" i="1"/>
  <c r="C21" i="1" s="1"/>
</calcChain>
</file>

<file path=xl/sharedStrings.xml><?xml version="1.0" encoding="utf-8"?>
<sst xmlns="http://schemas.openxmlformats.org/spreadsheetml/2006/main" count="39" uniqueCount="21">
  <si>
    <t>ratio</t>
    <phoneticPr fontId="1"/>
  </si>
  <si>
    <t>立ち上がり[ns]</t>
    <rPh sb="0" eb="1">
      <t>タ</t>
    </rPh>
    <rPh sb="2" eb="3">
      <t>ア</t>
    </rPh>
    <phoneticPr fontId="1"/>
  </si>
  <si>
    <t>output[mV]</t>
    <phoneticPr fontId="1"/>
  </si>
  <si>
    <t>一つ隣</t>
    <rPh sb="0" eb="1">
      <t>ヒト</t>
    </rPh>
    <rPh sb="2" eb="3">
      <t>トナリ</t>
    </rPh>
    <phoneticPr fontId="1"/>
  </si>
  <si>
    <t>二つ隣</t>
    <rPh sb="0" eb="1">
      <t>フタ</t>
    </rPh>
    <rPh sb="2" eb="3">
      <t>トナリ</t>
    </rPh>
    <phoneticPr fontId="1"/>
  </si>
  <si>
    <t>1mm幅</t>
    <rPh sb="3" eb="4">
      <t>ハバ</t>
    </rPh>
    <phoneticPr fontId="1"/>
  </si>
  <si>
    <t>0.5mm幅</t>
    <rPh sb="5" eb="6">
      <t>ハバ</t>
    </rPh>
    <phoneticPr fontId="1"/>
  </si>
  <si>
    <t>2mm幅</t>
    <rPh sb="3" eb="4">
      <t>ハバ</t>
    </rPh>
    <phoneticPr fontId="1"/>
  </si>
  <si>
    <t>ディスクリ</t>
    <phoneticPr fontId="1"/>
  </si>
  <si>
    <t>probe comp</t>
    <phoneticPr fontId="1"/>
  </si>
  <si>
    <t>clock generator</t>
    <phoneticPr fontId="1"/>
  </si>
  <si>
    <t>input[mV]</t>
    <phoneticPr fontId="1"/>
  </si>
  <si>
    <t>測定不可</t>
    <rPh sb="0" eb="2">
      <t>ソクテイ</t>
    </rPh>
    <rPh sb="2" eb="4">
      <t>フカ</t>
    </rPh>
    <phoneticPr fontId="1"/>
  </si>
  <si>
    <t>備考</t>
    <rPh sb="0" eb="2">
      <t>ビコウ</t>
    </rPh>
    <phoneticPr fontId="1"/>
  </si>
  <si>
    <t>なし</t>
    <phoneticPr fontId="1"/>
  </si>
  <si>
    <t>図り直し</t>
    <rPh sb="0" eb="1">
      <t>ハカ</t>
    </rPh>
    <rPh sb="2" eb="3">
      <t>ナオ</t>
    </rPh>
    <phoneticPr fontId="1"/>
  </si>
  <si>
    <t>立ち上がり[ns]</t>
    <rPh sb="0" eb="1">
      <t>タ</t>
    </rPh>
    <rPh sb="2" eb="3">
      <t>ア</t>
    </rPh>
    <phoneticPr fontId="1"/>
  </si>
  <si>
    <t>1mm</t>
    <phoneticPr fontId="1"/>
  </si>
  <si>
    <t>一つ隣</t>
    <rPh sb="0" eb="1">
      <t>ヒト</t>
    </rPh>
    <rPh sb="2" eb="3">
      <t>トナリ</t>
    </rPh>
    <phoneticPr fontId="1"/>
  </si>
  <si>
    <t>0.5mm</t>
    <phoneticPr fontId="1"/>
  </si>
  <si>
    <t>2.0mm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</si>
</sst>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_ "/>
    <numFmt numFmtId="177" formatCode="0.0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1mm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Sheet1!$B$21:$B$23</c:f>
              <c:numCache>
                <c:formatCode>0.00_ </c:formatCode>
                <c:ptCount val="3"/>
                <c:pt idx="0">
                  <c:v>2.58</c:v>
                </c:pt>
                <c:pt idx="1">
                  <c:v>13</c:v>
                </c:pt>
                <c:pt idx="2">
                  <c:v>79.2</c:v>
                </c:pt>
              </c:numCache>
            </c:numRef>
          </c:xVal>
          <c:yVal>
            <c:numRef>
              <c:f>Sheet1!$C$21:$C$23</c:f>
              <c:numCache>
                <c:formatCode>0.0000000_ </c:formatCode>
                <c:ptCount val="3"/>
                <c:pt idx="0">
                  <c:v>0.23529411764705882</c:v>
                </c:pt>
                <c:pt idx="1">
                  <c:v>0.19792746113989637</c:v>
                </c:pt>
                <c:pt idx="2">
                  <c:v>0.19272727272727272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DC-4F49-AB23-2A6554307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382640"/>
        <c:axId val="322382968"/>
      </c:scatterChart>
      <c:valAx>
        <c:axId val="322382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2382968"/>
        <c:crosses val="autoZero"/>
        <c:crossBetween val="midCat"/>
      </c:valAx>
      <c:valAx>
        <c:axId val="322382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2382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0.5mm</a:t>
            </a:r>
            <a:endParaRPr lang="en-US" altLang="ja-JP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0286526684164479E-3"/>
                  <c:y val="5.87244823563721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Sheet1!$B$21:$B$23</c:f>
              <c:numCache>
                <c:formatCode>0.00_ </c:formatCode>
                <c:ptCount val="3"/>
                <c:pt idx="0">
                  <c:v>2.58</c:v>
                </c:pt>
                <c:pt idx="1">
                  <c:v>13</c:v>
                </c:pt>
                <c:pt idx="2">
                  <c:v>79.2</c:v>
                </c:pt>
              </c:numCache>
            </c:numRef>
          </c:xVal>
          <c:yVal>
            <c:numRef>
              <c:f>Sheet1!$D$21:$D$23</c:f>
              <c:numCache>
                <c:formatCode>0.00_ </c:formatCode>
                <c:ptCount val="3"/>
                <c:pt idx="0">
                  <c:v>0.23529411764705882</c:v>
                </c:pt>
                <c:pt idx="1">
                  <c:v>0.24102564102564103</c:v>
                </c:pt>
                <c:pt idx="2">
                  <c:v>0.19272727272727272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60-4C33-8015-4073E0536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321816"/>
        <c:axId val="460323128"/>
      </c:scatterChart>
      <c:valAx>
        <c:axId val="460321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0323128"/>
        <c:crosses val="autoZero"/>
        <c:crossBetween val="midCat"/>
      </c:valAx>
      <c:valAx>
        <c:axId val="46032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0321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alpha val="79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2.0mm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Sheet1!$B$21:$B$23</c:f>
              <c:numCache>
                <c:formatCode>0.00_ </c:formatCode>
                <c:ptCount val="3"/>
                <c:pt idx="0">
                  <c:v>2.58</c:v>
                </c:pt>
                <c:pt idx="1">
                  <c:v>13</c:v>
                </c:pt>
                <c:pt idx="2">
                  <c:v>79.2</c:v>
                </c:pt>
              </c:numCache>
            </c:numRef>
          </c:xVal>
          <c:yVal>
            <c:numRef>
              <c:f>Sheet1!$E$21:$E$23</c:f>
              <c:numCache>
                <c:formatCode>0.0000000_ </c:formatCode>
                <c:ptCount val="3"/>
                <c:pt idx="0" formatCode="General">
                  <c:v>0.16470588235294117</c:v>
                </c:pt>
                <c:pt idx="1">
                  <c:v>0.2031413612565445</c:v>
                </c:pt>
                <c:pt idx="2" formatCode="General">
                  <c:v>0.10909090909090909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57-4E21-BE6E-A5E03072A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193648"/>
        <c:axId val="556194960"/>
      </c:scatterChart>
      <c:valAx>
        <c:axId val="55619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6194960"/>
        <c:crosses val="autoZero"/>
        <c:crossBetween val="midCat"/>
      </c:valAx>
      <c:valAx>
        <c:axId val="55619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619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Sheet1!$D$20</c:f>
              <c:strCache>
                <c:ptCount val="1"/>
                <c:pt idx="0">
                  <c:v>0.5mm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7309711286089241E-4"/>
                  <c:y val="5.409485272674249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Sheet1!$B$21:$B$23</c:f>
              <c:numCache>
                <c:formatCode>0.00_ </c:formatCode>
                <c:ptCount val="3"/>
                <c:pt idx="0">
                  <c:v>2.58</c:v>
                </c:pt>
                <c:pt idx="1">
                  <c:v>13</c:v>
                </c:pt>
                <c:pt idx="2">
                  <c:v>79.2</c:v>
                </c:pt>
              </c:numCache>
            </c:numRef>
          </c:xVal>
          <c:yVal>
            <c:numRef>
              <c:f>Sheet1!$D$21:$D$23</c:f>
              <c:numCache>
                <c:formatCode>0.00_ </c:formatCode>
                <c:ptCount val="3"/>
                <c:pt idx="0">
                  <c:v>0.23529411764705882</c:v>
                </c:pt>
                <c:pt idx="1">
                  <c:v>0.24102564102564103</c:v>
                </c:pt>
                <c:pt idx="2">
                  <c:v>0.19272727272727272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4176-AD02-00A88E685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81392"/>
        <c:axId val="108781720"/>
      </c:scatterChart>
      <c:valAx>
        <c:axId val="108781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8781720"/>
        <c:crosses val="autoZero"/>
        <c:crossBetween val="midCat"/>
      </c:valAx>
      <c:valAx>
        <c:axId val="10878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8781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750570</xdr:colOff>
      <xdr:row>17</xdr:row>
      <xdr:rowOff>129540</xdr:rowOff>
    </xdr:from>
    <xdr:to>
      <xdr:col>10</xdr:col>
      <xdr:colOff>613410</xdr:colOff>
      <xdr:row>29</xdr:row>
      <xdr:rowOff>129540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23FFA15-EBF3-4805-84EE-55B58604FF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240030</xdr:colOff>
      <xdr:row>15</xdr:row>
      <xdr:rowOff>231290</xdr:rowOff>
    </xdr:from>
    <xdr:to>
      <xdr:col>10</xdr:col>
      <xdr:colOff>102870</xdr:colOff>
      <xdr:row>27</xdr:row>
      <xdr:rowOff>231289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18ABC76D-413A-4306-95D2-BECA33D4DE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880110</xdr:colOff>
      <xdr:row>26</xdr:row>
      <xdr:rowOff>198120</xdr:rowOff>
    </xdr:from>
    <xdr:to>
      <xdr:col>4</xdr:col>
      <xdr:colOff>1741170</xdr:colOff>
      <xdr:row>38</xdr:row>
      <xdr:rowOff>198120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9F0C40C2-9457-46C3-9F4E-FCF67A1E31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914401</xdr:colOff>
      <xdr:row>24</xdr:row>
      <xdr:rowOff>134471</xdr:rowOff>
    </xdr:from>
    <xdr:to>
      <xdr:col>8</xdr:col>
      <xdr:colOff>699248</xdr:colOff>
      <xdr:row>36</xdr:row>
      <xdr:rowOff>80682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8EC7F666-F3A9-468F-8F26-27E00A8F78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8FF2A-26C0-4242-8E8B-5C3737B63B7C}">
  <dimension ref="B1:J27"/>
  <sheetViews>
    <sheetView tabSelected="1" topLeftCell="A12" zoomScale="85" zoomScaleNormal="85" workbookViewId="0">
      <selection activeCell="H31" sqref="H31"/>
    </sheetView>
  </sheetViews>
  <sheetFormatPr defaultRowHeight="18" x14ac:dyDescent="0.45"/>
  <cols>
    <col min="2" max="3" width="17.09765625" customWidth="1"/>
    <col min="4" max="4" width="14.5" style="2" customWidth="1"/>
    <col min="5" max="5" width="26.19921875" customWidth="1"/>
    <col min="6" max="6" width="13.09765625" customWidth="1"/>
    <col min="7" max="7" width="13" customWidth="1"/>
    <col min="8" max="8" width="10.5" style="1" bestFit="1" customWidth="1"/>
    <col min="9" max="9" width="14.69921875" customWidth="1"/>
    <col min="10" max="10" width="10.5" bestFit="1" customWidth="1"/>
  </cols>
  <sheetData>
    <row r="1" spans="2:10" x14ac:dyDescent="0.45">
      <c r="G1" t="s">
        <v>3</v>
      </c>
      <c r="I1" t="s">
        <v>4</v>
      </c>
    </row>
    <row r="2" spans="2:10" x14ac:dyDescent="0.45">
      <c r="C2" t="s">
        <v>13</v>
      </c>
      <c r="D2" s="2" t="s">
        <v>1</v>
      </c>
      <c r="F2" t="s">
        <v>11</v>
      </c>
      <c r="G2" t="s">
        <v>2</v>
      </c>
      <c r="H2" s="1" t="s">
        <v>0</v>
      </c>
      <c r="I2" t="s">
        <v>2</v>
      </c>
      <c r="J2" s="1" t="s">
        <v>0</v>
      </c>
    </row>
    <row r="3" spans="2:10" x14ac:dyDescent="0.45">
      <c r="B3" t="s">
        <v>8</v>
      </c>
      <c r="D3" s="2">
        <v>2.58</v>
      </c>
      <c r="E3" t="s">
        <v>5</v>
      </c>
      <c r="F3">
        <v>1700</v>
      </c>
      <c r="G3">
        <v>400</v>
      </c>
      <c r="H3" s="1">
        <f>G3/(F3)</f>
        <v>0.23529411764705882</v>
      </c>
      <c r="I3">
        <v>200</v>
      </c>
      <c r="J3" s="1">
        <f>I3/(F3)</f>
        <v>0.11764705882352941</v>
      </c>
    </row>
    <row r="4" spans="2:10" x14ac:dyDescent="0.45">
      <c r="E4" t="s">
        <v>6</v>
      </c>
      <c r="F4">
        <v>1700</v>
      </c>
      <c r="G4">
        <v>400</v>
      </c>
      <c r="H4" s="1">
        <f t="shared" ref="H4:H11" si="0">G4/(F4)</f>
        <v>0.23529411764705882</v>
      </c>
      <c r="I4">
        <v>200</v>
      </c>
      <c r="J4" s="1">
        <f t="shared" ref="J4:J10" si="1">I4/(F4)</f>
        <v>0.11764705882352941</v>
      </c>
    </row>
    <row r="5" spans="2:10" x14ac:dyDescent="0.45">
      <c r="E5" t="s">
        <v>7</v>
      </c>
      <c r="F5">
        <v>1700</v>
      </c>
      <c r="G5">
        <v>280</v>
      </c>
      <c r="H5" s="1">
        <f t="shared" si="0"/>
        <v>0.16470588235294117</v>
      </c>
      <c r="I5">
        <v>120</v>
      </c>
      <c r="J5" s="1">
        <f t="shared" si="1"/>
        <v>7.0588235294117646E-2</v>
      </c>
    </row>
    <row r="6" spans="2:10" x14ac:dyDescent="0.45">
      <c r="B6" t="s">
        <v>9</v>
      </c>
      <c r="D6" s="2">
        <v>79.2</v>
      </c>
      <c r="E6" t="s">
        <v>5</v>
      </c>
      <c r="F6">
        <v>5500</v>
      </c>
      <c r="G6">
        <v>1060</v>
      </c>
      <c r="H6" s="1">
        <f t="shared" si="0"/>
        <v>0.19272727272727272</v>
      </c>
      <c r="I6">
        <v>290</v>
      </c>
      <c r="J6" s="1">
        <f t="shared" si="1"/>
        <v>5.2727272727272727E-2</v>
      </c>
    </row>
    <row r="7" spans="2:10" x14ac:dyDescent="0.45">
      <c r="E7" t="s">
        <v>6</v>
      </c>
      <c r="F7">
        <v>5500</v>
      </c>
      <c r="G7">
        <v>1060</v>
      </c>
      <c r="H7" s="1">
        <f t="shared" si="0"/>
        <v>0.19272727272727272</v>
      </c>
      <c r="I7">
        <v>600</v>
      </c>
      <c r="J7" s="1">
        <f t="shared" si="1"/>
        <v>0.10909090909090909</v>
      </c>
    </row>
    <row r="8" spans="2:10" x14ac:dyDescent="0.45">
      <c r="E8" t="s">
        <v>7</v>
      </c>
      <c r="F8">
        <v>5500</v>
      </c>
      <c r="G8">
        <v>600</v>
      </c>
      <c r="H8" s="1">
        <f t="shared" si="0"/>
        <v>0.10909090909090909</v>
      </c>
      <c r="I8">
        <v>220</v>
      </c>
      <c r="J8" s="1">
        <f t="shared" si="1"/>
        <v>0.04</v>
      </c>
    </row>
    <row r="9" spans="2:10" x14ac:dyDescent="0.45">
      <c r="B9" t="s">
        <v>10</v>
      </c>
      <c r="D9" s="2">
        <v>14</v>
      </c>
      <c r="E9" t="s">
        <v>5</v>
      </c>
      <c r="F9">
        <v>244</v>
      </c>
      <c r="G9">
        <v>56</v>
      </c>
      <c r="H9" s="1">
        <f>G9/(F9)</f>
        <v>0.22950819672131148</v>
      </c>
      <c r="I9">
        <v>50</v>
      </c>
      <c r="J9" s="1">
        <f t="shared" si="1"/>
        <v>0.20491803278688525</v>
      </c>
    </row>
    <row r="10" spans="2:10" x14ac:dyDescent="0.45">
      <c r="E10" t="s">
        <v>6</v>
      </c>
      <c r="F10">
        <v>244</v>
      </c>
      <c r="G10">
        <v>48</v>
      </c>
      <c r="H10" s="1">
        <f t="shared" si="0"/>
        <v>0.19672131147540983</v>
      </c>
      <c r="I10">
        <v>30</v>
      </c>
      <c r="J10" s="1">
        <f t="shared" si="1"/>
        <v>0.12295081967213115</v>
      </c>
    </row>
    <row r="11" spans="2:10" x14ac:dyDescent="0.45">
      <c r="E11" t="s">
        <v>7</v>
      </c>
      <c r="F11">
        <v>244</v>
      </c>
      <c r="G11">
        <v>42</v>
      </c>
      <c r="H11" s="1">
        <f t="shared" si="0"/>
        <v>0.1721311475409836</v>
      </c>
      <c r="I11" t="s">
        <v>12</v>
      </c>
    </row>
    <row r="12" spans="2:10" x14ac:dyDescent="0.45">
      <c r="C12" t="s">
        <v>14</v>
      </c>
      <c r="D12" s="2">
        <v>12.5</v>
      </c>
      <c r="E12" t="s">
        <v>5</v>
      </c>
      <c r="F12">
        <v>2940</v>
      </c>
      <c r="G12">
        <v>628</v>
      </c>
      <c r="H12" s="1">
        <f>G12/(F12)</f>
        <v>0.21360544217687075</v>
      </c>
      <c r="I12">
        <v>336</v>
      </c>
      <c r="J12" s="1">
        <f t="shared" ref="J12:J15" si="2">I12/(F12)</f>
        <v>0.11428571428571428</v>
      </c>
    </row>
    <row r="13" spans="2:10" x14ac:dyDescent="0.45">
      <c r="E13" t="s">
        <v>6</v>
      </c>
      <c r="F13">
        <v>2940</v>
      </c>
      <c r="G13">
        <v>592</v>
      </c>
      <c r="H13" s="1">
        <f>G13/(F13)</f>
        <v>0.20136054421768707</v>
      </c>
      <c r="I13">
        <v>344</v>
      </c>
      <c r="J13" s="1">
        <f t="shared" si="2"/>
        <v>0.11700680272108843</v>
      </c>
    </row>
    <row r="14" spans="2:10" x14ac:dyDescent="0.45">
      <c r="E14" t="s">
        <v>7</v>
      </c>
      <c r="F14">
        <v>2940</v>
      </c>
      <c r="G14">
        <v>580</v>
      </c>
      <c r="H14" s="1">
        <f t="shared" ref="H14:H15" si="3">G14/(F14)</f>
        <v>0.19727891156462585</v>
      </c>
      <c r="I14">
        <v>312</v>
      </c>
      <c r="J14" s="1">
        <f t="shared" si="2"/>
        <v>0.10612244897959183</v>
      </c>
    </row>
    <row r="15" spans="2:10" x14ac:dyDescent="0.45">
      <c r="C15" t="s">
        <v>15</v>
      </c>
      <c r="D15" s="2">
        <v>13</v>
      </c>
      <c r="E15" t="s">
        <v>5</v>
      </c>
      <c r="F15">
        <v>3860</v>
      </c>
      <c r="G15">
        <v>764</v>
      </c>
      <c r="H15" s="1">
        <f t="shared" si="3"/>
        <v>0.19792746113989637</v>
      </c>
      <c r="I15">
        <v>468</v>
      </c>
      <c r="J15" s="1">
        <f t="shared" si="2"/>
        <v>0.12124352331606218</v>
      </c>
    </row>
    <row r="16" spans="2:10" x14ac:dyDescent="0.45">
      <c r="E16" t="s">
        <v>6</v>
      </c>
      <c r="F16">
        <v>3900</v>
      </c>
      <c r="G16">
        <v>940</v>
      </c>
      <c r="H16" s="1">
        <f>G16/(F16)</f>
        <v>0.24102564102564103</v>
      </c>
      <c r="I16">
        <v>564</v>
      </c>
      <c r="J16" s="1">
        <f t="shared" ref="J16:J17" si="4">I16/(F16)</f>
        <v>0.14461538461538462</v>
      </c>
    </row>
    <row r="17" spans="2:10" x14ac:dyDescent="0.45">
      <c r="E17" t="s">
        <v>7</v>
      </c>
      <c r="F17">
        <v>3820</v>
      </c>
      <c r="G17">
        <v>776</v>
      </c>
      <c r="H17" s="1">
        <f t="shared" ref="H17" si="5">G17/(F17)</f>
        <v>0.2031413612565445</v>
      </c>
      <c r="I17">
        <v>410</v>
      </c>
      <c r="J17" s="1">
        <f t="shared" si="4"/>
        <v>0.10732984293193717</v>
      </c>
    </row>
    <row r="19" spans="2:10" x14ac:dyDescent="0.45">
      <c r="B19" t="s">
        <v>18</v>
      </c>
    </row>
    <row r="20" spans="2:10" x14ac:dyDescent="0.45">
      <c r="B20" s="3" t="s">
        <v>16</v>
      </c>
      <c r="C20" s="3" t="s">
        <v>17</v>
      </c>
      <c r="D20" s="4" t="s">
        <v>19</v>
      </c>
      <c r="E20" t="s">
        <v>20</v>
      </c>
    </row>
    <row r="21" spans="2:10" x14ac:dyDescent="0.45">
      <c r="B21" s="4">
        <f>D3</f>
        <v>2.58</v>
      </c>
      <c r="C21" s="5">
        <f>H3</f>
        <v>0.23529411764705882</v>
      </c>
      <c r="D21" s="4">
        <f>H4</f>
        <v>0.23529411764705882</v>
      </c>
      <c r="E21">
        <v>0.16470588235294117</v>
      </c>
    </row>
    <row r="22" spans="2:10" x14ac:dyDescent="0.45">
      <c r="B22" s="4">
        <f>D15</f>
        <v>13</v>
      </c>
      <c r="C22" s="5">
        <f>H15</f>
        <v>0.19792746113989637</v>
      </c>
      <c r="D22" s="4">
        <f>H16</f>
        <v>0.24102564102564103</v>
      </c>
      <c r="E22" s="1">
        <v>0.2031413612565445</v>
      </c>
    </row>
    <row r="23" spans="2:10" x14ac:dyDescent="0.45">
      <c r="B23" s="4">
        <f>D6</f>
        <v>79.2</v>
      </c>
      <c r="C23" s="5">
        <f>H6</f>
        <v>0.19272727272727272</v>
      </c>
      <c r="D23" s="4">
        <f>H7</f>
        <v>0.19272727272727272</v>
      </c>
      <c r="E23">
        <v>0.10909090909090909</v>
      </c>
    </row>
    <row r="26" spans="2:10" x14ac:dyDescent="0.45">
      <c r="B26" t="s">
        <v>1</v>
      </c>
      <c r="C26" t="s">
        <v>17</v>
      </c>
      <c r="D26" s="2" t="s">
        <v>19</v>
      </c>
      <c r="E26" t="s">
        <v>20</v>
      </c>
    </row>
    <row r="27" spans="2:10" x14ac:dyDescent="0.45">
      <c r="B27">
        <v>0.6</v>
      </c>
      <c r="C27">
        <f>-0.0004*B27+0.2208</f>
        <v>0.22056000000000001</v>
      </c>
      <c r="D27" s="2">
        <f>-0.0006*B27+0.2425</f>
        <v>0.24213999999999999</v>
      </c>
      <c r="E27">
        <f>-0.001*B27+0.1897</f>
        <v>0.18910000000000002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Fuuma</cp:lastModifiedBy>
  <dcterms:created xsi:type="dcterms:W3CDTF">2021-01-17T06:23:07Z</dcterms:created>
  <dcterms:modified xsi:type="dcterms:W3CDTF">2021-01-24T08:56:33Z</dcterms:modified>
</cp:coreProperties>
</file>